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/>
</workbook>
</file>

<file path=xl/sharedStrings.xml><?xml version="1.0" encoding="utf-8"?>
<sst xmlns="http://schemas.openxmlformats.org/spreadsheetml/2006/main" count="2616" uniqueCount="640">
  <si>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</si>
  <si>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</si>
  <si>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就 業 服 務 法
第5.33條</t>
  </si>
  <si>
    <t>職工福利金條例
第2.3.5.細7條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</si>
  <si>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</si>
  <si>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</si>
  <si>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</si>
  <si>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</si>
  <si>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</si>
  <si>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</si>
  <si>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</si>
  <si>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</si>
  <si>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</si>
  <si>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</si>
  <si>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</si>
  <si>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</si>
  <si>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</si>
  <si>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其        他
第74.83條</t>
  </si>
  <si>
    <t>廠 次</t>
  </si>
  <si>
    <t>百分率
（％）</t>
  </si>
  <si>
    <t>項 數</t>
  </si>
  <si>
    <r>
      <t xml:space="preserve"> </t>
    </r>
    <r>
      <rPr>
        <sz val="9"/>
        <rFont val="新細明體"/>
        <family val="1"/>
      </rPr>
      <t>-53-</t>
    </r>
  </si>
  <si>
    <t xml:space="preserve">  -54-</t>
  </si>
  <si>
    <t xml:space="preserve">  -55-</t>
  </si>
  <si>
    <r>
      <t xml:space="preserve"> </t>
    </r>
    <r>
      <rPr>
        <sz val="9"/>
        <rFont val="新細明體"/>
        <family val="1"/>
      </rPr>
      <t xml:space="preserve"> -56-</t>
    </r>
  </si>
  <si>
    <r>
      <t xml:space="preserve"> </t>
    </r>
    <r>
      <rPr>
        <sz val="9"/>
        <rFont val="新細明體"/>
        <family val="1"/>
      </rPr>
      <t xml:space="preserve"> -57-</t>
    </r>
  </si>
  <si>
    <t>表 2-11 勞工勞動條件檢查複</t>
  </si>
  <si>
    <t>表 2-11 勞工勞動條件檢查複查</t>
  </si>
  <si>
    <t>表 2-11 勞工勞動條件檢查複查不合格情形按區域分(續二完)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</si>
  <si>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</si>
  <si>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</si>
  <si>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</si>
  <si>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</si>
  <si>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</si>
  <si>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</si>
  <si>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</si>
  <si>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第5.33條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</si>
  <si>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</si>
  <si>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</si>
  <si>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</si>
  <si>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</si>
  <si>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</si>
  <si>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</si>
  <si>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</si>
  <si>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</si>
  <si>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</si>
  <si>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</si>
  <si>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</si>
  <si>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</si>
  <si>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</si>
  <si>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</si>
  <si>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第74.83條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</si>
  <si>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</si>
  <si>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</si>
  <si>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</si>
  <si>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 xml:space="preserve"> </t>
    </r>
    <r>
      <rPr>
        <sz val="9"/>
        <rFont val="新細明體"/>
        <family val="1"/>
      </rPr>
      <t>-58-</t>
    </r>
  </si>
  <si>
    <t xml:space="preserve">  -59-</t>
  </si>
  <si>
    <t xml:space="preserve">  -60-</t>
  </si>
  <si>
    <t xml:space="preserve">  -61-</t>
  </si>
  <si>
    <t xml:space="preserve">  -62-</t>
  </si>
  <si>
    <t>表 2-13 勞工勞動條件檢查申訴案</t>
  </si>
  <si>
    <t>檢查不合格情形按區域分</t>
  </si>
  <si>
    <t>檢查不合格情形按區域分(續一)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</si>
  <si>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</si>
  <si>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</si>
  <si>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</si>
  <si>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</si>
  <si>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</si>
  <si>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</si>
  <si>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</si>
  <si>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</si>
  <si>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</si>
  <si>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</si>
  <si>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</si>
  <si>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</si>
  <si>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</si>
  <si>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</si>
  <si>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</si>
  <si>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</si>
  <si>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</si>
  <si>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</si>
  <si>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</si>
  <si>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</si>
  <si>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</si>
  <si>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</si>
  <si>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</si>
  <si>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</si>
  <si>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</si>
  <si>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</si>
  <si>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</si>
  <si>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 xml:space="preserve"> </t>
    </r>
    <r>
      <rPr>
        <sz val="9"/>
        <rFont val="新細明體"/>
        <family val="1"/>
      </rPr>
      <t>-68-</t>
    </r>
  </si>
  <si>
    <r>
      <t xml:space="preserve"> </t>
    </r>
    <r>
      <rPr>
        <sz val="9"/>
        <rFont val="新細明體"/>
        <family val="1"/>
      </rPr>
      <t xml:space="preserve"> -69-</t>
    </r>
  </si>
  <si>
    <t xml:space="preserve">  -70-</t>
  </si>
  <si>
    <t xml:space="preserve">  -71-</t>
  </si>
  <si>
    <t xml:space="preserve">  -72-</t>
  </si>
  <si>
    <r>
      <t xml:space="preserve"> </t>
    </r>
    <r>
      <rPr>
        <sz val="9"/>
        <rFont val="新細明體"/>
        <family val="1"/>
      </rPr>
      <t>-63-</t>
    </r>
  </si>
  <si>
    <t xml:space="preserve">  -64-</t>
  </si>
  <si>
    <t xml:space="preserve">  -65-</t>
  </si>
  <si>
    <t xml:space="preserve">  -66-</t>
  </si>
  <si>
    <t xml:space="preserve">  -67-</t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</si>
  <si>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</si>
  <si>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</si>
  <si>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</si>
  <si>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</si>
  <si>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t xml:space="preserve">勞  動  檢  查  法
第14.15.
26.32條
</t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</si>
  <si>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</si>
  <si>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</si>
  <si>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</si>
  <si>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嘉     義     縣</t>
  </si>
  <si>
    <t>南  部  科  學  工  業  園  區</t>
  </si>
  <si>
    <t>職工福利金條例
第2.3.5.細7條</t>
  </si>
  <si>
    <t>職業災害補償
第59條</t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</si>
  <si>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</si>
  <si>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</si>
  <si>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</si>
  <si>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</si>
  <si>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</si>
  <si>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</si>
  <si>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</si>
  <si>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</si>
  <si>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</si>
  <si>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</si>
  <si>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</si>
  <si>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</si>
  <si>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</si>
  <si>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</si>
  <si>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</si>
  <si>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</si>
  <si>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</si>
  <si>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</si>
  <si>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</si>
  <si>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</si>
  <si>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</si>
  <si>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</si>
  <si>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</si>
  <si>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</si>
  <si>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</si>
  <si>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</si>
  <si>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</si>
  <si>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</si>
  <si>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</si>
  <si>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</si>
  <si>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</si>
  <si>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</si>
  <si>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</si>
  <si>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</si>
  <si>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</si>
  <si>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 xml:space="preserve">                                                 勞                                           動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</si>
  <si>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</si>
  <si>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</si>
  <si>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</si>
  <si>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</si>
  <si>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</si>
  <si>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</si>
  <si>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</si>
  <si>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</si>
  <si>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</si>
  <si>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</si>
  <si>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</si>
  <si>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</si>
  <si>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</si>
  <si>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</si>
  <si>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</si>
  <si>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</si>
  <si>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</si>
  <si>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</si>
  <si>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</si>
  <si>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</si>
  <si>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</si>
  <si>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</si>
  <si>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</si>
  <si>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</si>
  <si>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</si>
  <si>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</si>
  <si>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</si>
  <si>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</si>
  <si>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</si>
  <si>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</si>
  <si>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</si>
  <si>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</si>
  <si>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</si>
  <si>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</si>
  <si>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</si>
  <si>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</si>
  <si>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</si>
  <si>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</si>
  <si>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</si>
  <si>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</si>
  <si>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</si>
  <si>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</si>
  <si>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</si>
  <si>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</si>
  <si>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</si>
  <si>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</si>
  <si>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</si>
  <si>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</si>
  <si>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</si>
  <si>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</si>
  <si>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</si>
  <si>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</si>
  <si>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</si>
  <si>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</si>
  <si>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</si>
  <si>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</si>
  <si>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</si>
  <si>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</si>
  <si>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</si>
  <si>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</si>
  <si>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</si>
  <si>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</si>
  <si>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</si>
  <si>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</si>
  <si>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</si>
  <si>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>狀                                                                                                                             況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</si>
  <si>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</si>
  <si>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</si>
  <si>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</si>
  <si>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</si>
  <si>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</si>
  <si>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</si>
  <si>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</si>
  <si>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</si>
  <si>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</si>
  <si>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</si>
  <si>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</si>
  <si>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</si>
  <si>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</si>
  <si>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</si>
  <si>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</si>
  <si>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</si>
  <si>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</si>
  <si>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</si>
  <si>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</si>
  <si>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</si>
  <si>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</si>
  <si>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</si>
  <si>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</si>
  <si>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</si>
  <si>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</si>
  <si>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</si>
  <si>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</si>
  <si>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</si>
  <si>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</si>
  <si>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</si>
  <si>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</si>
  <si>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</si>
  <si>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</si>
  <si>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</si>
  <si>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</si>
  <si>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</si>
  <si>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</si>
  <si>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</si>
  <si>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</si>
  <si>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</si>
  <si>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</si>
  <si>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</si>
  <si>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</si>
  <si>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</si>
  <si>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</si>
  <si>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</si>
  <si>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</si>
  <si>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</si>
  <si>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</si>
  <si>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</si>
  <si>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</si>
  <si>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</si>
  <si>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</si>
  <si>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</si>
  <si>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</si>
  <si>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</si>
  <si>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</si>
  <si>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</si>
  <si>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</si>
  <si>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</si>
  <si>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</si>
  <si>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</si>
  <si>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</si>
  <si>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</si>
  <si>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</si>
  <si>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</si>
  <si>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</si>
  <si>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</si>
  <si>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</si>
  <si>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</si>
  <si>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</si>
  <si>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</si>
  <si>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</si>
  <si>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</si>
  <si>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</si>
  <si>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 xml:space="preserve"> -12-</t>
  </si>
  <si>
    <t xml:space="preserve"> -13-</t>
  </si>
  <si>
    <t>業與地區分（勞動條件）</t>
  </si>
  <si>
    <t>表 2-3  實施檢查事業單位按行</t>
  </si>
  <si>
    <t>業與地區分(勞動條件)(續)</t>
  </si>
  <si>
    <t>行業受
檢比率
(％)</t>
  </si>
  <si>
    <t xml:space="preserve">                                                   台</t>
  </si>
  <si>
    <t xml:space="preserve">                                             台                                                             閩</t>
  </si>
  <si>
    <t>加    工
出口區</t>
  </si>
  <si>
    <t>科 學
工 業
園 區</t>
  </si>
  <si>
    <t>南    部
科學工
業園區　 　</t>
  </si>
  <si>
    <t>屏 東 縣</t>
  </si>
  <si>
    <t>台 東 縣</t>
  </si>
  <si>
    <t>花 蓮 縣</t>
  </si>
  <si>
    <t>澎 湖 縣</t>
  </si>
  <si>
    <t>新 竹 市</t>
  </si>
  <si>
    <t>嘉 義 市</t>
  </si>
  <si>
    <t>金 門 縣</t>
  </si>
  <si>
    <t>連 江 縣</t>
  </si>
  <si>
    <t xml:space="preserve"> -14-</t>
  </si>
  <si>
    <t xml:space="preserve"> -15-</t>
  </si>
  <si>
    <t xml:space="preserve"> -16-</t>
  </si>
  <si>
    <t xml:space="preserve"> -17-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</si>
  <si>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</si>
  <si>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2-3 實施檢查事業單位按行</t>
  </si>
  <si>
    <t xml:space="preserve">        閩                                                      地                                                                            區</t>
  </si>
  <si>
    <t>職工福利金條例
第2.3.5.細7條</t>
  </si>
  <si>
    <t>職業災害補償
第59條</t>
  </si>
  <si>
    <t>百分率
（％）</t>
  </si>
  <si>
    <t>查不合格情形按行業分</t>
  </si>
  <si>
    <t>查不合格情形按行業分(續一)</t>
  </si>
  <si>
    <t>單位：廠（場）、項</t>
  </si>
  <si>
    <t>檢查次數</t>
  </si>
  <si>
    <t>單位：次</t>
  </si>
  <si>
    <t>查</t>
  </si>
  <si>
    <t>農、林、漁、牧業</t>
  </si>
  <si>
    <t>不合格情形按行業分(續二完)</t>
  </si>
  <si>
    <t>查違反法令情形按區域分</t>
  </si>
  <si>
    <t>反法令情形按區域分(續一)</t>
  </si>
  <si>
    <t>不合格情形按區域分(續一)</t>
  </si>
  <si>
    <t>不合格情形按區域分(續二完)</t>
  </si>
  <si>
    <t>查不合格情形按區域分</t>
  </si>
  <si>
    <t>條件檢查次數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</si>
  <si>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</si>
  <si>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</si>
  <si>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</si>
  <si>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</si>
  <si>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</si>
  <si>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</si>
  <si>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</si>
  <si>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</si>
  <si>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</si>
  <si>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</si>
  <si>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</si>
  <si>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 xml:space="preserve"> -23-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</si>
  <si>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</si>
  <si>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</si>
  <si>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</si>
  <si>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</si>
  <si>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</si>
  <si>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</si>
  <si>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t xml:space="preserve"> -37-</t>
  </si>
  <si>
    <t>製      造      業</t>
  </si>
  <si>
    <t>批發及零售業</t>
  </si>
  <si>
    <t>住宿及餐飲業</t>
  </si>
  <si>
    <t>金融及保險業</t>
  </si>
  <si>
    <t>專業、科學及技術服務業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</si>
  <si>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</si>
  <si>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</si>
  <si>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</si>
  <si>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</si>
  <si>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</si>
  <si>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</si>
  <si>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t>農、林、漁、牧業</t>
  </si>
  <si>
    <t>表 2-1  勞動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</si>
  <si>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</si>
  <si>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行     業     別</t>
  </si>
  <si>
    <t>勞                        動                          條                            件                         檢</t>
  </si>
  <si>
    <t>總         計</t>
  </si>
  <si>
    <t>台閩地區</t>
  </si>
  <si>
    <t>加    工
出口區</t>
  </si>
  <si>
    <t>科學工
業園區</t>
  </si>
  <si>
    <t>安                      全                         衛                           生                         檢                          查</t>
  </si>
  <si>
    <t>南部科學
工業園區　　</t>
  </si>
  <si>
    <t>總             計</t>
  </si>
  <si>
    <t>南部科學
工業園區　</t>
  </si>
  <si>
    <t>表 2-2 實施檢查事業單位</t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</si>
  <si>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</si>
  <si>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</si>
  <si>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</si>
  <si>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</si>
  <si>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閩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</si>
  <si>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</si>
  <si>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</si>
  <si>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</si>
  <si>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</si>
  <si>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</si>
  <si>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</si>
  <si>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</si>
  <si>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</si>
  <si>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</si>
  <si>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</si>
  <si>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</si>
  <si>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</si>
  <si>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</si>
  <si>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</si>
  <si>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</si>
  <si>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</si>
  <si>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</si>
  <si>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</si>
  <si>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</si>
  <si>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</si>
  <si>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</si>
  <si>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</si>
  <si>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</si>
  <si>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地區受檢比率（％）</t>
  </si>
  <si>
    <t xml:space="preserve">   總                                      計</t>
  </si>
  <si>
    <t>製      造      業</t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</si>
  <si>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</si>
  <si>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</si>
  <si>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</si>
  <si>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</si>
  <si>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</si>
  <si>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</si>
  <si>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</si>
  <si>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</si>
  <si>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</si>
  <si>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</si>
  <si>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</si>
  <si>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</si>
  <si>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</si>
  <si>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</si>
  <si>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</si>
  <si>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</si>
  <si>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</si>
  <si>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</si>
  <si>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</si>
  <si>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</si>
  <si>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</si>
  <si>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</si>
  <si>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</si>
  <si>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</si>
  <si>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</si>
  <si>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 xml:space="preserve">                                                                  勞</t>
  </si>
  <si>
    <t xml:space="preserve">                                                                  勞                                                            動</t>
  </si>
  <si>
    <t xml:space="preserve">                                                              基                                                             準                                                          法</t>
  </si>
  <si>
    <t xml:space="preserve">                                勞                      動                    基                     準                      法</t>
  </si>
  <si>
    <t>職工福利金條例
第2.3.5細7條</t>
  </si>
  <si>
    <t>工        資
第21~28條</t>
  </si>
  <si>
    <t>工 作 時 間
第30.32.33.34條</t>
  </si>
  <si>
    <t>項 數</t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</si>
  <si>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</si>
  <si>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</si>
  <si>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</si>
  <si>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2-12 勞工勞動條件檢查申訴案</t>
  </si>
  <si>
    <t>表 2-12 勞工勞動條件檢查申訴案檢查不合格情形按行業分</t>
  </si>
  <si>
    <t>表 2-2 實施檢查事業單位按行</t>
  </si>
  <si>
    <t>表 2-7 勞工勞動條件檢查初查</t>
  </si>
  <si>
    <t>表 2-8 勞工勞動條件檢查複</t>
  </si>
  <si>
    <t>表 2-8 勞工勞動條件檢查複查</t>
  </si>
  <si>
    <t xml:space="preserve"> -35-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</si>
  <si>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</si>
  <si>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業與地區分（勞工安全衛生）</t>
  </si>
  <si>
    <t>業與地區分(勞工安全衛生)(續)</t>
  </si>
  <si>
    <t>行     業     別</t>
  </si>
  <si>
    <t>總受檢
廠    數</t>
  </si>
  <si>
    <t>行業受
檢比率
(％)</t>
  </si>
  <si>
    <t xml:space="preserve">                                                   台</t>
  </si>
  <si>
    <t xml:space="preserve">        閩                                                      地                                                                            區</t>
  </si>
  <si>
    <t xml:space="preserve">                                             台                                                             閩</t>
  </si>
  <si>
    <t>加    工
出口區</t>
  </si>
  <si>
    <t>科 學
工 業
園 區</t>
  </si>
  <si>
    <t>南    部
科學工
業園區　 　</t>
  </si>
  <si>
    <t>屏 東 縣</t>
  </si>
  <si>
    <t>台 東 縣</t>
  </si>
  <si>
    <t>花 蓮 縣</t>
  </si>
  <si>
    <t>澎 湖 縣</t>
  </si>
  <si>
    <t>新 竹 市</t>
  </si>
  <si>
    <t>嘉 義 市</t>
  </si>
  <si>
    <t>金 門 縣</t>
  </si>
  <si>
    <t>連 江 縣</t>
  </si>
  <si>
    <t xml:space="preserve">   總                                      計</t>
  </si>
  <si>
    <t>地區受檢比率（％）</t>
  </si>
  <si>
    <t>農、林、漁、牧業</t>
  </si>
  <si>
    <t>製      造      業</t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</si>
  <si>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</si>
  <si>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</si>
  <si>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</si>
  <si>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t>勞 動 檢 查 法
第14.15.26.32條</t>
  </si>
  <si>
    <t>就 業 服 務 法
第5.33條</t>
  </si>
  <si>
    <t>其        他
第74.83條</t>
  </si>
  <si>
    <t>第 83 條</t>
  </si>
  <si>
    <t xml:space="preserve"> -10-</t>
  </si>
  <si>
    <t xml:space="preserve"> -11-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</si>
  <si>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</si>
  <si>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</si>
  <si>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</si>
  <si>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</si>
  <si>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</si>
  <si>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r>
      <t xml:space="preserve"> </t>
    </r>
    <r>
      <rPr>
        <sz val="9"/>
        <rFont val="新細明體"/>
        <family val="1"/>
      </rPr>
      <t>-24-</t>
    </r>
  </si>
  <si>
    <t xml:space="preserve"> 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</si>
  <si>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</si>
  <si>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</si>
  <si>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</si>
  <si>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</si>
  <si>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</si>
  <si>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</si>
  <si>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</si>
  <si>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</si>
  <si>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</si>
  <si>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 xml:space="preserve"> -36-</t>
  </si>
  <si>
    <r>
      <t xml:space="preserve"> </t>
    </r>
    <r>
      <rPr>
        <sz val="9"/>
        <rFont val="新細明體"/>
        <family val="1"/>
      </rPr>
      <t>-38-</t>
    </r>
  </si>
  <si>
    <t xml:space="preserve">  -39-</t>
  </si>
  <si>
    <r>
      <t xml:space="preserve"> </t>
    </r>
    <r>
      <rPr>
        <sz val="9"/>
        <rFont val="新細明體"/>
        <family val="1"/>
      </rPr>
      <t>-40-</t>
    </r>
  </si>
  <si>
    <t xml:space="preserve">  -41-</t>
  </si>
  <si>
    <t xml:space="preserve">   -42-</t>
  </si>
  <si>
    <r>
      <t xml:space="preserve"> </t>
    </r>
    <r>
      <rPr>
        <sz val="9"/>
        <rFont val="新細明體"/>
        <family val="1"/>
      </rPr>
      <t>-43-</t>
    </r>
  </si>
  <si>
    <t xml:space="preserve">  -44-</t>
  </si>
  <si>
    <t xml:space="preserve">  -45-</t>
  </si>
  <si>
    <r>
      <t xml:space="preserve"> </t>
    </r>
    <r>
      <rPr>
        <sz val="9"/>
        <rFont val="新細明體"/>
        <family val="1"/>
      </rPr>
      <t xml:space="preserve"> -46-</t>
    </r>
  </si>
  <si>
    <r>
      <t xml:space="preserve"> </t>
    </r>
    <r>
      <rPr>
        <sz val="9"/>
        <rFont val="新細明體"/>
        <family val="1"/>
      </rPr>
      <t xml:space="preserve"> -47-</t>
    </r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</si>
  <si>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</si>
  <si>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</si>
  <si>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</si>
  <si>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</si>
  <si>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</si>
  <si>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</si>
  <si>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</si>
  <si>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</si>
  <si>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</si>
  <si>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</si>
  <si>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</si>
  <si>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</si>
  <si>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</si>
  <si>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</si>
  <si>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</si>
  <si>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</si>
  <si>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</si>
  <si>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</si>
  <si>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</si>
  <si>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</si>
  <si>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</si>
  <si>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</si>
  <si>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</si>
  <si>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</si>
  <si>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</si>
  <si>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</si>
  <si>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</si>
  <si>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</si>
  <si>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表 2-9 勞工勞動條件檢</t>
  </si>
  <si>
    <t>表 2-9 勞工勞動條件檢查違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</si>
  <si>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</si>
  <si>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</si>
  <si>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</si>
  <si>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</si>
  <si>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</si>
  <si>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</si>
  <si>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</si>
  <si>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</si>
  <si>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就 業 服 務 法
第5.33條</t>
  </si>
  <si>
    <t>區       域      別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</si>
  <si>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</si>
  <si>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</si>
  <si>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</si>
  <si>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</si>
  <si>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</si>
  <si>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</si>
  <si>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</si>
  <si>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</si>
  <si>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</si>
  <si>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</si>
  <si>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</si>
  <si>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</si>
  <si>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其        他
第74.83條</t>
  </si>
  <si>
    <t>廠 次</t>
  </si>
  <si>
    <t>項 數</t>
  </si>
  <si>
    <t>總                                            計</t>
  </si>
  <si>
    <t>台     閩     地     區</t>
  </si>
  <si>
    <t>北                    區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</si>
  <si>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</si>
  <si>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</si>
  <si>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</si>
  <si>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</si>
  <si>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</si>
  <si>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</si>
  <si>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</si>
  <si>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</si>
  <si>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</si>
  <si>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彰     化     縣</t>
  </si>
  <si>
    <t>南     投     縣</t>
  </si>
  <si>
    <t>雲     林     縣</t>
  </si>
  <si>
    <t>南                    區</t>
  </si>
  <si>
    <t>屏     東     縣</t>
  </si>
  <si>
    <t>嘉     義     市</t>
  </si>
  <si>
    <t>金     門     縣</t>
  </si>
  <si>
    <t>中  部  科  學  工  業  園  區</t>
  </si>
  <si>
    <r>
      <t xml:space="preserve"> </t>
    </r>
    <r>
      <rPr>
        <sz val="9"/>
        <rFont val="新細明體"/>
        <family val="1"/>
      </rPr>
      <t>-48-</t>
    </r>
  </si>
  <si>
    <t xml:space="preserve">  -49-</t>
  </si>
  <si>
    <r>
      <t xml:space="preserve"> </t>
    </r>
    <r>
      <rPr>
        <sz val="9"/>
        <rFont val="新細明體"/>
        <family val="1"/>
      </rPr>
      <t xml:space="preserve"> -50-</t>
    </r>
  </si>
  <si>
    <r>
      <t xml:space="preserve"> </t>
    </r>
    <r>
      <rPr>
        <sz val="9"/>
        <rFont val="新細明體"/>
        <family val="1"/>
      </rPr>
      <t xml:space="preserve"> -51-</t>
    </r>
  </si>
  <si>
    <t xml:space="preserve">  -52-</t>
  </si>
  <si>
    <t>表 2-10 勞工勞動條件檢查初查不合格情形按區域分</t>
  </si>
  <si>
    <t>表 2-10 勞工勞動條件檢查初查</t>
  </si>
  <si>
    <t>區      域      別</t>
  </si>
  <si>
    <t>實 施
檢 查
廠 次</t>
  </si>
  <si>
    <t xml:space="preserve">違 反
法 令
項 數 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</si>
  <si>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</si>
  <si>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</si>
  <si>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>中部科學
工業園區　　</t>
  </si>
  <si>
    <t>中部科學
工業園區　</t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</si>
  <si>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</si>
  <si>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 xml:space="preserve">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區</t>
    </r>
  </si>
  <si>
    <t>中    部
科學工
業園區　 　</t>
  </si>
  <si>
    <t xml:space="preserve">      地                                            區</t>
  </si>
  <si>
    <t xml:space="preserve">      地                                           區</t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</si>
  <si>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</si>
  <si>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t>基 隆 市</t>
  </si>
  <si>
    <t>100年</t>
  </si>
  <si>
    <t>100年</t>
  </si>
  <si>
    <t>100年</t>
  </si>
  <si>
    <t>100年</t>
  </si>
  <si>
    <t>中華民國100年</t>
  </si>
  <si>
    <t>新     北     市</t>
  </si>
  <si>
    <t>高  雄  市  政  府  勞  檢  處</t>
  </si>
  <si>
    <t>科    學    工    業     園     區</t>
  </si>
  <si>
    <t>加      工       出      口      區</t>
  </si>
  <si>
    <t>臺北市
政   府
勞檢處　 　</t>
  </si>
  <si>
    <t>高雄市
政   府
勞檢處　 　</t>
  </si>
  <si>
    <t>臺北市政
府勞檢處　　</t>
  </si>
  <si>
    <t>高雄市政
府勞檢處　　</t>
  </si>
  <si>
    <t>臺  北  市  政  府  勞  檢  處</t>
  </si>
  <si>
    <t>澎     湖     縣</t>
  </si>
  <si>
    <t>基 隆 市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</si>
  <si>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</si>
  <si>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2.地區受檢比率＝地區受檢廠數÷總受檢廠數×100。</t>
  </si>
  <si>
    <t xml:space="preserve">           3.*係表示該行業僅部分適用勞工安全衛生法，詳如附錄3。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</si>
  <si>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</si>
  <si>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藝術、娛樂及休閒服務業*</t>
  </si>
  <si>
    <t>醫療保健及社會工作服務業*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</si>
  <si>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</si>
  <si>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</si>
  <si>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</si>
  <si>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專業、科學及技術服務業*</t>
  </si>
  <si>
    <t>不動產業*</t>
  </si>
  <si>
    <t>資訊及通訊傳播業*</t>
  </si>
  <si>
    <t>批發及零售業*</t>
  </si>
  <si>
    <r>
      <t xml:space="preserve">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</si>
  <si>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台     中     市</t>
  </si>
  <si>
    <t>台     東     縣</t>
  </si>
  <si>
    <t>高     雄     市</t>
  </si>
  <si>
    <t>台     南     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</si>
</sst>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9" xfId="0" applyFont="1" applyBorder="1" applyAlignment="1">
      <alignment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7" xfId="0" applyFont="1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distributed" wrapText="1"/>
    </xf>
    <xf numFmtId="0" fontId="5" fillId="0" borderId="4" xfId="0" applyFont="1" applyFill="1" applyBorder="1" applyAlignment="1">
      <alignment horizontal="center" vertical="distributed" wrapText="1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6.00390625" style="40" customWidth="1"/>
    <col min="2" max="8" width="7.75390625" style="40" customWidth="1"/>
    <col min="9" max="17" width="8.75390625" style="40" customWidth="1"/>
    <col min="18" max="16384" width="8.875" style="40" customWidth="1"/>
  </cols>
  <sheetData>
    <row r="1" spans="1:17" ht="48" customHeight="1">
      <c r="A1" s="109" t="s">
        <v>363</v>
      </c>
      <c r="B1" s="109"/>
      <c r="C1" s="109"/>
      <c r="D1" s="109"/>
      <c r="E1" s="109"/>
      <c r="F1" s="109"/>
      <c r="G1" s="109"/>
      <c r="H1" s="109"/>
      <c r="I1" s="105" t="s">
        <v>321</v>
      </c>
      <c r="J1" s="105"/>
      <c r="K1" s="105"/>
      <c r="L1" s="105"/>
      <c r="M1" s="105"/>
      <c r="N1" s="105"/>
      <c r="O1" s="105"/>
      <c r="P1" s="105"/>
      <c r="Q1" s="105"/>
    </row>
    <row r="2" spans="1:19" ht="12.75" customHeight="1" thickBot="1">
      <c r="A2" s="110" t="s">
        <v>358</v>
      </c>
      <c r="B2" s="110"/>
      <c r="C2" s="110"/>
      <c r="D2" s="110"/>
      <c r="E2" s="110"/>
      <c r="F2" s="110"/>
      <c r="G2" s="110"/>
      <c r="H2" s="110"/>
      <c r="I2" s="108" t="s">
        <v>606</v>
      </c>
      <c r="J2" s="108"/>
      <c r="K2" s="108"/>
      <c r="L2" s="108"/>
      <c r="M2" s="108"/>
      <c r="N2" s="108"/>
      <c r="O2" s="44"/>
      <c r="P2" s="45"/>
      <c r="Q2" s="34" t="s">
        <v>322</v>
      </c>
      <c r="R2" s="46"/>
      <c r="S2" s="46"/>
    </row>
    <row r="3" spans="1:19" s="35" customFormat="1" ht="18" customHeight="1">
      <c r="A3" s="106" t="s">
        <v>365</v>
      </c>
      <c r="B3" s="104" t="s">
        <v>366</v>
      </c>
      <c r="C3" s="103"/>
      <c r="D3" s="103"/>
      <c r="E3" s="103"/>
      <c r="F3" s="103"/>
      <c r="G3" s="103"/>
      <c r="H3" s="103"/>
      <c r="I3" s="47" t="s">
        <v>323</v>
      </c>
      <c r="J3" s="103" t="s">
        <v>371</v>
      </c>
      <c r="K3" s="103"/>
      <c r="L3" s="103"/>
      <c r="M3" s="103"/>
      <c r="N3" s="103"/>
      <c r="O3" s="103"/>
      <c r="P3" s="103"/>
      <c r="Q3" s="103"/>
      <c r="R3" s="48"/>
      <c r="S3" s="48"/>
    </row>
    <row r="4" spans="1:17" ht="36" customHeight="1" thickBot="1">
      <c r="A4" s="107"/>
      <c r="B4" s="49" t="s">
        <v>367</v>
      </c>
      <c r="C4" s="50" t="s">
        <v>368</v>
      </c>
      <c r="D4" s="51" t="s">
        <v>617</v>
      </c>
      <c r="E4" s="52" t="s">
        <v>618</v>
      </c>
      <c r="F4" s="51" t="s">
        <v>369</v>
      </c>
      <c r="G4" s="51" t="s">
        <v>370</v>
      </c>
      <c r="H4" s="52" t="s">
        <v>597</v>
      </c>
      <c r="I4" s="52" t="s">
        <v>372</v>
      </c>
      <c r="J4" s="53" t="s">
        <v>373</v>
      </c>
      <c r="K4" s="50" t="s">
        <v>368</v>
      </c>
      <c r="L4" s="51" t="s">
        <v>617</v>
      </c>
      <c r="M4" s="52" t="s">
        <v>618</v>
      </c>
      <c r="N4" s="54" t="s">
        <v>369</v>
      </c>
      <c r="O4" s="51" t="s">
        <v>370</v>
      </c>
      <c r="P4" s="54" t="s">
        <v>598</v>
      </c>
      <c r="Q4" s="54" t="s">
        <v>374</v>
      </c>
    </row>
    <row r="5" spans="1:17" ht="15" customHeight="1">
      <c r="A5" s="29" t="s">
        <v>106</v>
      </c>
      <c r="B5" s="6">
        <f>SUM(B6+B7+B8,B36:B51)</f>
        <v>17297</v>
      </c>
      <c r="C5" s="6">
        <f>SUM(C6+C7+C8,C36:C51)</f>
        <v>8748</v>
      </c>
      <c r="D5" s="6">
        <f aca="true" t="shared" si="0" ref="D5:I5">SUM(D6+D7+D8,D36:D51)</f>
        <v>6115</v>
      </c>
      <c r="E5" s="6">
        <f t="shared" si="0"/>
        <v>1847</v>
      </c>
      <c r="F5" s="6">
        <f t="shared" si="0"/>
        <v>301</v>
      </c>
      <c r="G5" s="6">
        <f t="shared" si="0"/>
        <v>144</v>
      </c>
      <c r="H5" s="6">
        <f t="shared" si="0"/>
        <v>44</v>
      </c>
      <c r="I5" s="6">
        <f t="shared" si="0"/>
        <v>98</v>
      </c>
      <c r="J5" s="6">
        <f>SUM(J6+J7+J8,J36:J51)</f>
        <v>101689</v>
      </c>
      <c r="K5" s="6">
        <f aca="true" t="shared" si="1" ref="K5:Q5">SUM(K6+K7+K8,K36:K51)</f>
        <v>69194</v>
      </c>
      <c r="L5" s="6">
        <f t="shared" si="1"/>
        <v>24242</v>
      </c>
      <c r="M5" s="6">
        <f t="shared" si="1"/>
        <v>6200</v>
      </c>
      <c r="N5" s="6">
        <f t="shared" si="1"/>
        <v>642</v>
      </c>
      <c r="O5" s="6">
        <f t="shared" si="1"/>
        <v>485</v>
      </c>
      <c r="P5" s="6">
        <f t="shared" si="1"/>
        <v>299</v>
      </c>
      <c r="Q5" s="6">
        <f t="shared" si="1"/>
        <v>627</v>
      </c>
    </row>
    <row r="6" spans="1:17" ht="14.25" customHeight="1">
      <c r="A6" s="29" t="s">
        <v>324</v>
      </c>
      <c r="B6" s="6">
        <f>SUM(C6:I6)</f>
        <v>10</v>
      </c>
      <c r="C6" s="6">
        <v>8</v>
      </c>
      <c r="D6" s="6">
        <v>0</v>
      </c>
      <c r="E6" s="6">
        <v>2</v>
      </c>
      <c r="F6" s="6">
        <v>0</v>
      </c>
      <c r="G6" s="6">
        <v>0</v>
      </c>
      <c r="H6" s="6">
        <v>0</v>
      </c>
      <c r="I6" s="6">
        <v>0</v>
      </c>
      <c r="J6" s="6">
        <f>SUM(K6:Q6)</f>
        <v>61</v>
      </c>
      <c r="K6" s="6">
        <v>39</v>
      </c>
      <c r="L6" s="6">
        <v>7</v>
      </c>
      <c r="M6" s="6">
        <v>14</v>
      </c>
      <c r="N6" s="6">
        <v>1</v>
      </c>
      <c r="O6" s="6">
        <v>0</v>
      </c>
      <c r="P6" s="6">
        <v>0</v>
      </c>
      <c r="Q6" s="6">
        <v>0</v>
      </c>
    </row>
    <row r="7" spans="1:17" ht="11.25" customHeight="1">
      <c r="A7" s="29" t="s">
        <v>361</v>
      </c>
      <c r="B7" s="6">
        <f>SUM(C7:I7)</f>
        <v>22</v>
      </c>
      <c r="C7" s="6">
        <v>19</v>
      </c>
      <c r="D7" s="6">
        <v>3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f>SUM(K7:Q7)</f>
        <v>95</v>
      </c>
      <c r="K7" s="6">
        <v>91</v>
      </c>
      <c r="L7" s="6">
        <v>2</v>
      </c>
      <c r="M7" s="6">
        <v>2</v>
      </c>
      <c r="N7" s="6">
        <v>0</v>
      </c>
      <c r="O7" s="6">
        <v>0</v>
      </c>
      <c r="P7" s="6">
        <v>0</v>
      </c>
      <c r="Q7" s="6">
        <v>0</v>
      </c>
    </row>
    <row r="8" spans="1:17" ht="14.25" customHeight="1">
      <c r="A8" s="29" t="s">
        <v>351</v>
      </c>
      <c r="B8" s="6">
        <f>SUM(B9:B35)</f>
        <v>5325</v>
      </c>
      <c r="C8" s="6">
        <f>SUM(C9:C35)</f>
        <v>4161</v>
      </c>
      <c r="D8" s="6">
        <f aca="true" t="shared" si="2" ref="D8:I8">SUM(D9:D35)</f>
        <v>436</v>
      </c>
      <c r="E8" s="6">
        <f t="shared" si="2"/>
        <v>213</v>
      </c>
      <c r="F8" s="6">
        <f t="shared" si="2"/>
        <v>277</v>
      </c>
      <c r="G8" s="6">
        <f t="shared" si="2"/>
        <v>114</v>
      </c>
      <c r="H8" s="6">
        <f t="shared" si="2"/>
        <v>32</v>
      </c>
      <c r="I8" s="6">
        <f t="shared" si="2"/>
        <v>92</v>
      </c>
      <c r="J8" s="6">
        <f>SUM(J9:J35)</f>
        <v>20682</v>
      </c>
      <c r="K8" s="6">
        <f aca="true" t="shared" si="3" ref="K8:Q8">SUM(K9:K35)</f>
        <v>17267</v>
      </c>
      <c r="L8" s="6">
        <f t="shared" si="3"/>
        <v>524</v>
      </c>
      <c r="M8" s="6">
        <f t="shared" si="3"/>
        <v>1854</v>
      </c>
      <c r="N8" s="6">
        <f t="shared" si="3"/>
        <v>372</v>
      </c>
      <c r="O8" s="6">
        <f t="shared" si="3"/>
        <v>224</v>
      </c>
      <c r="P8" s="6">
        <f t="shared" si="3"/>
        <v>160</v>
      </c>
      <c r="Q8" s="6">
        <f t="shared" si="3"/>
        <v>281</v>
      </c>
    </row>
    <row r="9" spans="1:17" ht="11.25" customHeight="1">
      <c r="A9" s="27" t="s">
        <v>511</v>
      </c>
      <c r="B9" s="6">
        <f aca="true" t="shared" si="4" ref="B9:B51">SUM(C9:I9)</f>
        <v>377</v>
      </c>
      <c r="C9" s="6">
        <v>299</v>
      </c>
      <c r="D9" s="6">
        <v>65</v>
      </c>
      <c r="E9" s="6">
        <v>12</v>
      </c>
      <c r="F9" s="6">
        <v>1</v>
      </c>
      <c r="G9" s="6">
        <v>0</v>
      </c>
      <c r="H9" s="6">
        <v>0</v>
      </c>
      <c r="I9" s="6">
        <v>0</v>
      </c>
      <c r="J9" s="6">
        <f aca="true" t="shared" si="5" ref="J9:J51">SUM(K9:Q9)</f>
        <v>1254</v>
      </c>
      <c r="K9" s="6">
        <v>1147</v>
      </c>
      <c r="L9" s="6">
        <v>22</v>
      </c>
      <c r="M9" s="6">
        <v>80</v>
      </c>
      <c r="N9" s="6">
        <v>2</v>
      </c>
      <c r="O9" s="6">
        <v>0</v>
      </c>
      <c r="P9" s="6">
        <v>0</v>
      </c>
      <c r="Q9" s="6">
        <v>3</v>
      </c>
    </row>
    <row r="10" spans="1:17" ht="11.25" customHeight="1">
      <c r="A10" s="27" t="s">
        <v>512</v>
      </c>
      <c r="B10" s="6">
        <f t="shared" si="4"/>
        <v>37</v>
      </c>
      <c r="C10" s="6">
        <v>31</v>
      </c>
      <c r="D10" s="6">
        <v>5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f t="shared" si="5"/>
        <v>116</v>
      </c>
      <c r="K10" s="6">
        <v>102</v>
      </c>
      <c r="L10" s="6">
        <v>10</v>
      </c>
      <c r="M10" s="6">
        <v>1</v>
      </c>
      <c r="N10" s="6">
        <v>2</v>
      </c>
      <c r="O10" s="6">
        <v>0</v>
      </c>
      <c r="P10" s="6">
        <v>0</v>
      </c>
      <c r="Q10" s="6">
        <v>1</v>
      </c>
    </row>
    <row r="11" spans="1:17" ht="11.25" customHeight="1">
      <c r="A11" s="27" t="s">
        <v>513</v>
      </c>
      <c r="B11" s="6">
        <f t="shared" si="4"/>
        <v>1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f t="shared" si="5"/>
        <v>10</v>
      </c>
      <c r="K11" s="6">
        <v>9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1.25" customHeight="1">
      <c r="A12" s="27" t="s">
        <v>416</v>
      </c>
      <c r="B12" s="6">
        <f>SUM(C12:I12)</f>
        <v>181</v>
      </c>
      <c r="C12" s="6">
        <v>150</v>
      </c>
      <c r="D12" s="6">
        <v>28</v>
      </c>
      <c r="E12" s="6">
        <v>0</v>
      </c>
      <c r="F12" s="6">
        <v>3</v>
      </c>
      <c r="G12" s="6">
        <v>0</v>
      </c>
      <c r="H12" s="6">
        <v>0</v>
      </c>
      <c r="I12" s="6">
        <v>0</v>
      </c>
      <c r="J12" s="6">
        <f>SUM(K12:Q12)</f>
        <v>708</v>
      </c>
      <c r="K12" s="6">
        <v>693</v>
      </c>
      <c r="L12" s="6">
        <v>7</v>
      </c>
      <c r="M12" s="6">
        <v>1</v>
      </c>
      <c r="N12" s="6">
        <v>5</v>
      </c>
      <c r="O12" s="6">
        <v>0</v>
      </c>
      <c r="P12" s="6">
        <v>2</v>
      </c>
      <c r="Q12" s="6">
        <v>0</v>
      </c>
    </row>
    <row r="13" spans="1:17" ht="11.25" customHeight="1">
      <c r="A13" s="27" t="s">
        <v>514</v>
      </c>
      <c r="B13" s="6">
        <f>SUM(C13:I13)</f>
        <v>45</v>
      </c>
      <c r="C13" s="6">
        <v>31</v>
      </c>
      <c r="D13" s="6">
        <v>6</v>
      </c>
      <c r="E13" s="6">
        <v>5</v>
      </c>
      <c r="F13" s="6">
        <v>3</v>
      </c>
      <c r="G13" s="6">
        <v>0</v>
      </c>
      <c r="H13" s="6">
        <v>0</v>
      </c>
      <c r="I13" s="6">
        <v>0</v>
      </c>
      <c r="J13" s="6">
        <f>SUM(K13:Q13)</f>
        <v>65</v>
      </c>
      <c r="K13" s="6">
        <v>58</v>
      </c>
      <c r="L13" s="6">
        <v>3</v>
      </c>
      <c r="M13" s="6">
        <v>1</v>
      </c>
      <c r="N13" s="6">
        <v>3</v>
      </c>
      <c r="O13" s="6">
        <v>0</v>
      </c>
      <c r="P13" s="6">
        <v>0</v>
      </c>
      <c r="Q13" s="6">
        <v>0</v>
      </c>
    </row>
    <row r="14" spans="1:17" ht="11.25" customHeight="1">
      <c r="A14" s="27" t="s">
        <v>417</v>
      </c>
      <c r="B14" s="6">
        <f>SUM(C14:I14)</f>
        <v>39</v>
      </c>
      <c r="C14" s="6">
        <v>37</v>
      </c>
      <c r="D14" s="6">
        <v>0</v>
      </c>
      <c r="E14" s="6">
        <v>1</v>
      </c>
      <c r="F14" s="6">
        <v>1</v>
      </c>
      <c r="G14" s="6">
        <v>0</v>
      </c>
      <c r="H14" s="6">
        <v>0</v>
      </c>
      <c r="I14" s="6">
        <v>0</v>
      </c>
      <c r="J14" s="6">
        <f>SUM(K14:Q14)</f>
        <v>169</v>
      </c>
      <c r="K14" s="6">
        <v>164</v>
      </c>
      <c r="L14" s="6">
        <v>0</v>
      </c>
      <c r="M14" s="6">
        <v>5</v>
      </c>
      <c r="N14" s="6">
        <v>0</v>
      </c>
      <c r="O14" s="6">
        <v>0</v>
      </c>
      <c r="P14" s="6">
        <v>0</v>
      </c>
      <c r="Q14" s="6">
        <v>0</v>
      </c>
    </row>
    <row r="15" spans="1:17" ht="11.25" customHeight="1">
      <c r="A15" s="27" t="s">
        <v>418</v>
      </c>
      <c r="B15" s="6">
        <f t="shared" si="4"/>
        <v>22</v>
      </c>
      <c r="C15" s="6">
        <v>20</v>
      </c>
      <c r="D15" s="6">
        <v>0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6">
        <f t="shared" si="5"/>
        <v>69</v>
      </c>
      <c r="K15" s="6">
        <v>58</v>
      </c>
      <c r="L15" s="6">
        <v>4</v>
      </c>
      <c r="M15" s="6">
        <v>6</v>
      </c>
      <c r="N15" s="6">
        <v>1</v>
      </c>
      <c r="O15" s="6">
        <v>0</v>
      </c>
      <c r="P15" s="6">
        <v>0</v>
      </c>
      <c r="Q15" s="6">
        <v>0</v>
      </c>
    </row>
    <row r="16" spans="1:17" ht="11.25" customHeight="1">
      <c r="A16" s="27" t="s">
        <v>419</v>
      </c>
      <c r="B16" s="6">
        <f t="shared" si="4"/>
        <v>95</v>
      </c>
      <c r="C16" s="6">
        <v>91</v>
      </c>
      <c r="D16" s="6">
        <v>2</v>
      </c>
      <c r="E16" s="6">
        <v>0</v>
      </c>
      <c r="F16" s="6">
        <v>2</v>
      </c>
      <c r="G16" s="6">
        <v>0</v>
      </c>
      <c r="H16" s="6">
        <v>0</v>
      </c>
      <c r="I16" s="6">
        <v>0</v>
      </c>
      <c r="J16" s="6">
        <f t="shared" si="5"/>
        <v>480</v>
      </c>
      <c r="K16" s="6">
        <v>473</v>
      </c>
      <c r="L16" s="6">
        <v>1</v>
      </c>
      <c r="M16" s="6">
        <v>4</v>
      </c>
      <c r="N16" s="6">
        <v>2</v>
      </c>
      <c r="O16" s="6">
        <v>0</v>
      </c>
      <c r="P16" s="6">
        <v>0</v>
      </c>
      <c r="Q16" s="6">
        <v>0</v>
      </c>
    </row>
    <row r="17" spans="1:17" ht="11.25" customHeight="1">
      <c r="A17" s="27" t="s">
        <v>515</v>
      </c>
      <c r="B17" s="6">
        <f t="shared" si="4"/>
        <v>86</v>
      </c>
      <c r="C17" s="6">
        <v>52</v>
      </c>
      <c r="D17" s="6">
        <v>26</v>
      </c>
      <c r="E17" s="6">
        <v>4</v>
      </c>
      <c r="F17" s="6">
        <v>4</v>
      </c>
      <c r="G17" s="6">
        <v>0</v>
      </c>
      <c r="H17" s="6">
        <v>0</v>
      </c>
      <c r="I17" s="6">
        <v>0</v>
      </c>
      <c r="J17" s="6">
        <f t="shared" si="5"/>
        <v>111</v>
      </c>
      <c r="K17" s="6">
        <v>85</v>
      </c>
      <c r="L17" s="6">
        <v>7</v>
      </c>
      <c r="M17" s="6">
        <v>16</v>
      </c>
      <c r="N17" s="6">
        <v>3</v>
      </c>
      <c r="O17" s="6">
        <v>0</v>
      </c>
      <c r="P17" s="6">
        <v>0</v>
      </c>
      <c r="Q17" s="6">
        <v>0</v>
      </c>
    </row>
    <row r="18" spans="1:17" ht="11.25" customHeight="1">
      <c r="A18" s="27" t="s">
        <v>422</v>
      </c>
      <c r="B18" s="6">
        <f t="shared" si="4"/>
        <v>23</v>
      </c>
      <c r="C18" s="6">
        <v>17</v>
      </c>
      <c r="D18" s="6">
        <v>0</v>
      </c>
      <c r="E18" s="6">
        <v>6</v>
      </c>
      <c r="F18" s="6">
        <v>0</v>
      </c>
      <c r="G18" s="6">
        <v>0</v>
      </c>
      <c r="H18" s="6">
        <v>0</v>
      </c>
      <c r="I18" s="6">
        <v>0</v>
      </c>
      <c r="J18" s="6">
        <f t="shared" si="5"/>
        <v>234</v>
      </c>
      <c r="K18" s="6">
        <v>84</v>
      </c>
      <c r="L18" s="6">
        <v>1</v>
      </c>
      <c r="M18" s="6">
        <v>149</v>
      </c>
      <c r="N18" s="6">
        <v>0</v>
      </c>
      <c r="O18" s="6">
        <v>0</v>
      </c>
      <c r="P18" s="6">
        <v>0</v>
      </c>
      <c r="Q18" s="6">
        <v>0</v>
      </c>
    </row>
    <row r="19" spans="1:17" ht="11.25" customHeight="1">
      <c r="A19" s="27" t="s">
        <v>420</v>
      </c>
      <c r="B19" s="6">
        <f t="shared" si="4"/>
        <v>238</v>
      </c>
      <c r="C19" s="6">
        <v>219</v>
      </c>
      <c r="D19" s="6">
        <v>7</v>
      </c>
      <c r="E19" s="6">
        <v>9</v>
      </c>
      <c r="F19" s="6">
        <v>3</v>
      </c>
      <c r="G19" s="6">
        <v>0</v>
      </c>
      <c r="H19" s="6">
        <v>0</v>
      </c>
      <c r="I19" s="6">
        <v>0</v>
      </c>
      <c r="J19" s="6">
        <f t="shared" si="5"/>
        <v>1669</v>
      </c>
      <c r="K19" s="6">
        <v>1501</v>
      </c>
      <c r="L19" s="6">
        <v>1</v>
      </c>
      <c r="M19" s="6">
        <v>160</v>
      </c>
      <c r="N19" s="6">
        <v>5</v>
      </c>
      <c r="O19" s="6">
        <v>0</v>
      </c>
      <c r="P19" s="6">
        <v>2</v>
      </c>
      <c r="Q19" s="6">
        <v>0</v>
      </c>
    </row>
    <row r="20" spans="1:17" ht="11.25" customHeight="1">
      <c r="A20" s="27" t="s">
        <v>421</v>
      </c>
      <c r="B20" s="6">
        <f t="shared" si="4"/>
        <v>282</v>
      </c>
      <c r="C20" s="6">
        <v>250</v>
      </c>
      <c r="D20" s="6">
        <v>7</v>
      </c>
      <c r="E20" s="6">
        <v>8</v>
      </c>
      <c r="F20" s="6">
        <v>9</v>
      </c>
      <c r="G20" s="6">
        <v>3</v>
      </c>
      <c r="H20" s="6">
        <v>2</v>
      </c>
      <c r="I20" s="6">
        <v>3</v>
      </c>
      <c r="J20" s="6">
        <f t="shared" si="5"/>
        <v>1473</v>
      </c>
      <c r="K20" s="6">
        <v>1335</v>
      </c>
      <c r="L20" s="6">
        <v>0</v>
      </c>
      <c r="M20" s="6">
        <v>87</v>
      </c>
      <c r="N20" s="6">
        <v>19</v>
      </c>
      <c r="O20" s="6">
        <v>6</v>
      </c>
      <c r="P20" s="6">
        <v>7</v>
      </c>
      <c r="Q20" s="6">
        <v>19</v>
      </c>
    </row>
    <row r="21" spans="1:17" ht="11.25" customHeight="1">
      <c r="A21" s="27" t="s">
        <v>516</v>
      </c>
      <c r="B21" s="6">
        <f t="shared" si="4"/>
        <v>91</v>
      </c>
      <c r="C21" s="6">
        <v>69</v>
      </c>
      <c r="D21" s="6">
        <v>12</v>
      </c>
      <c r="E21" s="6">
        <v>1</v>
      </c>
      <c r="F21" s="6">
        <v>3</v>
      </c>
      <c r="G21" s="6">
        <v>1</v>
      </c>
      <c r="H21" s="6">
        <v>2</v>
      </c>
      <c r="I21" s="6">
        <v>3</v>
      </c>
      <c r="J21" s="6">
        <f t="shared" si="5"/>
        <v>244</v>
      </c>
      <c r="K21" s="6">
        <v>209</v>
      </c>
      <c r="L21" s="6">
        <v>1</v>
      </c>
      <c r="M21" s="6">
        <v>5</v>
      </c>
      <c r="N21" s="6">
        <v>1</v>
      </c>
      <c r="O21" s="6">
        <v>3</v>
      </c>
      <c r="P21" s="6">
        <v>13</v>
      </c>
      <c r="Q21" s="6">
        <v>12</v>
      </c>
    </row>
    <row r="22" spans="1:17" ht="14.25" customHeight="1">
      <c r="A22" s="27" t="s">
        <v>423</v>
      </c>
      <c r="B22" s="6">
        <f t="shared" si="4"/>
        <v>72</v>
      </c>
      <c r="C22" s="6">
        <v>66</v>
      </c>
      <c r="D22" s="6">
        <v>1</v>
      </c>
      <c r="E22" s="6">
        <v>1</v>
      </c>
      <c r="F22" s="6">
        <v>3</v>
      </c>
      <c r="G22" s="6">
        <v>0</v>
      </c>
      <c r="H22" s="6">
        <v>0</v>
      </c>
      <c r="I22" s="6">
        <v>1</v>
      </c>
      <c r="J22" s="6">
        <f t="shared" si="5"/>
        <v>259</v>
      </c>
      <c r="K22" s="6">
        <v>245</v>
      </c>
      <c r="L22" s="6">
        <v>0</v>
      </c>
      <c r="M22" s="6">
        <v>6</v>
      </c>
      <c r="N22" s="6">
        <v>4</v>
      </c>
      <c r="O22" s="6">
        <v>0</v>
      </c>
      <c r="P22" s="6">
        <v>0</v>
      </c>
      <c r="Q22" s="6">
        <v>4</v>
      </c>
    </row>
    <row r="23" spans="1:17" ht="11.25" customHeight="1">
      <c r="A23" s="27" t="s">
        <v>424</v>
      </c>
      <c r="B23" s="6">
        <f t="shared" si="4"/>
        <v>309</v>
      </c>
      <c r="C23" s="6">
        <v>294</v>
      </c>
      <c r="D23" s="6">
        <v>1</v>
      </c>
      <c r="E23" s="6">
        <v>3</v>
      </c>
      <c r="F23" s="6">
        <v>11</v>
      </c>
      <c r="G23" s="6">
        <v>0</v>
      </c>
      <c r="H23" s="6">
        <v>0</v>
      </c>
      <c r="I23" s="6">
        <v>0</v>
      </c>
      <c r="J23" s="6">
        <f t="shared" si="5"/>
        <v>1108</v>
      </c>
      <c r="K23" s="6">
        <v>1061</v>
      </c>
      <c r="L23" s="6">
        <v>2</v>
      </c>
      <c r="M23" s="6">
        <v>28</v>
      </c>
      <c r="N23" s="6">
        <v>14</v>
      </c>
      <c r="O23" s="6">
        <v>0</v>
      </c>
      <c r="P23" s="6">
        <v>0</v>
      </c>
      <c r="Q23" s="6">
        <v>3</v>
      </c>
    </row>
    <row r="24" spans="1:17" ht="11.25" customHeight="1">
      <c r="A24" s="27" t="s">
        <v>425</v>
      </c>
      <c r="B24" s="6">
        <f t="shared" si="4"/>
        <v>319</v>
      </c>
      <c r="C24" s="6">
        <v>282</v>
      </c>
      <c r="D24" s="6">
        <v>1</v>
      </c>
      <c r="E24" s="6">
        <v>23</v>
      </c>
      <c r="F24" s="6">
        <v>9</v>
      </c>
      <c r="G24" s="6">
        <v>0</v>
      </c>
      <c r="H24" s="6">
        <v>1</v>
      </c>
      <c r="I24" s="6">
        <v>3</v>
      </c>
      <c r="J24" s="6">
        <f t="shared" si="5"/>
        <v>1537</v>
      </c>
      <c r="K24" s="6">
        <v>1386</v>
      </c>
      <c r="L24" s="6">
        <v>56</v>
      </c>
      <c r="M24" s="6">
        <v>68</v>
      </c>
      <c r="N24" s="6">
        <v>8</v>
      </c>
      <c r="O24" s="6">
        <v>0</v>
      </c>
      <c r="P24" s="6">
        <v>8</v>
      </c>
      <c r="Q24" s="6">
        <v>11</v>
      </c>
    </row>
    <row r="25" spans="1:17" ht="11.25" customHeight="1">
      <c r="A25" s="27" t="s">
        <v>517</v>
      </c>
      <c r="B25" s="6">
        <f t="shared" si="4"/>
        <v>236</v>
      </c>
      <c r="C25" s="6">
        <v>207</v>
      </c>
      <c r="D25" s="6">
        <v>3</v>
      </c>
      <c r="E25" s="6">
        <v>25</v>
      </c>
      <c r="F25" s="6">
        <v>0</v>
      </c>
      <c r="G25" s="6">
        <v>0</v>
      </c>
      <c r="H25" s="6">
        <v>0</v>
      </c>
      <c r="I25" s="6">
        <v>1</v>
      </c>
      <c r="J25" s="6">
        <f t="shared" si="5"/>
        <v>1656</v>
      </c>
      <c r="K25" s="6">
        <v>1238</v>
      </c>
      <c r="L25" s="6">
        <v>27</v>
      </c>
      <c r="M25" s="6">
        <v>386</v>
      </c>
      <c r="N25" s="6">
        <v>2</v>
      </c>
      <c r="O25" s="6">
        <v>0</v>
      </c>
      <c r="P25" s="6">
        <v>0</v>
      </c>
      <c r="Q25" s="6">
        <v>3</v>
      </c>
    </row>
    <row r="26" spans="1:17" ht="11.25" customHeight="1">
      <c r="A26" s="27" t="s">
        <v>426</v>
      </c>
      <c r="B26" s="6">
        <f t="shared" si="4"/>
        <v>705</v>
      </c>
      <c r="C26" s="6">
        <v>643</v>
      </c>
      <c r="D26" s="6">
        <v>4</v>
      </c>
      <c r="E26" s="6">
        <v>35</v>
      </c>
      <c r="F26" s="6">
        <v>18</v>
      </c>
      <c r="G26" s="6">
        <v>0</v>
      </c>
      <c r="H26" s="6">
        <v>3</v>
      </c>
      <c r="I26" s="6">
        <v>2</v>
      </c>
      <c r="J26" s="6">
        <f t="shared" si="5"/>
        <v>3765</v>
      </c>
      <c r="K26" s="6">
        <v>3305</v>
      </c>
      <c r="L26" s="6">
        <v>161</v>
      </c>
      <c r="M26" s="6">
        <v>251</v>
      </c>
      <c r="N26" s="6">
        <v>17</v>
      </c>
      <c r="O26" s="6">
        <v>1</v>
      </c>
      <c r="P26" s="6">
        <v>14</v>
      </c>
      <c r="Q26" s="6">
        <v>16</v>
      </c>
    </row>
    <row r="27" spans="1:17" ht="11.25" customHeight="1">
      <c r="A27" s="27" t="s">
        <v>427</v>
      </c>
      <c r="B27" s="6">
        <f t="shared" si="4"/>
        <v>772</v>
      </c>
      <c r="C27" s="6">
        <v>437</v>
      </c>
      <c r="D27" s="6">
        <v>62</v>
      </c>
      <c r="E27" s="6">
        <v>15</v>
      </c>
      <c r="F27" s="6">
        <v>125</v>
      </c>
      <c r="G27" s="6">
        <v>76</v>
      </c>
      <c r="H27" s="6">
        <v>6</v>
      </c>
      <c r="I27" s="6">
        <v>51</v>
      </c>
      <c r="J27" s="6">
        <f t="shared" si="5"/>
        <v>1553</v>
      </c>
      <c r="K27" s="6">
        <v>1042</v>
      </c>
      <c r="L27" s="6">
        <v>23</v>
      </c>
      <c r="M27" s="6">
        <v>35</v>
      </c>
      <c r="N27" s="6">
        <v>170</v>
      </c>
      <c r="O27" s="6">
        <v>145</v>
      </c>
      <c r="P27" s="6">
        <v>33</v>
      </c>
      <c r="Q27" s="6">
        <v>105</v>
      </c>
    </row>
    <row r="28" spans="1:17" ht="11.25" customHeight="1">
      <c r="A28" s="27" t="s">
        <v>518</v>
      </c>
      <c r="B28" s="6">
        <f t="shared" si="4"/>
        <v>349</v>
      </c>
      <c r="C28" s="6">
        <v>142</v>
      </c>
      <c r="D28" s="6">
        <v>128</v>
      </c>
      <c r="E28" s="6">
        <v>7</v>
      </c>
      <c r="F28" s="6">
        <v>39</v>
      </c>
      <c r="G28" s="6">
        <v>20</v>
      </c>
      <c r="H28" s="6">
        <v>3</v>
      </c>
      <c r="I28" s="6">
        <v>10</v>
      </c>
      <c r="J28" s="6">
        <f t="shared" si="5"/>
        <v>437</v>
      </c>
      <c r="K28" s="6">
        <v>247</v>
      </c>
      <c r="L28" s="6">
        <v>60</v>
      </c>
      <c r="M28" s="6">
        <v>16</v>
      </c>
      <c r="N28" s="6">
        <v>47</v>
      </c>
      <c r="O28" s="6">
        <v>42</v>
      </c>
      <c r="P28" s="6">
        <v>13</v>
      </c>
      <c r="Q28" s="6">
        <v>12</v>
      </c>
    </row>
    <row r="29" spans="1:17" ht="11.25" customHeight="1">
      <c r="A29" s="28" t="s">
        <v>519</v>
      </c>
      <c r="B29" s="6">
        <f t="shared" si="4"/>
        <v>170</v>
      </c>
      <c r="C29" s="6">
        <v>101</v>
      </c>
      <c r="D29" s="6">
        <v>42</v>
      </c>
      <c r="E29" s="6">
        <v>8</v>
      </c>
      <c r="F29" s="6">
        <v>12</v>
      </c>
      <c r="G29" s="6">
        <v>5</v>
      </c>
      <c r="H29" s="6">
        <v>1</v>
      </c>
      <c r="I29" s="6">
        <v>1</v>
      </c>
      <c r="J29" s="6">
        <f t="shared" si="5"/>
        <v>539</v>
      </c>
      <c r="K29" s="6">
        <v>412</v>
      </c>
      <c r="L29" s="6">
        <v>39</v>
      </c>
      <c r="M29" s="6">
        <v>43</v>
      </c>
      <c r="N29" s="6">
        <v>14</v>
      </c>
      <c r="O29" s="6">
        <v>5</v>
      </c>
      <c r="P29" s="6">
        <v>0</v>
      </c>
      <c r="Q29" s="6">
        <v>26</v>
      </c>
    </row>
    <row r="30" spans="1:17" ht="11.25" customHeight="1">
      <c r="A30" s="28" t="s">
        <v>520</v>
      </c>
      <c r="B30" s="6">
        <f t="shared" si="4"/>
        <v>473</v>
      </c>
      <c r="C30" s="6">
        <v>389</v>
      </c>
      <c r="D30" s="6">
        <v>15</v>
      </c>
      <c r="E30" s="6">
        <v>16</v>
      </c>
      <c r="F30" s="6">
        <v>19</v>
      </c>
      <c r="G30" s="6">
        <v>8</v>
      </c>
      <c r="H30" s="6">
        <v>13</v>
      </c>
      <c r="I30" s="6">
        <v>13</v>
      </c>
      <c r="J30" s="6">
        <f t="shared" si="5"/>
        <v>1715</v>
      </c>
      <c r="K30" s="6">
        <v>1271</v>
      </c>
      <c r="L30" s="6">
        <v>71</v>
      </c>
      <c r="M30" s="6">
        <v>203</v>
      </c>
      <c r="N30" s="6">
        <v>37</v>
      </c>
      <c r="O30" s="6">
        <v>22</v>
      </c>
      <c r="P30" s="6">
        <v>61</v>
      </c>
      <c r="Q30" s="6">
        <v>50</v>
      </c>
    </row>
    <row r="31" spans="1:17" ht="11.25" customHeight="1">
      <c r="A31" s="28" t="s">
        <v>521</v>
      </c>
      <c r="B31" s="6">
        <f t="shared" si="4"/>
        <v>135</v>
      </c>
      <c r="C31" s="6">
        <v>117</v>
      </c>
      <c r="D31" s="6">
        <v>15</v>
      </c>
      <c r="E31" s="6">
        <v>0</v>
      </c>
      <c r="F31" s="6">
        <v>2</v>
      </c>
      <c r="G31" s="6">
        <v>0</v>
      </c>
      <c r="H31" s="6">
        <v>1</v>
      </c>
      <c r="I31" s="6">
        <v>0</v>
      </c>
      <c r="J31" s="6">
        <f t="shared" si="5"/>
        <v>444</v>
      </c>
      <c r="K31" s="6">
        <v>426</v>
      </c>
      <c r="L31" s="6">
        <v>5</v>
      </c>
      <c r="M31" s="6">
        <v>10</v>
      </c>
      <c r="N31" s="6">
        <v>1</v>
      </c>
      <c r="O31" s="6">
        <v>0</v>
      </c>
      <c r="P31" s="6">
        <v>2</v>
      </c>
      <c r="Q31" s="6">
        <v>0</v>
      </c>
    </row>
    <row r="32" spans="1:17" ht="11.25" customHeight="1">
      <c r="A32" s="27" t="s">
        <v>522</v>
      </c>
      <c r="B32" s="6">
        <f t="shared" si="4"/>
        <v>119</v>
      </c>
      <c r="C32" s="6">
        <v>86</v>
      </c>
      <c r="D32" s="6">
        <v>2</v>
      </c>
      <c r="E32" s="6">
        <v>29</v>
      </c>
      <c r="F32" s="6">
        <v>1</v>
      </c>
      <c r="G32" s="6">
        <v>0</v>
      </c>
      <c r="H32" s="6">
        <v>0</v>
      </c>
      <c r="I32" s="6">
        <v>1</v>
      </c>
      <c r="J32" s="6">
        <f t="shared" si="5"/>
        <v>642</v>
      </c>
      <c r="K32" s="6">
        <v>367</v>
      </c>
      <c r="L32" s="6">
        <v>8</v>
      </c>
      <c r="M32" s="6">
        <v>261</v>
      </c>
      <c r="N32" s="6">
        <v>3</v>
      </c>
      <c r="O32" s="6">
        <v>0</v>
      </c>
      <c r="P32" s="6">
        <v>0</v>
      </c>
      <c r="Q32" s="6">
        <v>3</v>
      </c>
    </row>
    <row r="33" spans="1:17" ht="11.25" customHeight="1">
      <c r="A33" s="27" t="s">
        <v>523</v>
      </c>
      <c r="B33" s="6">
        <f t="shared" si="4"/>
        <v>52</v>
      </c>
      <c r="C33" s="6">
        <v>46</v>
      </c>
      <c r="D33" s="6">
        <v>4</v>
      </c>
      <c r="E33" s="6">
        <v>0</v>
      </c>
      <c r="F33" s="6">
        <v>2</v>
      </c>
      <c r="G33" s="6">
        <v>0</v>
      </c>
      <c r="H33" s="6">
        <v>0</v>
      </c>
      <c r="I33" s="6">
        <v>0</v>
      </c>
      <c r="J33" s="6">
        <f t="shared" si="5"/>
        <v>139</v>
      </c>
      <c r="K33" s="6">
        <v>128</v>
      </c>
      <c r="L33" s="6">
        <v>4</v>
      </c>
      <c r="M33" s="6">
        <v>7</v>
      </c>
      <c r="N33" s="6">
        <v>0</v>
      </c>
      <c r="O33" s="6">
        <v>0</v>
      </c>
      <c r="P33" s="6">
        <v>0</v>
      </c>
      <c r="Q33" s="6">
        <v>0</v>
      </c>
    </row>
    <row r="34" spans="1:17" ht="11.25" customHeight="1">
      <c r="A34" s="27" t="s">
        <v>524</v>
      </c>
      <c r="B34" s="6">
        <f t="shared" si="4"/>
        <v>95</v>
      </c>
      <c r="C34" s="6">
        <v>82</v>
      </c>
      <c r="D34" s="6">
        <v>0</v>
      </c>
      <c r="E34" s="6">
        <v>3</v>
      </c>
      <c r="F34" s="6">
        <v>6</v>
      </c>
      <c r="G34" s="6">
        <v>1</v>
      </c>
      <c r="H34" s="6">
        <v>0</v>
      </c>
      <c r="I34" s="6">
        <v>3</v>
      </c>
      <c r="J34" s="6">
        <f t="shared" si="5"/>
        <v>271</v>
      </c>
      <c r="K34" s="6">
        <v>215</v>
      </c>
      <c r="L34" s="6">
        <v>7</v>
      </c>
      <c r="M34" s="6">
        <v>20</v>
      </c>
      <c r="N34" s="6">
        <v>12</v>
      </c>
      <c r="O34" s="6">
        <v>0</v>
      </c>
      <c r="P34" s="6">
        <v>4</v>
      </c>
      <c r="Q34" s="6">
        <v>13</v>
      </c>
    </row>
    <row r="35" spans="1:17" ht="11.25" customHeight="1">
      <c r="A35" s="27" t="s">
        <v>525</v>
      </c>
      <c r="B35" s="6">
        <f t="shared" si="4"/>
        <v>2</v>
      </c>
      <c r="C35" s="6">
        <v>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f t="shared" si="5"/>
        <v>15</v>
      </c>
      <c r="K35" s="6">
        <v>6</v>
      </c>
      <c r="L35" s="6">
        <v>3</v>
      </c>
      <c r="M35" s="6">
        <v>5</v>
      </c>
      <c r="N35" s="6">
        <v>0</v>
      </c>
      <c r="O35" s="6">
        <v>0</v>
      </c>
      <c r="P35" s="6">
        <v>1</v>
      </c>
      <c r="Q35" s="6">
        <v>0</v>
      </c>
    </row>
    <row r="36" spans="1:17" ht="14.25" customHeight="1">
      <c r="A36" s="29" t="s">
        <v>526</v>
      </c>
      <c r="B36" s="6">
        <f t="shared" si="4"/>
        <v>108</v>
      </c>
      <c r="C36" s="6">
        <v>89</v>
      </c>
      <c r="D36" s="6">
        <v>17</v>
      </c>
      <c r="E36" s="6">
        <v>0</v>
      </c>
      <c r="F36" s="6">
        <v>1</v>
      </c>
      <c r="G36" s="6">
        <v>1</v>
      </c>
      <c r="H36" s="6">
        <v>0</v>
      </c>
      <c r="I36" s="6">
        <v>0</v>
      </c>
      <c r="J36" s="6">
        <f t="shared" si="5"/>
        <v>952</v>
      </c>
      <c r="K36" s="6">
        <v>718</v>
      </c>
      <c r="L36" s="6">
        <v>134</v>
      </c>
      <c r="M36" s="6">
        <v>92</v>
      </c>
      <c r="N36" s="6">
        <v>2</v>
      </c>
      <c r="O36" s="6">
        <v>4</v>
      </c>
      <c r="P36" s="6">
        <v>2</v>
      </c>
      <c r="Q36" s="6">
        <v>0</v>
      </c>
    </row>
    <row r="37" spans="1:17" ht="11.25" customHeight="1">
      <c r="A37" s="29" t="s">
        <v>527</v>
      </c>
      <c r="B37" s="6">
        <f>SUM(C37:I37)</f>
        <v>70</v>
      </c>
      <c r="C37" s="6">
        <v>31</v>
      </c>
      <c r="D37" s="6">
        <v>19</v>
      </c>
      <c r="E37" s="6">
        <v>19</v>
      </c>
      <c r="F37" s="6">
        <v>0</v>
      </c>
      <c r="G37" s="6">
        <v>0</v>
      </c>
      <c r="H37" s="6">
        <v>1</v>
      </c>
      <c r="I37" s="6">
        <v>0</v>
      </c>
      <c r="J37" s="6">
        <f>SUM(K37:Q37)</f>
        <v>421</v>
      </c>
      <c r="K37" s="6">
        <v>319</v>
      </c>
      <c r="L37" s="6">
        <v>47</v>
      </c>
      <c r="M37" s="6">
        <v>44</v>
      </c>
      <c r="N37" s="6">
        <v>3</v>
      </c>
      <c r="O37" s="6">
        <v>5</v>
      </c>
      <c r="P37" s="6">
        <v>2</v>
      </c>
      <c r="Q37" s="6">
        <v>1</v>
      </c>
    </row>
    <row r="38" spans="1:17" ht="11.25" customHeight="1">
      <c r="A38" s="29" t="s">
        <v>528</v>
      </c>
      <c r="B38" s="6">
        <f>SUM(C38:I38)</f>
        <v>757</v>
      </c>
      <c r="C38" s="6">
        <v>291</v>
      </c>
      <c r="D38" s="6">
        <v>340</v>
      </c>
      <c r="E38" s="6">
        <v>116</v>
      </c>
      <c r="F38" s="6">
        <v>6</v>
      </c>
      <c r="G38" s="6">
        <v>0</v>
      </c>
      <c r="H38" s="6">
        <v>3</v>
      </c>
      <c r="I38" s="6">
        <v>1</v>
      </c>
      <c r="J38" s="6">
        <f>SUM(K38:Q38)</f>
        <v>67008</v>
      </c>
      <c r="K38" s="6">
        <v>45591</v>
      </c>
      <c r="L38" s="6">
        <v>17905</v>
      </c>
      <c r="M38" s="6">
        <v>2708</v>
      </c>
      <c r="N38" s="6">
        <v>216</v>
      </c>
      <c r="O38" s="6">
        <v>202</v>
      </c>
      <c r="P38" s="6">
        <v>126</v>
      </c>
      <c r="Q38" s="6">
        <v>260</v>
      </c>
    </row>
    <row r="39" spans="1:17" ht="11.25" customHeight="1">
      <c r="A39" s="29" t="s">
        <v>352</v>
      </c>
      <c r="B39" s="6">
        <f>SUM(C39:I39)</f>
        <v>2878</v>
      </c>
      <c r="C39" s="6">
        <v>1242</v>
      </c>
      <c r="D39" s="6">
        <v>1405</v>
      </c>
      <c r="E39" s="6">
        <v>220</v>
      </c>
      <c r="F39" s="6">
        <v>7</v>
      </c>
      <c r="G39" s="6">
        <v>4</v>
      </c>
      <c r="H39" s="6">
        <v>0</v>
      </c>
      <c r="I39" s="6">
        <v>0</v>
      </c>
      <c r="J39" s="6">
        <f>SUM(K39:Q39)</f>
        <v>3278</v>
      </c>
      <c r="K39" s="6">
        <v>2046</v>
      </c>
      <c r="L39" s="6">
        <v>928</v>
      </c>
      <c r="M39" s="6">
        <v>245</v>
      </c>
      <c r="N39" s="6">
        <v>15</v>
      </c>
      <c r="O39" s="6">
        <v>13</v>
      </c>
      <c r="P39" s="6">
        <v>2</v>
      </c>
      <c r="Q39" s="6">
        <v>29</v>
      </c>
    </row>
    <row r="40" spans="1:17" ht="11.25" customHeight="1">
      <c r="A40" s="29" t="s">
        <v>529</v>
      </c>
      <c r="B40" s="6">
        <f t="shared" si="4"/>
        <v>1068</v>
      </c>
      <c r="C40" s="6">
        <v>510</v>
      </c>
      <c r="D40" s="6">
        <v>368</v>
      </c>
      <c r="E40" s="6">
        <v>183</v>
      </c>
      <c r="F40" s="6">
        <v>3</v>
      </c>
      <c r="G40" s="6">
        <v>3</v>
      </c>
      <c r="H40" s="6">
        <v>1</v>
      </c>
      <c r="I40" s="6">
        <v>0</v>
      </c>
      <c r="J40" s="6">
        <f t="shared" si="5"/>
        <v>1498</v>
      </c>
      <c r="K40" s="6">
        <v>569</v>
      </c>
      <c r="L40" s="6">
        <v>251</v>
      </c>
      <c r="M40" s="6">
        <v>656</v>
      </c>
      <c r="N40" s="6">
        <v>11</v>
      </c>
      <c r="O40" s="6">
        <v>4</v>
      </c>
      <c r="P40" s="6">
        <v>2</v>
      </c>
      <c r="Q40" s="6">
        <v>5</v>
      </c>
    </row>
    <row r="41" spans="1:17" ht="11.25" customHeight="1">
      <c r="A41" s="29" t="s">
        <v>353</v>
      </c>
      <c r="B41" s="6">
        <f t="shared" si="4"/>
        <v>1721</v>
      </c>
      <c r="C41" s="6">
        <v>663</v>
      </c>
      <c r="D41" s="6">
        <v>859</v>
      </c>
      <c r="E41" s="6">
        <v>199</v>
      </c>
      <c r="F41" s="6">
        <v>0</v>
      </c>
      <c r="G41" s="6">
        <v>0</v>
      </c>
      <c r="H41" s="6">
        <v>0</v>
      </c>
      <c r="I41" s="6">
        <v>0</v>
      </c>
      <c r="J41" s="6">
        <f t="shared" si="5"/>
        <v>2208</v>
      </c>
      <c r="K41" s="6">
        <v>172</v>
      </c>
      <c r="L41" s="6">
        <v>1968</v>
      </c>
      <c r="M41" s="6">
        <v>68</v>
      </c>
      <c r="N41" s="6">
        <v>0</v>
      </c>
      <c r="O41" s="6">
        <v>0</v>
      </c>
      <c r="P41" s="6">
        <v>0</v>
      </c>
      <c r="Q41" s="6">
        <v>0</v>
      </c>
    </row>
    <row r="42" spans="1:17" ht="11.25" customHeight="1">
      <c r="A42" s="29" t="s">
        <v>530</v>
      </c>
      <c r="B42" s="6">
        <f t="shared" si="4"/>
        <v>626</v>
      </c>
      <c r="C42" s="6">
        <v>261</v>
      </c>
      <c r="D42" s="6">
        <v>332</v>
      </c>
      <c r="E42" s="6">
        <v>28</v>
      </c>
      <c r="F42" s="6">
        <v>2</v>
      </c>
      <c r="G42" s="6">
        <v>1</v>
      </c>
      <c r="H42" s="6">
        <v>2</v>
      </c>
      <c r="I42" s="6">
        <v>0</v>
      </c>
      <c r="J42" s="6">
        <f t="shared" si="5"/>
        <v>304</v>
      </c>
      <c r="K42" s="6">
        <v>183</v>
      </c>
      <c r="L42" s="6">
        <v>96</v>
      </c>
      <c r="M42" s="6">
        <v>23</v>
      </c>
      <c r="N42" s="6">
        <v>2</v>
      </c>
      <c r="O42" s="6">
        <v>0</v>
      </c>
      <c r="P42" s="6">
        <v>0</v>
      </c>
      <c r="Q42" s="6">
        <v>0</v>
      </c>
    </row>
    <row r="43" spans="1:17" ht="11.25" customHeight="1">
      <c r="A43" s="29" t="s">
        <v>354</v>
      </c>
      <c r="B43" s="6">
        <f t="shared" si="4"/>
        <v>586</v>
      </c>
      <c r="C43" s="6">
        <v>206</v>
      </c>
      <c r="D43" s="6">
        <v>322</v>
      </c>
      <c r="E43" s="6">
        <v>58</v>
      </c>
      <c r="F43" s="6">
        <v>0</v>
      </c>
      <c r="G43" s="6">
        <v>0</v>
      </c>
      <c r="H43" s="6">
        <v>0</v>
      </c>
      <c r="I43" s="6">
        <v>0</v>
      </c>
      <c r="J43" s="6">
        <f t="shared" si="5"/>
        <v>53</v>
      </c>
      <c r="K43" s="6">
        <v>15</v>
      </c>
      <c r="L43" s="6">
        <v>27</v>
      </c>
      <c r="M43" s="6">
        <v>11</v>
      </c>
      <c r="N43" s="6">
        <v>0</v>
      </c>
      <c r="O43" s="6">
        <v>0</v>
      </c>
      <c r="P43" s="6">
        <v>0</v>
      </c>
      <c r="Q43" s="6">
        <v>0</v>
      </c>
    </row>
    <row r="44" spans="1:17" ht="11.25" customHeight="1">
      <c r="A44" s="30" t="s">
        <v>531</v>
      </c>
      <c r="B44" s="6">
        <f t="shared" si="4"/>
        <v>192</v>
      </c>
      <c r="C44" s="6">
        <v>23</v>
      </c>
      <c r="D44" s="6">
        <v>143</v>
      </c>
      <c r="E44" s="6">
        <v>26</v>
      </c>
      <c r="F44" s="6">
        <v>0</v>
      </c>
      <c r="G44" s="6">
        <v>0</v>
      </c>
      <c r="H44" s="6">
        <v>0</v>
      </c>
      <c r="I44" s="6">
        <v>0</v>
      </c>
      <c r="J44" s="6">
        <f t="shared" si="5"/>
        <v>846</v>
      </c>
      <c r="K44" s="6">
        <v>659</v>
      </c>
      <c r="L44" s="6">
        <v>174</v>
      </c>
      <c r="M44" s="6">
        <v>13</v>
      </c>
      <c r="N44" s="6">
        <v>0</v>
      </c>
      <c r="O44" s="6">
        <v>0</v>
      </c>
      <c r="P44" s="6">
        <v>0</v>
      </c>
      <c r="Q44" s="6">
        <v>0</v>
      </c>
    </row>
    <row r="45" spans="1:17" ht="11.25" customHeight="1">
      <c r="A45" s="30" t="s">
        <v>355</v>
      </c>
      <c r="B45" s="6">
        <f t="shared" si="4"/>
        <v>763</v>
      </c>
      <c r="C45" s="6">
        <v>112</v>
      </c>
      <c r="D45" s="6">
        <v>453</v>
      </c>
      <c r="E45" s="6">
        <v>172</v>
      </c>
      <c r="F45" s="6">
        <v>2</v>
      </c>
      <c r="G45" s="6">
        <v>19</v>
      </c>
      <c r="H45" s="6">
        <v>2</v>
      </c>
      <c r="I45" s="6">
        <v>3</v>
      </c>
      <c r="J45" s="6">
        <f t="shared" si="5"/>
        <v>852</v>
      </c>
      <c r="K45" s="6">
        <v>398</v>
      </c>
      <c r="L45" s="6">
        <v>363</v>
      </c>
      <c r="M45" s="6">
        <v>51</v>
      </c>
      <c r="N45" s="6">
        <v>2</v>
      </c>
      <c r="O45" s="6">
        <v>25</v>
      </c>
      <c r="P45" s="6">
        <v>2</v>
      </c>
      <c r="Q45" s="6">
        <v>11</v>
      </c>
    </row>
    <row r="46" spans="1:17" ht="11.25" customHeight="1">
      <c r="A46" s="30" t="s">
        <v>532</v>
      </c>
      <c r="B46" s="6">
        <f t="shared" si="4"/>
        <v>1387</v>
      </c>
      <c r="C46" s="6">
        <v>454</v>
      </c>
      <c r="D46" s="6">
        <v>745</v>
      </c>
      <c r="E46" s="6">
        <v>179</v>
      </c>
      <c r="F46" s="6">
        <v>3</v>
      </c>
      <c r="G46" s="6">
        <v>1</v>
      </c>
      <c r="H46" s="6">
        <v>3</v>
      </c>
      <c r="I46" s="6">
        <v>2</v>
      </c>
      <c r="J46" s="6">
        <f t="shared" si="5"/>
        <v>2124</v>
      </c>
      <c r="K46" s="6">
        <v>511</v>
      </c>
      <c r="L46" s="6">
        <v>1235</v>
      </c>
      <c r="M46" s="6">
        <v>315</v>
      </c>
      <c r="N46" s="6">
        <v>18</v>
      </c>
      <c r="O46" s="6">
        <v>6</v>
      </c>
      <c r="P46" s="6">
        <v>2</v>
      </c>
      <c r="Q46" s="6">
        <v>37</v>
      </c>
    </row>
    <row r="47" spans="1:17" ht="11.25" customHeight="1">
      <c r="A47" s="30" t="s">
        <v>533</v>
      </c>
      <c r="B47" s="6">
        <f t="shared" si="4"/>
        <v>64</v>
      </c>
      <c r="C47" s="6">
        <v>45</v>
      </c>
      <c r="D47" s="6">
        <v>17</v>
      </c>
      <c r="E47" s="6">
        <v>2</v>
      </c>
      <c r="F47" s="6">
        <v>0</v>
      </c>
      <c r="G47" s="6">
        <v>0</v>
      </c>
      <c r="H47" s="6">
        <v>0</v>
      </c>
      <c r="I47" s="6">
        <v>0</v>
      </c>
      <c r="J47" s="6">
        <f t="shared" si="5"/>
        <v>178</v>
      </c>
      <c r="K47" s="6">
        <v>106</v>
      </c>
      <c r="L47" s="6">
        <v>46</v>
      </c>
      <c r="M47" s="6">
        <v>25</v>
      </c>
      <c r="N47" s="6">
        <v>0</v>
      </c>
      <c r="O47" s="6">
        <v>0</v>
      </c>
      <c r="P47" s="6">
        <v>0</v>
      </c>
      <c r="Q47" s="6">
        <v>1</v>
      </c>
    </row>
    <row r="48" spans="1:17" ht="11.25" customHeight="1">
      <c r="A48" s="30" t="s">
        <v>534</v>
      </c>
      <c r="B48" s="6">
        <f t="shared" si="4"/>
        <v>310</v>
      </c>
      <c r="C48" s="6">
        <v>118</v>
      </c>
      <c r="D48" s="6">
        <v>133</v>
      </c>
      <c r="E48" s="6">
        <v>59</v>
      </c>
      <c r="F48" s="6">
        <v>0</v>
      </c>
      <c r="G48" s="6">
        <v>0</v>
      </c>
      <c r="H48" s="6">
        <v>0</v>
      </c>
      <c r="I48" s="6">
        <v>0</v>
      </c>
      <c r="J48" s="6">
        <f t="shared" si="5"/>
        <v>111</v>
      </c>
      <c r="K48" s="6">
        <v>72</v>
      </c>
      <c r="L48" s="6">
        <v>15</v>
      </c>
      <c r="M48" s="6">
        <v>24</v>
      </c>
      <c r="N48" s="6">
        <v>0</v>
      </c>
      <c r="O48" s="6">
        <v>0</v>
      </c>
      <c r="P48" s="6">
        <v>0</v>
      </c>
      <c r="Q48" s="6">
        <v>0</v>
      </c>
    </row>
    <row r="49" spans="1:17" ht="11.25" customHeight="1">
      <c r="A49" s="30" t="s">
        <v>535</v>
      </c>
      <c r="B49" s="6">
        <f t="shared" si="4"/>
        <v>884</v>
      </c>
      <c r="C49" s="6">
        <v>339</v>
      </c>
      <c r="D49" s="6">
        <v>270</v>
      </c>
      <c r="E49" s="6">
        <v>275</v>
      </c>
      <c r="F49" s="6">
        <v>0</v>
      </c>
      <c r="G49" s="6">
        <v>0</v>
      </c>
      <c r="H49" s="6">
        <v>0</v>
      </c>
      <c r="I49" s="6">
        <v>0</v>
      </c>
      <c r="J49" s="6">
        <f t="shared" si="5"/>
        <v>447</v>
      </c>
      <c r="K49" s="6">
        <v>218</v>
      </c>
      <c r="L49" s="6">
        <v>198</v>
      </c>
      <c r="M49" s="6">
        <v>30</v>
      </c>
      <c r="N49" s="6">
        <v>0</v>
      </c>
      <c r="O49" s="6">
        <v>0</v>
      </c>
      <c r="P49" s="6">
        <v>0</v>
      </c>
      <c r="Q49" s="6">
        <v>1</v>
      </c>
    </row>
    <row r="50" spans="1:17" ht="11.25" customHeight="1">
      <c r="A50" s="30" t="s">
        <v>536</v>
      </c>
      <c r="B50" s="6">
        <f t="shared" si="4"/>
        <v>198</v>
      </c>
      <c r="C50" s="6">
        <v>77</v>
      </c>
      <c r="D50" s="6">
        <v>65</v>
      </c>
      <c r="E50" s="6">
        <v>56</v>
      </c>
      <c r="F50" s="6">
        <v>0</v>
      </c>
      <c r="G50" s="6">
        <v>0</v>
      </c>
      <c r="H50" s="6">
        <v>0</v>
      </c>
      <c r="I50" s="6">
        <v>0</v>
      </c>
      <c r="J50" s="6">
        <f t="shared" si="5"/>
        <v>163</v>
      </c>
      <c r="K50" s="6">
        <v>19</v>
      </c>
      <c r="L50" s="6">
        <v>136</v>
      </c>
      <c r="M50" s="6">
        <v>7</v>
      </c>
      <c r="N50" s="6">
        <v>0</v>
      </c>
      <c r="O50" s="6">
        <v>0</v>
      </c>
      <c r="P50" s="6">
        <v>0</v>
      </c>
      <c r="Q50" s="6">
        <v>1</v>
      </c>
    </row>
    <row r="51" spans="1:17" ht="13.5" customHeight="1" thickBot="1">
      <c r="A51" s="29" t="s">
        <v>537</v>
      </c>
      <c r="B51" s="6">
        <f t="shared" si="4"/>
        <v>328</v>
      </c>
      <c r="C51" s="6">
        <v>99</v>
      </c>
      <c r="D51" s="6">
        <v>188</v>
      </c>
      <c r="E51" s="6">
        <v>40</v>
      </c>
      <c r="F51" s="6">
        <v>0</v>
      </c>
      <c r="G51" s="6">
        <v>1</v>
      </c>
      <c r="H51" s="6">
        <v>0</v>
      </c>
      <c r="I51" s="6">
        <v>0</v>
      </c>
      <c r="J51" s="6">
        <f t="shared" si="5"/>
        <v>408</v>
      </c>
      <c r="K51" s="6">
        <v>201</v>
      </c>
      <c r="L51" s="6">
        <v>186</v>
      </c>
      <c r="M51" s="6">
        <v>18</v>
      </c>
      <c r="N51" s="6">
        <v>0</v>
      </c>
      <c r="O51" s="6">
        <v>2</v>
      </c>
      <c r="P51" s="6">
        <v>1</v>
      </c>
      <c r="Q51" s="6">
        <v>0</v>
      </c>
    </row>
    <row r="52" spans="1:17" ht="31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13.5" customHeight="1">
      <c r="A53" s="102" t="s">
        <v>481</v>
      </c>
      <c r="B53" s="102"/>
      <c r="C53" s="102"/>
      <c r="D53" s="102"/>
      <c r="E53" s="102"/>
      <c r="F53" s="102"/>
      <c r="G53" s="102"/>
      <c r="H53" s="102"/>
      <c r="I53" s="102" t="s">
        <v>482</v>
      </c>
      <c r="J53" s="102"/>
      <c r="K53" s="102"/>
      <c r="L53" s="102"/>
      <c r="M53" s="102"/>
      <c r="N53" s="102"/>
      <c r="O53" s="102"/>
      <c r="P53" s="102"/>
      <c r="Q53" s="102"/>
    </row>
  </sheetData>
  <mergeCells count="9">
    <mergeCell ref="I1:Q1"/>
    <mergeCell ref="A3:A4"/>
    <mergeCell ref="I2:N2"/>
    <mergeCell ref="A1:H1"/>
    <mergeCell ref="A2:H2"/>
    <mergeCell ref="I53:Q53"/>
    <mergeCell ref="J3:Q3"/>
    <mergeCell ref="B3:H3"/>
    <mergeCell ref="A53:H5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71" customWidth="1"/>
    <col min="2" max="9" width="6.875" style="71" customWidth="1"/>
    <col min="10" max="10" width="22.625" style="71" customWidth="1"/>
    <col min="11" max="11" width="6.25390625" style="71" customWidth="1"/>
    <col min="12" max="12" width="6.625" style="71" customWidth="1"/>
    <col min="13" max="14" width="6.25390625" style="71" customWidth="1"/>
    <col min="15" max="15" width="6.625" style="71" customWidth="1"/>
    <col min="16" max="18" width="6.375" style="71" customWidth="1"/>
    <col min="19" max="19" width="6.125" style="71" customWidth="1"/>
    <col min="20" max="31" width="6.625" style="71" customWidth="1"/>
    <col min="32" max="32" width="22.625" style="71" customWidth="1"/>
    <col min="33" max="34" width="6.50390625" style="71" customWidth="1"/>
    <col min="35" max="35" width="6.00390625" style="71" customWidth="1"/>
    <col min="36" max="37" width="6.50390625" style="71" customWidth="1"/>
    <col min="38" max="38" width="6.25390625" style="71" customWidth="1"/>
    <col min="39" max="40" width="6.50390625" style="71" customWidth="1"/>
    <col min="41" max="41" width="5.875" style="71" customWidth="1"/>
    <col min="42" max="53" width="6.625" style="71" customWidth="1"/>
    <col min="54" max="16384" width="9.00390625" style="71" customWidth="1"/>
  </cols>
  <sheetData>
    <row r="1" spans="1:53" s="33" customFormat="1" ht="48" customHeight="1">
      <c r="A1" s="205" t="s">
        <v>590</v>
      </c>
      <c r="B1" s="205"/>
      <c r="C1" s="205"/>
      <c r="D1" s="205"/>
      <c r="E1" s="205"/>
      <c r="F1" s="205"/>
      <c r="G1" s="205"/>
      <c r="H1" s="205"/>
      <c r="I1" s="205"/>
      <c r="J1" s="206" t="s">
        <v>591</v>
      </c>
      <c r="K1" s="206"/>
      <c r="L1" s="206"/>
      <c r="M1" s="206"/>
      <c r="N1" s="206"/>
      <c r="O1" s="206"/>
      <c r="P1" s="206"/>
      <c r="Q1" s="206"/>
      <c r="R1" s="206"/>
      <c r="S1" s="206"/>
      <c r="T1" s="207" t="s">
        <v>328</v>
      </c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6" t="s">
        <v>591</v>
      </c>
      <c r="AG1" s="206"/>
      <c r="AH1" s="206"/>
      <c r="AI1" s="206"/>
      <c r="AJ1" s="206"/>
      <c r="AK1" s="206"/>
      <c r="AL1" s="206"/>
      <c r="AM1" s="206"/>
      <c r="AN1" s="206"/>
      <c r="AO1" s="206"/>
      <c r="AP1" s="207" t="s">
        <v>329</v>
      </c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</row>
    <row r="2" spans="1:256" s="40" customFormat="1" ht="12.75" customHeight="1" thickBot="1">
      <c r="A2" s="167" t="s">
        <v>610</v>
      </c>
      <c r="B2" s="167"/>
      <c r="C2" s="167"/>
      <c r="D2" s="167"/>
      <c r="E2" s="167"/>
      <c r="F2" s="167"/>
      <c r="G2" s="167"/>
      <c r="H2" s="35" t="s">
        <v>320</v>
      </c>
      <c r="I2" s="35"/>
      <c r="J2" s="91" t="s">
        <v>358</v>
      </c>
      <c r="K2" s="91"/>
      <c r="L2" s="91"/>
      <c r="M2" s="91"/>
      <c r="N2" s="91"/>
      <c r="O2" s="91"/>
      <c r="P2" s="91"/>
      <c r="Q2" s="91"/>
      <c r="R2" s="91"/>
      <c r="S2" s="91"/>
      <c r="T2" s="131" t="s">
        <v>606</v>
      </c>
      <c r="U2" s="131"/>
      <c r="V2" s="131"/>
      <c r="W2" s="131"/>
      <c r="X2" s="131"/>
      <c r="Y2" s="131"/>
      <c r="Z2" s="131"/>
      <c r="AA2" s="131"/>
      <c r="AB2" s="131"/>
      <c r="AC2" s="35" t="s">
        <v>320</v>
      </c>
      <c r="AD2" s="35"/>
      <c r="AE2" s="35"/>
      <c r="AF2" s="91" t="s">
        <v>358</v>
      </c>
      <c r="AG2" s="91"/>
      <c r="AH2" s="91"/>
      <c r="AI2" s="91"/>
      <c r="AJ2" s="91"/>
      <c r="AK2" s="91"/>
      <c r="AL2" s="91"/>
      <c r="AM2" s="91"/>
      <c r="AN2" s="91"/>
      <c r="AO2" s="91"/>
      <c r="AP2" s="213" t="s">
        <v>606</v>
      </c>
      <c r="AQ2" s="213"/>
      <c r="AR2" s="213"/>
      <c r="AS2" s="213"/>
      <c r="AT2" s="213"/>
      <c r="AU2" s="213"/>
      <c r="AV2" s="213"/>
      <c r="AW2" s="213"/>
      <c r="AX2" s="213"/>
      <c r="AY2" s="35"/>
      <c r="AZ2" s="35"/>
      <c r="BA2" s="34" t="s">
        <v>320</v>
      </c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74" customFormat="1" ht="15" customHeight="1">
      <c r="A3" s="106" t="s">
        <v>592</v>
      </c>
      <c r="B3" s="190" t="s">
        <v>593</v>
      </c>
      <c r="C3" s="182" t="s">
        <v>594</v>
      </c>
      <c r="D3" s="201" t="s">
        <v>595</v>
      </c>
      <c r="E3" s="96"/>
      <c r="F3" s="96"/>
      <c r="G3" s="96"/>
      <c r="H3" s="96"/>
      <c r="I3" s="96"/>
      <c r="J3" s="106" t="s">
        <v>592</v>
      </c>
      <c r="K3" s="96" t="s">
        <v>596</v>
      </c>
      <c r="L3" s="96"/>
      <c r="M3" s="96"/>
      <c r="N3" s="96"/>
      <c r="O3" s="96"/>
      <c r="P3" s="96"/>
      <c r="Q3" s="96"/>
      <c r="R3" s="96"/>
      <c r="S3" s="96"/>
      <c r="T3" s="196" t="s">
        <v>0</v>
      </c>
      <c r="U3" s="196"/>
      <c r="V3" s="196"/>
      <c r="W3" s="96"/>
      <c r="X3" s="96"/>
      <c r="Y3" s="96"/>
      <c r="Z3" s="96"/>
      <c r="AA3" s="96"/>
      <c r="AB3" s="96"/>
      <c r="AC3" s="96"/>
      <c r="AD3" s="96"/>
      <c r="AE3" s="96"/>
      <c r="AF3" s="106" t="s">
        <v>592</v>
      </c>
      <c r="AG3" s="197" t="s">
        <v>1</v>
      </c>
      <c r="AH3" s="197"/>
      <c r="AI3" s="197"/>
      <c r="AJ3" s="197"/>
      <c r="AK3" s="197"/>
      <c r="AL3" s="197"/>
      <c r="AM3" s="197"/>
      <c r="AN3" s="197"/>
      <c r="AO3" s="197"/>
      <c r="AP3" s="185" t="s">
        <v>2</v>
      </c>
      <c r="AQ3" s="179"/>
      <c r="AR3" s="199"/>
      <c r="AS3" s="190" t="s">
        <v>3</v>
      </c>
      <c r="AT3" s="183"/>
      <c r="AU3" s="183"/>
      <c r="AV3" s="182" t="s">
        <v>4</v>
      </c>
      <c r="AW3" s="183"/>
      <c r="AX3" s="183"/>
      <c r="AY3" s="211" t="s">
        <v>5</v>
      </c>
      <c r="AZ3" s="179"/>
      <c r="BA3" s="179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75" customFormat="1" ht="24" customHeight="1">
      <c r="A4" s="148"/>
      <c r="B4" s="178"/>
      <c r="C4" s="184"/>
      <c r="D4" s="195" t="s">
        <v>6</v>
      </c>
      <c r="E4" s="184"/>
      <c r="F4" s="184"/>
      <c r="G4" s="195" t="s">
        <v>7</v>
      </c>
      <c r="H4" s="184"/>
      <c r="I4" s="184"/>
      <c r="J4" s="148"/>
      <c r="K4" s="194" t="s">
        <v>8</v>
      </c>
      <c r="L4" s="184"/>
      <c r="M4" s="184"/>
      <c r="N4" s="195" t="s">
        <v>9</v>
      </c>
      <c r="O4" s="184"/>
      <c r="P4" s="184"/>
      <c r="Q4" s="195" t="s">
        <v>10</v>
      </c>
      <c r="R4" s="184"/>
      <c r="S4" s="184"/>
      <c r="T4" s="180" t="s">
        <v>11</v>
      </c>
      <c r="U4" s="177"/>
      <c r="V4" s="178"/>
      <c r="W4" s="194" t="s">
        <v>12</v>
      </c>
      <c r="X4" s="184"/>
      <c r="Y4" s="184"/>
      <c r="Z4" s="195" t="s">
        <v>13</v>
      </c>
      <c r="AA4" s="184"/>
      <c r="AB4" s="184"/>
      <c r="AC4" s="195" t="s">
        <v>14</v>
      </c>
      <c r="AD4" s="184"/>
      <c r="AE4" s="184"/>
      <c r="AF4" s="148"/>
      <c r="AG4" s="195" t="s">
        <v>15</v>
      </c>
      <c r="AH4" s="184"/>
      <c r="AI4" s="184"/>
      <c r="AJ4" s="195" t="s">
        <v>16</v>
      </c>
      <c r="AK4" s="184"/>
      <c r="AL4" s="184"/>
      <c r="AM4" s="195" t="s">
        <v>17</v>
      </c>
      <c r="AN4" s="184"/>
      <c r="AO4" s="184"/>
      <c r="AP4" s="167"/>
      <c r="AQ4" s="186"/>
      <c r="AR4" s="152"/>
      <c r="AS4" s="178"/>
      <c r="AT4" s="184"/>
      <c r="AU4" s="184"/>
      <c r="AV4" s="184"/>
      <c r="AW4" s="184"/>
      <c r="AX4" s="184"/>
      <c r="AY4" s="212"/>
      <c r="AZ4" s="186"/>
      <c r="BA4" s="167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76" customFormat="1" ht="24" customHeight="1" thickBot="1">
      <c r="A5" s="107"/>
      <c r="B5" s="202"/>
      <c r="C5" s="203"/>
      <c r="D5" s="37" t="s">
        <v>18</v>
      </c>
      <c r="E5" s="51" t="s">
        <v>19</v>
      </c>
      <c r="F5" s="37" t="s">
        <v>20</v>
      </c>
      <c r="G5" s="37" t="s">
        <v>18</v>
      </c>
      <c r="H5" s="51" t="s">
        <v>19</v>
      </c>
      <c r="I5" s="37" t="s">
        <v>20</v>
      </c>
      <c r="J5" s="107"/>
      <c r="K5" s="38" t="s">
        <v>18</v>
      </c>
      <c r="L5" s="51" t="s">
        <v>19</v>
      </c>
      <c r="M5" s="37" t="s">
        <v>20</v>
      </c>
      <c r="N5" s="37" t="s">
        <v>18</v>
      </c>
      <c r="O5" s="51" t="s">
        <v>19</v>
      </c>
      <c r="P5" s="37" t="s">
        <v>20</v>
      </c>
      <c r="Q5" s="37" t="s">
        <v>18</v>
      </c>
      <c r="R5" s="51" t="s">
        <v>19</v>
      </c>
      <c r="S5" s="37" t="s">
        <v>20</v>
      </c>
      <c r="T5" s="38" t="s">
        <v>18</v>
      </c>
      <c r="U5" s="52" t="s">
        <v>19</v>
      </c>
      <c r="V5" s="37" t="s">
        <v>20</v>
      </c>
      <c r="W5" s="37" t="s">
        <v>18</v>
      </c>
      <c r="X5" s="51" t="s">
        <v>19</v>
      </c>
      <c r="Y5" s="37" t="s">
        <v>20</v>
      </c>
      <c r="Z5" s="37" t="s">
        <v>18</v>
      </c>
      <c r="AA5" s="51" t="s">
        <v>19</v>
      </c>
      <c r="AB5" s="37" t="s">
        <v>20</v>
      </c>
      <c r="AC5" s="37" t="s">
        <v>18</v>
      </c>
      <c r="AD5" s="51" t="s">
        <v>19</v>
      </c>
      <c r="AE5" s="37" t="s">
        <v>20</v>
      </c>
      <c r="AF5" s="107"/>
      <c r="AG5" s="37" t="s">
        <v>18</v>
      </c>
      <c r="AH5" s="51" t="s">
        <v>19</v>
      </c>
      <c r="AI5" s="37" t="s">
        <v>20</v>
      </c>
      <c r="AJ5" s="37" t="s">
        <v>18</v>
      </c>
      <c r="AK5" s="51" t="s">
        <v>19</v>
      </c>
      <c r="AL5" s="37" t="s">
        <v>20</v>
      </c>
      <c r="AM5" s="37" t="s">
        <v>18</v>
      </c>
      <c r="AN5" s="51" t="s">
        <v>19</v>
      </c>
      <c r="AO5" s="37" t="s">
        <v>20</v>
      </c>
      <c r="AP5" s="38" t="s">
        <v>18</v>
      </c>
      <c r="AQ5" s="52" t="s">
        <v>19</v>
      </c>
      <c r="AR5" s="37" t="s">
        <v>20</v>
      </c>
      <c r="AS5" s="37" t="s">
        <v>18</v>
      </c>
      <c r="AT5" s="51" t="s">
        <v>19</v>
      </c>
      <c r="AU5" s="37" t="s">
        <v>20</v>
      </c>
      <c r="AV5" s="37" t="s">
        <v>18</v>
      </c>
      <c r="AW5" s="51" t="s">
        <v>19</v>
      </c>
      <c r="AX5" s="37" t="s">
        <v>20</v>
      </c>
      <c r="AY5" s="37" t="s">
        <v>18</v>
      </c>
      <c r="AZ5" s="54" t="s">
        <v>19</v>
      </c>
      <c r="BA5" s="50" t="s">
        <v>20</v>
      </c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40" customFormat="1" ht="14.25" customHeight="1">
      <c r="A6" s="72" t="s">
        <v>565</v>
      </c>
      <c r="B6" s="6">
        <f>SUM(B7+B32+B33+B34+B35+B36+B37)</f>
        <v>14428</v>
      </c>
      <c r="C6" s="6">
        <f>SUM(C7+C32+C33+C34+C35+C36+C37)</f>
        <v>6557</v>
      </c>
      <c r="D6" s="6">
        <f>SUM(D7+D32+D33+D34+D35+D36+D37)</f>
        <v>41</v>
      </c>
      <c r="E6" s="26">
        <f aca="true" t="shared" si="0" ref="E6:E37">IF(D6&gt;$B6,999,IF($B6=0,0,D6/$B6*100))</f>
        <v>0.28416967008594396</v>
      </c>
      <c r="F6" s="6">
        <f>SUM(F7+F32+F33+F34+F35+F36+F37)</f>
        <v>42</v>
      </c>
      <c r="G6" s="6">
        <f>SUM(G7+G32+G33+G34+G35+G36+G37)</f>
        <v>60</v>
      </c>
      <c r="H6" s="26">
        <f aca="true" t="shared" si="1" ref="H6:H37">IF(G6&gt;$B6,999,IF($B6=0,0,G6/$B6*100))</f>
        <v>0.4158580537843083</v>
      </c>
      <c r="I6" s="6">
        <f>SUM(I7+I32+I33+I34+I35+I36+I37)</f>
        <v>61</v>
      </c>
      <c r="J6" s="72" t="s">
        <v>565</v>
      </c>
      <c r="K6" s="6">
        <f>SUM(K7+K32+K33+K34+K35+K36+K37)</f>
        <v>1808</v>
      </c>
      <c r="L6" s="26">
        <f aca="true" t="shared" si="2" ref="L6:L37">IF(K6&gt;$B6,999,IF($B6=0,0,K6/$B6*100))</f>
        <v>12.531189354033822</v>
      </c>
      <c r="M6" s="6">
        <f>SUM(M7+M32+M33+M34+M35+M36+M37)</f>
        <v>1993</v>
      </c>
      <c r="N6" s="6">
        <f>SUM(N7+N32+N33+N34+N35+N36+N37)</f>
        <v>2083</v>
      </c>
      <c r="O6" s="26">
        <f aca="true" t="shared" si="3" ref="O6:O37">IF(N6&gt;$B6,999,IF($B6=0,0,N6/$B6*100))</f>
        <v>14.43720543387857</v>
      </c>
      <c r="P6" s="6">
        <f>SUM(P7+P32+P33+P34+P35+P36+P37)</f>
        <v>2237</v>
      </c>
      <c r="Q6" s="6">
        <f>SUM(Q7+Q32+Q33+Q34+Q35+Q36+Q37)</f>
        <v>1221</v>
      </c>
      <c r="R6" s="26">
        <f aca="true" t="shared" si="4" ref="R6:R37">IF(Q6&gt;$B6,999,IF($B6=0,0,Q6/$B6*100))</f>
        <v>8.462711394510674</v>
      </c>
      <c r="S6" s="6">
        <f>SUM(S7+S32+S33+S34+S35+S36+S37)</f>
        <v>1339</v>
      </c>
      <c r="T6" s="6">
        <f>SUM(T7+T32+T33+T34+T35+T36+T37)</f>
        <v>9</v>
      </c>
      <c r="U6" s="26">
        <f aca="true" t="shared" si="5" ref="U6:U37">IF(T6&gt;$B6,999,IF($B6=0,0,T6/$B6*100))</f>
        <v>0.06237870806764625</v>
      </c>
      <c r="V6" s="6">
        <f>SUM(V7+V32+V33+V34+V35+V36+V37)</f>
        <v>13</v>
      </c>
      <c r="W6" s="6">
        <f>SUM(W7+W32+W33+W34+W35+W36+W37)</f>
        <v>60</v>
      </c>
      <c r="X6" s="26">
        <f aca="true" t="shared" si="6" ref="X6:X37">IF(W6&gt;$B6,999,IF($B6=0,0,W6/$B6*100))</f>
        <v>0.4158580537843083</v>
      </c>
      <c r="Y6" s="6">
        <f>SUM(Y7+Y32+Y33+Y34+Y35+Y36+Y37)</f>
        <v>60</v>
      </c>
      <c r="Z6" s="6">
        <f>SUM(Z7+Z32+Z33+Z34+Z35+Z36+Z37)</f>
        <v>6</v>
      </c>
      <c r="AA6" s="26">
        <f aca="true" t="shared" si="7" ref="AA6:AA37">IF(Z6&gt;$B6,999,IF($B6=0,0,Z6/$B6*100))</f>
        <v>0.04158580537843083</v>
      </c>
      <c r="AB6" s="6">
        <f>SUM(AB7+AB32+AB33+AB34+AB35+AB36+AB37)</f>
        <v>6</v>
      </c>
      <c r="AC6" s="6">
        <f>SUM(AC7+AC32+AC33+AC34+AC35+AC36+AC37)</f>
        <v>47</v>
      </c>
      <c r="AD6" s="26">
        <f aca="true" t="shared" si="8" ref="AD6:AD37">IF(AC6&gt;$B6,999,IF($B6=0,0,AC6/$B6*100))</f>
        <v>0.32575547546437483</v>
      </c>
      <c r="AE6" s="6">
        <f>SUM(AE7+AE32+AE33+AE34+AE35+AE36+AE37)</f>
        <v>64</v>
      </c>
      <c r="AF6" s="72" t="s">
        <v>565</v>
      </c>
      <c r="AG6" s="6">
        <f>SUM(AG7+AG32+AG33+AG34+AG35+AG36+AG37)</f>
        <v>27</v>
      </c>
      <c r="AH6" s="26">
        <f aca="true" t="shared" si="9" ref="AH6:AH37">IF(AG6&gt;$B6,999,IF($B6=0,0,AG6/$B6*100))</f>
        <v>0.18713612420293874</v>
      </c>
      <c r="AI6" s="6">
        <f>SUM(AI7+AI32+AI33+AI34+AI35+AI36+AI37)</f>
        <v>29</v>
      </c>
      <c r="AJ6" s="6">
        <f>SUM(AJ7+AJ32+AJ33+AJ34+AJ35+AJ36+AJ37)</f>
        <v>103</v>
      </c>
      <c r="AK6" s="26">
        <f aca="true" t="shared" si="10" ref="AK6:AK37">IF(AJ6&gt;$B6,999,IF($B6=0,0,AJ6/$B6*100))</f>
        <v>0.7138896589963959</v>
      </c>
      <c r="AL6" s="6">
        <f>SUM(AL7+AL32+AL33+AL34+AL35+AL36+AL37)</f>
        <v>103</v>
      </c>
      <c r="AM6" s="6">
        <f>SUM(AM7+AM32+AM33+AM34+AM35+AM36+AM37)</f>
        <v>456</v>
      </c>
      <c r="AN6" s="26">
        <f aca="true" t="shared" si="11" ref="AN6:AN37">IF(AM6&gt;$B6,999,IF($B6=0,0,AM6/$B6*100))</f>
        <v>3.160521208760743</v>
      </c>
      <c r="AO6" s="6">
        <f>SUM(AO7+AO32+AO33+AO34+AO35+AO36+AO37)</f>
        <v>456</v>
      </c>
      <c r="AP6" s="6">
        <f>SUM(AP7+AP32+AP33+AP34+AP35+AP36+AP37)</f>
        <v>2</v>
      </c>
      <c r="AQ6" s="26">
        <f aca="true" t="shared" si="12" ref="AQ6:AQ37">IF(AP6&gt;$B6,999,IF($B6=0,0,AP6/$B6*100))</f>
        <v>0.01386193512614361</v>
      </c>
      <c r="AR6" s="6">
        <f>SUM(AR7+AR32+AR33+AR34+AR35+AR36+AR37)</f>
        <v>2</v>
      </c>
      <c r="AS6" s="6">
        <f>SUM(AS7+AS32+AS33+AS34+AS35+AS36+AS37)</f>
        <v>4</v>
      </c>
      <c r="AT6" s="26">
        <f aca="true" t="shared" si="13" ref="AT6:AT37">IF(AS6&gt;$B6,999,IF($B6=0,0,AS6/$B6*100))</f>
        <v>0.02772387025228722</v>
      </c>
      <c r="AU6" s="6">
        <f>SUM(AU7+AU32+AU33+AU34+AU35+AU36+AU37)</f>
        <v>4</v>
      </c>
      <c r="AV6" s="6">
        <f>SUM(AV7+AV32+AV33+AV34+AV35+AV36+AV37)</f>
        <v>121</v>
      </c>
      <c r="AW6" s="26">
        <f aca="true" t="shared" si="14" ref="AW6:AW37">IF(AV6&gt;$B6,999,IF($B6=0,0,AV6/$B6*100))</f>
        <v>0.8386470751316883</v>
      </c>
      <c r="AX6" s="6">
        <f>SUM(AX7+AX32+AX33+AX34+AX35+AX36+AX37)</f>
        <v>123</v>
      </c>
      <c r="AY6" s="6">
        <f>SUM(AY7+AY32+AY33+AY34+AY35+AY36+AY37)</f>
        <v>25</v>
      </c>
      <c r="AZ6" s="26">
        <f aca="true" t="shared" si="15" ref="AZ6:AZ37">IF(AY6&gt;$B6,999,IF($B6=0,0,AY6/$B6*100))</f>
        <v>0.17327418907679512</v>
      </c>
      <c r="BA6" s="6">
        <f>SUM(BA7+BA32+BA33+BA34+BA35+BA36+BA37)</f>
        <v>25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40" customFormat="1" ht="19.5" customHeight="1">
      <c r="A7" s="72" t="s">
        <v>566</v>
      </c>
      <c r="B7" s="6">
        <f>SUM(B8+B17+B23)</f>
        <v>7970</v>
      </c>
      <c r="C7" s="6">
        <f>SUM(C8+C17+C23)</f>
        <v>4980</v>
      </c>
      <c r="D7" s="6">
        <f>SUM(D8+D17+D23)</f>
        <v>25</v>
      </c>
      <c r="E7" s="26">
        <f t="shared" si="0"/>
        <v>0.3136762860727729</v>
      </c>
      <c r="F7" s="6">
        <f>SUM(F8+F17+F23)</f>
        <v>26</v>
      </c>
      <c r="G7" s="6">
        <f>SUM(G8+G17+G23)</f>
        <v>25</v>
      </c>
      <c r="H7" s="26">
        <f t="shared" si="1"/>
        <v>0.3136762860727729</v>
      </c>
      <c r="I7" s="6">
        <f>SUM(I8+I17+I23)</f>
        <v>26</v>
      </c>
      <c r="J7" s="72" t="s">
        <v>566</v>
      </c>
      <c r="K7" s="6">
        <f>SUM(K8+K17+K23)</f>
        <v>1369</v>
      </c>
      <c r="L7" s="26">
        <f t="shared" si="2"/>
        <v>17.176913425345045</v>
      </c>
      <c r="M7" s="6">
        <f>SUM(M8+M17+M23)</f>
        <v>1506</v>
      </c>
      <c r="N7" s="6">
        <f>SUM(N8+N17+N23)</f>
        <v>1574</v>
      </c>
      <c r="O7" s="26">
        <f t="shared" si="3"/>
        <v>19.749058971141782</v>
      </c>
      <c r="P7" s="6">
        <f>SUM(P8+P17+P23)</f>
        <v>1685</v>
      </c>
      <c r="Q7" s="6">
        <f>SUM(Q8+Q17+Q23)</f>
        <v>970</v>
      </c>
      <c r="R7" s="26">
        <f t="shared" si="4"/>
        <v>12.170639899623588</v>
      </c>
      <c r="S7" s="6">
        <f>SUM(S8+S17+S23)</f>
        <v>1066</v>
      </c>
      <c r="T7" s="6">
        <f>SUM(T8+T17+T23)</f>
        <v>5</v>
      </c>
      <c r="U7" s="26">
        <f t="shared" si="5"/>
        <v>0.06273525721455457</v>
      </c>
      <c r="V7" s="6">
        <f>SUM(V8+V17+V23)</f>
        <v>9</v>
      </c>
      <c r="W7" s="6">
        <f>SUM(W8+W17+W23)</f>
        <v>48</v>
      </c>
      <c r="X7" s="26">
        <f t="shared" si="6"/>
        <v>0.602258469259724</v>
      </c>
      <c r="Y7" s="6">
        <f>SUM(Y8+Y17+Y23)</f>
        <v>48</v>
      </c>
      <c r="Z7" s="6">
        <f>SUM(Z8+Z17+Z23)</f>
        <v>0</v>
      </c>
      <c r="AA7" s="26">
        <f t="shared" si="7"/>
        <v>0</v>
      </c>
      <c r="AB7" s="6">
        <f>SUM(AB8+AB17+AB23)</f>
        <v>0</v>
      </c>
      <c r="AC7" s="6">
        <f>SUM(AC8+AC17+AC23)</f>
        <v>37</v>
      </c>
      <c r="AD7" s="26">
        <f t="shared" si="8"/>
        <v>0.4642409033877039</v>
      </c>
      <c r="AE7" s="6">
        <f>SUM(AE8+AE17+AE23)</f>
        <v>48</v>
      </c>
      <c r="AF7" s="72" t="s">
        <v>566</v>
      </c>
      <c r="AG7" s="6">
        <f>SUM(AG8+AG17+AG23)</f>
        <v>16</v>
      </c>
      <c r="AH7" s="26">
        <f t="shared" si="9"/>
        <v>0.20075282308657463</v>
      </c>
      <c r="AI7" s="6">
        <f>SUM(AI8+AI17+AI23)</f>
        <v>18</v>
      </c>
      <c r="AJ7" s="6">
        <f>SUM(AJ8+AJ17+AJ23)</f>
        <v>86</v>
      </c>
      <c r="AK7" s="26">
        <f t="shared" si="10"/>
        <v>1.0790464240903388</v>
      </c>
      <c r="AL7" s="6">
        <f>SUM(AL8+AL17+AL23)</f>
        <v>86</v>
      </c>
      <c r="AM7" s="6">
        <f>SUM(AM8+AM17+AM23)</f>
        <v>368</v>
      </c>
      <c r="AN7" s="26">
        <f t="shared" si="11"/>
        <v>4.617314930991217</v>
      </c>
      <c r="AO7" s="6">
        <f>SUM(AO8+AO17+AO23)</f>
        <v>368</v>
      </c>
      <c r="AP7" s="6">
        <f>SUM(AP8+AP17+AP23)</f>
        <v>0</v>
      </c>
      <c r="AQ7" s="26">
        <f t="shared" si="12"/>
        <v>0</v>
      </c>
      <c r="AR7" s="6">
        <f>SUM(AR8+AR17+AR23)</f>
        <v>0</v>
      </c>
      <c r="AS7" s="6">
        <f>SUM(AS8+AS17+AS23)</f>
        <v>4</v>
      </c>
      <c r="AT7" s="26">
        <f t="shared" si="13"/>
        <v>0.05018820577164366</v>
      </c>
      <c r="AU7" s="6">
        <f>SUM(AU8+AU17+AU23)</f>
        <v>4</v>
      </c>
      <c r="AV7" s="6">
        <f>SUM(AV8+AV17+AV23)</f>
        <v>85</v>
      </c>
      <c r="AW7" s="26">
        <f t="shared" si="14"/>
        <v>1.066499372647428</v>
      </c>
      <c r="AX7" s="6">
        <f>SUM(AX8+AX17+AX23)</f>
        <v>86</v>
      </c>
      <c r="AY7" s="6">
        <f>SUM(AY8+AY17+AY23)</f>
        <v>4</v>
      </c>
      <c r="AZ7" s="26">
        <f t="shared" si="15"/>
        <v>0.05018820577164366</v>
      </c>
      <c r="BA7" s="6">
        <f>SUM(BA8+BA17+BA23)</f>
        <v>4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40" customFormat="1" ht="21" customHeight="1">
      <c r="A8" s="72" t="s">
        <v>567</v>
      </c>
      <c r="B8" s="6">
        <f>SUM(B9:B16)</f>
        <v>2639</v>
      </c>
      <c r="C8" s="6">
        <f>SUM(C9:C16)</f>
        <v>2100</v>
      </c>
      <c r="D8" s="6">
        <f>SUM(D9:D16)</f>
        <v>16</v>
      </c>
      <c r="E8" s="26">
        <f t="shared" si="0"/>
        <v>0.6062902614626753</v>
      </c>
      <c r="F8" s="6">
        <f>SUM(F9:F16)</f>
        <v>17</v>
      </c>
      <c r="G8" s="6">
        <f>SUM(G9:G16)</f>
        <v>18</v>
      </c>
      <c r="H8" s="26">
        <f t="shared" si="1"/>
        <v>0.6820765441455097</v>
      </c>
      <c r="I8" s="6">
        <f>SUM(I9:I16)</f>
        <v>18</v>
      </c>
      <c r="J8" s="72" t="s">
        <v>567</v>
      </c>
      <c r="K8" s="6">
        <f>SUM(K9:K16)</f>
        <v>537</v>
      </c>
      <c r="L8" s="26">
        <f t="shared" si="2"/>
        <v>20.34861690034104</v>
      </c>
      <c r="M8" s="6">
        <f>SUM(M9:M16)</f>
        <v>579</v>
      </c>
      <c r="N8" s="6">
        <f>SUM(N9:N16)</f>
        <v>691</v>
      </c>
      <c r="O8" s="26">
        <f t="shared" si="3"/>
        <v>26.184160666919286</v>
      </c>
      <c r="P8" s="6">
        <f>SUM(P9:P16)</f>
        <v>761</v>
      </c>
      <c r="Q8" s="6">
        <f>SUM(Q9:Q16)</f>
        <v>434</v>
      </c>
      <c r="R8" s="26">
        <f t="shared" si="4"/>
        <v>16.445623342175068</v>
      </c>
      <c r="S8" s="6">
        <f>SUM(S9:S16)</f>
        <v>496</v>
      </c>
      <c r="T8" s="6">
        <f>SUM(T9:T16)</f>
        <v>2</v>
      </c>
      <c r="U8" s="26">
        <f t="shared" si="5"/>
        <v>0.07578628268283441</v>
      </c>
      <c r="V8" s="6">
        <f>SUM(V9:V16)</f>
        <v>4</v>
      </c>
      <c r="W8" s="6">
        <f>SUM(W9:W16)</f>
        <v>38</v>
      </c>
      <c r="X8" s="26">
        <f t="shared" si="6"/>
        <v>1.4399393709738537</v>
      </c>
      <c r="Y8" s="6">
        <f>SUM(Y9:Y16)</f>
        <v>38</v>
      </c>
      <c r="Z8" s="6">
        <f>SUM(Z9:Z16)</f>
        <v>0</v>
      </c>
      <c r="AA8" s="26">
        <f t="shared" si="7"/>
        <v>0</v>
      </c>
      <c r="AB8" s="6">
        <f>SUM(AB9:AB16)</f>
        <v>0</v>
      </c>
      <c r="AC8" s="6">
        <f>SUM(AC9:AC16)</f>
        <v>8</v>
      </c>
      <c r="AD8" s="26">
        <f t="shared" si="8"/>
        <v>0.30314513073133764</v>
      </c>
      <c r="AE8" s="6">
        <f>SUM(AE9:AE16)</f>
        <v>11</v>
      </c>
      <c r="AF8" s="72" t="s">
        <v>567</v>
      </c>
      <c r="AG8" s="6">
        <f>SUM(AG9:AG16)</f>
        <v>8</v>
      </c>
      <c r="AH8" s="26">
        <f t="shared" si="9"/>
        <v>0.30314513073133764</v>
      </c>
      <c r="AI8" s="6">
        <f>SUM(AI9:AI16)</f>
        <v>9</v>
      </c>
      <c r="AJ8" s="6">
        <f>SUM(AJ9:AJ16)</f>
        <v>36</v>
      </c>
      <c r="AK8" s="26">
        <f t="shared" si="10"/>
        <v>1.3641530882910193</v>
      </c>
      <c r="AL8" s="6">
        <f>SUM(AL9:AL16)</f>
        <v>36</v>
      </c>
      <c r="AM8" s="6">
        <f>SUM(AM9:AM16)</f>
        <v>116</v>
      </c>
      <c r="AN8" s="26">
        <f t="shared" si="11"/>
        <v>4.395604395604396</v>
      </c>
      <c r="AO8" s="6">
        <f>SUM(AO9:AO16)</f>
        <v>116</v>
      </c>
      <c r="AP8" s="6">
        <f>SUM(AP9:AP16)</f>
        <v>0</v>
      </c>
      <c r="AQ8" s="26">
        <f t="shared" si="12"/>
        <v>0</v>
      </c>
      <c r="AR8" s="6">
        <f>SUM(AR9:AR16)</f>
        <v>0</v>
      </c>
      <c r="AS8" s="6">
        <f>SUM(AS9:AS16)</f>
        <v>0</v>
      </c>
      <c r="AT8" s="26">
        <f t="shared" si="13"/>
        <v>0</v>
      </c>
      <c r="AU8" s="6">
        <f>SUM(AU9:AU16)</f>
        <v>0</v>
      </c>
      <c r="AV8" s="6">
        <f>SUM(AV9:AV16)</f>
        <v>14</v>
      </c>
      <c r="AW8" s="26">
        <f t="shared" si="14"/>
        <v>0.5305039787798408</v>
      </c>
      <c r="AX8" s="6">
        <f>SUM(AX9:AX16)</f>
        <v>14</v>
      </c>
      <c r="AY8" s="6">
        <f>SUM(AY9:AY16)</f>
        <v>1</v>
      </c>
      <c r="AZ8" s="26">
        <f t="shared" si="15"/>
        <v>0.037893141341417205</v>
      </c>
      <c r="BA8" s="6">
        <f>SUM(BA9:BA16)</f>
        <v>1</v>
      </c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53" s="40" customFormat="1" ht="21" customHeight="1">
      <c r="A9" s="72" t="s">
        <v>611</v>
      </c>
      <c r="B9" s="6">
        <v>960</v>
      </c>
      <c r="C9" s="6">
        <f aca="true" t="shared" si="16" ref="C9:C16">SUM(F9+I9+M9+P9+S9+V9+Y9+AB9+AE9+AI9+AL9+AO9+AR9+AU9+AX9+BA9)</f>
        <v>799</v>
      </c>
      <c r="D9" s="6">
        <v>4</v>
      </c>
      <c r="E9" s="26">
        <f t="shared" si="0"/>
        <v>0.4166666666666667</v>
      </c>
      <c r="F9" s="6">
        <v>4</v>
      </c>
      <c r="G9" s="6">
        <v>10</v>
      </c>
      <c r="H9" s="26">
        <f t="shared" si="1"/>
        <v>1.0416666666666665</v>
      </c>
      <c r="I9" s="6">
        <v>10</v>
      </c>
      <c r="J9" s="72" t="s">
        <v>611</v>
      </c>
      <c r="K9" s="6">
        <v>215</v>
      </c>
      <c r="L9" s="26">
        <f t="shared" si="2"/>
        <v>22.395833333333336</v>
      </c>
      <c r="M9" s="6">
        <v>236</v>
      </c>
      <c r="N9" s="6">
        <v>253</v>
      </c>
      <c r="O9" s="26">
        <f t="shared" si="3"/>
        <v>26.354166666666668</v>
      </c>
      <c r="P9" s="6">
        <v>274</v>
      </c>
      <c r="Q9" s="6">
        <v>155</v>
      </c>
      <c r="R9" s="26">
        <f t="shared" si="4"/>
        <v>16.145833333333336</v>
      </c>
      <c r="S9" s="6">
        <v>182</v>
      </c>
      <c r="T9" s="6">
        <v>0</v>
      </c>
      <c r="U9" s="26">
        <f t="shared" si="5"/>
        <v>0</v>
      </c>
      <c r="V9" s="6">
        <v>0</v>
      </c>
      <c r="W9" s="6">
        <v>10</v>
      </c>
      <c r="X9" s="26">
        <f t="shared" si="6"/>
        <v>1.0416666666666665</v>
      </c>
      <c r="Y9" s="6">
        <v>10</v>
      </c>
      <c r="Z9" s="6">
        <v>0</v>
      </c>
      <c r="AA9" s="26">
        <f t="shared" si="7"/>
        <v>0</v>
      </c>
      <c r="AB9" s="6">
        <v>0</v>
      </c>
      <c r="AC9" s="6">
        <v>1</v>
      </c>
      <c r="AD9" s="26">
        <f t="shared" si="8"/>
        <v>0.10416666666666667</v>
      </c>
      <c r="AE9" s="6">
        <v>1</v>
      </c>
      <c r="AF9" s="72" t="s">
        <v>611</v>
      </c>
      <c r="AG9" s="6">
        <v>2</v>
      </c>
      <c r="AH9" s="26">
        <f t="shared" si="9"/>
        <v>0.20833333333333334</v>
      </c>
      <c r="AI9" s="6">
        <v>2</v>
      </c>
      <c r="AJ9" s="6">
        <v>15</v>
      </c>
      <c r="AK9" s="26">
        <f t="shared" si="10"/>
        <v>1.5625</v>
      </c>
      <c r="AL9" s="6">
        <v>15</v>
      </c>
      <c r="AM9" s="6">
        <v>61</v>
      </c>
      <c r="AN9" s="26">
        <f t="shared" si="11"/>
        <v>6.354166666666666</v>
      </c>
      <c r="AO9" s="6">
        <v>61</v>
      </c>
      <c r="AP9" s="6">
        <v>0</v>
      </c>
      <c r="AQ9" s="26">
        <f t="shared" si="12"/>
        <v>0</v>
      </c>
      <c r="AR9" s="6">
        <v>0</v>
      </c>
      <c r="AS9" s="6">
        <v>0</v>
      </c>
      <c r="AT9" s="26">
        <f t="shared" si="13"/>
        <v>0</v>
      </c>
      <c r="AU9" s="6">
        <v>0</v>
      </c>
      <c r="AV9" s="6">
        <v>4</v>
      </c>
      <c r="AW9" s="26">
        <f t="shared" si="14"/>
        <v>0.4166666666666667</v>
      </c>
      <c r="AX9" s="6">
        <v>4</v>
      </c>
      <c r="AY9" s="6">
        <v>0</v>
      </c>
      <c r="AZ9" s="26">
        <f t="shared" si="15"/>
        <v>0</v>
      </c>
      <c r="BA9" s="6">
        <v>0</v>
      </c>
    </row>
    <row r="10" spans="1:53" s="40" customFormat="1" ht="12" customHeight="1">
      <c r="A10" s="72" t="s">
        <v>568</v>
      </c>
      <c r="B10" s="6">
        <v>166</v>
      </c>
      <c r="C10" s="6">
        <f t="shared" si="16"/>
        <v>153</v>
      </c>
      <c r="D10" s="6">
        <v>4</v>
      </c>
      <c r="E10" s="26">
        <f t="shared" si="0"/>
        <v>2.4096385542168677</v>
      </c>
      <c r="F10" s="6">
        <v>4</v>
      </c>
      <c r="G10" s="6">
        <v>1</v>
      </c>
      <c r="H10" s="26">
        <f t="shared" si="1"/>
        <v>0.6024096385542169</v>
      </c>
      <c r="I10" s="6">
        <v>1</v>
      </c>
      <c r="J10" s="72" t="s">
        <v>568</v>
      </c>
      <c r="K10" s="6">
        <v>47</v>
      </c>
      <c r="L10" s="26">
        <f t="shared" si="2"/>
        <v>28.313253012048197</v>
      </c>
      <c r="M10" s="6">
        <v>50</v>
      </c>
      <c r="N10" s="6">
        <v>46</v>
      </c>
      <c r="O10" s="26">
        <f t="shared" si="3"/>
        <v>27.710843373493976</v>
      </c>
      <c r="P10" s="6">
        <v>50</v>
      </c>
      <c r="Q10" s="6">
        <v>31</v>
      </c>
      <c r="R10" s="26">
        <f t="shared" si="4"/>
        <v>18.67469879518072</v>
      </c>
      <c r="S10" s="6">
        <v>33</v>
      </c>
      <c r="T10" s="6">
        <v>0</v>
      </c>
      <c r="U10" s="26">
        <f t="shared" si="5"/>
        <v>0</v>
      </c>
      <c r="V10" s="6">
        <v>0</v>
      </c>
      <c r="W10" s="6">
        <v>5</v>
      </c>
      <c r="X10" s="26">
        <f t="shared" si="6"/>
        <v>3.0120481927710845</v>
      </c>
      <c r="Y10" s="6">
        <v>5</v>
      </c>
      <c r="Z10" s="6">
        <v>0</v>
      </c>
      <c r="AA10" s="26">
        <f t="shared" si="7"/>
        <v>0</v>
      </c>
      <c r="AB10" s="6">
        <v>0</v>
      </c>
      <c r="AC10" s="6">
        <v>0</v>
      </c>
      <c r="AD10" s="26">
        <f t="shared" si="8"/>
        <v>0</v>
      </c>
      <c r="AE10" s="6">
        <v>0</v>
      </c>
      <c r="AF10" s="72" t="s">
        <v>568</v>
      </c>
      <c r="AG10" s="6">
        <v>1</v>
      </c>
      <c r="AH10" s="26">
        <f t="shared" si="9"/>
        <v>0.6024096385542169</v>
      </c>
      <c r="AI10" s="6">
        <v>2</v>
      </c>
      <c r="AJ10" s="6">
        <v>3</v>
      </c>
      <c r="AK10" s="26">
        <f t="shared" si="10"/>
        <v>1.8072289156626504</v>
      </c>
      <c r="AL10" s="6">
        <v>3</v>
      </c>
      <c r="AM10" s="6">
        <v>4</v>
      </c>
      <c r="AN10" s="26">
        <f t="shared" si="11"/>
        <v>2.4096385542168677</v>
      </c>
      <c r="AO10" s="6">
        <v>4</v>
      </c>
      <c r="AP10" s="6">
        <v>0</v>
      </c>
      <c r="AQ10" s="26">
        <f t="shared" si="12"/>
        <v>0</v>
      </c>
      <c r="AR10" s="6">
        <v>0</v>
      </c>
      <c r="AS10" s="6">
        <v>0</v>
      </c>
      <c r="AT10" s="26">
        <f t="shared" si="13"/>
        <v>0</v>
      </c>
      <c r="AU10" s="6">
        <v>0</v>
      </c>
      <c r="AV10" s="6">
        <v>1</v>
      </c>
      <c r="AW10" s="26">
        <f t="shared" si="14"/>
        <v>0.6024096385542169</v>
      </c>
      <c r="AX10" s="6">
        <v>1</v>
      </c>
      <c r="AY10" s="6">
        <v>0</v>
      </c>
      <c r="AZ10" s="26">
        <f t="shared" si="15"/>
        <v>0</v>
      </c>
      <c r="BA10" s="6">
        <v>0</v>
      </c>
    </row>
    <row r="11" spans="1:53" s="40" customFormat="1" ht="12" customHeight="1">
      <c r="A11" s="72" t="s">
        <v>569</v>
      </c>
      <c r="B11" s="6">
        <v>1011</v>
      </c>
      <c r="C11" s="6">
        <f t="shared" si="16"/>
        <v>716</v>
      </c>
      <c r="D11" s="6">
        <v>3</v>
      </c>
      <c r="E11" s="26">
        <f t="shared" si="0"/>
        <v>0.2967359050445104</v>
      </c>
      <c r="F11" s="6">
        <v>4</v>
      </c>
      <c r="G11" s="6">
        <v>5</v>
      </c>
      <c r="H11" s="26">
        <f t="shared" si="1"/>
        <v>0.4945598417408506</v>
      </c>
      <c r="I11" s="6">
        <v>5</v>
      </c>
      <c r="J11" s="72" t="s">
        <v>569</v>
      </c>
      <c r="K11" s="6">
        <v>180</v>
      </c>
      <c r="L11" s="26">
        <f t="shared" si="2"/>
        <v>17.804154302670625</v>
      </c>
      <c r="M11" s="6">
        <v>192</v>
      </c>
      <c r="N11" s="6">
        <v>244</v>
      </c>
      <c r="O11" s="26">
        <f t="shared" si="3"/>
        <v>24.134520276953513</v>
      </c>
      <c r="P11" s="6">
        <v>269</v>
      </c>
      <c r="Q11" s="6">
        <v>158</v>
      </c>
      <c r="R11" s="26">
        <f t="shared" si="4"/>
        <v>15.62809099901088</v>
      </c>
      <c r="S11" s="6">
        <v>176</v>
      </c>
      <c r="T11" s="6">
        <v>1</v>
      </c>
      <c r="U11" s="26">
        <f t="shared" si="5"/>
        <v>0.09891196834817012</v>
      </c>
      <c r="V11" s="6">
        <v>3</v>
      </c>
      <c r="W11" s="6">
        <v>15</v>
      </c>
      <c r="X11" s="26">
        <f t="shared" si="6"/>
        <v>1.483679525222552</v>
      </c>
      <c r="Y11" s="6">
        <v>15</v>
      </c>
      <c r="Z11" s="6">
        <v>0</v>
      </c>
      <c r="AA11" s="26">
        <f t="shared" si="7"/>
        <v>0</v>
      </c>
      <c r="AB11" s="6">
        <v>0</v>
      </c>
      <c r="AC11" s="6">
        <v>4</v>
      </c>
      <c r="AD11" s="26">
        <f t="shared" si="8"/>
        <v>0.3956478733926805</v>
      </c>
      <c r="AE11" s="6">
        <v>4</v>
      </c>
      <c r="AF11" s="72" t="s">
        <v>569</v>
      </c>
      <c r="AG11" s="6">
        <v>2</v>
      </c>
      <c r="AH11" s="26">
        <f t="shared" si="9"/>
        <v>0.19782393669634024</v>
      </c>
      <c r="AI11" s="6">
        <v>2</v>
      </c>
      <c r="AJ11" s="6">
        <v>11</v>
      </c>
      <c r="AK11" s="26">
        <f t="shared" si="10"/>
        <v>1.0880316518298714</v>
      </c>
      <c r="AL11" s="6">
        <v>11</v>
      </c>
      <c r="AM11" s="6">
        <v>29</v>
      </c>
      <c r="AN11" s="26">
        <f t="shared" si="11"/>
        <v>2.868447082096934</v>
      </c>
      <c r="AO11" s="6">
        <v>29</v>
      </c>
      <c r="AP11" s="6">
        <v>0</v>
      </c>
      <c r="AQ11" s="26">
        <f t="shared" si="12"/>
        <v>0</v>
      </c>
      <c r="AR11" s="6">
        <v>0</v>
      </c>
      <c r="AS11" s="6">
        <v>0</v>
      </c>
      <c r="AT11" s="26">
        <f t="shared" si="13"/>
        <v>0</v>
      </c>
      <c r="AU11" s="6">
        <v>0</v>
      </c>
      <c r="AV11" s="6">
        <v>6</v>
      </c>
      <c r="AW11" s="26">
        <f t="shared" si="14"/>
        <v>0.5934718100890208</v>
      </c>
      <c r="AX11" s="6">
        <v>6</v>
      </c>
      <c r="AY11" s="6">
        <v>0</v>
      </c>
      <c r="AZ11" s="26">
        <f t="shared" si="15"/>
        <v>0</v>
      </c>
      <c r="BA11" s="6">
        <v>0</v>
      </c>
    </row>
    <row r="12" spans="1:53" s="40" customFormat="1" ht="12" customHeight="1">
      <c r="A12" s="72" t="s">
        <v>570</v>
      </c>
      <c r="B12" s="6">
        <v>207</v>
      </c>
      <c r="C12" s="6">
        <f t="shared" si="16"/>
        <v>158</v>
      </c>
      <c r="D12" s="6">
        <v>0</v>
      </c>
      <c r="E12" s="26">
        <f t="shared" si="0"/>
        <v>0</v>
      </c>
      <c r="F12" s="6">
        <v>0</v>
      </c>
      <c r="G12" s="6">
        <v>0</v>
      </c>
      <c r="H12" s="26">
        <f t="shared" si="1"/>
        <v>0</v>
      </c>
      <c r="I12" s="6">
        <v>0</v>
      </c>
      <c r="J12" s="72" t="s">
        <v>570</v>
      </c>
      <c r="K12" s="6">
        <v>36</v>
      </c>
      <c r="L12" s="26">
        <f t="shared" si="2"/>
        <v>17.391304347826086</v>
      </c>
      <c r="M12" s="6">
        <v>37</v>
      </c>
      <c r="N12" s="6">
        <v>59</v>
      </c>
      <c r="O12" s="26">
        <f t="shared" si="3"/>
        <v>28.502415458937197</v>
      </c>
      <c r="P12" s="6">
        <v>70</v>
      </c>
      <c r="Q12" s="6">
        <v>32</v>
      </c>
      <c r="R12" s="26">
        <f t="shared" si="4"/>
        <v>15.458937198067632</v>
      </c>
      <c r="S12" s="6">
        <v>36</v>
      </c>
      <c r="T12" s="6">
        <v>0</v>
      </c>
      <c r="U12" s="26">
        <f t="shared" si="5"/>
        <v>0</v>
      </c>
      <c r="V12" s="6">
        <v>0</v>
      </c>
      <c r="W12" s="6">
        <v>4</v>
      </c>
      <c r="X12" s="26">
        <f t="shared" si="6"/>
        <v>1.932367149758454</v>
      </c>
      <c r="Y12" s="6">
        <v>4</v>
      </c>
      <c r="Z12" s="6">
        <v>0</v>
      </c>
      <c r="AA12" s="26">
        <f t="shared" si="7"/>
        <v>0</v>
      </c>
      <c r="AB12" s="6">
        <v>0</v>
      </c>
      <c r="AC12" s="6">
        <v>0</v>
      </c>
      <c r="AD12" s="26">
        <f t="shared" si="8"/>
        <v>0</v>
      </c>
      <c r="AE12" s="6">
        <v>0</v>
      </c>
      <c r="AF12" s="72" t="s">
        <v>570</v>
      </c>
      <c r="AG12" s="6">
        <v>0</v>
      </c>
      <c r="AH12" s="26">
        <f t="shared" si="9"/>
        <v>0</v>
      </c>
      <c r="AI12" s="6">
        <v>0</v>
      </c>
      <c r="AJ12" s="6">
        <v>5</v>
      </c>
      <c r="AK12" s="26">
        <f t="shared" si="10"/>
        <v>2.4154589371980677</v>
      </c>
      <c r="AL12" s="6">
        <v>5</v>
      </c>
      <c r="AM12" s="6">
        <v>5</v>
      </c>
      <c r="AN12" s="26">
        <f t="shared" si="11"/>
        <v>2.4154589371980677</v>
      </c>
      <c r="AO12" s="6">
        <v>5</v>
      </c>
      <c r="AP12" s="6">
        <v>0</v>
      </c>
      <c r="AQ12" s="26">
        <f t="shared" si="12"/>
        <v>0</v>
      </c>
      <c r="AR12" s="6">
        <v>0</v>
      </c>
      <c r="AS12" s="6">
        <v>0</v>
      </c>
      <c r="AT12" s="26">
        <f t="shared" si="13"/>
        <v>0</v>
      </c>
      <c r="AU12" s="6">
        <v>0</v>
      </c>
      <c r="AV12" s="6">
        <v>0</v>
      </c>
      <c r="AW12" s="26">
        <f t="shared" si="14"/>
        <v>0</v>
      </c>
      <c r="AX12" s="6">
        <v>0</v>
      </c>
      <c r="AY12" s="6">
        <v>1</v>
      </c>
      <c r="AZ12" s="26">
        <f t="shared" si="15"/>
        <v>0.4830917874396135</v>
      </c>
      <c r="BA12" s="6">
        <v>1</v>
      </c>
    </row>
    <row r="13" spans="1:53" s="40" customFormat="1" ht="12" customHeight="1">
      <c r="A13" s="72" t="s">
        <v>571</v>
      </c>
      <c r="B13" s="6">
        <v>71</v>
      </c>
      <c r="C13" s="6">
        <f t="shared" si="16"/>
        <v>57</v>
      </c>
      <c r="D13" s="6">
        <v>0</v>
      </c>
      <c r="E13" s="26">
        <f t="shared" si="0"/>
        <v>0</v>
      </c>
      <c r="F13" s="6">
        <v>0</v>
      </c>
      <c r="G13" s="6">
        <v>0</v>
      </c>
      <c r="H13" s="26">
        <f t="shared" si="1"/>
        <v>0</v>
      </c>
      <c r="I13" s="6">
        <v>0</v>
      </c>
      <c r="J13" s="72" t="s">
        <v>571</v>
      </c>
      <c r="K13" s="6">
        <v>11</v>
      </c>
      <c r="L13" s="26">
        <f t="shared" si="2"/>
        <v>15.492957746478872</v>
      </c>
      <c r="M13" s="6">
        <v>14</v>
      </c>
      <c r="N13" s="6">
        <v>19</v>
      </c>
      <c r="O13" s="26">
        <f t="shared" si="3"/>
        <v>26.76056338028169</v>
      </c>
      <c r="P13" s="6">
        <v>19</v>
      </c>
      <c r="Q13" s="6">
        <v>14</v>
      </c>
      <c r="R13" s="26">
        <f t="shared" si="4"/>
        <v>19.718309859154928</v>
      </c>
      <c r="S13" s="6">
        <v>17</v>
      </c>
      <c r="T13" s="6">
        <v>0</v>
      </c>
      <c r="U13" s="26">
        <f t="shared" si="5"/>
        <v>0</v>
      </c>
      <c r="V13" s="6">
        <v>0</v>
      </c>
      <c r="W13" s="6">
        <v>0</v>
      </c>
      <c r="X13" s="26">
        <f t="shared" si="6"/>
        <v>0</v>
      </c>
      <c r="Y13" s="6">
        <v>0</v>
      </c>
      <c r="Z13" s="6">
        <v>0</v>
      </c>
      <c r="AA13" s="26">
        <f t="shared" si="7"/>
        <v>0</v>
      </c>
      <c r="AB13" s="6">
        <v>0</v>
      </c>
      <c r="AC13" s="6">
        <v>1</v>
      </c>
      <c r="AD13" s="26">
        <f t="shared" si="8"/>
        <v>1.4084507042253522</v>
      </c>
      <c r="AE13" s="6">
        <v>2</v>
      </c>
      <c r="AF13" s="72" t="s">
        <v>571</v>
      </c>
      <c r="AG13" s="6">
        <v>1</v>
      </c>
      <c r="AH13" s="26">
        <f t="shared" si="9"/>
        <v>1.4084507042253522</v>
      </c>
      <c r="AI13" s="6">
        <v>1</v>
      </c>
      <c r="AJ13" s="6">
        <v>0</v>
      </c>
      <c r="AK13" s="26">
        <f t="shared" si="10"/>
        <v>0</v>
      </c>
      <c r="AL13" s="6">
        <v>0</v>
      </c>
      <c r="AM13" s="6">
        <v>3</v>
      </c>
      <c r="AN13" s="26">
        <f t="shared" si="11"/>
        <v>4.225352112676056</v>
      </c>
      <c r="AO13" s="6">
        <v>3</v>
      </c>
      <c r="AP13" s="6">
        <v>0</v>
      </c>
      <c r="AQ13" s="26">
        <f t="shared" si="12"/>
        <v>0</v>
      </c>
      <c r="AR13" s="6">
        <v>0</v>
      </c>
      <c r="AS13" s="6">
        <v>0</v>
      </c>
      <c r="AT13" s="26">
        <f t="shared" si="13"/>
        <v>0</v>
      </c>
      <c r="AU13" s="6">
        <v>0</v>
      </c>
      <c r="AV13" s="6">
        <v>1</v>
      </c>
      <c r="AW13" s="26">
        <f t="shared" si="14"/>
        <v>1.4084507042253522</v>
      </c>
      <c r="AX13" s="6">
        <v>1</v>
      </c>
      <c r="AY13" s="6">
        <v>0</v>
      </c>
      <c r="AZ13" s="26">
        <f t="shared" si="15"/>
        <v>0</v>
      </c>
      <c r="BA13" s="6">
        <v>0</v>
      </c>
    </row>
    <row r="14" spans="1:53" s="40" customFormat="1" ht="12" customHeight="1">
      <c r="A14" s="72" t="s">
        <v>572</v>
      </c>
      <c r="B14" s="6">
        <v>104</v>
      </c>
      <c r="C14" s="6">
        <f t="shared" si="16"/>
        <v>100</v>
      </c>
      <c r="D14" s="6">
        <v>3</v>
      </c>
      <c r="E14" s="26">
        <f t="shared" si="0"/>
        <v>2.8846153846153846</v>
      </c>
      <c r="F14" s="6">
        <v>3</v>
      </c>
      <c r="G14" s="6">
        <v>1</v>
      </c>
      <c r="H14" s="26">
        <f t="shared" si="1"/>
        <v>0.9615384615384616</v>
      </c>
      <c r="I14" s="6">
        <v>1</v>
      </c>
      <c r="J14" s="72" t="s">
        <v>572</v>
      </c>
      <c r="K14" s="6">
        <v>27</v>
      </c>
      <c r="L14" s="26">
        <f t="shared" si="2"/>
        <v>25.961538461538463</v>
      </c>
      <c r="M14" s="6">
        <v>27</v>
      </c>
      <c r="N14" s="6">
        <v>30</v>
      </c>
      <c r="O14" s="26">
        <f t="shared" si="3"/>
        <v>28.846153846153843</v>
      </c>
      <c r="P14" s="6">
        <v>35</v>
      </c>
      <c r="Q14" s="6">
        <v>19</v>
      </c>
      <c r="R14" s="26">
        <f t="shared" si="4"/>
        <v>18.269230769230766</v>
      </c>
      <c r="S14" s="6">
        <v>23</v>
      </c>
      <c r="T14" s="6">
        <v>0</v>
      </c>
      <c r="U14" s="26">
        <f t="shared" si="5"/>
        <v>0</v>
      </c>
      <c r="V14" s="6">
        <v>0</v>
      </c>
      <c r="W14" s="6">
        <v>3</v>
      </c>
      <c r="X14" s="26">
        <f t="shared" si="6"/>
        <v>2.8846153846153846</v>
      </c>
      <c r="Y14" s="6">
        <v>3</v>
      </c>
      <c r="Z14" s="6">
        <v>0</v>
      </c>
      <c r="AA14" s="26">
        <f t="shared" si="7"/>
        <v>0</v>
      </c>
      <c r="AB14" s="6">
        <v>0</v>
      </c>
      <c r="AC14" s="6">
        <v>1</v>
      </c>
      <c r="AD14" s="26">
        <f t="shared" si="8"/>
        <v>0.9615384615384616</v>
      </c>
      <c r="AE14" s="6">
        <v>2</v>
      </c>
      <c r="AF14" s="72" t="s">
        <v>572</v>
      </c>
      <c r="AG14" s="6">
        <v>0</v>
      </c>
      <c r="AH14" s="26">
        <f t="shared" si="9"/>
        <v>0</v>
      </c>
      <c r="AI14" s="6">
        <v>0</v>
      </c>
      <c r="AJ14" s="6">
        <v>1</v>
      </c>
      <c r="AK14" s="26">
        <f t="shared" si="10"/>
        <v>0.9615384615384616</v>
      </c>
      <c r="AL14" s="6">
        <v>1</v>
      </c>
      <c r="AM14" s="6">
        <v>4</v>
      </c>
      <c r="AN14" s="26">
        <f t="shared" si="11"/>
        <v>3.8461538461538463</v>
      </c>
      <c r="AO14" s="6">
        <v>4</v>
      </c>
      <c r="AP14" s="6">
        <v>0</v>
      </c>
      <c r="AQ14" s="26">
        <f t="shared" si="12"/>
        <v>0</v>
      </c>
      <c r="AR14" s="6">
        <v>0</v>
      </c>
      <c r="AS14" s="6">
        <v>0</v>
      </c>
      <c r="AT14" s="26">
        <f t="shared" si="13"/>
        <v>0</v>
      </c>
      <c r="AU14" s="6">
        <v>0</v>
      </c>
      <c r="AV14" s="6">
        <v>1</v>
      </c>
      <c r="AW14" s="26">
        <f t="shared" si="14"/>
        <v>0.9615384615384616</v>
      </c>
      <c r="AX14" s="6">
        <v>1</v>
      </c>
      <c r="AY14" s="6">
        <v>0</v>
      </c>
      <c r="AZ14" s="26">
        <f t="shared" si="15"/>
        <v>0</v>
      </c>
      <c r="BA14" s="6">
        <v>0</v>
      </c>
    </row>
    <row r="15" spans="1:53" s="40" customFormat="1" ht="12" customHeight="1">
      <c r="A15" s="72" t="s">
        <v>573</v>
      </c>
      <c r="B15" s="6">
        <v>120</v>
      </c>
      <c r="C15" s="6">
        <f t="shared" si="16"/>
        <v>117</v>
      </c>
      <c r="D15" s="6">
        <v>2</v>
      </c>
      <c r="E15" s="26">
        <f t="shared" si="0"/>
        <v>1.6666666666666667</v>
      </c>
      <c r="F15" s="6">
        <v>2</v>
      </c>
      <c r="G15" s="6">
        <v>1</v>
      </c>
      <c r="H15" s="26">
        <f t="shared" si="1"/>
        <v>0.8333333333333334</v>
      </c>
      <c r="I15" s="6">
        <v>1</v>
      </c>
      <c r="J15" s="72" t="s">
        <v>573</v>
      </c>
      <c r="K15" s="6">
        <v>21</v>
      </c>
      <c r="L15" s="26">
        <f t="shared" si="2"/>
        <v>17.5</v>
      </c>
      <c r="M15" s="6">
        <v>23</v>
      </c>
      <c r="N15" s="6">
        <v>40</v>
      </c>
      <c r="O15" s="26">
        <f t="shared" si="3"/>
        <v>33.33333333333333</v>
      </c>
      <c r="P15" s="6">
        <v>44</v>
      </c>
      <c r="Q15" s="6">
        <v>25</v>
      </c>
      <c r="R15" s="26">
        <f t="shared" si="4"/>
        <v>20.833333333333336</v>
      </c>
      <c r="S15" s="6">
        <v>29</v>
      </c>
      <c r="T15" s="6">
        <v>1</v>
      </c>
      <c r="U15" s="26">
        <f t="shared" si="5"/>
        <v>0.8333333333333334</v>
      </c>
      <c r="V15" s="6">
        <v>1</v>
      </c>
      <c r="W15" s="6">
        <v>1</v>
      </c>
      <c r="X15" s="26">
        <f t="shared" si="6"/>
        <v>0.8333333333333334</v>
      </c>
      <c r="Y15" s="6">
        <v>1</v>
      </c>
      <c r="Z15" s="6">
        <v>0</v>
      </c>
      <c r="AA15" s="26">
        <f t="shared" si="7"/>
        <v>0</v>
      </c>
      <c r="AB15" s="6">
        <v>0</v>
      </c>
      <c r="AC15" s="6">
        <v>1</v>
      </c>
      <c r="AD15" s="26">
        <f t="shared" si="8"/>
        <v>0.8333333333333334</v>
      </c>
      <c r="AE15" s="6">
        <v>2</v>
      </c>
      <c r="AF15" s="72" t="s">
        <v>573</v>
      </c>
      <c r="AG15" s="6">
        <v>2</v>
      </c>
      <c r="AH15" s="26">
        <f t="shared" si="9"/>
        <v>1.6666666666666667</v>
      </c>
      <c r="AI15" s="6">
        <v>2</v>
      </c>
      <c r="AJ15" s="6">
        <v>1</v>
      </c>
      <c r="AK15" s="26">
        <f t="shared" si="10"/>
        <v>0.8333333333333334</v>
      </c>
      <c r="AL15" s="6">
        <v>1</v>
      </c>
      <c r="AM15" s="6">
        <v>10</v>
      </c>
      <c r="AN15" s="26">
        <f t="shared" si="11"/>
        <v>8.333333333333332</v>
      </c>
      <c r="AO15" s="6">
        <v>10</v>
      </c>
      <c r="AP15" s="6">
        <v>0</v>
      </c>
      <c r="AQ15" s="26">
        <f t="shared" si="12"/>
        <v>0</v>
      </c>
      <c r="AR15" s="6">
        <v>0</v>
      </c>
      <c r="AS15" s="6">
        <v>0</v>
      </c>
      <c r="AT15" s="26">
        <f t="shared" si="13"/>
        <v>0</v>
      </c>
      <c r="AU15" s="6">
        <v>0</v>
      </c>
      <c r="AV15" s="6">
        <v>1</v>
      </c>
      <c r="AW15" s="26">
        <f t="shared" si="14"/>
        <v>0.8333333333333334</v>
      </c>
      <c r="AX15" s="6">
        <v>1</v>
      </c>
      <c r="AY15" s="6">
        <v>0</v>
      </c>
      <c r="AZ15" s="26">
        <f t="shared" si="15"/>
        <v>0</v>
      </c>
      <c r="BA15" s="6">
        <v>0</v>
      </c>
    </row>
    <row r="16" spans="1:53" s="40" customFormat="1" ht="12" customHeight="1">
      <c r="A16" s="72" t="s">
        <v>574</v>
      </c>
      <c r="B16" s="6">
        <v>0</v>
      </c>
      <c r="C16" s="6">
        <f t="shared" si="16"/>
        <v>0</v>
      </c>
      <c r="D16" s="6">
        <v>0</v>
      </c>
      <c r="E16" s="26">
        <f t="shared" si="0"/>
        <v>0</v>
      </c>
      <c r="F16" s="6">
        <v>0</v>
      </c>
      <c r="G16" s="6">
        <v>0</v>
      </c>
      <c r="H16" s="26">
        <f t="shared" si="1"/>
        <v>0</v>
      </c>
      <c r="I16" s="6">
        <v>0</v>
      </c>
      <c r="J16" s="72" t="s">
        <v>574</v>
      </c>
      <c r="K16" s="6">
        <v>0</v>
      </c>
      <c r="L16" s="26">
        <f t="shared" si="2"/>
        <v>0</v>
      </c>
      <c r="M16" s="6">
        <v>0</v>
      </c>
      <c r="N16" s="6">
        <v>0</v>
      </c>
      <c r="O16" s="26">
        <f t="shared" si="3"/>
        <v>0</v>
      </c>
      <c r="P16" s="6">
        <v>0</v>
      </c>
      <c r="Q16" s="6">
        <v>0</v>
      </c>
      <c r="R16" s="26">
        <f t="shared" si="4"/>
        <v>0</v>
      </c>
      <c r="S16" s="6">
        <v>0</v>
      </c>
      <c r="T16" s="6">
        <v>0</v>
      </c>
      <c r="U16" s="26">
        <f t="shared" si="5"/>
        <v>0</v>
      </c>
      <c r="V16" s="6">
        <v>0</v>
      </c>
      <c r="W16" s="6">
        <v>0</v>
      </c>
      <c r="X16" s="26">
        <f t="shared" si="6"/>
        <v>0</v>
      </c>
      <c r="Y16" s="6">
        <v>0</v>
      </c>
      <c r="Z16" s="6">
        <v>0</v>
      </c>
      <c r="AA16" s="26">
        <f t="shared" si="7"/>
        <v>0</v>
      </c>
      <c r="AB16" s="6">
        <v>0</v>
      </c>
      <c r="AC16" s="6">
        <v>0</v>
      </c>
      <c r="AD16" s="26">
        <f t="shared" si="8"/>
        <v>0</v>
      </c>
      <c r="AE16" s="6">
        <v>0</v>
      </c>
      <c r="AF16" s="72" t="s">
        <v>574</v>
      </c>
      <c r="AG16" s="6">
        <v>0</v>
      </c>
      <c r="AH16" s="26">
        <f t="shared" si="9"/>
        <v>0</v>
      </c>
      <c r="AI16" s="6">
        <v>0</v>
      </c>
      <c r="AJ16" s="6">
        <v>0</v>
      </c>
      <c r="AK16" s="26">
        <f t="shared" si="10"/>
        <v>0</v>
      </c>
      <c r="AL16" s="6">
        <v>0</v>
      </c>
      <c r="AM16" s="6">
        <v>0</v>
      </c>
      <c r="AN16" s="26">
        <f t="shared" si="11"/>
        <v>0</v>
      </c>
      <c r="AO16" s="6">
        <v>0</v>
      </c>
      <c r="AP16" s="6">
        <v>0</v>
      </c>
      <c r="AQ16" s="26">
        <f t="shared" si="12"/>
        <v>0</v>
      </c>
      <c r="AR16" s="6">
        <v>0</v>
      </c>
      <c r="AS16" s="6">
        <v>0</v>
      </c>
      <c r="AT16" s="26">
        <f t="shared" si="13"/>
        <v>0</v>
      </c>
      <c r="AU16" s="6">
        <v>0</v>
      </c>
      <c r="AV16" s="6">
        <v>0</v>
      </c>
      <c r="AW16" s="26">
        <f t="shared" si="14"/>
        <v>0</v>
      </c>
      <c r="AX16" s="6">
        <v>0</v>
      </c>
      <c r="AY16" s="6">
        <v>0</v>
      </c>
      <c r="AZ16" s="26">
        <f t="shared" si="15"/>
        <v>0</v>
      </c>
      <c r="BA16" s="6">
        <v>0</v>
      </c>
    </row>
    <row r="17" spans="1:53" s="40" customFormat="1" ht="21" customHeight="1">
      <c r="A17" s="72" t="s">
        <v>575</v>
      </c>
      <c r="B17" s="6">
        <f>SUM(B18:B22)</f>
        <v>2122</v>
      </c>
      <c r="C17" s="6">
        <f>SUM(C18:C22)</f>
        <v>1352</v>
      </c>
      <c r="D17" s="6">
        <f>SUM(D18:D22)</f>
        <v>1</v>
      </c>
      <c r="E17" s="26">
        <f t="shared" si="0"/>
        <v>0.0471253534401508</v>
      </c>
      <c r="F17" s="6">
        <f>SUM(F18:F22)</f>
        <v>1</v>
      </c>
      <c r="G17" s="6">
        <f>SUM(G18:G22)</f>
        <v>4</v>
      </c>
      <c r="H17" s="26">
        <f t="shared" si="1"/>
        <v>0.1885014137606032</v>
      </c>
      <c r="I17" s="6">
        <f>SUM(I18:I22)</f>
        <v>4</v>
      </c>
      <c r="J17" s="72" t="s">
        <v>575</v>
      </c>
      <c r="K17" s="6">
        <f>SUM(K18:K22)</f>
        <v>370</v>
      </c>
      <c r="L17" s="26">
        <f t="shared" si="2"/>
        <v>17.4363807728558</v>
      </c>
      <c r="M17" s="6">
        <f>SUM(M18:M22)</f>
        <v>409</v>
      </c>
      <c r="N17" s="6">
        <f>SUM(N18:N22)</f>
        <v>426</v>
      </c>
      <c r="O17" s="26">
        <f t="shared" si="3"/>
        <v>20.075400565504243</v>
      </c>
      <c r="P17" s="6">
        <f>SUM(P18:P22)</f>
        <v>448</v>
      </c>
      <c r="Q17" s="6">
        <f>SUM(Q18:Q22)</f>
        <v>238</v>
      </c>
      <c r="R17" s="26">
        <f t="shared" si="4"/>
        <v>11.215834118755891</v>
      </c>
      <c r="S17" s="6">
        <f>SUM(S18:S22)</f>
        <v>258</v>
      </c>
      <c r="T17" s="6">
        <f>SUM(T18:T22)</f>
        <v>1</v>
      </c>
      <c r="U17" s="26">
        <f t="shared" si="5"/>
        <v>0.0471253534401508</v>
      </c>
      <c r="V17" s="6">
        <f>SUM(V18:V22)</f>
        <v>1</v>
      </c>
      <c r="W17" s="6">
        <f>SUM(W18:W22)</f>
        <v>6</v>
      </c>
      <c r="X17" s="26">
        <f t="shared" si="6"/>
        <v>0.2827521206409048</v>
      </c>
      <c r="Y17" s="6">
        <f>SUM(Y18:Y22)</f>
        <v>6</v>
      </c>
      <c r="Z17" s="6">
        <f>SUM(Z18:Z22)</f>
        <v>0</v>
      </c>
      <c r="AA17" s="26">
        <f t="shared" si="7"/>
        <v>0</v>
      </c>
      <c r="AB17" s="6">
        <f>SUM(AB18:AB22)</f>
        <v>0</v>
      </c>
      <c r="AC17" s="6">
        <f>SUM(AC18:AC22)</f>
        <v>18</v>
      </c>
      <c r="AD17" s="26">
        <f t="shared" si="8"/>
        <v>0.8482563619227144</v>
      </c>
      <c r="AE17" s="6">
        <f>SUM(AE18:AE22)</f>
        <v>24</v>
      </c>
      <c r="AF17" s="72" t="s">
        <v>575</v>
      </c>
      <c r="AG17" s="6">
        <f>SUM(AG18:AG22)</f>
        <v>6</v>
      </c>
      <c r="AH17" s="26">
        <f t="shared" si="9"/>
        <v>0.2827521206409048</v>
      </c>
      <c r="AI17" s="6">
        <f>SUM(AI18:AI22)</f>
        <v>7</v>
      </c>
      <c r="AJ17" s="6">
        <f>SUM(AJ18:AJ22)</f>
        <v>23</v>
      </c>
      <c r="AK17" s="26">
        <f t="shared" si="10"/>
        <v>1.0838831291234685</v>
      </c>
      <c r="AL17" s="6">
        <f>SUM(AL18:AL22)</f>
        <v>23</v>
      </c>
      <c r="AM17" s="6">
        <f>SUM(AM18:AM22)</f>
        <v>158</v>
      </c>
      <c r="AN17" s="26">
        <f t="shared" si="11"/>
        <v>7.445805843543826</v>
      </c>
      <c r="AO17" s="6">
        <f>SUM(AO18:AO22)</f>
        <v>158</v>
      </c>
      <c r="AP17" s="6">
        <f>SUM(AP18:AP22)</f>
        <v>0</v>
      </c>
      <c r="AQ17" s="26">
        <f t="shared" si="12"/>
        <v>0</v>
      </c>
      <c r="AR17" s="6">
        <f>SUM(AR18:AR22)</f>
        <v>0</v>
      </c>
      <c r="AS17" s="6">
        <f>SUM(AS18:AS22)</f>
        <v>2</v>
      </c>
      <c r="AT17" s="26">
        <f t="shared" si="13"/>
        <v>0.0942507068803016</v>
      </c>
      <c r="AU17" s="6">
        <f>SUM(AU18:AU22)</f>
        <v>2</v>
      </c>
      <c r="AV17" s="6">
        <f>SUM(AV18:AV22)</f>
        <v>11</v>
      </c>
      <c r="AW17" s="26">
        <f t="shared" si="14"/>
        <v>0.5183788878416589</v>
      </c>
      <c r="AX17" s="6">
        <f>SUM(AX18:AX22)</f>
        <v>11</v>
      </c>
      <c r="AY17" s="6">
        <f>SUM(AY18:AY22)</f>
        <v>0</v>
      </c>
      <c r="AZ17" s="26">
        <f t="shared" si="15"/>
        <v>0</v>
      </c>
      <c r="BA17" s="6">
        <f>SUM(BA18:BA22)</f>
        <v>0</v>
      </c>
    </row>
    <row r="18" spans="1:53" s="40" customFormat="1" ht="21" customHeight="1">
      <c r="A18" s="72" t="s">
        <v>576</v>
      </c>
      <c r="B18" s="6">
        <v>198</v>
      </c>
      <c r="C18" s="6">
        <f>SUM(F18+I18+M18+P18+S18+V18+Y18+AB18+AE18+AI18+AL18+AO18+AR18+AU18+AX18+BA18)</f>
        <v>130</v>
      </c>
      <c r="D18" s="6">
        <v>0</v>
      </c>
      <c r="E18" s="26">
        <f t="shared" si="0"/>
        <v>0</v>
      </c>
      <c r="F18" s="6">
        <v>0</v>
      </c>
      <c r="G18" s="6">
        <v>0</v>
      </c>
      <c r="H18" s="26">
        <f t="shared" si="1"/>
        <v>0</v>
      </c>
      <c r="I18" s="6">
        <v>0</v>
      </c>
      <c r="J18" s="72" t="s">
        <v>576</v>
      </c>
      <c r="K18" s="6">
        <v>37</v>
      </c>
      <c r="L18" s="26">
        <f t="shared" si="2"/>
        <v>18.68686868686869</v>
      </c>
      <c r="M18" s="6">
        <v>39</v>
      </c>
      <c r="N18" s="6">
        <v>40</v>
      </c>
      <c r="O18" s="26">
        <f t="shared" si="3"/>
        <v>20.2020202020202</v>
      </c>
      <c r="P18" s="6">
        <v>40</v>
      </c>
      <c r="Q18" s="6">
        <v>21</v>
      </c>
      <c r="R18" s="26">
        <f t="shared" si="4"/>
        <v>10.606060606060606</v>
      </c>
      <c r="S18" s="6">
        <v>22</v>
      </c>
      <c r="T18" s="6">
        <v>0</v>
      </c>
      <c r="U18" s="26">
        <f t="shared" si="5"/>
        <v>0</v>
      </c>
      <c r="V18" s="6">
        <v>0</v>
      </c>
      <c r="W18" s="6">
        <v>1</v>
      </c>
      <c r="X18" s="26">
        <f t="shared" si="6"/>
        <v>0.5050505050505051</v>
      </c>
      <c r="Y18" s="6">
        <v>1</v>
      </c>
      <c r="Z18" s="6">
        <v>0</v>
      </c>
      <c r="AA18" s="26">
        <f t="shared" si="7"/>
        <v>0</v>
      </c>
      <c r="AB18" s="6">
        <v>0</v>
      </c>
      <c r="AC18" s="6">
        <v>1</v>
      </c>
      <c r="AD18" s="26">
        <f t="shared" si="8"/>
        <v>0.5050505050505051</v>
      </c>
      <c r="AE18" s="6">
        <v>1</v>
      </c>
      <c r="AF18" s="72" t="s">
        <v>576</v>
      </c>
      <c r="AG18" s="6">
        <v>1</v>
      </c>
      <c r="AH18" s="26">
        <f t="shared" si="9"/>
        <v>0.5050505050505051</v>
      </c>
      <c r="AI18" s="6">
        <v>1</v>
      </c>
      <c r="AJ18" s="6">
        <v>3</v>
      </c>
      <c r="AK18" s="26">
        <f t="shared" si="10"/>
        <v>1.5151515151515151</v>
      </c>
      <c r="AL18" s="6">
        <v>3</v>
      </c>
      <c r="AM18" s="6">
        <v>22</v>
      </c>
      <c r="AN18" s="26">
        <f t="shared" si="11"/>
        <v>11.11111111111111</v>
      </c>
      <c r="AO18" s="6">
        <v>22</v>
      </c>
      <c r="AP18" s="6">
        <v>0</v>
      </c>
      <c r="AQ18" s="26">
        <f t="shared" si="12"/>
        <v>0</v>
      </c>
      <c r="AR18" s="6">
        <v>0</v>
      </c>
      <c r="AS18" s="6">
        <v>0</v>
      </c>
      <c r="AT18" s="26">
        <f t="shared" si="13"/>
        <v>0</v>
      </c>
      <c r="AU18" s="6">
        <v>0</v>
      </c>
      <c r="AV18" s="6">
        <v>1</v>
      </c>
      <c r="AW18" s="26">
        <f t="shared" si="14"/>
        <v>0.5050505050505051</v>
      </c>
      <c r="AX18" s="6">
        <v>1</v>
      </c>
      <c r="AY18" s="6">
        <v>0</v>
      </c>
      <c r="AZ18" s="26">
        <f t="shared" si="15"/>
        <v>0</v>
      </c>
      <c r="BA18" s="6">
        <v>0</v>
      </c>
    </row>
    <row r="19" spans="1:53" s="40" customFormat="1" ht="15" customHeight="1">
      <c r="A19" s="72" t="s">
        <v>577</v>
      </c>
      <c r="B19" s="6">
        <v>456</v>
      </c>
      <c r="C19" s="6">
        <f>SUM(F19+I19+M19+P19+S19+V19+Y19+AB19+AE19+AI19+AL19+AO19+AR19+AU19+AX19+BA19)</f>
        <v>314</v>
      </c>
      <c r="D19" s="6">
        <v>0</v>
      </c>
      <c r="E19" s="26">
        <f t="shared" si="0"/>
        <v>0</v>
      </c>
      <c r="F19" s="6">
        <v>0</v>
      </c>
      <c r="G19" s="6">
        <v>2</v>
      </c>
      <c r="H19" s="26">
        <f t="shared" si="1"/>
        <v>0.43859649122807015</v>
      </c>
      <c r="I19" s="6">
        <v>2</v>
      </c>
      <c r="J19" s="72" t="s">
        <v>577</v>
      </c>
      <c r="K19" s="6">
        <v>89</v>
      </c>
      <c r="L19" s="26">
        <f t="shared" si="2"/>
        <v>19.517543859649123</v>
      </c>
      <c r="M19" s="6">
        <v>100</v>
      </c>
      <c r="N19" s="6">
        <v>102</v>
      </c>
      <c r="O19" s="26">
        <f t="shared" si="3"/>
        <v>22.36842105263158</v>
      </c>
      <c r="P19" s="6">
        <v>105</v>
      </c>
      <c r="Q19" s="6">
        <v>60</v>
      </c>
      <c r="R19" s="26">
        <f t="shared" si="4"/>
        <v>13.157894736842104</v>
      </c>
      <c r="S19" s="6">
        <v>64</v>
      </c>
      <c r="T19" s="6">
        <v>1</v>
      </c>
      <c r="U19" s="26">
        <f t="shared" si="5"/>
        <v>0.21929824561403508</v>
      </c>
      <c r="V19" s="6">
        <v>1</v>
      </c>
      <c r="W19" s="6">
        <v>3</v>
      </c>
      <c r="X19" s="26">
        <f t="shared" si="6"/>
        <v>0.6578947368421052</v>
      </c>
      <c r="Y19" s="6">
        <v>3</v>
      </c>
      <c r="Z19" s="6">
        <v>0</v>
      </c>
      <c r="AA19" s="26">
        <f t="shared" si="7"/>
        <v>0</v>
      </c>
      <c r="AB19" s="6">
        <v>0</v>
      </c>
      <c r="AC19" s="6">
        <v>2</v>
      </c>
      <c r="AD19" s="26">
        <f t="shared" si="8"/>
        <v>0.43859649122807015</v>
      </c>
      <c r="AE19" s="6">
        <v>2</v>
      </c>
      <c r="AF19" s="72" t="s">
        <v>577</v>
      </c>
      <c r="AG19" s="6">
        <v>0</v>
      </c>
      <c r="AH19" s="26">
        <f t="shared" si="9"/>
        <v>0</v>
      </c>
      <c r="AI19" s="6">
        <v>0</v>
      </c>
      <c r="AJ19" s="6">
        <v>6</v>
      </c>
      <c r="AK19" s="26">
        <f t="shared" si="10"/>
        <v>1.3157894736842104</v>
      </c>
      <c r="AL19" s="6">
        <v>6</v>
      </c>
      <c r="AM19" s="6">
        <v>29</v>
      </c>
      <c r="AN19" s="26">
        <f t="shared" si="11"/>
        <v>6.359649122807018</v>
      </c>
      <c r="AO19" s="6">
        <v>29</v>
      </c>
      <c r="AP19" s="6">
        <v>0</v>
      </c>
      <c r="AQ19" s="26">
        <f t="shared" si="12"/>
        <v>0</v>
      </c>
      <c r="AR19" s="6">
        <v>0</v>
      </c>
      <c r="AS19" s="6">
        <v>0</v>
      </c>
      <c r="AT19" s="26">
        <f t="shared" si="13"/>
        <v>0</v>
      </c>
      <c r="AU19" s="6">
        <v>0</v>
      </c>
      <c r="AV19" s="6">
        <v>2</v>
      </c>
      <c r="AW19" s="26">
        <f t="shared" si="14"/>
        <v>0.43859649122807015</v>
      </c>
      <c r="AX19" s="6">
        <v>2</v>
      </c>
      <c r="AY19" s="6">
        <v>0</v>
      </c>
      <c r="AZ19" s="26">
        <f t="shared" si="15"/>
        <v>0</v>
      </c>
      <c r="BA19" s="6">
        <v>0</v>
      </c>
    </row>
    <row r="20" spans="1:53" s="40" customFormat="1" ht="15" customHeight="1">
      <c r="A20" s="72" t="s">
        <v>578</v>
      </c>
      <c r="B20" s="6">
        <v>165</v>
      </c>
      <c r="C20" s="6">
        <f>SUM(F20+I20+M20+P20+S20+V20+Y20+AB20+AE20+AI20+AL20+AO20+AR20+AU20+AX20+BA20)</f>
        <v>130</v>
      </c>
      <c r="D20" s="6">
        <v>1</v>
      </c>
      <c r="E20" s="26">
        <f t="shared" si="0"/>
        <v>0.6060606060606061</v>
      </c>
      <c r="F20" s="6">
        <v>1</v>
      </c>
      <c r="G20" s="6">
        <v>0</v>
      </c>
      <c r="H20" s="26">
        <f t="shared" si="1"/>
        <v>0</v>
      </c>
      <c r="I20" s="6">
        <v>0</v>
      </c>
      <c r="J20" s="72" t="s">
        <v>578</v>
      </c>
      <c r="K20" s="6">
        <v>34</v>
      </c>
      <c r="L20" s="26">
        <f t="shared" si="2"/>
        <v>20.606060606060606</v>
      </c>
      <c r="M20" s="6">
        <v>42</v>
      </c>
      <c r="N20" s="6">
        <v>40</v>
      </c>
      <c r="O20" s="26">
        <f t="shared" si="3"/>
        <v>24.242424242424242</v>
      </c>
      <c r="P20" s="6">
        <v>43</v>
      </c>
      <c r="Q20" s="6">
        <v>27</v>
      </c>
      <c r="R20" s="26">
        <f t="shared" si="4"/>
        <v>16.363636363636363</v>
      </c>
      <c r="S20" s="6">
        <v>28</v>
      </c>
      <c r="T20" s="6">
        <v>0</v>
      </c>
      <c r="U20" s="26">
        <f t="shared" si="5"/>
        <v>0</v>
      </c>
      <c r="V20" s="6">
        <v>0</v>
      </c>
      <c r="W20" s="6">
        <v>1</v>
      </c>
      <c r="X20" s="26">
        <f t="shared" si="6"/>
        <v>0.6060606060606061</v>
      </c>
      <c r="Y20" s="6">
        <v>1</v>
      </c>
      <c r="Z20" s="6">
        <v>0</v>
      </c>
      <c r="AA20" s="26">
        <f t="shared" si="7"/>
        <v>0</v>
      </c>
      <c r="AB20" s="6">
        <v>0</v>
      </c>
      <c r="AC20" s="6">
        <v>2</v>
      </c>
      <c r="AD20" s="26">
        <f t="shared" si="8"/>
        <v>1.2121212121212122</v>
      </c>
      <c r="AE20" s="6">
        <v>2</v>
      </c>
      <c r="AF20" s="72" t="s">
        <v>578</v>
      </c>
      <c r="AG20" s="6">
        <v>0</v>
      </c>
      <c r="AH20" s="26">
        <f t="shared" si="9"/>
        <v>0</v>
      </c>
      <c r="AI20" s="6">
        <v>0</v>
      </c>
      <c r="AJ20" s="6">
        <v>0</v>
      </c>
      <c r="AK20" s="26">
        <f t="shared" si="10"/>
        <v>0</v>
      </c>
      <c r="AL20" s="6">
        <v>0</v>
      </c>
      <c r="AM20" s="6">
        <v>13</v>
      </c>
      <c r="AN20" s="26">
        <f t="shared" si="11"/>
        <v>7.878787878787878</v>
      </c>
      <c r="AO20" s="6">
        <v>13</v>
      </c>
      <c r="AP20" s="6">
        <v>0</v>
      </c>
      <c r="AQ20" s="26">
        <f t="shared" si="12"/>
        <v>0</v>
      </c>
      <c r="AR20" s="6">
        <v>0</v>
      </c>
      <c r="AS20" s="6">
        <v>0</v>
      </c>
      <c r="AT20" s="26">
        <f t="shared" si="13"/>
        <v>0</v>
      </c>
      <c r="AU20" s="6">
        <v>0</v>
      </c>
      <c r="AV20" s="6">
        <v>0</v>
      </c>
      <c r="AW20" s="26">
        <f t="shared" si="14"/>
        <v>0</v>
      </c>
      <c r="AX20" s="6">
        <v>0</v>
      </c>
      <c r="AY20" s="6">
        <v>0</v>
      </c>
      <c r="AZ20" s="26">
        <f t="shared" si="15"/>
        <v>0</v>
      </c>
      <c r="BA20" s="6">
        <v>0</v>
      </c>
    </row>
    <row r="21" spans="1:53" s="40" customFormat="1" ht="15" customHeight="1">
      <c r="A21" s="72" t="s">
        <v>579</v>
      </c>
      <c r="B21" s="6">
        <v>253</v>
      </c>
      <c r="C21" s="6">
        <f>SUM(F21+I21+M21+P21+S21+V21+Y21+AB21+AE21+AI21+AL21+AO21+AR21+AU21+AX21+BA21)</f>
        <v>93</v>
      </c>
      <c r="D21" s="6">
        <v>0</v>
      </c>
      <c r="E21" s="26">
        <f t="shared" si="0"/>
        <v>0</v>
      </c>
      <c r="F21" s="6">
        <v>0</v>
      </c>
      <c r="G21" s="6">
        <v>0</v>
      </c>
      <c r="H21" s="26">
        <f t="shared" si="1"/>
        <v>0</v>
      </c>
      <c r="I21" s="6">
        <v>0</v>
      </c>
      <c r="J21" s="72" t="s">
        <v>579</v>
      </c>
      <c r="K21" s="6">
        <v>21</v>
      </c>
      <c r="L21" s="26">
        <f t="shared" si="2"/>
        <v>8.300395256916996</v>
      </c>
      <c r="M21" s="6">
        <v>21</v>
      </c>
      <c r="N21" s="6">
        <v>31</v>
      </c>
      <c r="O21" s="26">
        <f t="shared" si="3"/>
        <v>12.25296442687747</v>
      </c>
      <c r="P21" s="6">
        <v>33</v>
      </c>
      <c r="Q21" s="6">
        <v>12</v>
      </c>
      <c r="R21" s="26">
        <f t="shared" si="4"/>
        <v>4.743083003952568</v>
      </c>
      <c r="S21" s="6">
        <v>14</v>
      </c>
      <c r="T21" s="6">
        <v>0</v>
      </c>
      <c r="U21" s="26">
        <f t="shared" si="5"/>
        <v>0</v>
      </c>
      <c r="V21" s="6">
        <v>0</v>
      </c>
      <c r="W21" s="6">
        <v>1</v>
      </c>
      <c r="X21" s="26">
        <f t="shared" si="6"/>
        <v>0.3952569169960474</v>
      </c>
      <c r="Y21" s="6">
        <v>1</v>
      </c>
      <c r="Z21" s="6">
        <v>0</v>
      </c>
      <c r="AA21" s="26">
        <f t="shared" si="7"/>
        <v>0</v>
      </c>
      <c r="AB21" s="6">
        <v>0</v>
      </c>
      <c r="AC21" s="6">
        <v>0</v>
      </c>
      <c r="AD21" s="26">
        <f t="shared" si="8"/>
        <v>0</v>
      </c>
      <c r="AE21" s="6">
        <v>0</v>
      </c>
      <c r="AF21" s="72" t="s">
        <v>579</v>
      </c>
      <c r="AG21" s="6">
        <v>0</v>
      </c>
      <c r="AH21" s="26">
        <f t="shared" si="9"/>
        <v>0</v>
      </c>
      <c r="AI21" s="6">
        <v>0</v>
      </c>
      <c r="AJ21" s="6">
        <v>1</v>
      </c>
      <c r="AK21" s="26">
        <f t="shared" si="10"/>
        <v>0.3952569169960474</v>
      </c>
      <c r="AL21" s="6">
        <v>1</v>
      </c>
      <c r="AM21" s="6">
        <v>23</v>
      </c>
      <c r="AN21" s="26">
        <f t="shared" si="11"/>
        <v>9.090909090909092</v>
      </c>
      <c r="AO21" s="6">
        <v>23</v>
      </c>
      <c r="AP21" s="6">
        <v>0</v>
      </c>
      <c r="AQ21" s="26">
        <f t="shared" si="12"/>
        <v>0</v>
      </c>
      <c r="AR21" s="6">
        <v>0</v>
      </c>
      <c r="AS21" s="6">
        <v>0</v>
      </c>
      <c r="AT21" s="26">
        <f t="shared" si="13"/>
        <v>0</v>
      </c>
      <c r="AU21" s="6">
        <v>0</v>
      </c>
      <c r="AV21" s="6">
        <v>0</v>
      </c>
      <c r="AW21" s="26">
        <f t="shared" si="14"/>
        <v>0</v>
      </c>
      <c r="AX21" s="6">
        <v>0</v>
      </c>
      <c r="AY21" s="6">
        <v>0</v>
      </c>
      <c r="AZ21" s="26">
        <f t="shared" si="15"/>
        <v>0</v>
      </c>
      <c r="BA21" s="6">
        <v>0</v>
      </c>
    </row>
    <row r="22" spans="1:53" s="40" customFormat="1" ht="15" customHeight="1">
      <c r="A22" s="72" t="s">
        <v>636</v>
      </c>
      <c r="B22" s="6">
        <v>1050</v>
      </c>
      <c r="C22" s="6">
        <f>SUM(F22+I22+M22+P22+S22+V22+Y22+AB22+AE22+AI22+AL22+AO22+AR22+AU22+AX22+BA22)</f>
        <v>685</v>
      </c>
      <c r="D22" s="6">
        <v>0</v>
      </c>
      <c r="E22" s="26">
        <f t="shared" si="0"/>
        <v>0</v>
      </c>
      <c r="F22" s="6">
        <v>0</v>
      </c>
      <c r="G22" s="6">
        <v>2</v>
      </c>
      <c r="H22" s="26">
        <f t="shared" si="1"/>
        <v>0.19047619047619047</v>
      </c>
      <c r="I22" s="6">
        <v>2</v>
      </c>
      <c r="J22" s="72" t="s">
        <v>636</v>
      </c>
      <c r="K22" s="6">
        <v>189</v>
      </c>
      <c r="L22" s="26">
        <f t="shared" si="2"/>
        <v>18</v>
      </c>
      <c r="M22" s="6">
        <v>207</v>
      </c>
      <c r="N22" s="6">
        <v>213</v>
      </c>
      <c r="O22" s="26">
        <f t="shared" si="3"/>
        <v>20.285714285714285</v>
      </c>
      <c r="P22" s="6">
        <v>227</v>
      </c>
      <c r="Q22" s="6">
        <v>118</v>
      </c>
      <c r="R22" s="26">
        <f t="shared" si="4"/>
        <v>11.238095238095239</v>
      </c>
      <c r="S22" s="6">
        <v>130</v>
      </c>
      <c r="T22" s="6">
        <v>0</v>
      </c>
      <c r="U22" s="26">
        <f t="shared" si="5"/>
        <v>0</v>
      </c>
      <c r="V22" s="6">
        <v>0</v>
      </c>
      <c r="W22" s="6">
        <v>0</v>
      </c>
      <c r="X22" s="26">
        <f t="shared" si="6"/>
        <v>0</v>
      </c>
      <c r="Y22" s="6">
        <v>0</v>
      </c>
      <c r="Z22" s="6">
        <v>0</v>
      </c>
      <c r="AA22" s="26">
        <f t="shared" si="7"/>
        <v>0</v>
      </c>
      <c r="AB22" s="6">
        <v>0</v>
      </c>
      <c r="AC22" s="6">
        <v>13</v>
      </c>
      <c r="AD22" s="26">
        <f t="shared" si="8"/>
        <v>1.2380952380952381</v>
      </c>
      <c r="AE22" s="6">
        <v>19</v>
      </c>
      <c r="AF22" s="72" t="s">
        <v>636</v>
      </c>
      <c r="AG22" s="6">
        <v>5</v>
      </c>
      <c r="AH22" s="26">
        <f t="shared" si="9"/>
        <v>0.4761904761904762</v>
      </c>
      <c r="AI22" s="6">
        <v>6</v>
      </c>
      <c r="AJ22" s="6">
        <v>13</v>
      </c>
      <c r="AK22" s="26">
        <f t="shared" si="10"/>
        <v>1.2380952380952381</v>
      </c>
      <c r="AL22" s="6">
        <v>13</v>
      </c>
      <c r="AM22" s="6">
        <v>71</v>
      </c>
      <c r="AN22" s="26">
        <f t="shared" si="11"/>
        <v>6.761904761904762</v>
      </c>
      <c r="AO22" s="6">
        <v>71</v>
      </c>
      <c r="AP22" s="6">
        <v>0</v>
      </c>
      <c r="AQ22" s="26">
        <f t="shared" si="12"/>
        <v>0</v>
      </c>
      <c r="AR22" s="6">
        <v>0</v>
      </c>
      <c r="AS22" s="6">
        <v>2</v>
      </c>
      <c r="AT22" s="26">
        <f t="shared" si="13"/>
        <v>0.19047619047619047</v>
      </c>
      <c r="AU22" s="6">
        <v>2</v>
      </c>
      <c r="AV22" s="6">
        <v>8</v>
      </c>
      <c r="AW22" s="26">
        <f t="shared" si="14"/>
        <v>0.7619047619047619</v>
      </c>
      <c r="AX22" s="6">
        <v>8</v>
      </c>
      <c r="AY22" s="6">
        <v>0</v>
      </c>
      <c r="AZ22" s="26">
        <f t="shared" si="15"/>
        <v>0</v>
      </c>
      <c r="BA22" s="6">
        <v>0</v>
      </c>
    </row>
    <row r="23" spans="1:53" s="40" customFormat="1" ht="21" customHeight="1">
      <c r="A23" s="72" t="s">
        <v>580</v>
      </c>
      <c r="B23" s="6">
        <f>SUM(B24:B31)</f>
        <v>3209</v>
      </c>
      <c r="C23" s="6">
        <f>SUM(C24:C31)</f>
        <v>1528</v>
      </c>
      <c r="D23" s="6">
        <f>SUM(D24:D31)</f>
        <v>8</v>
      </c>
      <c r="E23" s="26">
        <f t="shared" si="0"/>
        <v>0.24929884699283264</v>
      </c>
      <c r="F23" s="6">
        <f>SUM(F24:F31)</f>
        <v>8</v>
      </c>
      <c r="G23" s="6">
        <f>SUM(G24:G31)</f>
        <v>3</v>
      </c>
      <c r="H23" s="26">
        <f t="shared" si="1"/>
        <v>0.09348706762231225</v>
      </c>
      <c r="I23" s="6">
        <f>SUM(I24:I31)</f>
        <v>4</v>
      </c>
      <c r="J23" s="72" t="s">
        <v>580</v>
      </c>
      <c r="K23" s="6">
        <f>SUM(K24:K31)</f>
        <v>462</v>
      </c>
      <c r="L23" s="26">
        <f t="shared" si="2"/>
        <v>14.397008413836085</v>
      </c>
      <c r="M23" s="6">
        <f>SUM(M24:M31)</f>
        <v>518</v>
      </c>
      <c r="N23" s="6">
        <f>SUM(N24:N31)</f>
        <v>457</v>
      </c>
      <c r="O23" s="26">
        <f t="shared" si="3"/>
        <v>14.241196634465567</v>
      </c>
      <c r="P23" s="6">
        <f>SUM(P24:P31)</f>
        <v>476</v>
      </c>
      <c r="Q23" s="6">
        <f>SUM(Q24:Q31)</f>
        <v>298</v>
      </c>
      <c r="R23" s="26">
        <f t="shared" si="4"/>
        <v>9.286382050483017</v>
      </c>
      <c r="S23" s="6">
        <f>SUM(S24:S31)</f>
        <v>312</v>
      </c>
      <c r="T23" s="6">
        <f>SUM(T24:T31)</f>
        <v>2</v>
      </c>
      <c r="U23" s="26">
        <f t="shared" si="5"/>
        <v>0.06232471174820816</v>
      </c>
      <c r="V23" s="6">
        <f>SUM(V24:V31)</f>
        <v>4</v>
      </c>
      <c r="W23" s="6">
        <f>SUM(W24:W31)</f>
        <v>4</v>
      </c>
      <c r="X23" s="26">
        <f t="shared" si="6"/>
        <v>0.12464942349641632</v>
      </c>
      <c r="Y23" s="6">
        <f>SUM(Y24:Y31)</f>
        <v>4</v>
      </c>
      <c r="Z23" s="6">
        <f>SUM(Z24:Z31)</f>
        <v>0</v>
      </c>
      <c r="AA23" s="26">
        <f t="shared" si="7"/>
        <v>0</v>
      </c>
      <c r="AB23" s="6">
        <f>SUM(AB24:AB31)</f>
        <v>0</v>
      </c>
      <c r="AC23" s="6">
        <f>SUM(AC24:AC31)</f>
        <v>11</v>
      </c>
      <c r="AD23" s="26">
        <f t="shared" si="8"/>
        <v>0.3427859146151449</v>
      </c>
      <c r="AE23" s="6">
        <f>SUM(AE24:AE31)</f>
        <v>13</v>
      </c>
      <c r="AF23" s="72" t="s">
        <v>580</v>
      </c>
      <c r="AG23" s="6">
        <f>SUM(AG24:AG31)</f>
        <v>2</v>
      </c>
      <c r="AH23" s="26">
        <f t="shared" si="9"/>
        <v>0.06232471174820816</v>
      </c>
      <c r="AI23" s="6">
        <f>SUM(AI24:AI31)</f>
        <v>2</v>
      </c>
      <c r="AJ23" s="6">
        <f>SUM(AJ24:AJ31)</f>
        <v>27</v>
      </c>
      <c r="AK23" s="26">
        <f t="shared" si="10"/>
        <v>0.8413836086008103</v>
      </c>
      <c r="AL23" s="6">
        <f>SUM(AL24:AL31)</f>
        <v>27</v>
      </c>
      <c r="AM23" s="6">
        <f>SUM(AM24:AM31)</f>
        <v>94</v>
      </c>
      <c r="AN23" s="26">
        <f t="shared" si="11"/>
        <v>2.929261452165784</v>
      </c>
      <c r="AO23" s="6">
        <f>SUM(AO24:AO31)</f>
        <v>94</v>
      </c>
      <c r="AP23" s="6">
        <f>SUM(AP24:AP31)</f>
        <v>0</v>
      </c>
      <c r="AQ23" s="26">
        <f t="shared" si="12"/>
        <v>0</v>
      </c>
      <c r="AR23" s="6">
        <f>SUM(AR24:AR31)</f>
        <v>0</v>
      </c>
      <c r="AS23" s="6">
        <f>SUM(AS24:AS31)</f>
        <v>2</v>
      </c>
      <c r="AT23" s="26">
        <f t="shared" si="13"/>
        <v>0.06232471174820816</v>
      </c>
      <c r="AU23" s="6">
        <f>SUM(AU24:AU31)</f>
        <v>2</v>
      </c>
      <c r="AV23" s="6">
        <f>SUM(AV24:AV31)</f>
        <v>60</v>
      </c>
      <c r="AW23" s="26">
        <f t="shared" si="14"/>
        <v>1.869741352446245</v>
      </c>
      <c r="AX23" s="6">
        <f>SUM(AX24:AX31)</f>
        <v>61</v>
      </c>
      <c r="AY23" s="6">
        <f>SUM(AY24:AY31)</f>
        <v>3</v>
      </c>
      <c r="AZ23" s="26">
        <f t="shared" si="15"/>
        <v>0.09348706762231225</v>
      </c>
      <c r="BA23" s="6">
        <f>SUM(BA24:BA31)</f>
        <v>3</v>
      </c>
    </row>
    <row r="24" spans="1:53" s="40" customFormat="1" ht="21" customHeight="1">
      <c r="A24" s="72" t="s">
        <v>108</v>
      </c>
      <c r="B24" s="6">
        <v>144</v>
      </c>
      <c r="C24" s="6">
        <f aca="true" t="shared" si="17" ref="C24:C37">SUM(F24+I24+M24+P24+S24+V24+Y24+AB24+AE24+AI24+AL24+AO24+AR24+AU24+AX24+BA24)</f>
        <v>65</v>
      </c>
      <c r="D24" s="6">
        <v>1</v>
      </c>
      <c r="E24" s="26">
        <f t="shared" si="0"/>
        <v>0.6944444444444444</v>
      </c>
      <c r="F24" s="6">
        <v>1</v>
      </c>
      <c r="G24" s="6">
        <v>0</v>
      </c>
      <c r="H24" s="26">
        <f t="shared" si="1"/>
        <v>0</v>
      </c>
      <c r="I24" s="6">
        <v>0</v>
      </c>
      <c r="J24" s="72" t="s">
        <v>108</v>
      </c>
      <c r="K24" s="6">
        <v>23</v>
      </c>
      <c r="L24" s="26">
        <f t="shared" si="2"/>
        <v>15.972222222222221</v>
      </c>
      <c r="M24" s="6">
        <v>23</v>
      </c>
      <c r="N24" s="6">
        <v>19</v>
      </c>
      <c r="O24" s="26">
        <f t="shared" si="3"/>
        <v>13.194444444444445</v>
      </c>
      <c r="P24" s="6">
        <v>20</v>
      </c>
      <c r="Q24" s="6">
        <v>10</v>
      </c>
      <c r="R24" s="26">
        <f t="shared" si="4"/>
        <v>6.944444444444445</v>
      </c>
      <c r="S24" s="6">
        <v>11</v>
      </c>
      <c r="T24" s="6">
        <v>1</v>
      </c>
      <c r="U24" s="26">
        <f t="shared" si="5"/>
        <v>0.6944444444444444</v>
      </c>
      <c r="V24" s="6">
        <v>2</v>
      </c>
      <c r="W24" s="6">
        <v>2</v>
      </c>
      <c r="X24" s="26">
        <f t="shared" si="6"/>
        <v>1.3888888888888888</v>
      </c>
      <c r="Y24" s="6">
        <v>2</v>
      </c>
      <c r="Z24" s="6">
        <v>0</v>
      </c>
      <c r="AA24" s="26">
        <f t="shared" si="7"/>
        <v>0</v>
      </c>
      <c r="AB24" s="6">
        <v>0</v>
      </c>
      <c r="AC24" s="6">
        <v>1</v>
      </c>
      <c r="AD24" s="26">
        <f t="shared" si="8"/>
        <v>0.6944444444444444</v>
      </c>
      <c r="AE24" s="6">
        <v>2</v>
      </c>
      <c r="AF24" s="72" t="s">
        <v>108</v>
      </c>
      <c r="AG24" s="6">
        <v>0</v>
      </c>
      <c r="AH24" s="26">
        <f t="shared" si="9"/>
        <v>0</v>
      </c>
      <c r="AI24" s="6">
        <v>0</v>
      </c>
      <c r="AJ24" s="6">
        <v>0</v>
      </c>
      <c r="AK24" s="26">
        <f t="shared" si="10"/>
        <v>0</v>
      </c>
      <c r="AL24" s="6">
        <v>0</v>
      </c>
      <c r="AM24" s="6">
        <v>1</v>
      </c>
      <c r="AN24" s="26">
        <f t="shared" si="11"/>
        <v>0.6944444444444444</v>
      </c>
      <c r="AO24" s="6">
        <v>1</v>
      </c>
      <c r="AP24" s="6">
        <v>0</v>
      </c>
      <c r="AQ24" s="26">
        <f t="shared" si="12"/>
        <v>0</v>
      </c>
      <c r="AR24" s="6">
        <v>0</v>
      </c>
      <c r="AS24" s="6">
        <v>0</v>
      </c>
      <c r="AT24" s="26">
        <f t="shared" si="13"/>
        <v>0</v>
      </c>
      <c r="AU24" s="6">
        <v>0</v>
      </c>
      <c r="AV24" s="6">
        <v>3</v>
      </c>
      <c r="AW24" s="26">
        <f t="shared" si="14"/>
        <v>2.083333333333333</v>
      </c>
      <c r="AX24" s="6">
        <v>3</v>
      </c>
      <c r="AY24" s="6">
        <v>0</v>
      </c>
      <c r="AZ24" s="26">
        <f t="shared" si="15"/>
        <v>0</v>
      </c>
      <c r="BA24" s="6">
        <v>0</v>
      </c>
    </row>
    <row r="25" spans="1:53" s="40" customFormat="1" ht="13.5" customHeight="1">
      <c r="A25" s="72" t="s">
        <v>581</v>
      </c>
      <c r="B25" s="6">
        <v>259</v>
      </c>
      <c r="C25" s="6">
        <f t="shared" si="17"/>
        <v>96</v>
      </c>
      <c r="D25" s="6">
        <v>0</v>
      </c>
      <c r="E25" s="26">
        <f t="shared" si="0"/>
        <v>0</v>
      </c>
      <c r="F25" s="6">
        <v>0</v>
      </c>
      <c r="G25" s="6">
        <v>0</v>
      </c>
      <c r="H25" s="26">
        <f t="shared" si="1"/>
        <v>0</v>
      </c>
      <c r="I25" s="6">
        <v>0</v>
      </c>
      <c r="J25" s="72" t="s">
        <v>581</v>
      </c>
      <c r="K25" s="6">
        <v>31</v>
      </c>
      <c r="L25" s="26">
        <f t="shared" si="2"/>
        <v>11.96911196911197</v>
      </c>
      <c r="M25" s="6">
        <v>36</v>
      </c>
      <c r="N25" s="6">
        <v>26</v>
      </c>
      <c r="O25" s="26">
        <f t="shared" si="3"/>
        <v>10.038610038610038</v>
      </c>
      <c r="P25" s="6">
        <v>26</v>
      </c>
      <c r="Q25" s="6">
        <v>22</v>
      </c>
      <c r="R25" s="26">
        <f t="shared" si="4"/>
        <v>8.494208494208493</v>
      </c>
      <c r="S25" s="6">
        <v>22</v>
      </c>
      <c r="T25" s="6">
        <v>0</v>
      </c>
      <c r="U25" s="26">
        <f t="shared" si="5"/>
        <v>0</v>
      </c>
      <c r="V25" s="6">
        <v>0</v>
      </c>
      <c r="W25" s="6">
        <v>0</v>
      </c>
      <c r="X25" s="26">
        <f t="shared" si="6"/>
        <v>0</v>
      </c>
      <c r="Y25" s="6">
        <v>0</v>
      </c>
      <c r="Z25" s="6">
        <v>0</v>
      </c>
      <c r="AA25" s="26">
        <f t="shared" si="7"/>
        <v>0</v>
      </c>
      <c r="AB25" s="6">
        <v>0</v>
      </c>
      <c r="AC25" s="6">
        <v>1</v>
      </c>
      <c r="AD25" s="26">
        <f t="shared" si="8"/>
        <v>0.3861003861003861</v>
      </c>
      <c r="AE25" s="6">
        <v>1</v>
      </c>
      <c r="AF25" s="72" t="s">
        <v>581</v>
      </c>
      <c r="AG25" s="6">
        <v>0</v>
      </c>
      <c r="AH25" s="26">
        <f t="shared" si="9"/>
        <v>0</v>
      </c>
      <c r="AI25" s="6">
        <v>0</v>
      </c>
      <c r="AJ25" s="6">
        <v>2</v>
      </c>
      <c r="AK25" s="26">
        <f t="shared" si="10"/>
        <v>0.7722007722007722</v>
      </c>
      <c r="AL25" s="6">
        <v>2</v>
      </c>
      <c r="AM25" s="6">
        <v>6</v>
      </c>
      <c r="AN25" s="26">
        <f t="shared" si="11"/>
        <v>2.3166023166023164</v>
      </c>
      <c r="AO25" s="6">
        <v>6</v>
      </c>
      <c r="AP25" s="6">
        <v>0</v>
      </c>
      <c r="AQ25" s="26">
        <f t="shared" si="12"/>
        <v>0</v>
      </c>
      <c r="AR25" s="6">
        <v>0</v>
      </c>
      <c r="AS25" s="6">
        <v>0</v>
      </c>
      <c r="AT25" s="26">
        <f t="shared" si="13"/>
        <v>0</v>
      </c>
      <c r="AU25" s="6">
        <v>0</v>
      </c>
      <c r="AV25" s="6">
        <v>3</v>
      </c>
      <c r="AW25" s="26">
        <f t="shared" si="14"/>
        <v>1.1583011583011582</v>
      </c>
      <c r="AX25" s="6">
        <v>3</v>
      </c>
      <c r="AY25" s="6">
        <v>0</v>
      </c>
      <c r="AZ25" s="26">
        <f t="shared" si="15"/>
        <v>0</v>
      </c>
      <c r="BA25" s="6">
        <v>0</v>
      </c>
    </row>
    <row r="26" spans="1:53" s="40" customFormat="1" ht="13.5" customHeight="1">
      <c r="A26" s="72" t="s">
        <v>620</v>
      </c>
      <c r="B26" s="6">
        <v>16</v>
      </c>
      <c r="C26" s="6">
        <f t="shared" si="17"/>
        <v>4</v>
      </c>
      <c r="D26" s="6">
        <v>0</v>
      </c>
      <c r="E26" s="26">
        <f t="shared" si="0"/>
        <v>0</v>
      </c>
      <c r="F26" s="6">
        <v>0</v>
      </c>
      <c r="G26" s="6">
        <v>0</v>
      </c>
      <c r="H26" s="26">
        <f t="shared" si="1"/>
        <v>0</v>
      </c>
      <c r="I26" s="6">
        <v>0</v>
      </c>
      <c r="J26" s="72" t="s">
        <v>620</v>
      </c>
      <c r="K26" s="6">
        <v>0</v>
      </c>
      <c r="L26" s="26">
        <f t="shared" si="2"/>
        <v>0</v>
      </c>
      <c r="M26" s="6">
        <v>0</v>
      </c>
      <c r="N26" s="6">
        <v>2</v>
      </c>
      <c r="O26" s="26">
        <f t="shared" si="3"/>
        <v>12.5</v>
      </c>
      <c r="P26" s="6">
        <v>2</v>
      </c>
      <c r="Q26" s="6">
        <v>2</v>
      </c>
      <c r="R26" s="26">
        <f t="shared" si="4"/>
        <v>12.5</v>
      </c>
      <c r="S26" s="6">
        <v>2</v>
      </c>
      <c r="T26" s="6">
        <v>0</v>
      </c>
      <c r="U26" s="26">
        <f t="shared" si="5"/>
        <v>0</v>
      </c>
      <c r="V26" s="6">
        <v>0</v>
      </c>
      <c r="W26" s="6">
        <v>0</v>
      </c>
      <c r="X26" s="26">
        <f t="shared" si="6"/>
        <v>0</v>
      </c>
      <c r="Y26" s="6">
        <v>0</v>
      </c>
      <c r="Z26" s="6">
        <v>0</v>
      </c>
      <c r="AA26" s="26">
        <f t="shared" si="7"/>
        <v>0</v>
      </c>
      <c r="AB26" s="6">
        <v>0</v>
      </c>
      <c r="AC26" s="6">
        <v>0</v>
      </c>
      <c r="AD26" s="26">
        <f t="shared" si="8"/>
        <v>0</v>
      </c>
      <c r="AE26" s="6">
        <v>0</v>
      </c>
      <c r="AF26" s="72" t="s">
        <v>620</v>
      </c>
      <c r="AG26" s="6">
        <v>0</v>
      </c>
      <c r="AH26" s="26">
        <f t="shared" si="9"/>
        <v>0</v>
      </c>
      <c r="AI26" s="6">
        <v>0</v>
      </c>
      <c r="AJ26" s="6">
        <v>0</v>
      </c>
      <c r="AK26" s="26">
        <f t="shared" si="10"/>
        <v>0</v>
      </c>
      <c r="AL26" s="6">
        <v>0</v>
      </c>
      <c r="AM26" s="6">
        <v>0</v>
      </c>
      <c r="AN26" s="26">
        <f t="shared" si="11"/>
        <v>0</v>
      </c>
      <c r="AO26" s="6">
        <v>0</v>
      </c>
      <c r="AP26" s="6">
        <v>0</v>
      </c>
      <c r="AQ26" s="26">
        <f t="shared" si="12"/>
        <v>0</v>
      </c>
      <c r="AR26" s="6">
        <v>0</v>
      </c>
      <c r="AS26" s="6">
        <v>0</v>
      </c>
      <c r="AT26" s="26">
        <f t="shared" si="13"/>
        <v>0</v>
      </c>
      <c r="AU26" s="6">
        <v>0</v>
      </c>
      <c r="AV26" s="6">
        <v>0</v>
      </c>
      <c r="AW26" s="26">
        <f t="shared" si="14"/>
        <v>0</v>
      </c>
      <c r="AX26" s="6">
        <v>0</v>
      </c>
      <c r="AY26" s="6">
        <v>0</v>
      </c>
      <c r="AZ26" s="26">
        <f t="shared" si="15"/>
        <v>0</v>
      </c>
      <c r="BA26" s="6">
        <v>0</v>
      </c>
    </row>
    <row r="27" spans="1:53" s="40" customFormat="1" ht="13.5" customHeight="1">
      <c r="A27" s="72" t="s">
        <v>637</v>
      </c>
      <c r="B27" s="6">
        <v>17</v>
      </c>
      <c r="C27" s="6">
        <f t="shared" si="17"/>
        <v>9</v>
      </c>
      <c r="D27" s="6">
        <v>0</v>
      </c>
      <c r="E27" s="26">
        <f t="shared" si="0"/>
        <v>0</v>
      </c>
      <c r="F27" s="6">
        <v>0</v>
      </c>
      <c r="G27" s="6">
        <v>0</v>
      </c>
      <c r="H27" s="26">
        <f t="shared" si="1"/>
        <v>0</v>
      </c>
      <c r="I27" s="6">
        <v>0</v>
      </c>
      <c r="J27" s="72" t="s">
        <v>637</v>
      </c>
      <c r="K27" s="6">
        <v>5</v>
      </c>
      <c r="L27" s="26">
        <f t="shared" si="2"/>
        <v>29.411764705882355</v>
      </c>
      <c r="M27" s="6">
        <v>5</v>
      </c>
      <c r="N27" s="6">
        <v>0</v>
      </c>
      <c r="O27" s="26">
        <f t="shared" si="3"/>
        <v>0</v>
      </c>
      <c r="P27" s="6">
        <v>0</v>
      </c>
      <c r="Q27" s="6">
        <v>3</v>
      </c>
      <c r="R27" s="26">
        <f t="shared" si="4"/>
        <v>17.647058823529413</v>
      </c>
      <c r="S27" s="6">
        <v>3</v>
      </c>
      <c r="T27" s="6">
        <v>0</v>
      </c>
      <c r="U27" s="26">
        <f t="shared" si="5"/>
        <v>0</v>
      </c>
      <c r="V27" s="6">
        <v>0</v>
      </c>
      <c r="W27" s="6">
        <v>0</v>
      </c>
      <c r="X27" s="26">
        <f t="shared" si="6"/>
        <v>0</v>
      </c>
      <c r="Y27" s="6">
        <v>0</v>
      </c>
      <c r="Z27" s="6">
        <v>0</v>
      </c>
      <c r="AA27" s="26">
        <f t="shared" si="7"/>
        <v>0</v>
      </c>
      <c r="AB27" s="6">
        <v>0</v>
      </c>
      <c r="AC27" s="6">
        <v>0</v>
      </c>
      <c r="AD27" s="26">
        <f t="shared" si="8"/>
        <v>0</v>
      </c>
      <c r="AE27" s="6">
        <v>0</v>
      </c>
      <c r="AF27" s="72" t="s">
        <v>637</v>
      </c>
      <c r="AG27" s="6">
        <v>0</v>
      </c>
      <c r="AH27" s="26">
        <f t="shared" si="9"/>
        <v>0</v>
      </c>
      <c r="AI27" s="6">
        <v>0</v>
      </c>
      <c r="AJ27" s="6">
        <v>0</v>
      </c>
      <c r="AK27" s="26">
        <f t="shared" si="10"/>
        <v>0</v>
      </c>
      <c r="AL27" s="6">
        <v>0</v>
      </c>
      <c r="AM27" s="6">
        <v>1</v>
      </c>
      <c r="AN27" s="26">
        <f t="shared" si="11"/>
        <v>5.88235294117647</v>
      </c>
      <c r="AO27" s="6">
        <v>1</v>
      </c>
      <c r="AP27" s="6">
        <v>0</v>
      </c>
      <c r="AQ27" s="26">
        <f t="shared" si="12"/>
        <v>0</v>
      </c>
      <c r="AR27" s="6">
        <v>0</v>
      </c>
      <c r="AS27" s="6">
        <v>0</v>
      </c>
      <c r="AT27" s="26">
        <f t="shared" si="13"/>
        <v>0</v>
      </c>
      <c r="AU27" s="6">
        <v>0</v>
      </c>
      <c r="AV27" s="6">
        <v>0</v>
      </c>
      <c r="AW27" s="26">
        <f t="shared" si="14"/>
        <v>0</v>
      </c>
      <c r="AX27" s="6">
        <v>0</v>
      </c>
      <c r="AY27" s="6">
        <v>0</v>
      </c>
      <c r="AZ27" s="26">
        <f t="shared" si="15"/>
        <v>0</v>
      </c>
      <c r="BA27" s="6">
        <v>0</v>
      </c>
    </row>
    <row r="28" spans="1:53" s="40" customFormat="1" ht="13.5" customHeight="1">
      <c r="A28" s="72" t="s">
        <v>639</v>
      </c>
      <c r="B28" s="6">
        <v>1170</v>
      </c>
      <c r="C28" s="6">
        <f t="shared" si="17"/>
        <v>579</v>
      </c>
      <c r="D28" s="6">
        <v>3</v>
      </c>
      <c r="E28" s="26">
        <f t="shared" si="0"/>
        <v>0.2564102564102564</v>
      </c>
      <c r="F28" s="6">
        <v>3</v>
      </c>
      <c r="G28" s="6">
        <v>1</v>
      </c>
      <c r="H28" s="26">
        <f t="shared" si="1"/>
        <v>0.08547008547008547</v>
      </c>
      <c r="I28" s="6">
        <v>1</v>
      </c>
      <c r="J28" s="72" t="s">
        <v>639</v>
      </c>
      <c r="K28" s="6">
        <v>151</v>
      </c>
      <c r="L28" s="26">
        <f t="shared" si="2"/>
        <v>12.905982905982908</v>
      </c>
      <c r="M28" s="6">
        <v>169</v>
      </c>
      <c r="N28" s="6">
        <v>191</v>
      </c>
      <c r="O28" s="26">
        <f t="shared" si="3"/>
        <v>16.324786324786324</v>
      </c>
      <c r="P28" s="6">
        <v>199</v>
      </c>
      <c r="Q28" s="6">
        <v>129</v>
      </c>
      <c r="R28" s="26">
        <f t="shared" si="4"/>
        <v>11.025641025641026</v>
      </c>
      <c r="S28" s="6">
        <v>137</v>
      </c>
      <c r="T28" s="6">
        <v>1</v>
      </c>
      <c r="U28" s="26">
        <f t="shared" si="5"/>
        <v>0.08547008547008547</v>
      </c>
      <c r="V28" s="6">
        <v>2</v>
      </c>
      <c r="W28" s="6">
        <v>1</v>
      </c>
      <c r="X28" s="26">
        <f t="shared" si="6"/>
        <v>0.08547008547008547</v>
      </c>
      <c r="Y28" s="6">
        <v>1</v>
      </c>
      <c r="Z28" s="6">
        <v>0</v>
      </c>
      <c r="AA28" s="26">
        <f t="shared" si="7"/>
        <v>0</v>
      </c>
      <c r="AB28" s="6">
        <v>0</v>
      </c>
      <c r="AC28" s="6">
        <v>1</v>
      </c>
      <c r="AD28" s="26">
        <f t="shared" si="8"/>
        <v>0.08547008547008547</v>
      </c>
      <c r="AE28" s="6">
        <v>1</v>
      </c>
      <c r="AF28" s="72" t="s">
        <v>639</v>
      </c>
      <c r="AG28" s="6">
        <v>2</v>
      </c>
      <c r="AH28" s="26">
        <f t="shared" si="9"/>
        <v>0.17094017094017094</v>
      </c>
      <c r="AI28" s="6">
        <v>2</v>
      </c>
      <c r="AJ28" s="6">
        <v>13</v>
      </c>
      <c r="AK28" s="26">
        <f t="shared" si="10"/>
        <v>1.1111111111111112</v>
      </c>
      <c r="AL28" s="6">
        <v>13</v>
      </c>
      <c r="AM28" s="6">
        <v>36</v>
      </c>
      <c r="AN28" s="26">
        <f t="shared" si="11"/>
        <v>3.076923076923077</v>
      </c>
      <c r="AO28" s="6">
        <v>36</v>
      </c>
      <c r="AP28" s="6">
        <v>0</v>
      </c>
      <c r="AQ28" s="26">
        <f t="shared" si="12"/>
        <v>0</v>
      </c>
      <c r="AR28" s="6">
        <v>0</v>
      </c>
      <c r="AS28" s="6">
        <v>2</v>
      </c>
      <c r="AT28" s="26">
        <f t="shared" si="13"/>
        <v>0.17094017094017094</v>
      </c>
      <c r="AU28" s="6">
        <v>2</v>
      </c>
      <c r="AV28" s="6">
        <v>11</v>
      </c>
      <c r="AW28" s="26">
        <f t="shared" si="14"/>
        <v>0.9401709401709402</v>
      </c>
      <c r="AX28" s="6">
        <v>11</v>
      </c>
      <c r="AY28" s="6">
        <v>2</v>
      </c>
      <c r="AZ28" s="26">
        <f t="shared" si="15"/>
        <v>0.17094017094017094</v>
      </c>
      <c r="BA28" s="6">
        <v>2</v>
      </c>
    </row>
    <row r="29" spans="1:53" s="40" customFormat="1" ht="13.5" customHeight="1">
      <c r="A29" s="72" t="s">
        <v>582</v>
      </c>
      <c r="B29" s="6">
        <v>124</v>
      </c>
      <c r="C29" s="6">
        <f t="shared" si="17"/>
        <v>55</v>
      </c>
      <c r="D29" s="6">
        <v>0</v>
      </c>
      <c r="E29" s="26">
        <f t="shared" si="0"/>
        <v>0</v>
      </c>
      <c r="F29" s="6">
        <v>0</v>
      </c>
      <c r="G29" s="6">
        <v>1</v>
      </c>
      <c r="H29" s="26">
        <f t="shared" si="1"/>
        <v>0.8064516129032258</v>
      </c>
      <c r="I29" s="6">
        <v>1</v>
      </c>
      <c r="J29" s="72" t="s">
        <v>582</v>
      </c>
      <c r="K29" s="6">
        <v>20</v>
      </c>
      <c r="L29" s="26">
        <f t="shared" si="2"/>
        <v>16.129032258064516</v>
      </c>
      <c r="M29" s="6">
        <v>24</v>
      </c>
      <c r="N29" s="6">
        <v>14</v>
      </c>
      <c r="O29" s="26">
        <f t="shared" si="3"/>
        <v>11.29032258064516</v>
      </c>
      <c r="P29" s="6">
        <v>14</v>
      </c>
      <c r="Q29" s="6">
        <v>11</v>
      </c>
      <c r="R29" s="26">
        <f t="shared" si="4"/>
        <v>8.870967741935484</v>
      </c>
      <c r="S29" s="6">
        <v>11</v>
      </c>
      <c r="T29" s="6">
        <v>0</v>
      </c>
      <c r="U29" s="26">
        <f t="shared" si="5"/>
        <v>0</v>
      </c>
      <c r="V29" s="6">
        <v>0</v>
      </c>
      <c r="W29" s="6">
        <v>0</v>
      </c>
      <c r="X29" s="26">
        <f t="shared" si="6"/>
        <v>0</v>
      </c>
      <c r="Y29" s="6">
        <v>0</v>
      </c>
      <c r="Z29" s="6">
        <v>0</v>
      </c>
      <c r="AA29" s="26">
        <f t="shared" si="7"/>
        <v>0</v>
      </c>
      <c r="AB29" s="6">
        <v>0</v>
      </c>
      <c r="AC29" s="6">
        <v>1</v>
      </c>
      <c r="AD29" s="26">
        <f t="shared" si="8"/>
        <v>0.8064516129032258</v>
      </c>
      <c r="AE29" s="6">
        <v>2</v>
      </c>
      <c r="AF29" s="72" t="s">
        <v>582</v>
      </c>
      <c r="AG29" s="6">
        <v>0</v>
      </c>
      <c r="AH29" s="26">
        <f t="shared" si="9"/>
        <v>0</v>
      </c>
      <c r="AI29" s="6">
        <v>0</v>
      </c>
      <c r="AJ29" s="6">
        <v>2</v>
      </c>
      <c r="AK29" s="26">
        <f t="shared" si="10"/>
        <v>1.6129032258064515</v>
      </c>
      <c r="AL29" s="6">
        <v>2</v>
      </c>
      <c r="AM29" s="6">
        <v>1</v>
      </c>
      <c r="AN29" s="26">
        <f t="shared" si="11"/>
        <v>0.8064516129032258</v>
      </c>
      <c r="AO29" s="6">
        <v>1</v>
      </c>
      <c r="AP29" s="6">
        <v>0</v>
      </c>
      <c r="AQ29" s="26">
        <f t="shared" si="12"/>
        <v>0</v>
      </c>
      <c r="AR29" s="6">
        <v>0</v>
      </c>
      <c r="AS29" s="6">
        <v>0</v>
      </c>
      <c r="AT29" s="26">
        <f t="shared" si="13"/>
        <v>0</v>
      </c>
      <c r="AU29" s="6">
        <v>0</v>
      </c>
      <c r="AV29" s="6">
        <v>0</v>
      </c>
      <c r="AW29" s="26">
        <f t="shared" si="14"/>
        <v>0</v>
      </c>
      <c r="AX29" s="6">
        <v>0</v>
      </c>
      <c r="AY29" s="6">
        <v>0</v>
      </c>
      <c r="AZ29" s="26">
        <f t="shared" si="15"/>
        <v>0</v>
      </c>
      <c r="BA29" s="6">
        <v>0</v>
      </c>
    </row>
    <row r="30" spans="1:53" s="40" customFormat="1" ht="13.5" customHeight="1">
      <c r="A30" s="72" t="s">
        <v>583</v>
      </c>
      <c r="B30" s="6">
        <v>13</v>
      </c>
      <c r="C30" s="6">
        <f t="shared" si="17"/>
        <v>12</v>
      </c>
      <c r="D30" s="6">
        <v>0</v>
      </c>
      <c r="E30" s="26">
        <f t="shared" si="0"/>
        <v>0</v>
      </c>
      <c r="F30" s="6">
        <v>0</v>
      </c>
      <c r="G30" s="6">
        <v>0</v>
      </c>
      <c r="H30" s="26">
        <f t="shared" si="1"/>
        <v>0</v>
      </c>
      <c r="I30" s="6">
        <v>0</v>
      </c>
      <c r="J30" s="72" t="s">
        <v>583</v>
      </c>
      <c r="K30" s="6">
        <v>2</v>
      </c>
      <c r="L30" s="26">
        <f t="shared" si="2"/>
        <v>15.384615384615385</v>
      </c>
      <c r="M30" s="6">
        <v>2</v>
      </c>
      <c r="N30" s="6">
        <v>3</v>
      </c>
      <c r="O30" s="26">
        <f t="shared" si="3"/>
        <v>23.076923076923077</v>
      </c>
      <c r="P30" s="6">
        <v>4</v>
      </c>
      <c r="Q30" s="6">
        <v>3</v>
      </c>
      <c r="R30" s="26">
        <f t="shared" si="4"/>
        <v>23.076923076923077</v>
      </c>
      <c r="S30" s="6">
        <v>3</v>
      </c>
      <c r="T30" s="6">
        <v>0</v>
      </c>
      <c r="U30" s="26">
        <f t="shared" si="5"/>
        <v>0</v>
      </c>
      <c r="V30" s="6">
        <v>0</v>
      </c>
      <c r="W30" s="6">
        <v>0</v>
      </c>
      <c r="X30" s="26">
        <f t="shared" si="6"/>
        <v>0</v>
      </c>
      <c r="Y30" s="6">
        <v>0</v>
      </c>
      <c r="Z30" s="6">
        <v>0</v>
      </c>
      <c r="AA30" s="26">
        <f t="shared" si="7"/>
        <v>0</v>
      </c>
      <c r="AB30" s="6">
        <v>0</v>
      </c>
      <c r="AC30" s="6">
        <v>0</v>
      </c>
      <c r="AD30" s="26">
        <f t="shared" si="8"/>
        <v>0</v>
      </c>
      <c r="AE30" s="6">
        <v>0</v>
      </c>
      <c r="AF30" s="72" t="s">
        <v>583</v>
      </c>
      <c r="AG30" s="6">
        <v>0</v>
      </c>
      <c r="AH30" s="26">
        <f t="shared" si="9"/>
        <v>0</v>
      </c>
      <c r="AI30" s="6">
        <v>0</v>
      </c>
      <c r="AJ30" s="6">
        <v>1</v>
      </c>
      <c r="AK30" s="26">
        <f t="shared" si="10"/>
        <v>7.6923076923076925</v>
      </c>
      <c r="AL30" s="6">
        <v>1</v>
      </c>
      <c r="AM30" s="6">
        <v>2</v>
      </c>
      <c r="AN30" s="26">
        <f t="shared" si="11"/>
        <v>15.384615384615385</v>
      </c>
      <c r="AO30" s="6">
        <v>2</v>
      </c>
      <c r="AP30" s="6">
        <v>0</v>
      </c>
      <c r="AQ30" s="26">
        <f t="shared" si="12"/>
        <v>0</v>
      </c>
      <c r="AR30" s="6">
        <v>0</v>
      </c>
      <c r="AS30" s="6">
        <v>0</v>
      </c>
      <c r="AT30" s="26">
        <f t="shared" si="13"/>
        <v>0</v>
      </c>
      <c r="AU30" s="6">
        <v>0</v>
      </c>
      <c r="AV30" s="6">
        <v>0</v>
      </c>
      <c r="AW30" s="26">
        <f t="shared" si="14"/>
        <v>0</v>
      </c>
      <c r="AX30" s="6">
        <v>0</v>
      </c>
      <c r="AY30" s="6">
        <v>0</v>
      </c>
      <c r="AZ30" s="26">
        <f t="shared" si="15"/>
        <v>0</v>
      </c>
      <c r="BA30" s="6">
        <v>0</v>
      </c>
    </row>
    <row r="31" spans="1:53" s="40" customFormat="1" ht="13.5" customHeight="1">
      <c r="A31" s="72" t="s">
        <v>638</v>
      </c>
      <c r="B31" s="6">
        <v>1466</v>
      </c>
      <c r="C31" s="6">
        <f t="shared" si="17"/>
        <v>708</v>
      </c>
      <c r="D31" s="6">
        <v>4</v>
      </c>
      <c r="E31" s="26">
        <f t="shared" si="0"/>
        <v>0.2728512960436562</v>
      </c>
      <c r="F31" s="6">
        <v>4</v>
      </c>
      <c r="G31" s="6">
        <v>1</v>
      </c>
      <c r="H31" s="26">
        <f t="shared" si="1"/>
        <v>0.06821282401091405</v>
      </c>
      <c r="I31" s="6">
        <v>2</v>
      </c>
      <c r="J31" s="72" t="s">
        <v>638</v>
      </c>
      <c r="K31" s="6">
        <v>230</v>
      </c>
      <c r="L31" s="26">
        <f t="shared" si="2"/>
        <v>15.688949522510232</v>
      </c>
      <c r="M31" s="6">
        <v>259</v>
      </c>
      <c r="N31" s="6">
        <v>202</v>
      </c>
      <c r="O31" s="26">
        <f t="shared" si="3"/>
        <v>13.77899045020464</v>
      </c>
      <c r="P31" s="6">
        <v>211</v>
      </c>
      <c r="Q31" s="6">
        <v>118</v>
      </c>
      <c r="R31" s="26">
        <f t="shared" si="4"/>
        <v>8.049113233287859</v>
      </c>
      <c r="S31" s="6">
        <v>123</v>
      </c>
      <c r="T31" s="6">
        <v>0</v>
      </c>
      <c r="U31" s="26">
        <f t="shared" si="5"/>
        <v>0</v>
      </c>
      <c r="V31" s="6">
        <v>0</v>
      </c>
      <c r="W31" s="6">
        <v>1</v>
      </c>
      <c r="X31" s="26">
        <f t="shared" si="6"/>
        <v>0.06821282401091405</v>
      </c>
      <c r="Y31" s="6">
        <v>1</v>
      </c>
      <c r="Z31" s="6">
        <v>0</v>
      </c>
      <c r="AA31" s="26">
        <f t="shared" si="7"/>
        <v>0</v>
      </c>
      <c r="AB31" s="6">
        <v>0</v>
      </c>
      <c r="AC31" s="6">
        <v>7</v>
      </c>
      <c r="AD31" s="26">
        <f t="shared" si="8"/>
        <v>0.47748976807639837</v>
      </c>
      <c r="AE31" s="6">
        <v>7</v>
      </c>
      <c r="AF31" s="72" t="s">
        <v>638</v>
      </c>
      <c r="AG31" s="6">
        <v>0</v>
      </c>
      <c r="AH31" s="26">
        <f t="shared" si="9"/>
        <v>0</v>
      </c>
      <c r="AI31" s="6">
        <v>0</v>
      </c>
      <c r="AJ31" s="6">
        <v>9</v>
      </c>
      <c r="AK31" s="26">
        <f t="shared" si="10"/>
        <v>0.6139154160982265</v>
      </c>
      <c r="AL31" s="6">
        <v>9</v>
      </c>
      <c r="AM31" s="6">
        <v>47</v>
      </c>
      <c r="AN31" s="26">
        <f t="shared" si="11"/>
        <v>3.2060027285129604</v>
      </c>
      <c r="AO31" s="6">
        <v>47</v>
      </c>
      <c r="AP31" s="6">
        <v>0</v>
      </c>
      <c r="AQ31" s="26">
        <f t="shared" si="12"/>
        <v>0</v>
      </c>
      <c r="AR31" s="6">
        <v>0</v>
      </c>
      <c r="AS31" s="6">
        <v>0</v>
      </c>
      <c r="AT31" s="26">
        <f t="shared" si="13"/>
        <v>0</v>
      </c>
      <c r="AU31" s="6">
        <v>0</v>
      </c>
      <c r="AV31" s="6">
        <v>43</v>
      </c>
      <c r="AW31" s="26">
        <f t="shared" si="14"/>
        <v>2.9331514324693044</v>
      </c>
      <c r="AX31" s="6">
        <v>44</v>
      </c>
      <c r="AY31" s="6">
        <v>1</v>
      </c>
      <c r="AZ31" s="26">
        <f t="shared" si="15"/>
        <v>0.06821282401091405</v>
      </c>
      <c r="BA31" s="6">
        <v>1</v>
      </c>
    </row>
    <row r="32" spans="1:53" s="40" customFormat="1" ht="24" customHeight="1">
      <c r="A32" s="72" t="s">
        <v>619</v>
      </c>
      <c r="B32" s="6">
        <v>4200</v>
      </c>
      <c r="C32" s="6">
        <f t="shared" si="17"/>
        <v>862</v>
      </c>
      <c r="D32" s="6">
        <v>12</v>
      </c>
      <c r="E32" s="26">
        <f t="shared" si="0"/>
        <v>0.2857142857142857</v>
      </c>
      <c r="F32" s="6">
        <v>12</v>
      </c>
      <c r="G32" s="6">
        <v>19</v>
      </c>
      <c r="H32" s="26">
        <f t="shared" si="1"/>
        <v>0.4523809523809524</v>
      </c>
      <c r="I32" s="6">
        <v>19</v>
      </c>
      <c r="J32" s="72" t="s">
        <v>619</v>
      </c>
      <c r="K32" s="6">
        <v>230</v>
      </c>
      <c r="L32" s="26">
        <f t="shared" si="2"/>
        <v>5.476190476190476</v>
      </c>
      <c r="M32" s="6">
        <v>260</v>
      </c>
      <c r="N32" s="6">
        <v>237</v>
      </c>
      <c r="O32" s="26">
        <f t="shared" si="3"/>
        <v>5.642857142857142</v>
      </c>
      <c r="P32" s="6">
        <v>271</v>
      </c>
      <c r="Q32" s="6">
        <v>124</v>
      </c>
      <c r="R32" s="26">
        <f t="shared" si="4"/>
        <v>2.9523809523809526</v>
      </c>
      <c r="S32" s="6">
        <v>136</v>
      </c>
      <c r="T32" s="6">
        <v>3</v>
      </c>
      <c r="U32" s="26">
        <f t="shared" si="5"/>
        <v>0.07142857142857142</v>
      </c>
      <c r="V32" s="6">
        <v>3</v>
      </c>
      <c r="W32" s="6">
        <v>9</v>
      </c>
      <c r="X32" s="26">
        <f t="shared" si="6"/>
        <v>0.2142857142857143</v>
      </c>
      <c r="Y32" s="6">
        <v>9</v>
      </c>
      <c r="Z32" s="6">
        <v>5</v>
      </c>
      <c r="AA32" s="26">
        <f t="shared" si="7"/>
        <v>0.11904761904761905</v>
      </c>
      <c r="AB32" s="6">
        <v>5</v>
      </c>
      <c r="AC32" s="6">
        <v>5</v>
      </c>
      <c r="AD32" s="26">
        <f t="shared" si="8"/>
        <v>0.11904761904761905</v>
      </c>
      <c r="AE32" s="6">
        <v>8</v>
      </c>
      <c r="AF32" s="72" t="s">
        <v>619</v>
      </c>
      <c r="AG32" s="6">
        <v>6</v>
      </c>
      <c r="AH32" s="26">
        <f t="shared" si="9"/>
        <v>0.14285714285714285</v>
      </c>
      <c r="AI32" s="6">
        <v>6</v>
      </c>
      <c r="AJ32" s="6">
        <v>7</v>
      </c>
      <c r="AK32" s="26">
        <f t="shared" si="10"/>
        <v>0.16666666666666669</v>
      </c>
      <c r="AL32" s="6">
        <v>7</v>
      </c>
      <c r="AM32" s="6">
        <v>81</v>
      </c>
      <c r="AN32" s="26">
        <f t="shared" si="11"/>
        <v>1.9285714285714284</v>
      </c>
      <c r="AO32" s="6">
        <v>81</v>
      </c>
      <c r="AP32" s="6">
        <v>2</v>
      </c>
      <c r="AQ32" s="26">
        <f t="shared" si="12"/>
        <v>0.047619047619047616</v>
      </c>
      <c r="AR32" s="6">
        <v>2</v>
      </c>
      <c r="AS32" s="6">
        <v>0</v>
      </c>
      <c r="AT32" s="26">
        <f t="shared" si="13"/>
        <v>0</v>
      </c>
      <c r="AU32" s="6">
        <v>0</v>
      </c>
      <c r="AV32" s="6">
        <v>21</v>
      </c>
      <c r="AW32" s="26">
        <f t="shared" si="14"/>
        <v>0.5</v>
      </c>
      <c r="AX32" s="6">
        <v>22</v>
      </c>
      <c r="AY32" s="6">
        <v>21</v>
      </c>
      <c r="AZ32" s="26">
        <f t="shared" si="15"/>
        <v>0.5</v>
      </c>
      <c r="BA32" s="6">
        <v>21</v>
      </c>
    </row>
    <row r="33" spans="1:53" s="40" customFormat="1" ht="16.5" customHeight="1">
      <c r="A33" s="72" t="s">
        <v>612</v>
      </c>
      <c r="B33" s="6">
        <v>1674</v>
      </c>
      <c r="C33" s="6">
        <f t="shared" si="17"/>
        <v>520</v>
      </c>
      <c r="D33" s="6">
        <v>4</v>
      </c>
      <c r="E33" s="26">
        <f t="shared" si="0"/>
        <v>0.23894862604540024</v>
      </c>
      <c r="F33" s="6">
        <v>4</v>
      </c>
      <c r="G33" s="6">
        <v>14</v>
      </c>
      <c r="H33" s="26">
        <f t="shared" si="1"/>
        <v>0.8363201911589008</v>
      </c>
      <c r="I33" s="6">
        <v>14</v>
      </c>
      <c r="J33" s="72" t="s">
        <v>612</v>
      </c>
      <c r="K33" s="6">
        <v>187</v>
      </c>
      <c r="L33" s="26">
        <f t="shared" si="2"/>
        <v>11.170848267622462</v>
      </c>
      <c r="M33" s="6">
        <v>205</v>
      </c>
      <c r="N33" s="6">
        <v>152</v>
      </c>
      <c r="O33" s="26">
        <f t="shared" si="3"/>
        <v>9.08004778972521</v>
      </c>
      <c r="P33" s="6">
        <v>158</v>
      </c>
      <c r="Q33" s="6">
        <v>82</v>
      </c>
      <c r="R33" s="26">
        <f t="shared" si="4"/>
        <v>4.898446833930705</v>
      </c>
      <c r="S33" s="6">
        <v>91</v>
      </c>
      <c r="T33" s="6">
        <v>1</v>
      </c>
      <c r="U33" s="26">
        <f t="shared" si="5"/>
        <v>0.05973715651135006</v>
      </c>
      <c r="V33" s="6">
        <v>1</v>
      </c>
      <c r="W33" s="6">
        <v>3</v>
      </c>
      <c r="X33" s="26">
        <f t="shared" si="6"/>
        <v>0.17921146953405018</v>
      </c>
      <c r="Y33" s="6">
        <v>3</v>
      </c>
      <c r="Z33" s="6">
        <v>1</v>
      </c>
      <c r="AA33" s="26">
        <f t="shared" si="7"/>
        <v>0.05973715651135006</v>
      </c>
      <c r="AB33" s="6">
        <v>1</v>
      </c>
      <c r="AC33" s="6">
        <v>5</v>
      </c>
      <c r="AD33" s="26">
        <f t="shared" si="8"/>
        <v>0.2986857825567503</v>
      </c>
      <c r="AE33" s="6">
        <v>8</v>
      </c>
      <c r="AF33" s="72" t="s">
        <v>612</v>
      </c>
      <c r="AG33" s="6">
        <v>5</v>
      </c>
      <c r="AH33" s="26">
        <f t="shared" si="9"/>
        <v>0.2986857825567503</v>
      </c>
      <c r="AI33" s="6">
        <v>5</v>
      </c>
      <c r="AJ33" s="6">
        <v>10</v>
      </c>
      <c r="AK33" s="26">
        <f t="shared" si="10"/>
        <v>0.5973715651135006</v>
      </c>
      <c r="AL33" s="6">
        <v>10</v>
      </c>
      <c r="AM33" s="6">
        <v>7</v>
      </c>
      <c r="AN33" s="26">
        <f t="shared" si="11"/>
        <v>0.4181600955794504</v>
      </c>
      <c r="AO33" s="6">
        <v>7</v>
      </c>
      <c r="AP33" s="6">
        <v>0</v>
      </c>
      <c r="AQ33" s="26">
        <f t="shared" si="12"/>
        <v>0</v>
      </c>
      <c r="AR33" s="6">
        <v>0</v>
      </c>
      <c r="AS33" s="6">
        <v>0</v>
      </c>
      <c r="AT33" s="26">
        <f t="shared" si="13"/>
        <v>0</v>
      </c>
      <c r="AU33" s="6">
        <v>0</v>
      </c>
      <c r="AV33" s="6">
        <v>13</v>
      </c>
      <c r="AW33" s="26">
        <f t="shared" si="14"/>
        <v>0.7765830346475507</v>
      </c>
      <c r="AX33" s="6">
        <v>13</v>
      </c>
      <c r="AY33" s="6">
        <v>0</v>
      </c>
      <c r="AZ33" s="26">
        <f t="shared" si="15"/>
        <v>0</v>
      </c>
      <c r="BA33" s="6">
        <v>0</v>
      </c>
    </row>
    <row r="34" spans="1:53" s="40" customFormat="1" ht="16.5" customHeight="1">
      <c r="A34" s="72" t="s">
        <v>614</v>
      </c>
      <c r="B34" s="6">
        <v>299</v>
      </c>
      <c r="C34" s="6">
        <f t="shared" si="17"/>
        <v>57</v>
      </c>
      <c r="D34" s="6">
        <v>0</v>
      </c>
      <c r="E34" s="26">
        <f t="shared" si="0"/>
        <v>0</v>
      </c>
      <c r="F34" s="6">
        <v>0</v>
      </c>
      <c r="G34" s="6">
        <v>1</v>
      </c>
      <c r="H34" s="26">
        <f t="shared" si="1"/>
        <v>0.33444816053511706</v>
      </c>
      <c r="I34" s="6">
        <v>1</v>
      </c>
      <c r="J34" s="72" t="s">
        <v>614</v>
      </c>
      <c r="K34" s="6">
        <v>8</v>
      </c>
      <c r="L34" s="26">
        <f t="shared" si="2"/>
        <v>2.6755852842809364</v>
      </c>
      <c r="M34" s="6">
        <v>8</v>
      </c>
      <c r="N34" s="6">
        <v>32</v>
      </c>
      <c r="O34" s="26">
        <f t="shared" si="3"/>
        <v>10.702341137123746</v>
      </c>
      <c r="P34" s="6">
        <v>32</v>
      </c>
      <c r="Q34" s="6">
        <v>16</v>
      </c>
      <c r="R34" s="26">
        <f t="shared" si="4"/>
        <v>5.351170568561873</v>
      </c>
      <c r="S34" s="6">
        <v>16</v>
      </c>
      <c r="T34" s="6">
        <v>0</v>
      </c>
      <c r="U34" s="26">
        <f t="shared" si="5"/>
        <v>0</v>
      </c>
      <c r="V34" s="6">
        <v>0</v>
      </c>
      <c r="W34" s="6">
        <v>0</v>
      </c>
      <c r="X34" s="26">
        <f t="shared" si="6"/>
        <v>0</v>
      </c>
      <c r="Y34" s="6">
        <v>0</v>
      </c>
      <c r="Z34" s="6">
        <v>0</v>
      </c>
      <c r="AA34" s="26">
        <f t="shared" si="7"/>
        <v>0</v>
      </c>
      <c r="AB34" s="6">
        <v>0</v>
      </c>
      <c r="AC34" s="6">
        <v>0</v>
      </c>
      <c r="AD34" s="26">
        <f t="shared" si="8"/>
        <v>0</v>
      </c>
      <c r="AE34" s="6">
        <v>0</v>
      </c>
      <c r="AF34" s="72" t="s">
        <v>614</v>
      </c>
      <c r="AG34" s="6">
        <v>0</v>
      </c>
      <c r="AH34" s="26">
        <f t="shared" si="9"/>
        <v>0</v>
      </c>
      <c r="AI34" s="6">
        <v>0</v>
      </c>
      <c r="AJ34" s="6">
        <v>0</v>
      </c>
      <c r="AK34" s="26">
        <f t="shared" si="10"/>
        <v>0</v>
      </c>
      <c r="AL34" s="6">
        <v>0</v>
      </c>
      <c r="AM34" s="6">
        <v>0</v>
      </c>
      <c r="AN34" s="26">
        <f t="shared" si="11"/>
        <v>0</v>
      </c>
      <c r="AO34" s="6">
        <v>0</v>
      </c>
      <c r="AP34" s="6">
        <v>0</v>
      </c>
      <c r="AQ34" s="26">
        <f t="shared" si="12"/>
        <v>0</v>
      </c>
      <c r="AR34" s="6">
        <v>0</v>
      </c>
      <c r="AS34" s="6">
        <v>0</v>
      </c>
      <c r="AT34" s="26">
        <f t="shared" si="13"/>
        <v>0</v>
      </c>
      <c r="AU34" s="6">
        <v>0</v>
      </c>
      <c r="AV34" s="6">
        <v>0</v>
      </c>
      <c r="AW34" s="26">
        <f t="shared" si="14"/>
        <v>0</v>
      </c>
      <c r="AX34" s="6">
        <v>0</v>
      </c>
      <c r="AY34" s="6">
        <v>0</v>
      </c>
      <c r="AZ34" s="26">
        <f t="shared" si="15"/>
        <v>0</v>
      </c>
      <c r="BA34" s="6">
        <v>0</v>
      </c>
    </row>
    <row r="35" spans="1:53" s="40" customFormat="1" ht="16.5" customHeight="1">
      <c r="A35" s="72" t="s">
        <v>613</v>
      </c>
      <c r="B35" s="6">
        <v>143</v>
      </c>
      <c r="C35" s="6">
        <f>SUM(F35+I35+M35+P35+S35+V35+Y35+AB35+AE35+AI35+AL35+AO35+AR35+AU35+AX35+BA35)</f>
        <v>68</v>
      </c>
      <c r="D35" s="6">
        <v>0</v>
      </c>
      <c r="E35" s="26">
        <f t="shared" si="0"/>
        <v>0</v>
      </c>
      <c r="F35" s="6">
        <v>0</v>
      </c>
      <c r="G35" s="6">
        <v>0</v>
      </c>
      <c r="H35" s="26">
        <f t="shared" si="1"/>
        <v>0</v>
      </c>
      <c r="I35" s="6">
        <v>0</v>
      </c>
      <c r="J35" s="72" t="s">
        <v>613</v>
      </c>
      <c r="K35" s="6">
        <v>9</v>
      </c>
      <c r="L35" s="26">
        <f t="shared" si="2"/>
        <v>6.293706293706294</v>
      </c>
      <c r="M35" s="6">
        <v>9</v>
      </c>
      <c r="N35" s="6">
        <v>40</v>
      </c>
      <c r="O35" s="26">
        <f t="shared" si="3"/>
        <v>27.972027972027973</v>
      </c>
      <c r="P35" s="6">
        <v>41</v>
      </c>
      <c r="Q35" s="6">
        <v>17</v>
      </c>
      <c r="R35" s="26">
        <f t="shared" si="4"/>
        <v>11.888111888111888</v>
      </c>
      <c r="S35" s="6">
        <v>18</v>
      </c>
      <c r="T35" s="6">
        <v>0</v>
      </c>
      <c r="U35" s="26">
        <f t="shared" si="5"/>
        <v>0</v>
      </c>
      <c r="V35" s="6">
        <v>0</v>
      </c>
      <c r="W35" s="6">
        <v>0</v>
      </c>
      <c r="X35" s="26">
        <f t="shared" si="6"/>
        <v>0</v>
      </c>
      <c r="Y35" s="6">
        <v>0</v>
      </c>
      <c r="Z35" s="6">
        <v>0</v>
      </c>
      <c r="AA35" s="26">
        <f t="shared" si="7"/>
        <v>0</v>
      </c>
      <c r="AB35" s="6">
        <v>0</v>
      </c>
      <c r="AC35" s="6">
        <v>0</v>
      </c>
      <c r="AD35" s="26">
        <f t="shared" si="8"/>
        <v>0</v>
      </c>
      <c r="AE35" s="6">
        <v>0</v>
      </c>
      <c r="AF35" s="72" t="s">
        <v>613</v>
      </c>
      <c r="AG35" s="6">
        <v>0</v>
      </c>
      <c r="AH35" s="26">
        <f t="shared" si="9"/>
        <v>0</v>
      </c>
      <c r="AI35" s="6">
        <v>0</v>
      </c>
      <c r="AJ35" s="6">
        <v>0</v>
      </c>
      <c r="AK35" s="26">
        <f t="shared" si="10"/>
        <v>0</v>
      </c>
      <c r="AL35" s="6">
        <v>0</v>
      </c>
      <c r="AM35" s="6">
        <v>0</v>
      </c>
      <c r="AN35" s="26">
        <f t="shared" si="11"/>
        <v>0</v>
      </c>
      <c r="AO35" s="6">
        <v>0</v>
      </c>
      <c r="AP35" s="6">
        <v>0</v>
      </c>
      <c r="AQ35" s="26">
        <f t="shared" si="12"/>
        <v>0</v>
      </c>
      <c r="AR35" s="6">
        <v>0</v>
      </c>
      <c r="AS35" s="6">
        <v>0</v>
      </c>
      <c r="AT35" s="26">
        <f t="shared" si="13"/>
        <v>0</v>
      </c>
      <c r="AU35" s="6">
        <v>0</v>
      </c>
      <c r="AV35" s="6">
        <v>0</v>
      </c>
      <c r="AW35" s="26">
        <f t="shared" si="14"/>
        <v>0</v>
      </c>
      <c r="AX35" s="6">
        <v>0</v>
      </c>
      <c r="AY35" s="6">
        <v>0</v>
      </c>
      <c r="AZ35" s="26">
        <f t="shared" si="15"/>
        <v>0</v>
      </c>
      <c r="BA35" s="6">
        <v>0</v>
      </c>
    </row>
    <row r="36" spans="1:53" s="40" customFormat="1" ht="16.5" customHeight="1">
      <c r="A36" s="72" t="s">
        <v>584</v>
      </c>
      <c r="B36" s="6">
        <v>44</v>
      </c>
      <c r="C36" s="6">
        <f t="shared" si="17"/>
        <v>38</v>
      </c>
      <c r="D36" s="6">
        <v>0</v>
      </c>
      <c r="E36" s="26">
        <f t="shared" si="0"/>
        <v>0</v>
      </c>
      <c r="F36" s="6">
        <v>0</v>
      </c>
      <c r="G36" s="6">
        <v>0</v>
      </c>
      <c r="H36" s="26">
        <f t="shared" si="1"/>
        <v>0</v>
      </c>
      <c r="I36" s="6">
        <v>0</v>
      </c>
      <c r="J36" s="72" t="s">
        <v>584</v>
      </c>
      <c r="K36" s="6">
        <v>2</v>
      </c>
      <c r="L36" s="26">
        <f t="shared" si="2"/>
        <v>4.545454545454546</v>
      </c>
      <c r="M36" s="6">
        <v>2</v>
      </c>
      <c r="N36" s="6">
        <v>28</v>
      </c>
      <c r="O36" s="26">
        <f t="shared" si="3"/>
        <v>63.63636363636363</v>
      </c>
      <c r="P36" s="6">
        <v>29</v>
      </c>
      <c r="Q36" s="6">
        <v>5</v>
      </c>
      <c r="R36" s="26">
        <f t="shared" si="4"/>
        <v>11.363636363636363</v>
      </c>
      <c r="S36" s="6">
        <v>5</v>
      </c>
      <c r="T36" s="6">
        <v>0</v>
      </c>
      <c r="U36" s="26">
        <f t="shared" si="5"/>
        <v>0</v>
      </c>
      <c r="V36" s="6">
        <v>0</v>
      </c>
      <c r="W36" s="6">
        <v>0</v>
      </c>
      <c r="X36" s="26">
        <f t="shared" si="6"/>
        <v>0</v>
      </c>
      <c r="Y36" s="6">
        <v>0</v>
      </c>
      <c r="Z36" s="6">
        <v>0</v>
      </c>
      <c r="AA36" s="26">
        <f t="shared" si="7"/>
        <v>0</v>
      </c>
      <c r="AB36" s="6">
        <v>0</v>
      </c>
      <c r="AC36" s="6">
        <v>0</v>
      </c>
      <c r="AD36" s="26">
        <f t="shared" si="8"/>
        <v>0</v>
      </c>
      <c r="AE36" s="6">
        <v>0</v>
      </c>
      <c r="AF36" s="72" t="s">
        <v>584</v>
      </c>
      <c r="AG36" s="6">
        <v>0</v>
      </c>
      <c r="AH36" s="26">
        <f t="shared" si="9"/>
        <v>0</v>
      </c>
      <c r="AI36" s="6">
        <v>0</v>
      </c>
      <c r="AJ36" s="6">
        <v>0</v>
      </c>
      <c r="AK36" s="26">
        <f t="shared" si="10"/>
        <v>0</v>
      </c>
      <c r="AL36" s="6">
        <v>0</v>
      </c>
      <c r="AM36" s="6">
        <v>0</v>
      </c>
      <c r="AN36" s="26">
        <f t="shared" si="11"/>
        <v>0</v>
      </c>
      <c r="AO36" s="6">
        <v>0</v>
      </c>
      <c r="AP36" s="6">
        <v>0</v>
      </c>
      <c r="AQ36" s="26">
        <f t="shared" si="12"/>
        <v>0</v>
      </c>
      <c r="AR36" s="6">
        <v>0</v>
      </c>
      <c r="AS36" s="6">
        <v>0</v>
      </c>
      <c r="AT36" s="26">
        <f t="shared" si="13"/>
        <v>0</v>
      </c>
      <c r="AU36" s="6">
        <v>0</v>
      </c>
      <c r="AV36" s="6">
        <v>2</v>
      </c>
      <c r="AW36" s="26">
        <f t="shared" si="14"/>
        <v>4.545454545454546</v>
      </c>
      <c r="AX36" s="6">
        <v>2</v>
      </c>
      <c r="AY36" s="6">
        <v>0</v>
      </c>
      <c r="AZ36" s="26">
        <f t="shared" si="15"/>
        <v>0</v>
      </c>
      <c r="BA36" s="6">
        <v>0</v>
      </c>
    </row>
    <row r="37" spans="1:53" s="40" customFormat="1" ht="16.5" customHeight="1" thickBot="1">
      <c r="A37" s="73" t="s">
        <v>109</v>
      </c>
      <c r="B37" s="6">
        <v>98</v>
      </c>
      <c r="C37" s="6">
        <f t="shared" si="17"/>
        <v>32</v>
      </c>
      <c r="D37" s="6">
        <v>0</v>
      </c>
      <c r="E37" s="26">
        <f t="shared" si="0"/>
        <v>0</v>
      </c>
      <c r="F37" s="6">
        <v>0</v>
      </c>
      <c r="G37" s="6">
        <v>1</v>
      </c>
      <c r="H37" s="26">
        <f t="shared" si="1"/>
        <v>1.0204081632653061</v>
      </c>
      <c r="I37" s="6">
        <v>1</v>
      </c>
      <c r="J37" s="73" t="s">
        <v>109</v>
      </c>
      <c r="K37" s="6">
        <v>3</v>
      </c>
      <c r="L37" s="26">
        <f t="shared" si="2"/>
        <v>3.061224489795918</v>
      </c>
      <c r="M37" s="6">
        <v>3</v>
      </c>
      <c r="N37" s="6">
        <v>20</v>
      </c>
      <c r="O37" s="26">
        <f t="shared" si="3"/>
        <v>20.408163265306122</v>
      </c>
      <c r="P37" s="6">
        <v>21</v>
      </c>
      <c r="Q37" s="6">
        <v>7</v>
      </c>
      <c r="R37" s="26">
        <f t="shared" si="4"/>
        <v>7.142857142857142</v>
      </c>
      <c r="S37" s="6">
        <v>7</v>
      </c>
      <c r="T37" s="6">
        <v>0</v>
      </c>
      <c r="U37" s="26">
        <f t="shared" si="5"/>
        <v>0</v>
      </c>
      <c r="V37" s="6">
        <v>0</v>
      </c>
      <c r="W37" s="6">
        <v>0</v>
      </c>
      <c r="X37" s="26">
        <f t="shared" si="6"/>
        <v>0</v>
      </c>
      <c r="Y37" s="6">
        <v>0</v>
      </c>
      <c r="Z37" s="6">
        <v>0</v>
      </c>
      <c r="AA37" s="26">
        <f t="shared" si="7"/>
        <v>0</v>
      </c>
      <c r="AB37" s="6">
        <v>0</v>
      </c>
      <c r="AC37" s="6">
        <v>0</v>
      </c>
      <c r="AD37" s="26">
        <f t="shared" si="8"/>
        <v>0</v>
      </c>
      <c r="AE37" s="6">
        <v>0</v>
      </c>
      <c r="AF37" s="73" t="s">
        <v>109</v>
      </c>
      <c r="AG37" s="6">
        <v>0</v>
      </c>
      <c r="AH37" s="26">
        <f t="shared" si="9"/>
        <v>0</v>
      </c>
      <c r="AI37" s="6">
        <v>0</v>
      </c>
      <c r="AJ37" s="6">
        <v>0</v>
      </c>
      <c r="AK37" s="26">
        <f t="shared" si="10"/>
        <v>0</v>
      </c>
      <c r="AL37" s="6">
        <v>0</v>
      </c>
      <c r="AM37" s="6">
        <v>0</v>
      </c>
      <c r="AN37" s="26">
        <f t="shared" si="11"/>
        <v>0</v>
      </c>
      <c r="AO37" s="6">
        <v>0</v>
      </c>
      <c r="AP37" s="6">
        <v>0</v>
      </c>
      <c r="AQ37" s="26">
        <f t="shared" si="12"/>
        <v>0</v>
      </c>
      <c r="AR37" s="6">
        <v>0</v>
      </c>
      <c r="AS37" s="6">
        <v>0</v>
      </c>
      <c r="AT37" s="26">
        <f t="shared" si="13"/>
        <v>0</v>
      </c>
      <c r="AU37" s="6">
        <v>0</v>
      </c>
      <c r="AV37" s="6">
        <v>0</v>
      </c>
      <c r="AW37" s="26">
        <f t="shared" si="14"/>
        <v>0</v>
      </c>
      <c r="AX37" s="6">
        <v>0</v>
      </c>
      <c r="AY37" s="6">
        <v>0</v>
      </c>
      <c r="AZ37" s="26">
        <f t="shared" si="15"/>
        <v>0</v>
      </c>
      <c r="BA37" s="6">
        <v>0</v>
      </c>
    </row>
    <row r="38" spans="1:53" s="40" customFormat="1" ht="12" customHeight="1">
      <c r="A38" s="62" t="s">
        <v>266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="40" customFormat="1" ht="48.75" customHeight="1"/>
    <row r="40" spans="1:53" s="40" customFormat="1" ht="13.5" customHeight="1">
      <c r="A40" s="88" t="s">
        <v>21</v>
      </c>
      <c r="B40" s="102"/>
      <c r="C40" s="102"/>
      <c r="D40" s="102"/>
      <c r="E40" s="102"/>
      <c r="F40" s="102"/>
      <c r="G40" s="102"/>
      <c r="H40" s="102"/>
      <c r="I40" s="102"/>
      <c r="J40" s="102" t="s">
        <v>22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 t="s">
        <v>23</v>
      </c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88" t="s">
        <v>24</v>
      </c>
      <c r="AG40" s="102"/>
      <c r="AH40" s="102"/>
      <c r="AI40" s="102"/>
      <c r="AJ40" s="102"/>
      <c r="AK40" s="102"/>
      <c r="AL40" s="102"/>
      <c r="AM40" s="102"/>
      <c r="AN40" s="102"/>
      <c r="AO40" s="102"/>
      <c r="AP40" s="88" t="s">
        <v>25</v>
      </c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</row>
  </sheetData>
  <mergeCells count="41"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  <mergeCell ref="AV3:AX4"/>
    <mergeCell ref="AG4:AI4"/>
    <mergeCell ref="AJ4:AL4"/>
    <mergeCell ref="AM4:AO4"/>
    <mergeCell ref="AF3:AF5"/>
    <mergeCell ref="AG3:AO3"/>
    <mergeCell ref="AP3:AR4"/>
    <mergeCell ref="AS3:AU4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2:G2"/>
    <mergeCell ref="J2:S2"/>
    <mergeCell ref="T2:AB2"/>
    <mergeCell ref="AF2:AO2"/>
    <mergeCell ref="AP1:AY1"/>
    <mergeCell ref="AZ1:BA1"/>
    <mergeCell ref="J1:S1"/>
    <mergeCell ref="T1:AE1"/>
    <mergeCell ref="AP40:BA40"/>
    <mergeCell ref="A40:I40"/>
    <mergeCell ref="J40:S40"/>
    <mergeCell ref="T40:AE40"/>
    <mergeCell ref="AF40:AO40"/>
  </mergeCells>
  <dataValidations count="1">
    <dataValidation type="whole" allowBlank="1" showInputMessage="1" showErrorMessage="1" errorTitle="嘿嘿！你粉混喔" error="數字必須素整數而且不得小於 0 也應該不會大於 50000000 吧" sqref="F24:G37 AO24:AP37 AB24:AC37 AX24:AY37 AU24:AV37 AR24:AS37 Y24:Z37 M24:N37 D24:D37 P24:Q37 S24:T37 V24:W37 AI24:AJ37 I24:I37 AL24:AM37 K24:K37 B24:B37 AE24:AE37 AG24:AG37 BA24:BA37 D9:D16 B9:B16 B18:B22 AR18:AS22 M18:N22 P18:Q22 AX9:AY16 S18:T22 K9:K16 V18:W22 AO9:AP16 BA9:BA16 Y9:Z16 F18:G22 I9:I16 AI18:AJ22 AE9:AE16 AB18:AC22 D18:D22 AL9:AM16 AG9:AG16 AX18:AY22 AU18:AV22 AB9:AC16 AE18:AE22 S9:T16 P9:Q16 AO18:AP22 K18:K22 AI9:AJ16 AG18:AG22 I18:I22 M9:N16 V9:W16 F9:G16 AR9:AS16 Y18:Z22 AL18:AM22 BA18:BA22 AU9:AV1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0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43" customWidth="1"/>
    <col min="2" max="3" width="7.50390625" style="43" customWidth="1"/>
    <col min="4" max="21" width="6.625" style="43" customWidth="1"/>
    <col min="22" max="22" width="22.625" style="43" customWidth="1"/>
    <col min="23" max="24" width="6.50390625" style="43" customWidth="1"/>
    <col min="25" max="26" width="6.25390625" style="43" customWidth="1"/>
    <col min="27" max="27" width="6.50390625" style="43" customWidth="1"/>
    <col min="28" max="28" width="6.375" style="43" customWidth="1"/>
    <col min="29" max="29" width="6.25390625" style="43" customWidth="1"/>
    <col min="30" max="30" width="6.375" style="43" customWidth="1"/>
    <col min="31" max="31" width="6.25390625" style="43" customWidth="1"/>
    <col min="32" max="43" width="6.375" style="43" customWidth="1"/>
    <col min="44" max="44" width="22.625" style="43" customWidth="1"/>
    <col min="45" max="46" width="6.50390625" style="43" customWidth="1"/>
    <col min="47" max="47" width="6.125" style="43" customWidth="1"/>
    <col min="48" max="48" width="6.25390625" style="43" customWidth="1"/>
    <col min="49" max="49" width="6.50390625" style="43" customWidth="1"/>
    <col min="50" max="51" width="6.125" style="43" customWidth="1"/>
    <col min="52" max="52" width="6.50390625" style="43" customWidth="1"/>
    <col min="53" max="53" width="6.125" style="43" customWidth="1"/>
    <col min="54" max="16384" width="9.00390625" style="43" customWidth="1"/>
  </cols>
  <sheetData>
    <row r="1" spans="1:53" s="71" customFormat="1" ht="48" customHeight="1">
      <c r="A1" s="206" t="s">
        <v>26</v>
      </c>
      <c r="B1" s="206"/>
      <c r="C1" s="206"/>
      <c r="D1" s="206"/>
      <c r="E1" s="206"/>
      <c r="F1" s="206"/>
      <c r="G1" s="206"/>
      <c r="H1" s="206"/>
      <c r="I1" s="206"/>
      <c r="J1" s="207" t="s">
        <v>330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6" t="s">
        <v>27</v>
      </c>
      <c r="W1" s="206"/>
      <c r="X1" s="206"/>
      <c r="Y1" s="206"/>
      <c r="Z1" s="206"/>
      <c r="AA1" s="206"/>
      <c r="AB1" s="206"/>
      <c r="AC1" s="206"/>
      <c r="AD1" s="206"/>
      <c r="AE1" s="206"/>
      <c r="AF1" s="207" t="s">
        <v>328</v>
      </c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5" t="s">
        <v>28</v>
      </c>
      <c r="AS1" s="205"/>
      <c r="AT1" s="205"/>
      <c r="AU1" s="205"/>
      <c r="AV1" s="205"/>
      <c r="AW1" s="205"/>
      <c r="AX1" s="205"/>
      <c r="AY1" s="205"/>
      <c r="AZ1" s="205"/>
      <c r="BA1" s="70"/>
    </row>
    <row r="2" spans="1:53" s="35" customFormat="1" ht="12.75" customHeight="1" thickBot="1">
      <c r="A2" s="91" t="s">
        <v>358</v>
      </c>
      <c r="B2" s="91"/>
      <c r="C2" s="91"/>
      <c r="D2" s="91"/>
      <c r="E2" s="91"/>
      <c r="F2" s="91"/>
      <c r="G2" s="91"/>
      <c r="H2" s="91"/>
      <c r="I2" s="91"/>
      <c r="J2" s="131" t="s">
        <v>606</v>
      </c>
      <c r="K2" s="131"/>
      <c r="L2" s="131"/>
      <c r="M2" s="131"/>
      <c r="N2" s="131"/>
      <c r="O2" s="131"/>
      <c r="P2" s="131"/>
      <c r="Q2" s="131"/>
      <c r="R2" s="131"/>
      <c r="U2" s="34" t="s">
        <v>320</v>
      </c>
      <c r="V2" s="91" t="s">
        <v>358</v>
      </c>
      <c r="W2" s="91"/>
      <c r="X2" s="91"/>
      <c r="Y2" s="91"/>
      <c r="Z2" s="91"/>
      <c r="AA2" s="91"/>
      <c r="AB2" s="91"/>
      <c r="AC2" s="91"/>
      <c r="AD2" s="91"/>
      <c r="AE2" s="91"/>
      <c r="AF2" s="131" t="s">
        <v>606</v>
      </c>
      <c r="AG2" s="131"/>
      <c r="AH2" s="131"/>
      <c r="AI2" s="131"/>
      <c r="AJ2" s="131"/>
      <c r="AK2" s="131"/>
      <c r="AL2" s="131"/>
      <c r="AM2" s="131"/>
      <c r="AN2" s="131"/>
      <c r="AQ2" s="34" t="s">
        <v>320</v>
      </c>
      <c r="AR2" s="167" t="s">
        <v>610</v>
      </c>
      <c r="AS2" s="167"/>
      <c r="AT2" s="167"/>
      <c r="AU2" s="167"/>
      <c r="AV2" s="167"/>
      <c r="AW2" s="167"/>
      <c r="AX2" s="167"/>
      <c r="BA2" s="34" t="s">
        <v>320</v>
      </c>
    </row>
    <row r="3" spans="1:53" s="77" customFormat="1" ht="15" customHeight="1">
      <c r="A3" s="106" t="s">
        <v>29</v>
      </c>
      <c r="B3" s="214" t="s">
        <v>30</v>
      </c>
      <c r="C3" s="217" t="s">
        <v>31</v>
      </c>
      <c r="D3" s="220" t="s">
        <v>32</v>
      </c>
      <c r="E3" s="221"/>
      <c r="F3" s="221"/>
      <c r="G3" s="221"/>
      <c r="H3" s="221"/>
      <c r="I3" s="221"/>
      <c r="J3" s="222" t="s">
        <v>33</v>
      </c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106" t="s">
        <v>29</v>
      </c>
      <c r="W3" s="223" t="s">
        <v>34</v>
      </c>
      <c r="X3" s="221"/>
      <c r="Y3" s="221"/>
      <c r="Z3" s="221"/>
      <c r="AA3" s="221"/>
      <c r="AB3" s="221"/>
      <c r="AC3" s="221"/>
      <c r="AD3" s="221"/>
      <c r="AE3" s="221"/>
      <c r="AF3" s="222" t="s">
        <v>35</v>
      </c>
      <c r="AG3" s="221"/>
      <c r="AH3" s="221"/>
      <c r="AI3" s="221"/>
      <c r="AJ3" s="221"/>
      <c r="AK3" s="221"/>
      <c r="AL3" s="221"/>
      <c r="AM3" s="221"/>
      <c r="AN3" s="224"/>
      <c r="AO3" s="217" t="s">
        <v>36</v>
      </c>
      <c r="AP3" s="229"/>
      <c r="AQ3" s="229"/>
      <c r="AR3" s="106" t="s">
        <v>29</v>
      </c>
      <c r="AS3" s="230" t="s">
        <v>37</v>
      </c>
      <c r="AT3" s="229"/>
      <c r="AU3" s="229"/>
      <c r="AV3" s="217" t="s">
        <v>38</v>
      </c>
      <c r="AW3" s="229"/>
      <c r="AX3" s="229"/>
      <c r="AY3" s="231" t="s">
        <v>39</v>
      </c>
      <c r="AZ3" s="232"/>
      <c r="BA3" s="232"/>
    </row>
    <row r="4" spans="1:53" s="77" customFormat="1" ht="24" customHeight="1">
      <c r="A4" s="148"/>
      <c r="B4" s="215"/>
      <c r="C4" s="218"/>
      <c r="D4" s="228" t="s">
        <v>40</v>
      </c>
      <c r="E4" s="218"/>
      <c r="F4" s="218"/>
      <c r="G4" s="228" t="s">
        <v>41</v>
      </c>
      <c r="H4" s="218"/>
      <c r="I4" s="218"/>
      <c r="J4" s="225" t="s">
        <v>42</v>
      </c>
      <c r="K4" s="226"/>
      <c r="L4" s="227"/>
      <c r="M4" s="228" t="s">
        <v>43</v>
      </c>
      <c r="N4" s="218"/>
      <c r="O4" s="218"/>
      <c r="P4" s="228" t="s">
        <v>44</v>
      </c>
      <c r="Q4" s="218"/>
      <c r="R4" s="218"/>
      <c r="S4" s="228" t="s">
        <v>45</v>
      </c>
      <c r="T4" s="218"/>
      <c r="U4" s="218"/>
      <c r="V4" s="148"/>
      <c r="W4" s="236" t="s">
        <v>46</v>
      </c>
      <c r="X4" s="218"/>
      <c r="Y4" s="218"/>
      <c r="Z4" s="228" t="s">
        <v>47</v>
      </c>
      <c r="AA4" s="218"/>
      <c r="AB4" s="218"/>
      <c r="AC4" s="228" t="s">
        <v>48</v>
      </c>
      <c r="AD4" s="218"/>
      <c r="AE4" s="218"/>
      <c r="AF4" s="225" t="s">
        <v>49</v>
      </c>
      <c r="AG4" s="226"/>
      <c r="AH4" s="227"/>
      <c r="AI4" s="228" t="s">
        <v>50</v>
      </c>
      <c r="AJ4" s="218"/>
      <c r="AK4" s="218"/>
      <c r="AL4" s="228" t="s">
        <v>51</v>
      </c>
      <c r="AM4" s="218"/>
      <c r="AN4" s="218"/>
      <c r="AO4" s="218"/>
      <c r="AP4" s="218"/>
      <c r="AQ4" s="218"/>
      <c r="AR4" s="148"/>
      <c r="AS4" s="227"/>
      <c r="AT4" s="218"/>
      <c r="AU4" s="218"/>
      <c r="AV4" s="218"/>
      <c r="AW4" s="218"/>
      <c r="AX4" s="218"/>
      <c r="AY4" s="233"/>
      <c r="AZ4" s="234"/>
      <c r="BA4" s="235"/>
    </row>
    <row r="5" spans="1:53" s="77" customFormat="1" ht="24" customHeight="1" thickBot="1">
      <c r="A5" s="107"/>
      <c r="B5" s="216"/>
      <c r="C5" s="219"/>
      <c r="D5" s="79" t="s">
        <v>52</v>
      </c>
      <c r="E5" s="80" t="s">
        <v>53</v>
      </c>
      <c r="F5" s="79" t="s">
        <v>54</v>
      </c>
      <c r="G5" s="79" t="s">
        <v>52</v>
      </c>
      <c r="H5" s="80" t="s">
        <v>53</v>
      </c>
      <c r="I5" s="79" t="s">
        <v>54</v>
      </c>
      <c r="J5" s="81" t="s">
        <v>52</v>
      </c>
      <c r="K5" s="82" t="s">
        <v>53</v>
      </c>
      <c r="L5" s="79" t="s">
        <v>54</v>
      </c>
      <c r="M5" s="79" t="s">
        <v>52</v>
      </c>
      <c r="N5" s="80" t="s">
        <v>53</v>
      </c>
      <c r="O5" s="79" t="s">
        <v>54</v>
      </c>
      <c r="P5" s="79" t="s">
        <v>52</v>
      </c>
      <c r="Q5" s="80" t="s">
        <v>53</v>
      </c>
      <c r="R5" s="79" t="s">
        <v>54</v>
      </c>
      <c r="S5" s="79" t="s">
        <v>52</v>
      </c>
      <c r="T5" s="80" t="s">
        <v>53</v>
      </c>
      <c r="U5" s="79" t="s">
        <v>54</v>
      </c>
      <c r="V5" s="107"/>
      <c r="W5" s="78" t="s">
        <v>52</v>
      </c>
      <c r="X5" s="80" t="s">
        <v>53</v>
      </c>
      <c r="Y5" s="79" t="s">
        <v>54</v>
      </c>
      <c r="Z5" s="79" t="s">
        <v>52</v>
      </c>
      <c r="AA5" s="80" t="s">
        <v>53</v>
      </c>
      <c r="AB5" s="79" t="s">
        <v>54</v>
      </c>
      <c r="AC5" s="79" t="s">
        <v>52</v>
      </c>
      <c r="AD5" s="80" t="s">
        <v>53</v>
      </c>
      <c r="AE5" s="79" t="s">
        <v>54</v>
      </c>
      <c r="AF5" s="81" t="s">
        <v>52</v>
      </c>
      <c r="AG5" s="82" t="s">
        <v>53</v>
      </c>
      <c r="AH5" s="79" t="s">
        <v>54</v>
      </c>
      <c r="AI5" s="79" t="s">
        <v>52</v>
      </c>
      <c r="AJ5" s="80" t="s">
        <v>53</v>
      </c>
      <c r="AK5" s="79" t="s">
        <v>54</v>
      </c>
      <c r="AL5" s="79" t="s">
        <v>52</v>
      </c>
      <c r="AM5" s="80" t="s">
        <v>53</v>
      </c>
      <c r="AN5" s="79" t="s">
        <v>54</v>
      </c>
      <c r="AO5" s="79" t="s">
        <v>52</v>
      </c>
      <c r="AP5" s="80" t="s">
        <v>53</v>
      </c>
      <c r="AQ5" s="79" t="s">
        <v>54</v>
      </c>
      <c r="AR5" s="107"/>
      <c r="AS5" s="81" t="s">
        <v>52</v>
      </c>
      <c r="AT5" s="80" t="s">
        <v>53</v>
      </c>
      <c r="AU5" s="79" t="s">
        <v>54</v>
      </c>
      <c r="AV5" s="79" t="s">
        <v>52</v>
      </c>
      <c r="AW5" s="80" t="s">
        <v>53</v>
      </c>
      <c r="AX5" s="79" t="s">
        <v>54</v>
      </c>
      <c r="AY5" s="79" t="s">
        <v>52</v>
      </c>
      <c r="AZ5" s="83" t="s">
        <v>53</v>
      </c>
      <c r="BA5" s="84" t="s">
        <v>54</v>
      </c>
    </row>
    <row r="6" spans="1:53" s="40" customFormat="1" ht="20.25" customHeight="1">
      <c r="A6" s="72" t="s">
        <v>565</v>
      </c>
      <c r="B6" s="6">
        <f>SUM(B7+B32+B33+B34+B35+B36+B37)</f>
        <v>2869</v>
      </c>
      <c r="C6" s="6">
        <f>SUM(C7+C32+C33+C34+C35+C36+C37)</f>
        <v>1179</v>
      </c>
      <c r="D6" s="6">
        <f>SUM(D7+D32+D33+D34+D35+D36+D37)</f>
        <v>11</v>
      </c>
      <c r="E6" s="26">
        <f aca="true" t="shared" si="0" ref="E6:E37">IF(D6&gt;$B6,999,IF($B6=0,0,D6/$B6*100))</f>
        <v>0.3834088532589752</v>
      </c>
      <c r="F6" s="6">
        <f>SUM(F7+F32+F33+F34+F35+F36+F37)</f>
        <v>11</v>
      </c>
      <c r="G6" s="6">
        <f>SUM(G7+G32+G33+G34+G35+G36+G37)</f>
        <v>11</v>
      </c>
      <c r="H6" s="26">
        <f aca="true" t="shared" si="1" ref="H6:H37">IF(G6&gt;$B6,999,IF($B6=0,0,G6/$B6*100))</f>
        <v>0.3834088532589752</v>
      </c>
      <c r="I6" s="6">
        <f>SUM(I7+I32+I33+I34+I35+I36+I37)</f>
        <v>12</v>
      </c>
      <c r="J6" s="6">
        <f>SUM(J7+J32+J33+J34+J35+J36+J37)</f>
        <v>329</v>
      </c>
      <c r="K6" s="26">
        <f aca="true" t="shared" si="2" ref="K6:K37">IF(J6&gt;$B6,999,IF($B6=0,0,J6/$B6*100))</f>
        <v>11.467410247472987</v>
      </c>
      <c r="L6" s="6">
        <f>SUM(L7+L32+L33+L34+L35+L36+L37)</f>
        <v>370</v>
      </c>
      <c r="M6" s="6">
        <f>SUM(M7+M32+M33+M34+M35+M36+M37)</f>
        <v>349</v>
      </c>
      <c r="N6" s="26">
        <f aca="true" t="shared" si="3" ref="N6:N37">IF(M6&gt;$B6,999,IF($B6=0,0,M6/$B6*100))</f>
        <v>12.164517253398396</v>
      </c>
      <c r="O6" s="6">
        <f>SUM(O7+O32+O33+O34+O35+O36+O37)</f>
        <v>377</v>
      </c>
      <c r="P6" s="6">
        <f>SUM(P7+P32+P33+P34+P35+P36+P37)</f>
        <v>188</v>
      </c>
      <c r="Q6" s="26">
        <f aca="true" t="shared" si="4" ref="Q6:Q37">IF(P6&gt;$B6,999,IF($B6=0,0,P6/$B6*100))</f>
        <v>6.55280585569885</v>
      </c>
      <c r="R6" s="6">
        <f>SUM(R7+R32+R33+R34+R35+R36+R37)</f>
        <v>211</v>
      </c>
      <c r="S6" s="6">
        <f>SUM(S7+S32+S33+S34+S35+S36+S37)</f>
        <v>2</v>
      </c>
      <c r="T6" s="26">
        <f aca="true" t="shared" si="5" ref="T6:T37">IF(S6&gt;$B6,999,IF($B6=0,0,S6/$B6*100))</f>
        <v>0.06971070059254096</v>
      </c>
      <c r="U6" s="6">
        <f>SUM(U7+U32+U33+U34+U35+U36+U37)</f>
        <v>2</v>
      </c>
      <c r="V6" s="72" t="s">
        <v>565</v>
      </c>
      <c r="W6" s="6">
        <f>SUM(W7+W32+W33+W34+W35+W36+W37)</f>
        <v>10</v>
      </c>
      <c r="X6" s="26">
        <f aca="true" t="shared" si="6" ref="X6:X37">IF(W6&gt;$B6,999,IF($B6=0,0,W6/$B6*100))</f>
        <v>0.34855350296270476</v>
      </c>
      <c r="Y6" s="6">
        <f>SUM(Y7+Y32+Y33+Y34+Y35+Y36+Y37)</f>
        <v>10</v>
      </c>
      <c r="Z6" s="6">
        <f>SUM(Z7+Z32+Z33+Z34+Z35+Z36+Z37)</f>
        <v>1</v>
      </c>
      <c r="AA6" s="26">
        <f aca="true" t="shared" si="7" ref="AA6:AA37">IF(Z6&gt;$B6,999,IF($B6=0,0,Z6/$B6*100))</f>
        <v>0.03485535029627048</v>
      </c>
      <c r="AB6" s="6">
        <f>SUM(AB7+AB32+AB33+AB34+AB35+AB36+AB37)</f>
        <v>1</v>
      </c>
      <c r="AC6" s="6">
        <f>SUM(AC7+AC32+AC33+AC34+AC35+AC36+AC37)</f>
        <v>2</v>
      </c>
      <c r="AD6" s="26">
        <f aca="true" t="shared" si="8" ref="AD6:AD37">IF(AC6&gt;$B6,999,IF($B6=0,0,AC6/$B6*100))</f>
        <v>0.06971070059254096</v>
      </c>
      <c r="AE6" s="6">
        <f>SUM(AE7+AE32+AE33+AE34+AE35+AE36+AE37)</f>
        <v>3</v>
      </c>
      <c r="AF6" s="6">
        <f>SUM(AF7+AF32+AF33+AF34+AF35+AF36+AF37)</f>
        <v>7</v>
      </c>
      <c r="AG6" s="26">
        <f aca="true" t="shared" si="9" ref="AG6:AG37">IF(AF6&gt;$B6,999,IF($B6=0,0,AF6/$B6*100))</f>
        <v>0.24398745207389336</v>
      </c>
      <c r="AH6" s="6">
        <f>SUM(AH7+AH32+AH33+AH34+AH35+AH36+AH37)</f>
        <v>8</v>
      </c>
      <c r="AI6" s="6">
        <f>SUM(AI7+AI32+AI33+AI34+AI35+AI36+AI37)</f>
        <v>20</v>
      </c>
      <c r="AJ6" s="26">
        <f aca="true" t="shared" si="10" ref="AJ6:AJ37">IF(AI6&gt;$B6,999,IF($B6=0,0,AI6/$B6*100))</f>
        <v>0.6971070059254095</v>
      </c>
      <c r="AK6" s="6">
        <f>SUM(AK7+AK32+AK33+AK34+AK35+AK36+AK37)</f>
        <v>20</v>
      </c>
      <c r="AL6" s="6">
        <f>SUM(AL7+AL32+AL33+AL34+AL35+AL36+AL37)</f>
        <v>118</v>
      </c>
      <c r="AM6" s="26">
        <f aca="true" t="shared" si="11" ref="AM6:AM37">IF(AL6&gt;$B6,999,IF($B6=0,0,AL6/$B6*100))</f>
        <v>4.112931334959916</v>
      </c>
      <c r="AN6" s="6">
        <f>SUM(AN7+AN32+AN33+AN34+AN35+AN36+AN37)</f>
        <v>118</v>
      </c>
      <c r="AO6" s="6">
        <f>SUM(AO7+AO32+AO33+AO34+AO35+AO36+AO37)</f>
        <v>3</v>
      </c>
      <c r="AP6" s="26">
        <f aca="true" t="shared" si="12" ref="AP6:AP37">IF(AO6&gt;$B6,999,IF($B6=0,0,AO6/$B6*100))</f>
        <v>0.10456605088881143</v>
      </c>
      <c r="AQ6" s="6">
        <f>SUM(AQ7+AQ32+AQ33+AQ34+AQ35+AQ36+AQ37)</f>
        <v>3</v>
      </c>
      <c r="AR6" s="72" t="s">
        <v>565</v>
      </c>
      <c r="AS6" s="6">
        <f>SUM(AS7+AS32+AS33+AS34+AS35+AS36+AS37)</f>
        <v>1</v>
      </c>
      <c r="AT6" s="26">
        <f aca="true" t="shared" si="13" ref="AT6:AT37">IF(AS6&gt;$B6,999,IF($B6=0,0,AS6/$B6*100))</f>
        <v>0.03485535029627048</v>
      </c>
      <c r="AU6" s="6">
        <f>SUM(AU7+AU32+AU33+AU34+AU35+AU36+AU37)</f>
        <v>1</v>
      </c>
      <c r="AV6" s="6">
        <f>SUM(AV7+AV32+AV33+AV34+AV35+AV36+AV37)</f>
        <v>19</v>
      </c>
      <c r="AW6" s="26">
        <f aca="true" t="shared" si="14" ref="AW6:AW37">IF(AV6&gt;$B6,999,IF($B6=0,0,AV6/$B6*100))</f>
        <v>0.6622516556291391</v>
      </c>
      <c r="AX6" s="6">
        <f>SUM(AX7+AX32+AX33+AX34+AX35+AX36+AX37)</f>
        <v>20</v>
      </c>
      <c r="AY6" s="6">
        <f>SUM(AY7+AY32+AY33+AY34+AY35+AY36+AY37)</f>
        <v>12</v>
      </c>
      <c r="AZ6" s="26">
        <f aca="true" t="shared" si="15" ref="AZ6:AZ37">IF(AY6&gt;$B6,999,IF($B6=0,0,AY6/$B6*100))</f>
        <v>0.41826420355524574</v>
      </c>
      <c r="BA6" s="6">
        <f>SUM(BA7+BA32+BA33+BA34+BA35+BA36+BA37)</f>
        <v>12</v>
      </c>
    </row>
    <row r="7" spans="1:53" s="40" customFormat="1" ht="19.5" customHeight="1">
      <c r="A7" s="72" t="s">
        <v>566</v>
      </c>
      <c r="B7" s="6">
        <f>SUM(B8+B17+B23)</f>
        <v>778</v>
      </c>
      <c r="C7" s="6">
        <f>SUM(C8+C17+C23)</f>
        <v>360</v>
      </c>
      <c r="D7" s="6">
        <f>SUM(D8+D17+D23)</f>
        <v>0</v>
      </c>
      <c r="E7" s="26">
        <f t="shared" si="0"/>
        <v>0</v>
      </c>
      <c r="F7" s="6">
        <f>SUM(F8+F17+F23)</f>
        <v>0</v>
      </c>
      <c r="G7" s="6">
        <f>SUM(G8+G17+G23)</f>
        <v>0</v>
      </c>
      <c r="H7" s="26">
        <f t="shared" si="1"/>
        <v>0</v>
      </c>
      <c r="I7" s="6">
        <f>SUM(I8+I17+I23)</f>
        <v>0</v>
      </c>
      <c r="J7" s="6">
        <f>SUM(J8+J17+J23)</f>
        <v>94</v>
      </c>
      <c r="K7" s="26">
        <f t="shared" si="2"/>
        <v>12.082262210796916</v>
      </c>
      <c r="L7" s="6">
        <f>SUM(L8+L17+L23)</f>
        <v>96</v>
      </c>
      <c r="M7" s="6">
        <f>SUM(M8+M17+M23)</f>
        <v>140</v>
      </c>
      <c r="N7" s="26">
        <f t="shared" si="3"/>
        <v>17.994858611825194</v>
      </c>
      <c r="O7" s="6">
        <f>SUM(O8+O17+O23)</f>
        <v>149</v>
      </c>
      <c r="P7" s="6">
        <f>SUM(P8+P17+P23)</f>
        <v>62</v>
      </c>
      <c r="Q7" s="26">
        <f t="shared" si="4"/>
        <v>7.969151670951156</v>
      </c>
      <c r="R7" s="6">
        <f>SUM(R8+R17+R23)</f>
        <v>65</v>
      </c>
      <c r="S7" s="6">
        <f>SUM(S8+S17+S23)</f>
        <v>0</v>
      </c>
      <c r="T7" s="26">
        <f t="shared" si="5"/>
        <v>0</v>
      </c>
      <c r="U7" s="6">
        <f>SUM(U8+U17+U23)</f>
        <v>0</v>
      </c>
      <c r="V7" s="72" t="s">
        <v>566</v>
      </c>
      <c r="W7" s="6">
        <f>SUM(W8+W17+W23)</f>
        <v>1</v>
      </c>
      <c r="X7" s="26">
        <f t="shared" si="6"/>
        <v>0.12853470437017994</v>
      </c>
      <c r="Y7" s="6">
        <f>SUM(Y8+Y17+Y23)</f>
        <v>1</v>
      </c>
      <c r="Z7" s="6">
        <f>SUM(Z8+Z17+Z23)</f>
        <v>0</v>
      </c>
      <c r="AA7" s="26">
        <f t="shared" si="7"/>
        <v>0</v>
      </c>
      <c r="AB7" s="6">
        <f>SUM(AB8+AB17+AB23)</f>
        <v>0</v>
      </c>
      <c r="AC7" s="6">
        <f>SUM(AC8+AC17+AC23)</f>
        <v>0</v>
      </c>
      <c r="AD7" s="26">
        <f t="shared" si="8"/>
        <v>0</v>
      </c>
      <c r="AE7" s="6">
        <f>SUM(AE8+AE17+AE23)</f>
        <v>0</v>
      </c>
      <c r="AF7" s="6">
        <f>SUM(AF8+AF17+AF23)</f>
        <v>0</v>
      </c>
      <c r="AG7" s="26">
        <f t="shared" si="9"/>
        <v>0</v>
      </c>
      <c r="AH7" s="6">
        <f>SUM(AH8+AH17+AH23)</f>
        <v>0</v>
      </c>
      <c r="AI7" s="6">
        <f>SUM(AI8+AI17+AI23)</f>
        <v>7</v>
      </c>
      <c r="AJ7" s="26">
        <f t="shared" si="10"/>
        <v>0.8997429305912596</v>
      </c>
      <c r="AK7" s="6">
        <f>SUM(AK8+AK17+AK23)</f>
        <v>7</v>
      </c>
      <c r="AL7" s="6">
        <f>SUM(AL8+AL17+AL23)</f>
        <v>39</v>
      </c>
      <c r="AM7" s="26">
        <f t="shared" si="11"/>
        <v>5.012853470437018</v>
      </c>
      <c r="AN7" s="6">
        <f>SUM(AN8+AN17+AN23)</f>
        <v>39</v>
      </c>
      <c r="AO7" s="6">
        <f>SUM(AO8+AO17+AO23)</f>
        <v>0</v>
      </c>
      <c r="AP7" s="26">
        <f t="shared" si="12"/>
        <v>0</v>
      </c>
      <c r="AQ7" s="6">
        <f>SUM(AQ8+AQ17+AQ23)</f>
        <v>0</v>
      </c>
      <c r="AR7" s="72" t="s">
        <v>566</v>
      </c>
      <c r="AS7" s="6">
        <f>SUM(AS8+AS17+AS23)</f>
        <v>0</v>
      </c>
      <c r="AT7" s="26">
        <f t="shared" si="13"/>
        <v>0</v>
      </c>
      <c r="AU7" s="6">
        <f>SUM(AU8+AU17+AU23)</f>
        <v>0</v>
      </c>
      <c r="AV7" s="6">
        <f>SUM(AV8+AV17+AV23)</f>
        <v>3</v>
      </c>
      <c r="AW7" s="26">
        <f t="shared" si="14"/>
        <v>0.3856041131105398</v>
      </c>
      <c r="AX7" s="6">
        <f>SUM(AX8+AX17+AX23)</f>
        <v>3</v>
      </c>
      <c r="AY7" s="6">
        <f>SUM(AY8+AY17+AY23)</f>
        <v>0</v>
      </c>
      <c r="AZ7" s="26">
        <f t="shared" si="15"/>
        <v>0</v>
      </c>
      <c r="BA7" s="6">
        <f>SUM(BA8+BA17+BA23)</f>
        <v>0</v>
      </c>
    </row>
    <row r="8" spans="1:53" s="40" customFormat="1" ht="21" customHeight="1">
      <c r="A8" s="72" t="s">
        <v>567</v>
      </c>
      <c r="B8" s="6">
        <f>SUM(B9:B16)</f>
        <v>284</v>
      </c>
      <c r="C8" s="6">
        <f>SUM(C9:C16)</f>
        <v>165</v>
      </c>
      <c r="D8" s="6">
        <f>SUM(D9:D16)</f>
        <v>0</v>
      </c>
      <c r="E8" s="26">
        <f t="shared" si="0"/>
        <v>0</v>
      </c>
      <c r="F8" s="6">
        <f>SUM(F9:F16)</f>
        <v>0</v>
      </c>
      <c r="G8" s="6">
        <f>SUM(G9:G16)</f>
        <v>0</v>
      </c>
      <c r="H8" s="26">
        <f t="shared" si="1"/>
        <v>0</v>
      </c>
      <c r="I8" s="6">
        <f>SUM(I9:I16)</f>
        <v>0</v>
      </c>
      <c r="J8" s="6">
        <f>SUM(J9:J16)</f>
        <v>44</v>
      </c>
      <c r="K8" s="26">
        <f t="shared" si="2"/>
        <v>15.492957746478872</v>
      </c>
      <c r="L8" s="6">
        <f>SUM(L9:L16)</f>
        <v>45</v>
      </c>
      <c r="M8" s="6">
        <f>SUM(M9:M16)</f>
        <v>71</v>
      </c>
      <c r="N8" s="26">
        <f t="shared" si="3"/>
        <v>25</v>
      </c>
      <c r="O8" s="6">
        <f>SUM(O9:O16)</f>
        <v>73</v>
      </c>
      <c r="P8" s="6">
        <f>SUM(P9:P16)</f>
        <v>23</v>
      </c>
      <c r="Q8" s="26">
        <f t="shared" si="4"/>
        <v>8.098591549295776</v>
      </c>
      <c r="R8" s="6">
        <f>SUM(R9:R16)</f>
        <v>23</v>
      </c>
      <c r="S8" s="6">
        <f>SUM(S9:S16)</f>
        <v>0</v>
      </c>
      <c r="T8" s="26">
        <f t="shared" si="5"/>
        <v>0</v>
      </c>
      <c r="U8" s="6">
        <f>SUM(U9:U16)</f>
        <v>0</v>
      </c>
      <c r="V8" s="72" t="s">
        <v>567</v>
      </c>
      <c r="W8" s="6">
        <f>SUM(W9:W16)</f>
        <v>1</v>
      </c>
      <c r="X8" s="26">
        <f t="shared" si="6"/>
        <v>0.35211267605633806</v>
      </c>
      <c r="Y8" s="6">
        <f>SUM(Y9:Y16)</f>
        <v>1</v>
      </c>
      <c r="Z8" s="6">
        <f>SUM(Z9:Z16)</f>
        <v>0</v>
      </c>
      <c r="AA8" s="26">
        <f t="shared" si="7"/>
        <v>0</v>
      </c>
      <c r="AB8" s="6">
        <f>SUM(AB9:AB16)</f>
        <v>0</v>
      </c>
      <c r="AC8" s="6">
        <f>SUM(AC9:AC16)</f>
        <v>0</v>
      </c>
      <c r="AD8" s="26">
        <f t="shared" si="8"/>
        <v>0</v>
      </c>
      <c r="AE8" s="6">
        <f>SUM(AE9:AE16)</f>
        <v>0</v>
      </c>
      <c r="AF8" s="6">
        <f>SUM(AF9:AF16)</f>
        <v>0</v>
      </c>
      <c r="AG8" s="26">
        <f t="shared" si="9"/>
        <v>0</v>
      </c>
      <c r="AH8" s="6">
        <f>SUM(AH9:AH16)</f>
        <v>0</v>
      </c>
      <c r="AI8" s="6">
        <f>SUM(AI9:AI16)</f>
        <v>2</v>
      </c>
      <c r="AJ8" s="26">
        <f t="shared" si="10"/>
        <v>0.7042253521126761</v>
      </c>
      <c r="AK8" s="6">
        <f>SUM(AK9:AK16)</f>
        <v>2</v>
      </c>
      <c r="AL8" s="6">
        <f>SUM(AL9:AL16)</f>
        <v>19</v>
      </c>
      <c r="AM8" s="26">
        <f t="shared" si="11"/>
        <v>6.690140845070422</v>
      </c>
      <c r="AN8" s="6">
        <f>SUM(AN9:AN16)</f>
        <v>19</v>
      </c>
      <c r="AO8" s="6">
        <f>SUM(AO9:AO16)</f>
        <v>0</v>
      </c>
      <c r="AP8" s="26">
        <f t="shared" si="12"/>
        <v>0</v>
      </c>
      <c r="AQ8" s="6">
        <f>SUM(AQ9:AQ16)</f>
        <v>0</v>
      </c>
      <c r="AR8" s="72" t="s">
        <v>567</v>
      </c>
      <c r="AS8" s="6">
        <f>SUM(AS9:AS16)</f>
        <v>0</v>
      </c>
      <c r="AT8" s="26">
        <f t="shared" si="13"/>
        <v>0</v>
      </c>
      <c r="AU8" s="6">
        <f>SUM(AU9:AU16)</f>
        <v>0</v>
      </c>
      <c r="AV8" s="6">
        <f>SUM(AV9:AV16)</f>
        <v>2</v>
      </c>
      <c r="AW8" s="26">
        <f t="shared" si="14"/>
        <v>0.7042253521126761</v>
      </c>
      <c r="AX8" s="6">
        <f>SUM(AX9:AX16)</f>
        <v>2</v>
      </c>
      <c r="AY8" s="6">
        <f>SUM(AY9:AY16)</f>
        <v>0</v>
      </c>
      <c r="AZ8" s="26">
        <f t="shared" si="15"/>
        <v>0</v>
      </c>
      <c r="BA8" s="6">
        <f>SUM(BA9:BA16)</f>
        <v>0</v>
      </c>
    </row>
    <row r="9" spans="1:53" s="40" customFormat="1" ht="21" customHeight="1">
      <c r="A9" s="72" t="s">
        <v>611</v>
      </c>
      <c r="B9" s="6">
        <v>107</v>
      </c>
      <c r="C9" s="6">
        <f aca="true" t="shared" si="16" ref="C9:C16">SUM(F9+I9+L9+O9+R9+U9+Y9+AB9+AE9+AH9+AK9+AN9+AQ9+AU9+AX9+BA9)</f>
        <v>50</v>
      </c>
      <c r="D9" s="6">
        <v>0</v>
      </c>
      <c r="E9" s="26">
        <f t="shared" si="0"/>
        <v>0</v>
      </c>
      <c r="F9" s="6">
        <v>0</v>
      </c>
      <c r="G9" s="6">
        <v>0</v>
      </c>
      <c r="H9" s="26">
        <f t="shared" si="1"/>
        <v>0</v>
      </c>
      <c r="I9" s="6">
        <v>0</v>
      </c>
      <c r="J9" s="6">
        <v>18</v>
      </c>
      <c r="K9" s="26">
        <f t="shared" si="2"/>
        <v>16.822429906542055</v>
      </c>
      <c r="L9" s="6">
        <v>19</v>
      </c>
      <c r="M9" s="6">
        <v>17</v>
      </c>
      <c r="N9" s="26">
        <f t="shared" si="3"/>
        <v>15.887850467289718</v>
      </c>
      <c r="O9" s="6">
        <v>17</v>
      </c>
      <c r="P9" s="6">
        <v>6</v>
      </c>
      <c r="Q9" s="26">
        <f t="shared" si="4"/>
        <v>5.607476635514018</v>
      </c>
      <c r="R9" s="6">
        <v>6</v>
      </c>
      <c r="S9" s="6">
        <v>0</v>
      </c>
      <c r="T9" s="26">
        <f t="shared" si="5"/>
        <v>0</v>
      </c>
      <c r="U9" s="6">
        <v>0</v>
      </c>
      <c r="V9" s="72" t="s">
        <v>611</v>
      </c>
      <c r="W9" s="6">
        <v>0</v>
      </c>
      <c r="X9" s="26">
        <f t="shared" si="6"/>
        <v>0</v>
      </c>
      <c r="Y9" s="6">
        <v>0</v>
      </c>
      <c r="Z9" s="6">
        <v>0</v>
      </c>
      <c r="AA9" s="26">
        <f t="shared" si="7"/>
        <v>0</v>
      </c>
      <c r="AB9" s="6">
        <v>0</v>
      </c>
      <c r="AC9" s="6">
        <v>0</v>
      </c>
      <c r="AD9" s="26">
        <f t="shared" si="8"/>
        <v>0</v>
      </c>
      <c r="AE9" s="6">
        <v>0</v>
      </c>
      <c r="AF9" s="6">
        <v>0</v>
      </c>
      <c r="AG9" s="26">
        <f t="shared" si="9"/>
        <v>0</v>
      </c>
      <c r="AH9" s="6">
        <v>0</v>
      </c>
      <c r="AI9" s="6">
        <v>0</v>
      </c>
      <c r="AJ9" s="26">
        <f t="shared" si="10"/>
        <v>0</v>
      </c>
      <c r="AK9" s="6">
        <v>0</v>
      </c>
      <c r="AL9" s="6">
        <v>8</v>
      </c>
      <c r="AM9" s="26">
        <f t="shared" si="11"/>
        <v>7.476635514018691</v>
      </c>
      <c r="AN9" s="6">
        <v>8</v>
      </c>
      <c r="AO9" s="6">
        <v>0</v>
      </c>
      <c r="AP9" s="26">
        <f t="shared" si="12"/>
        <v>0</v>
      </c>
      <c r="AQ9" s="6">
        <v>0</v>
      </c>
      <c r="AR9" s="72" t="s">
        <v>611</v>
      </c>
      <c r="AS9" s="6">
        <v>0</v>
      </c>
      <c r="AT9" s="26">
        <f t="shared" si="13"/>
        <v>0</v>
      </c>
      <c r="AU9" s="6">
        <v>0</v>
      </c>
      <c r="AV9" s="6">
        <v>0</v>
      </c>
      <c r="AW9" s="26">
        <f t="shared" si="14"/>
        <v>0</v>
      </c>
      <c r="AX9" s="6">
        <v>0</v>
      </c>
      <c r="AY9" s="6">
        <v>0</v>
      </c>
      <c r="AZ9" s="26">
        <f t="shared" si="15"/>
        <v>0</v>
      </c>
      <c r="BA9" s="6">
        <v>0</v>
      </c>
    </row>
    <row r="10" spans="1:53" s="40" customFormat="1" ht="12" customHeight="1">
      <c r="A10" s="72" t="s">
        <v>568</v>
      </c>
      <c r="B10" s="6">
        <v>4</v>
      </c>
      <c r="C10" s="6">
        <f t="shared" si="16"/>
        <v>0</v>
      </c>
      <c r="D10" s="6">
        <v>0</v>
      </c>
      <c r="E10" s="26">
        <f t="shared" si="0"/>
        <v>0</v>
      </c>
      <c r="F10" s="6">
        <v>0</v>
      </c>
      <c r="G10" s="6">
        <v>0</v>
      </c>
      <c r="H10" s="26">
        <f t="shared" si="1"/>
        <v>0</v>
      </c>
      <c r="I10" s="6">
        <v>0</v>
      </c>
      <c r="J10" s="6">
        <v>0</v>
      </c>
      <c r="K10" s="26">
        <f t="shared" si="2"/>
        <v>0</v>
      </c>
      <c r="L10" s="6">
        <v>0</v>
      </c>
      <c r="M10" s="6">
        <v>0</v>
      </c>
      <c r="N10" s="26">
        <f t="shared" si="3"/>
        <v>0</v>
      </c>
      <c r="O10" s="6">
        <v>0</v>
      </c>
      <c r="P10" s="6">
        <v>0</v>
      </c>
      <c r="Q10" s="26">
        <f t="shared" si="4"/>
        <v>0</v>
      </c>
      <c r="R10" s="6">
        <v>0</v>
      </c>
      <c r="S10" s="6">
        <v>0</v>
      </c>
      <c r="T10" s="26">
        <f t="shared" si="5"/>
        <v>0</v>
      </c>
      <c r="U10" s="6">
        <v>0</v>
      </c>
      <c r="V10" s="72" t="s">
        <v>568</v>
      </c>
      <c r="W10" s="6">
        <v>0</v>
      </c>
      <c r="X10" s="26">
        <f t="shared" si="6"/>
        <v>0</v>
      </c>
      <c r="Y10" s="6">
        <v>0</v>
      </c>
      <c r="Z10" s="6">
        <v>0</v>
      </c>
      <c r="AA10" s="26">
        <f t="shared" si="7"/>
        <v>0</v>
      </c>
      <c r="AB10" s="6">
        <v>0</v>
      </c>
      <c r="AC10" s="6">
        <v>0</v>
      </c>
      <c r="AD10" s="26">
        <f t="shared" si="8"/>
        <v>0</v>
      </c>
      <c r="AE10" s="6">
        <v>0</v>
      </c>
      <c r="AF10" s="6">
        <v>0</v>
      </c>
      <c r="AG10" s="26">
        <f t="shared" si="9"/>
        <v>0</v>
      </c>
      <c r="AH10" s="6">
        <v>0</v>
      </c>
      <c r="AI10" s="6">
        <v>0</v>
      </c>
      <c r="AJ10" s="26">
        <f t="shared" si="10"/>
        <v>0</v>
      </c>
      <c r="AK10" s="6">
        <v>0</v>
      </c>
      <c r="AL10" s="6">
        <v>0</v>
      </c>
      <c r="AM10" s="26">
        <f t="shared" si="11"/>
        <v>0</v>
      </c>
      <c r="AN10" s="6">
        <v>0</v>
      </c>
      <c r="AO10" s="6">
        <v>0</v>
      </c>
      <c r="AP10" s="26">
        <f t="shared" si="12"/>
        <v>0</v>
      </c>
      <c r="AQ10" s="6">
        <v>0</v>
      </c>
      <c r="AR10" s="72" t="s">
        <v>568</v>
      </c>
      <c r="AS10" s="6">
        <v>0</v>
      </c>
      <c r="AT10" s="26">
        <f t="shared" si="13"/>
        <v>0</v>
      </c>
      <c r="AU10" s="6">
        <v>0</v>
      </c>
      <c r="AV10" s="6">
        <v>0</v>
      </c>
      <c r="AW10" s="26">
        <f t="shared" si="14"/>
        <v>0</v>
      </c>
      <c r="AX10" s="6">
        <v>0</v>
      </c>
      <c r="AY10" s="6">
        <v>0</v>
      </c>
      <c r="AZ10" s="26">
        <f t="shared" si="15"/>
        <v>0</v>
      </c>
      <c r="BA10" s="6">
        <v>0</v>
      </c>
    </row>
    <row r="11" spans="1:53" s="40" customFormat="1" ht="12" customHeight="1">
      <c r="A11" s="72" t="s">
        <v>569</v>
      </c>
      <c r="B11" s="6">
        <v>143</v>
      </c>
      <c r="C11" s="6">
        <f t="shared" si="16"/>
        <v>86</v>
      </c>
      <c r="D11" s="6">
        <v>0</v>
      </c>
      <c r="E11" s="26">
        <f t="shared" si="0"/>
        <v>0</v>
      </c>
      <c r="F11" s="6">
        <v>0</v>
      </c>
      <c r="G11" s="6">
        <v>0</v>
      </c>
      <c r="H11" s="26">
        <f t="shared" si="1"/>
        <v>0</v>
      </c>
      <c r="I11" s="6">
        <v>0</v>
      </c>
      <c r="J11" s="6">
        <v>22</v>
      </c>
      <c r="K11" s="26">
        <f t="shared" si="2"/>
        <v>15.384615384615385</v>
      </c>
      <c r="L11" s="6">
        <v>22</v>
      </c>
      <c r="M11" s="6">
        <v>41</v>
      </c>
      <c r="N11" s="26">
        <f t="shared" si="3"/>
        <v>28.671328671328673</v>
      </c>
      <c r="O11" s="6">
        <v>42</v>
      </c>
      <c r="P11" s="6">
        <v>11</v>
      </c>
      <c r="Q11" s="26">
        <f t="shared" si="4"/>
        <v>7.6923076923076925</v>
      </c>
      <c r="R11" s="6">
        <v>11</v>
      </c>
      <c r="S11" s="6">
        <v>0</v>
      </c>
      <c r="T11" s="26">
        <f t="shared" si="5"/>
        <v>0</v>
      </c>
      <c r="U11" s="6">
        <v>0</v>
      </c>
      <c r="V11" s="72" t="s">
        <v>569</v>
      </c>
      <c r="W11" s="6">
        <v>0</v>
      </c>
      <c r="X11" s="26">
        <f t="shared" si="6"/>
        <v>0</v>
      </c>
      <c r="Y11" s="6">
        <v>0</v>
      </c>
      <c r="Z11" s="6">
        <v>0</v>
      </c>
      <c r="AA11" s="26">
        <f t="shared" si="7"/>
        <v>0</v>
      </c>
      <c r="AB11" s="6">
        <v>0</v>
      </c>
      <c r="AC11" s="6">
        <v>0</v>
      </c>
      <c r="AD11" s="26">
        <f t="shared" si="8"/>
        <v>0</v>
      </c>
      <c r="AE11" s="6">
        <v>0</v>
      </c>
      <c r="AF11" s="6">
        <v>0</v>
      </c>
      <c r="AG11" s="26">
        <f t="shared" si="9"/>
        <v>0</v>
      </c>
      <c r="AH11" s="6">
        <v>0</v>
      </c>
      <c r="AI11" s="6">
        <v>1</v>
      </c>
      <c r="AJ11" s="26">
        <f t="shared" si="10"/>
        <v>0.6993006993006993</v>
      </c>
      <c r="AK11" s="6">
        <v>1</v>
      </c>
      <c r="AL11" s="6">
        <v>9</v>
      </c>
      <c r="AM11" s="26">
        <f t="shared" si="11"/>
        <v>6.293706293706294</v>
      </c>
      <c r="AN11" s="6">
        <v>9</v>
      </c>
      <c r="AO11" s="6">
        <v>0</v>
      </c>
      <c r="AP11" s="26">
        <f t="shared" si="12"/>
        <v>0</v>
      </c>
      <c r="AQ11" s="6">
        <v>0</v>
      </c>
      <c r="AR11" s="72" t="s">
        <v>569</v>
      </c>
      <c r="AS11" s="6">
        <v>0</v>
      </c>
      <c r="AT11" s="26">
        <f t="shared" si="13"/>
        <v>0</v>
      </c>
      <c r="AU11" s="6">
        <v>0</v>
      </c>
      <c r="AV11" s="6">
        <v>1</v>
      </c>
      <c r="AW11" s="26">
        <f t="shared" si="14"/>
        <v>0.6993006993006993</v>
      </c>
      <c r="AX11" s="6">
        <v>1</v>
      </c>
      <c r="AY11" s="6">
        <v>0</v>
      </c>
      <c r="AZ11" s="26">
        <f t="shared" si="15"/>
        <v>0</v>
      </c>
      <c r="BA11" s="6">
        <v>0</v>
      </c>
    </row>
    <row r="12" spans="1:53" s="40" customFormat="1" ht="12" customHeight="1">
      <c r="A12" s="72" t="s">
        <v>570</v>
      </c>
      <c r="B12" s="6">
        <v>16</v>
      </c>
      <c r="C12" s="6">
        <f t="shared" si="16"/>
        <v>13</v>
      </c>
      <c r="D12" s="6">
        <v>0</v>
      </c>
      <c r="E12" s="26">
        <f t="shared" si="0"/>
        <v>0</v>
      </c>
      <c r="F12" s="6">
        <v>0</v>
      </c>
      <c r="G12" s="6">
        <v>0</v>
      </c>
      <c r="H12" s="26">
        <f t="shared" si="1"/>
        <v>0</v>
      </c>
      <c r="I12" s="6">
        <v>0</v>
      </c>
      <c r="J12" s="6">
        <v>0</v>
      </c>
      <c r="K12" s="26">
        <f t="shared" si="2"/>
        <v>0</v>
      </c>
      <c r="L12" s="6">
        <v>0</v>
      </c>
      <c r="M12" s="6">
        <v>8</v>
      </c>
      <c r="N12" s="26">
        <f t="shared" si="3"/>
        <v>50</v>
      </c>
      <c r="O12" s="6">
        <v>9</v>
      </c>
      <c r="P12" s="6">
        <v>3</v>
      </c>
      <c r="Q12" s="26">
        <f t="shared" si="4"/>
        <v>18.75</v>
      </c>
      <c r="R12" s="6">
        <v>3</v>
      </c>
      <c r="S12" s="6">
        <v>0</v>
      </c>
      <c r="T12" s="26">
        <f t="shared" si="5"/>
        <v>0</v>
      </c>
      <c r="U12" s="6">
        <v>0</v>
      </c>
      <c r="V12" s="72" t="s">
        <v>570</v>
      </c>
      <c r="W12" s="6">
        <v>0</v>
      </c>
      <c r="X12" s="26">
        <f t="shared" si="6"/>
        <v>0</v>
      </c>
      <c r="Y12" s="6">
        <v>0</v>
      </c>
      <c r="Z12" s="6">
        <v>0</v>
      </c>
      <c r="AA12" s="26">
        <f t="shared" si="7"/>
        <v>0</v>
      </c>
      <c r="AB12" s="6">
        <v>0</v>
      </c>
      <c r="AC12" s="6">
        <v>0</v>
      </c>
      <c r="AD12" s="26">
        <f t="shared" si="8"/>
        <v>0</v>
      </c>
      <c r="AE12" s="6">
        <v>0</v>
      </c>
      <c r="AF12" s="6">
        <v>0</v>
      </c>
      <c r="AG12" s="26">
        <f t="shared" si="9"/>
        <v>0</v>
      </c>
      <c r="AH12" s="6">
        <v>0</v>
      </c>
      <c r="AI12" s="6">
        <v>0</v>
      </c>
      <c r="AJ12" s="26">
        <f t="shared" si="10"/>
        <v>0</v>
      </c>
      <c r="AK12" s="6">
        <v>0</v>
      </c>
      <c r="AL12" s="6">
        <v>1</v>
      </c>
      <c r="AM12" s="26">
        <f t="shared" si="11"/>
        <v>6.25</v>
      </c>
      <c r="AN12" s="6">
        <v>1</v>
      </c>
      <c r="AO12" s="6">
        <v>0</v>
      </c>
      <c r="AP12" s="26">
        <f t="shared" si="12"/>
        <v>0</v>
      </c>
      <c r="AQ12" s="6">
        <v>0</v>
      </c>
      <c r="AR12" s="72" t="s">
        <v>570</v>
      </c>
      <c r="AS12" s="6">
        <v>0</v>
      </c>
      <c r="AT12" s="26">
        <f t="shared" si="13"/>
        <v>0</v>
      </c>
      <c r="AU12" s="6">
        <v>0</v>
      </c>
      <c r="AV12" s="6">
        <v>0</v>
      </c>
      <c r="AW12" s="26">
        <f t="shared" si="14"/>
        <v>0</v>
      </c>
      <c r="AX12" s="6">
        <v>0</v>
      </c>
      <c r="AY12" s="6">
        <v>0</v>
      </c>
      <c r="AZ12" s="26">
        <f t="shared" si="15"/>
        <v>0</v>
      </c>
      <c r="BA12" s="6">
        <v>0</v>
      </c>
    </row>
    <row r="13" spans="1:53" s="40" customFormat="1" ht="12" customHeight="1">
      <c r="A13" s="72" t="s">
        <v>571</v>
      </c>
      <c r="B13" s="6">
        <v>1</v>
      </c>
      <c r="C13" s="6">
        <f t="shared" si="16"/>
        <v>1</v>
      </c>
      <c r="D13" s="6">
        <v>0</v>
      </c>
      <c r="E13" s="26">
        <f t="shared" si="0"/>
        <v>0</v>
      </c>
      <c r="F13" s="6">
        <v>0</v>
      </c>
      <c r="G13" s="6">
        <v>0</v>
      </c>
      <c r="H13" s="26">
        <f t="shared" si="1"/>
        <v>0</v>
      </c>
      <c r="I13" s="6">
        <v>0</v>
      </c>
      <c r="J13" s="6">
        <v>0</v>
      </c>
      <c r="K13" s="26">
        <f t="shared" si="2"/>
        <v>0</v>
      </c>
      <c r="L13" s="6">
        <v>0</v>
      </c>
      <c r="M13" s="6">
        <v>0</v>
      </c>
      <c r="N13" s="26">
        <f t="shared" si="3"/>
        <v>0</v>
      </c>
      <c r="O13" s="6">
        <v>0</v>
      </c>
      <c r="P13" s="6">
        <v>0</v>
      </c>
      <c r="Q13" s="26">
        <f t="shared" si="4"/>
        <v>0</v>
      </c>
      <c r="R13" s="6">
        <v>0</v>
      </c>
      <c r="S13" s="6">
        <v>0</v>
      </c>
      <c r="T13" s="26">
        <f t="shared" si="5"/>
        <v>0</v>
      </c>
      <c r="U13" s="6">
        <v>0</v>
      </c>
      <c r="V13" s="72" t="s">
        <v>571</v>
      </c>
      <c r="W13" s="6">
        <v>0</v>
      </c>
      <c r="X13" s="26">
        <f t="shared" si="6"/>
        <v>0</v>
      </c>
      <c r="Y13" s="6">
        <v>0</v>
      </c>
      <c r="Z13" s="6">
        <v>0</v>
      </c>
      <c r="AA13" s="26">
        <f t="shared" si="7"/>
        <v>0</v>
      </c>
      <c r="AB13" s="6">
        <v>0</v>
      </c>
      <c r="AC13" s="6">
        <v>0</v>
      </c>
      <c r="AD13" s="26">
        <f t="shared" si="8"/>
        <v>0</v>
      </c>
      <c r="AE13" s="6">
        <v>0</v>
      </c>
      <c r="AF13" s="6">
        <v>0</v>
      </c>
      <c r="AG13" s="26">
        <f t="shared" si="9"/>
        <v>0</v>
      </c>
      <c r="AH13" s="6">
        <v>0</v>
      </c>
      <c r="AI13" s="6">
        <v>0</v>
      </c>
      <c r="AJ13" s="26">
        <f t="shared" si="10"/>
        <v>0</v>
      </c>
      <c r="AK13" s="6">
        <v>0</v>
      </c>
      <c r="AL13" s="6">
        <v>1</v>
      </c>
      <c r="AM13" s="26">
        <f t="shared" si="11"/>
        <v>100</v>
      </c>
      <c r="AN13" s="6">
        <v>1</v>
      </c>
      <c r="AO13" s="6">
        <v>0</v>
      </c>
      <c r="AP13" s="26">
        <f t="shared" si="12"/>
        <v>0</v>
      </c>
      <c r="AQ13" s="6">
        <v>0</v>
      </c>
      <c r="AR13" s="72" t="s">
        <v>571</v>
      </c>
      <c r="AS13" s="6">
        <v>0</v>
      </c>
      <c r="AT13" s="26">
        <f t="shared" si="13"/>
        <v>0</v>
      </c>
      <c r="AU13" s="6">
        <v>0</v>
      </c>
      <c r="AV13" s="6">
        <v>0</v>
      </c>
      <c r="AW13" s="26">
        <f t="shared" si="14"/>
        <v>0</v>
      </c>
      <c r="AX13" s="6">
        <v>0</v>
      </c>
      <c r="AY13" s="6">
        <v>0</v>
      </c>
      <c r="AZ13" s="26">
        <f t="shared" si="15"/>
        <v>0</v>
      </c>
      <c r="BA13" s="6">
        <v>0</v>
      </c>
    </row>
    <row r="14" spans="1:53" s="40" customFormat="1" ht="12" customHeight="1">
      <c r="A14" s="72" t="s">
        <v>572</v>
      </c>
      <c r="B14" s="6">
        <v>6</v>
      </c>
      <c r="C14" s="6">
        <f t="shared" si="16"/>
        <v>7</v>
      </c>
      <c r="D14" s="6">
        <v>0</v>
      </c>
      <c r="E14" s="26">
        <f t="shared" si="0"/>
        <v>0</v>
      </c>
      <c r="F14" s="6">
        <v>0</v>
      </c>
      <c r="G14" s="6">
        <v>0</v>
      </c>
      <c r="H14" s="26">
        <f t="shared" si="1"/>
        <v>0</v>
      </c>
      <c r="I14" s="6">
        <v>0</v>
      </c>
      <c r="J14" s="6">
        <v>2</v>
      </c>
      <c r="K14" s="26">
        <f t="shared" si="2"/>
        <v>33.33333333333333</v>
      </c>
      <c r="L14" s="6">
        <v>2</v>
      </c>
      <c r="M14" s="6">
        <v>3</v>
      </c>
      <c r="N14" s="26">
        <f t="shared" si="3"/>
        <v>50</v>
      </c>
      <c r="O14" s="6">
        <v>3</v>
      </c>
      <c r="P14" s="6">
        <v>1</v>
      </c>
      <c r="Q14" s="26">
        <f t="shared" si="4"/>
        <v>16.666666666666664</v>
      </c>
      <c r="R14" s="6">
        <v>1</v>
      </c>
      <c r="S14" s="6">
        <v>0</v>
      </c>
      <c r="T14" s="26">
        <f t="shared" si="5"/>
        <v>0</v>
      </c>
      <c r="U14" s="6">
        <v>0</v>
      </c>
      <c r="V14" s="72" t="s">
        <v>572</v>
      </c>
      <c r="W14" s="6">
        <v>0</v>
      </c>
      <c r="X14" s="26">
        <f t="shared" si="6"/>
        <v>0</v>
      </c>
      <c r="Y14" s="6">
        <v>0</v>
      </c>
      <c r="Z14" s="6">
        <v>0</v>
      </c>
      <c r="AA14" s="26">
        <f t="shared" si="7"/>
        <v>0</v>
      </c>
      <c r="AB14" s="6">
        <v>0</v>
      </c>
      <c r="AC14" s="6">
        <v>0</v>
      </c>
      <c r="AD14" s="26">
        <f t="shared" si="8"/>
        <v>0</v>
      </c>
      <c r="AE14" s="6">
        <v>0</v>
      </c>
      <c r="AF14" s="6">
        <v>0</v>
      </c>
      <c r="AG14" s="26">
        <f t="shared" si="9"/>
        <v>0</v>
      </c>
      <c r="AH14" s="6">
        <v>0</v>
      </c>
      <c r="AI14" s="6">
        <v>0</v>
      </c>
      <c r="AJ14" s="26">
        <f t="shared" si="10"/>
        <v>0</v>
      </c>
      <c r="AK14" s="6">
        <v>0</v>
      </c>
      <c r="AL14" s="6">
        <v>0</v>
      </c>
      <c r="AM14" s="26">
        <f t="shared" si="11"/>
        <v>0</v>
      </c>
      <c r="AN14" s="6">
        <v>0</v>
      </c>
      <c r="AO14" s="6">
        <v>0</v>
      </c>
      <c r="AP14" s="26">
        <f t="shared" si="12"/>
        <v>0</v>
      </c>
      <c r="AQ14" s="6">
        <v>0</v>
      </c>
      <c r="AR14" s="72" t="s">
        <v>572</v>
      </c>
      <c r="AS14" s="6">
        <v>0</v>
      </c>
      <c r="AT14" s="26">
        <f t="shared" si="13"/>
        <v>0</v>
      </c>
      <c r="AU14" s="6">
        <v>0</v>
      </c>
      <c r="AV14" s="6">
        <v>1</v>
      </c>
      <c r="AW14" s="26">
        <f t="shared" si="14"/>
        <v>16.666666666666664</v>
      </c>
      <c r="AX14" s="6">
        <v>1</v>
      </c>
      <c r="AY14" s="6">
        <v>0</v>
      </c>
      <c r="AZ14" s="26">
        <f t="shared" si="15"/>
        <v>0</v>
      </c>
      <c r="BA14" s="6">
        <v>0</v>
      </c>
    </row>
    <row r="15" spans="1:53" s="40" customFormat="1" ht="12" customHeight="1">
      <c r="A15" s="72" t="s">
        <v>573</v>
      </c>
      <c r="B15" s="6">
        <v>7</v>
      </c>
      <c r="C15" s="6">
        <f t="shared" si="16"/>
        <v>8</v>
      </c>
      <c r="D15" s="6">
        <v>0</v>
      </c>
      <c r="E15" s="26">
        <f t="shared" si="0"/>
        <v>0</v>
      </c>
      <c r="F15" s="6">
        <v>0</v>
      </c>
      <c r="G15" s="6">
        <v>0</v>
      </c>
      <c r="H15" s="26">
        <f t="shared" si="1"/>
        <v>0</v>
      </c>
      <c r="I15" s="6">
        <v>0</v>
      </c>
      <c r="J15" s="6">
        <v>2</v>
      </c>
      <c r="K15" s="26">
        <f t="shared" si="2"/>
        <v>28.57142857142857</v>
      </c>
      <c r="L15" s="6">
        <v>2</v>
      </c>
      <c r="M15" s="6">
        <v>2</v>
      </c>
      <c r="N15" s="26">
        <f t="shared" si="3"/>
        <v>28.57142857142857</v>
      </c>
      <c r="O15" s="6">
        <v>2</v>
      </c>
      <c r="P15" s="6">
        <v>2</v>
      </c>
      <c r="Q15" s="26">
        <f t="shared" si="4"/>
        <v>28.57142857142857</v>
      </c>
      <c r="R15" s="6">
        <v>2</v>
      </c>
      <c r="S15" s="6">
        <v>0</v>
      </c>
      <c r="T15" s="26">
        <f t="shared" si="5"/>
        <v>0</v>
      </c>
      <c r="U15" s="6">
        <v>0</v>
      </c>
      <c r="V15" s="72" t="s">
        <v>573</v>
      </c>
      <c r="W15" s="6">
        <v>1</v>
      </c>
      <c r="X15" s="26">
        <f t="shared" si="6"/>
        <v>14.285714285714285</v>
      </c>
      <c r="Y15" s="6">
        <v>1</v>
      </c>
      <c r="Z15" s="6">
        <v>0</v>
      </c>
      <c r="AA15" s="26">
        <f t="shared" si="7"/>
        <v>0</v>
      </c>
      <c r="AB15" s="6">
        <v>0</v>
      </c>
      <c r="AC15" s="6">
        <v>0</v>
      </c>
      <c r="AD15" s="26">
        <f t="shared" si="8"/>
        <v>0</v>
      </c>
      <c r="AE15" s="6">
        <v>0</v>
      </c>
      <c r="AF15" s="6">
        <v>0</v>
      </c>
      <c r="AG15" s="26">
        <f t="shared" si="9"/>
        <v>0</v>
      </c>
      <c r="AH15" s="6">
        <v>0</v>
      </c>
      <c r="AI15" s="6">
        <v>1</v>
      </c>
      <c r="AJ15" s="26">
        <f t="shared" si="10"/>
        <v>14.285714285714285</v>
      </c>
      <c r="AK15" s="6">
        <v>1</v>
      </c>
      <c r="AL15" s="6">
        <v>0</v>
      </c>
      <c r="AM15" s="26">
        <f t="shared" si="11"/>
        <v>0</v>
      </c>
      <c r="AN15" s="6">
        <v>0</v>
      </c>
      <c r="AO15" s="6">
        <v>0</v>
      </c>
      <c r="AP15" s="26">
        <f t="shared" si="12"/>
        <v>0</v>
      </c>
      <c r="AQ15" s="6">
        <v>0</v>
      </c>
      <c r="AR15" s="72" t="s">
        <v>573</v>
      </c>
      <c r="AS15" s="6">
        <v>0</v>
      </c>
      <c r="AT15" s="26">
        <f t="shared" si="13"/>
        <v>0</v>
      </c>
      <c r="AU15" s="6">
        <v>0</v>
      </c>
      <c r="AV15" s="6">
        <v>0</v>
      </c>
      <c r="AW15" s="26">
        <f t="shared" si="14"/>
        <v>0</v>
      </c>
      <c r="AX15" s="6">
        <v>0</v>
      </c>
      <c r="AY15" s="6">
        <v>0</v>
      </c>
      <c r="AZ15" s="26">
        <f t="shared" si="15"/>
        <v>0</v>
      </c>
      <c r="BA15" s="6">
        <v>0</v>
      </c>
    </row>
    <row r="16" spans="1:53" s="40" customFormat="1" ht="12" customHeight="1">
      <c r="A16" s="72" t="s">
        <v>574</v>
      </c>
      <c r="B16" s="6">
        <v>0</v>
      </c>
      <c r="C16" s="6">
        <f t="shared" si="16"/>
        <v>0</v>
      </c>
      <c r="D16" s="6">
        <v>0</v>
      </c>
      <c r="E16" s="26">
        <f t="shared" si="0"/>
        <v>0</v>
      </c>
      <c r="F16" s="6">
        <v>0</v>
      </c>
      <c r="G16" s="6">
        <v>0</v>
      </c>
      <c r="H16" s="26">
        <f t="shared" si="1"/>
        <v>0</v>
      </c>
      <c r="I16" s="6">
        <v>0</v>
      </c>
      <c r="J16" s="6">
        <v>0</v>
      </c>
      <c r="K16" s="26">
        <f t="shared" si="2"/>
        <v>0</v>
      </c>
      <c r="L16" s="6">
        <v>0</v>
      </c>
      <c r="M16" s="6">
        <v>0</v>
      </c>
      <c r="N16" s="26">
        <f t="shared" si="3"/>
        <v>0</v>
      </c>
      <c r="O16" s="6">
        <v>0</v>
      </c>
      <c r="P16" s="6">
        <v>0</v>
      </c>
      <c r="Q16" s="26">
        <f t="shared" si="4"/>
        <v>0</v>
      </c>
      <c r="R16" s="6">
        <v>0</v>
      </c>
      <c r="S16" s="6">
        <v>0</v>
      </c>
      <c r="T16" s="26">
        <f t="shared" si="5"/>
        <v>0</v>
      </c>
      <c r="U16" s="6">
        <v>0</v>
      </c>
      <c r="V16" s="72" t="s">
        <v>574</v>
      </c>
      <c r="W16" s="6">
        <v>0</v>
      </c>
      <c r="X16" s="26">
        <f t="shared" si="6"/>
        <v>0</v>
      </c>
      <c r="Y16" s="6">
        <v>0</v>
      </c>
      <c r="Z16" s="6">
        <v>0</v>
      </c>
      <c r="AA16" s="26">
        <f t="shared" si="7"/>
        <v>0</v>
      </c>
      <c r="AB16" s="6">
        <v>0</v>
      </c>
      <c r="AC16" s="6">
        <v>0</v>
      </c>
      <c r="AD16" s="26">
        <f t="shared" si="8"/>
        <v>0</v>
      </c>
      <c r="AE16" s="6">
        <v>0</v>
      </c>
      <c r="AF16" s="6">
        <v>0</v>
      </c>
      <c r="AG16" s="26">
        <f t="shared" si="9"/>
        <v>0</v>
      </c>
      <c r="AH16" s="6">
        <v>0</v>
      </c>
      <c r="AI16" s="6">
        <v>0</v>
      </c>
      <c r="AJ16" s="26">
        <f t="shared" si="10"/>
        <v>0</v>
      </c>
      <c r="AK16" s="6">
        <v>0</v>
      </c>
      <c r="AL16" s="6">
        <v>0</v>
      </c>
      <c r="AM16" s="26">
        <f t="shared" si="11"/>
        <v>0</v>
      </c>
      <c r="AN16" s="6">
        <v>0</v>
      </c>
      <c r="AO16" s="6">
        <v>0</v>
      </c>
      <c r="AP16" s="26">
        <f t="shared" si="12"/>
        <v>0</v>
      </c>
      <c r="AQ16" s="6">
        <v>0</v>
      </c>
      <c r="AR16" s="72" t="s">
        <v>574</v>
      </c>
      <c r="AS16" s="6">
        <v>0</v>
      </c>
      <c r="AT16" s="26">
        <f t="shared" si="13"/>
        <v>0</v>
      </c>
      <c r="AU16" s="6">
        <v>0</v>
      </c>
      <c r="AV16" s="6">
        <v>0</v>
      </c>
      <c r="AW16" s="26">
        <f t="shared" si="14"/>
        <v>0</v>
      </c>
      <c r="AX16" s="6">
        <v>0</v>
      </c>
      <c r="AY16" s="6">
        <v>0</v>
      </c>
      <c r="AZ16" s="26">
        <f t="shared" si="15"/>
        <v>0</v>
      </c>
      <c r="BA16" s="6">
        <v>0</v>
      </c>
    </row>
    <row r="17" spans="1:53" s="40" customFormat="1" ht="21" customHeight="1">
      <c r="A17" s="72" t="s">
        <v>575</v>
      </c>
      <c r="B17" s="6">
        <f>SUM(B18:B22)</f>
        <v>294</v>
      </c>
      <c r="C17" s="6">
        <f>SUM(C18:C22)</f>
        <v>125</v>
      </c>
      <c r="D17" s="6">
        <f>SUM(D18:D22)</f>
        <v>0</v>
      </c>
      <c r="E17" s="26">
        <f t="shared" si="0"/>
        <v>0</v>
      </c>
      <c r="F17" s="6">
        <f>SUM(F18:F22)</f>
        <v>0</v>
      </c>
      <c r="G17" s="6">
        <f>SUM(G18:G22)</f>
        <v>0</v>
      </c>
      <c r="H17" s="26">
        <f t="shared" si="1"/>
        <v>0</v>
      </c>
      <c r="I17" s="6">
        <f>SUM(I18:I22)</f>
        <v>0</v>
      </c>
      <c r="J17" s="6">
        <f>SUM(J18:J22)</f>
        <v>27</v>
      </c>
      <c r="K17" s="26">
        <f t="shared" si="2"/>
        <v>9.183673469387756</v>
      </c>
      <c r="L17" s="6">
        <f>SUM(L18:L22)</f>
        <v>28</v>
      </c>
      <c r="M17" s="6">
        <f>SUM(M18:M22)</f>
        <v>48</v>
      </c>
      <c r="N17" s="26">
        <f t="shared" si="3"/>
        <v>16.3265306122449</v>
      </c>
      <c r="O17" s="6">
        <f>SUM(O18:O22)</f>
        <v>51</v>
      </c>
      <c r="P17" s="6">
        <f>SUM(P18:P22)</f>
        <v>24</v>
      </c>
      <c r="Q17" s="26">
        <f t="shared" si="4"/>
        <v>8.16326530612245</v>
      </c>
      <c r="R17" s="6">
        <f>SUM(R18:R22)</f>
        <v>26</v>
      </c>
      <c r="S17" s="6">
        <f>SUM(S18:S22)</f>
        <v>0</v>
      </c>
      <c r="T17" s="26">
        <f t="shared" si="5"/>
        <v>0</v>
      </c>
      <c r="U17" s="6">
        <f>SUM(U18:U22)</f>
        <v>0</v>
      </c>
      <c r="V17" s="72" t="s">
        <v>575</v>
      </c>
      <c r="W17" s="6">
        <f>SUM(W18:W22)</f>
        <v>0</v>
      </c>
      <c r="X17" s="26">
        <f t="shared" si="6"/>
        <v>0</v>
      </c>
      <c r="Y17" s="6">
        <f>SUM(Y18:Y22)</f>
        <v>0</v>
      </c>
      <c r="Z17" s="6">
        <f>SUM(Z18:Z22)</f>
        <v>0</v>
      </c>
      <c r="AA17" s="26">
        <f t="shared" si="7"/>
        <v>0</v>
      </c>
      <c r="AB17" s="6">
        <f>SUM(AB18:AB22)</f>
        <v>0</v>
      </c>
      <c r="AC17" s="6">
        <f>SUM(AC18:AC22)</f>
        <v>0</v>
      </c>
      <c r="AD17" s="26">
        <f t="shared" si="8"/>
        <v>0</v>
      </c>
      <c r="AE17" s="6">
        <f>SUM(AE18:AE22)</f>
        <v>0</v>
      </c>
      <c r="AF17" s="6">
        <f>SUM(AF18:AF22)</f>
        <v>0</v>
      </c>
      <c r="AG17" s="26">
        <f t="shared" si="9"/>
        <v>0</v>
      </c>
      <c r="AH17" s="6">
        <f>SUM(AH18:AH22)</f>
        <v>0</v>
      </c>
      <c r="AI17" s="6">
        <f>SUM(AI18:AI22)</f>
        <v>3</v>
      </c>
      <c r="AJ17" s="26">
        <f t="shared" si="10"/>
        <v>1.0204081632653061</v>
      </c>
      <c r="AK17" s="6">
        <f>SUM(AK18:AK22)</f>
        <v>3</v>
      </c>
      <c r="AL17" s="6">
        <f>SUM(AL18:AL22)</f>
        <v>17</v>
      </c>
      <c r="AM17" s="26">
        <f t="shared" si="11"/>
        <v>5.782312925170068</v>
      </c>
      <c r="AN17" s="6">
        <f>SUM(AN18:AN22)</f>
        <v>17</v>
      </c>
      <c r="AO17" s="6">
        <f>SUM(AO18:AO22)</f>
        <v>0</v>
      </c>
      <c r="AP17" s="26">
        <f t="shared" si="12"/>
        <v>0</v>
      </c>
      <c r="AQ17" s="6">
        <f>SUM(AQ18:AQ22)</f>
        <v>0</v>
      </c>
      <c r="AR17" s="72" t="s">
        <v>575</v>
      </c>
      <c r="AS17" s="6">
        <f>SUM(AS18:AS22)</f>
        <v>0</v>
      </c>
      <c r="AT17" s="26">
        <f t="shared" si="13"/>
        <v>0</v>
      </c>
      <c r="AU17" s="6">
        <f>SUM(AU18:AU22)</f>
        <v>0</v>
      </c>
      <c r="AV17" s="6">
        <f>SUM(AV18:AV22)</f>
        <v>0</v>
      </c>
      <c r="AW17" s="26">
        <f t="shared" si="14"/>
        <v>0</v>
      </c>
      <c r="AX17" s="6">
        <f>SUM(AX18:AX22)</f>
        <v>0</v>
      </c>
      <c r="AY17" s="6">
        <f>SUM(AY18:AY22)</f>
        <v>0</v>
      </c>
      <c r="AZ17" s="26">
        <f t="shared" si="15"/>
        <v>0</v>
      </c>
      <c r="BA17" s="6">
        <f>SUM(BA18:BA22)</f>
        <v>0</v>
      </c>
    </row>
    <row r="18" spans="1:53" s="40" customFormat="1" ht="21" customHeight="1">
      <c r="A18" s="72" t="s">
        <v>576</v>
      </c>
      <c r="B18" s="6">
        <v>46</v>
      </c>
      <c r="C18" s="6">
        <f>SUM(F18+I18+L18+O18+R18+U18+Y18+AB18+AE18+AH18+AK18+AN18+AQ18+AU18+AX18+BA18)</f>
        <v>20</v>
      </c>
      <c r="D18" s="6">
        <v>0</v>
      </c>
      <c r="E18" s="26">
        <f t="shared" si="0"/>
        <v>0</v>
      </c>
      <c r="F18" s="6">
        <v>0</v>
      </c>
      <c r="G18" s="6">
        <v>0</v>
      </c>
      <c r="H18" s="26">
        <f t="shared" si="1"/>
        <v>0</v>
      </c>
      <c r="I18" s="6">
        <v>0</v>
      </c>
      <c r="J18" s="6">
        <v>7</v>
      </c>
      <c r="K18" s="26">
        <f t="shared" si="2"/>
        <v>15.217391304347828</v>
      </c>
      <c r="L18" s="6">
        <v>7</v>
      </c>
      <c r="M18" s="6">
        <v>8</v>
      </c>
      <c r="N18" s="26">
        <f t="shared" si="3"/>
        <v>17.391304347826086</v>
      </c>
      <c r="O18" s="6">
        <v>9</v>
      </c>
      <c r="P18" s="6">
        <v>2</v>
      </c>
      <c r="Q18" s="26">
        <f t="shared" si="4"/>
        <v>4.3478260869565215</v>
      </c>
      <c r="R18" s="6">
        <v>3</v>
      </c>
      <c r="S18" s="6">
        <v>0</v>
      </c>
      <c r="T18" s="26">
        <f t="shared" si="5"/>
        <v>0</v>
      </c>
      <c r="U18" s="6">
        <v>0</v>
      </c>
      <c r="V18" s="72" t="s">
        <v>576</v>
      </c>
      <c r="W18" s="6">
        <v>0</v>
      </c>
      <c r="X18" s="26">
        <f t="shared" si="6"/>
        <v>0</v>
      </c>
      <c r="Y18" s="6">
        <v>0</v>
      </c>
      <c r="Z18" s="6">
        <v>0</v>
      </c>
      <c r="AA18" s="26">
        <f t="shared" si="7"/>
        <v>0</v>
      </c>
      <c r="AB18" s="6">
        <v>0</v>
      </c>
      <c r="AC18" s="6">
        <v>0</v>
      </c>
      <c r="AD18" s="26">
        <f t="shared" si="8"/>
        <v>0</v>
      </c>
      <c r="AE18" s="6">
        <v>0</v>
      </c>
      <c r="AF18" s="6">
        <v>0</v>
      </c>
      <c r="AG18" s="26">
        <f t="shared" si="9"/>
        <v>0</v>
      </c>
      <c r="AH18" s="6">
        <v>0</v>
      </c>
      <c r="AI18" s="6">
        <v>1</v>
      </c>
      <c r="AJ18" s="26">
        <f t="shared" si="10"/>
        <v>2.1739130434782608</v>
      </c>
      <c r="AK18" s="6">
        <v>1</v>
      </c>
      <c r="AL18" s="6">
        <v>0</v>
      </c>
      <c r="AM18" s="26">
        <f t="shared" si="11"/>
        <v>0</v>
      </c>
      <c r="AN18" s="6">
        <v>0</v>
      </c>
      <c r="AO18" s="6">
        <v>0</v>
      </c>
      <c r="AP18" s="26">
        <f t="shared" si="12"/>
        <v>0</v>
      </c>
      <c r="AQ18" s="6">
        <v>0</v>
      </c>
      <c r="AR18" s="72" t="s">
        <v>576</v>
      </c>
      <c r="AS18" s="6">
        <v>0</v>
      </c>
      <c r="AT18" s="26">
        <f t="shared" si="13"/>
        <v>0</v>
      </c>
      <c r="AU18" s="6">
        <v>0</v>
      </c>
      <c r="AV18" s="6">
        <v>0</v>
      </c>
      <c r="AW18" s="26">
        <f t="shared" si="14"/>
        <v>0</v>
      </c>
      <c r="AX18" s="6">
        <v>0</v>
      </c>
      <c r="AY18" s="6">
        <v>0</v>
      </c>
      <c r="AZ18" s="26">
        <f t="shared" si="15"/>
        <v>0</v>
      </c>
      <c r="BA18" s="6">
        <v>0</v>
      </c>
    </row>
    <row r="19" spans="1:53" s="40" customFormat="1" ht="15" customHeight="1">
      <c r="A19" s="72" t="s">
        <v>577</v>
      </c>
      <c r="B19" s="6">
        <v>72</v>
      </c>
      <c r="C19" s="6">
        <f>SUM(F19+I19+L19+O19+R19+U19+Y19+AB19+AE19+AH19+AK19+AN19+AQ19+AU19+AX19+BA19)</f>
        <v>40</v>
      </c>
      <c r="D19" s="6">
        <v>0</v>
      </c>
      <c r="E19" s="26">
        <f t="shared" si="0"/>
        <v>0</v>
      </c>
      <c r="F19" s="6">
        <v>0</v>
      </c>
      <c r="G19" s="6">
        <v>0</v>
      </c>
      <c r="H19" s="26">
        <f t="shared" si="1"/>
        <v>0</v>
      </c>
      <c r="I19" s="6">
        <v>0</v>
      </c>
      <c r="J19" s="6">
        <v>5</v>
      </c>
      <c r="K19" s="26">
        <f t="shared" si="2"/>
        <v>6.944444444444445</v>
      </c>
      <c r="L19" s="6">
        <v>5</v>
      </c>
      <c r="M19" s="6">
        <v>17</v>
      </c>
      <c r="N19" s="26">
        <f t="shared" si="3"/>
        <v>23.61111111111111</v>
      </c>
      <c r="O19" s="6">
        <v>18</v>
      </c>
      <c r="P19" s="6">
        <v>6</v>
      </c>
      <c r="Q19" s="26">
        <f t="shared" si="4"/>
        <v>8.333333333333332</v>
      </c>
      <c r="R19" s="6">
        <v>7</v>
      </c>
      <c r="S19" s="6">
        <v>0</v>
      </c>
      <c r="T19" s="26">
        <f t="shared" si="5"/>
        <v>0</v>
      </c>
      <c r="U19" s="6">
        <v>0</v>
      </c>
      <c r="V19" s="72" t="s">
        <v>577</v>
      </c>
      <c r="W19" s="6">
        <v>0</v>
      </c>
      <c r="X19" s="26">
        <f t="shared" si="6"/>
        <v>0</v>
      </c>
      <c r="Y19" s="6">
        <v>0</v>
      </c>
      <c r="Z19" s="6">
        <v>0</v>
      </c>
      <c r="AA19" s="26">
        <f t="shared" si="7"/>
        <v>0</v>
      </c>
      <c r="AB19" s="6">
        <v>0</v>
      </c>
      <c r="AC19" s="6">
        <v>0</v>
      </c>
      <c r="AD19" s="26">
        <f t="shared" si="8"/>
        <v>0</v>
      </c>
      <c r="AE19" s="6">
        <v>0</v>
      </c>
      <c r="AF19" s="6">
        <v>0</v>
      </c>
      <c r="AG19" s="26">
        <f t="shared" si="9"/>
        <v>0</v>
      </c>
      <c r="AH19" s="6">
        <v>0</v>
      </c>
      <c r="AI19" s="6">
        <v>1</v>
      </c>
      <c r="AJ19" s="26">
        <f t="shared" si="10"/>
        <v>1.3888888888888888</v>
      </c>
      <c r="AK19" s="6">
        <v>1</v>
      </c>
      <c r="AL19" s="6">
        <v>9</v>
      </c>
      <c r="AM19" s="26">
        <f t="shared" si="11"/>
        <v>12.5</v>
      </c>
      <c r="AN19" s="6">
        <v>9</v>
      </c>
      <c r="AO19" s="6">
        <v>0</v>
      </c>
      <c r="AP19" s="26">
        <f t="shared" si="12"/>
        <v>0</v>
      </c>
      <c r="AQ19" s="6">
        <v>0</v>
      </c>
      <c r="AR19" s="72" t="s">
        <v>577</v>
      </c>
      <c r="AS19" s="6">
        <v>0</v>
      </c>
      <c r="AT19" s="26">
        <f t="shared" si="13"/>
        <v>0</v>
      </c>
      <c r="AU19" s="6">
        <v>0</v>
      </c>
      <c r="AV19" s="6">
        <v>0</v>
      </c>
      <c r="AW19" s="26">
        <f t="shared" si="14"/>
        <v>0</v>
      </c>
      <c r="AX19" s="6">
        <v>0</v>
      </c>
      <c r="AY19" s="6">
        <v>0</v>
      </c>
      <c r="AZ19" s="26">
        <f t="shared" si="15"/>
        <v>0</v>
      </c>
      <c r="BA19" s="6">
        <v>0</v>
      </c>
    </row>
    <row r="20" spans="1:53" s="40" customFormat="1" ht="15" customHeight="1">
      <c r="A20" s="72" t="s">
        <v>578</v>
      </c>
      <c r="B20" s="6">
        <v>26</v>
      </c>
      <c r="C20" s="6">
        <f>SUM(F20+I20+L20+O20+R20+U20+Y20+AB20+AE20+AH20+AK20+AN20+AQ20+AU20+AX20+BA20)</f>
        <v>6</v>
      </c>
      <c r="D20" s="6">
        <v>0</v>
      </c>
      <c r="E20" s="26">
        <f t="shared" si="0"/>
        <v>0</v>
      </c>
      <c r="F20" s="6">
        <v>0</v>
      </c>
      <c r="G20" s="6">
        <v>0</v>
      </c>
      <c r="H20" s="26">
        <f t="shared" si="1"/>
        <v>0</v>
      </c>
      <c r="I20" s="6">
        <v>0</v>
      </c>
      <c r="J20" s="6">
        <v>0</v>
      </c>
      <c r="K20" s="26">
        <f t="shared" si="2"/>
        <v>0</v>
      </c>
      <c r="L20" s="6">
        <v>0</v>
      </c>
      <c r="M20" s="6">
        <v>4</v>
      </c>
      <c r="N20" s="26">
        <f t="shared" si="3"/>
        <v>15.384615384615385</v>
      </c>
      <c r="O20" s="6">
        <v>5</v>
      </c>
      <c r="P20" s="6">
        <v>1</v>
      </c>
      <c r="Q20" s="26">
        <f t="shared" si="4"/>
        <v>3.8461538461538463</v>
      </c>
      <c r="R20" s="6">
        <v>1</v>
      </c>
      <c r="S20" s="6">
        <v>0</v>
      </c>
      <c r="T20" s="26">
        <f t="shared" si="5"/>
        <v>0</v>
      </c>
      <c r="U20" s="6">
        <v>0</v>
      </c>
      <c r="V20" s="72" t="s">
        <v>578</v>
      </c>
      <c r="W20" s="6">
        <v>0</v>
      </c>
      <c r="X20" s="26">
        <f t="shared" si="6"/>
        <v>0</v>
      </c>
      <c r="Y20" s="6">
        <v>0</v>
      </c>
      <c r="Z20" s="6">
        <v>0</v>
      </c>
      <c r="AA20" s="26">
        <f t="shared" si="7"/>
        <v>0</v>
      </c>
      <c r="AB20" s="6">
        <v>0</v>
      </c>
      <c r="AC20" s="6">
        <v>0</v>
      </c>
      <c r="AD20" s="26">
        <f t="shared" si="8"/>
        <v>0</v>
      </c>
      <c r="AE20" s="6">
        <v>0</v>
      </c>
      <c r="AF20" s="6">
        <v>0</v>
      </c>
      <c r="AG20" s="26">
        <f t="shared" si="9"/>
        <v>0</v>
      </c>
      <c r="AH20" s="6">
        <v>0</v>
      </c>
      <c r="AI20" s="6">
        <v>0</v>
      </c>
      <c r="AJ20" s="26">
        <f t="shared" si="10"/>
        <v>0</v>
      </c>
      <c r="AK20" s="6">
        <v>0</v>
      </c>
      <c r="AL20" s="6">
        <v>0</v>
      </c>
      <c r="AM20" s="26">
        <f t="shared" si="11"/>
        <v>0</v>
      </c>
      <c r="AN20" s="6">
        <v>0</v>
      </c>
      <c r="AO20" s="6">
        <v>0</v>
      </c>
      <c r="AP20" s="26">
        <f t="shared" si="12"/>
        <v>0</v>
      </c>
      <c r="AQ20" s="6">
        <v>0</v>
      </c>
      <c r="AR20" s="72" t="s">
        <v>578</v>
      </c>
      <c r="AS20" s="6">
        <v>0</v>
      </c>
      <c r="AT20" s="26">
        <f t="shared" si="13"/>
        <v>0</v>
      </c>
      <c r="AU20" s="6">
        <v>0</v>
      </c>
      <c r="AV20" s="6">
        <v>0</v>
      </c>
      <c r="AW20" s="26">
        <f t="shared" si="14"/>
        <v>0</v>
      </c>
      <c r="AX20" s="6">
        <v>0</v>
      </c>
      <c r="AY20" s="6">
        <v>0</v>
      </c>
      <c r="AZ20" s="26">
        <f t="shared" si="15"/>
        <v>0</v>
      </c>
      <c r="BA20" s="6">
        <v>0</v>
      </c>
    </row>
    <row r="21" spans="1:53" s="40" customFormat="1" ht="15" customHeight="1">
      <c r="A21" s="72" t="s">
        <v>579</v>
      </c>
      <c r="B21" s="6">
        <v>33</v>
      </c>
      <c r="C21" s="6">
        <f>SUM(F21+I21+L21+O21+R21+U21+Y21+AB21+AE21+AH21+AK21+AN21+AQ21+AU21+AX21+BA21)</f>
        <v>9</v>
      </c>
      <c r="D21" s="6">
        <v>0</v>
      </c>
      <c r="E21" s="26">
        <f t="shared" si="0"/>
        <v>0</v>
      </c>
      <c r="F21" s="6">
        <v>0</v>
      </c>
      <c r="G21" s="6">
        <v>0</v>
      </c>
      <c r="H21" s="26">
        <f t="shared" si="1"/>
        <v>0</v>
      </c>
      <c r="I21" s="6">
        <v>0</v>
      </c>
      <c r="J21" s="6">
        <v>2</v>
      </c>
      <c r="K21" s="26">
        <f t="shared" si="2"/>
        <v>6.0606060606060606</v>
      </c>
      <c r="L21" s="6">
        <v>2</v>
      </c>
      <c r="M21" s="6">
        <v>4</v>
      </c>
      <c r="N21" s="26">
        <f t="shared" si="3"/>
        <v>12.121212121212121</v>
      </c>
      <c r="O21" s="6">
        <v>4</v>
      </c>
      <c r="P21" s="6">
        <v>0</v>
      </c>
      <c r="Q21" s="26">
        <f t="shared" si="4"/>
        <v>0</v>
      </c>
      <c r="R21" s="6">
        <v>0</v>
      </c>
      <c r="S21" s="6">
        <v>0</v>
      </c>
      <c r="T21" s="26">
        <f t="shared" si="5"/>
        <v>0</v>
      </c>
      <c r="U21" s="6">
        <v>0</v>
      </c>
      <c r="V21" s="72" t="s">
        <v>579</v>
      </c>
      <c r="W21" s="6">
        <v>0</v>
      </c>
      <c r="X21" s="26">
        <f t="shared" si="6"/>
        <v>0</v>
      </c>
      <c r="Y21" s="6">
        <v>0</v>
      </c>
      <c r="Z21" s="6">
        <v>0</v>
      </c>
      <c r="AA21" s="26">
        <f t="shared" si="7"/>
        <v>0</v>
      </c>
      <c r="AB21" s="6">
        <v>0</v>
      </c>
      <c r="AC21" s="6">
        <v>0</v>
      </c>
      <c r="AD21" s="26">
        <f t="shared" si="8"/>
        <v>0</v>
      </c>
      <c r="AE21" s="6">
        <v>0</v>
      </c>
      <c r="AF21" s="6">
        <v>0</v>
      </c>
      <c r="AG21" s="26">
        <f t="shared" si="9"/>
        <v>0</v>
      </c>
      <c r="AH21" s="6">
        <v>0</v>
      </c>
      <c r="AI21" s="6">
        <v>0</v>
      </c>
      <c r="AJ21" s="26">
        <f t="shared" si="10"/>
        <v>0</v>
      </c>
      <c r="AK21" s="6">
        <v>0</v>
      </c>
      <c r="AL21" s="6">
        <v>3</v>
      </c>
      <c r="AM21" s="26">
        <f t="shared" si="11"/>
        <v>9.090909090909092</v>
      </c>
      <c r="AN21" s="6">
        <v>3</v>
      </c>
      <c r="AO21" s="6">
        <v>0</v>
      </c>
      <c r="AP21" s="26">
        <f t="shared" si="12"/>
        <v>0</v>
      </c>
      <c r="AQ21" s="6">
        <v>0</v>
      </c>
      <c r="AR21" s="72" t="s">
        <v>579</v>
      </c>
      <c r="AS21" s="6">
        <v>0</v>
      </c>
      <c r="AT21" s="26">
        <f t="shared" si="13"/>
        <v>0</v>
      </c>
      <c r="AU21" s="6">
        <v>0</v>
      </c>
      <c r="AV21" s="6">
        <v>0</v>
      </c>
      <c r="AW21" s="26">
        <f t="shared" si="14"/>
        <v>0</v>
      </c>
      <c r="AX21" s="6">
        <v>0</v>
      </c>
      <c r="AY21" s="6">
        <v>0</v>
      </c>
      <c r="AZ21" s="26">
        <f t="shared" si="15"/>
        <v>0</v>
      </c>
      <c r="BA21" s="6">
        <v>0</v>
      </c>
    </row>
    <row r="22" spans="1:53" s="40" customFormat="1" ht="15" customHeight="1">
      <c r="A22" s="72" t="s">
        <v>636</v>
      </c>
      <c r="B22" s="6">
        <v>117</v>
      </c>
      <c r="C22" s="6">
        <f>SUM(F22+I22+L22+O22+R22+U22+Y22+AB22+AE22+AH22+AK22+AN22+AQ22+AU22+AX22+BA22)</f>
        <v>50</v>
      </c>
      <c r="D22" s="6">
        <v>0</v>
      </c>
      <c r="E22" s="26">
        <f t="shared" si="0"/>
        <v>0</v>
      </c>
      <c r="F22" s="6">
        <v>0</v>
      </c>
      <c r="G22" s="6">
        <v>0</v>
      </c>
      <c r="H22" s="26">
        <f t="shared" si="1"/>
        <v>0</v>
      </c>
      <c r="I22" s="6">
        <v>0</v>
      </c>
      <c r="J22" s="6">
        <v>13</v>
      </c>
      <c r="K22" s="26">
        <f t="shared" si="2"/>
        <v>11.11111111111111</v>
      </c>
      <c r="L22" s="6">
        <v>14</v>
      </c>
      <c r="M22" s="6">
        <v>15</v>
      </c>
      <c r="N22" s="26">
        <f t="shared" si="3"/>
        <v>12.82051282051282</v>
      </c>
      <c r="O22" s="6">
        <v>15</v>
      </c>
      <c r="P22" s="6">
        <v>15</v>
      </c>
      <c r="Q22" s="26">
        <f t="shared" si="4"/>
        <v>12.82051282051282</v>
      </c>
      <c r="R22" s="6">
        <v>15</v>
      </c>
      <c r="S22" s="6">
        <v>0</v>
      </c>
      <c r="T22" s="26">
        <f t="shared" si="5"/>
        <v>0</v>
      </c>
      <c r="U22" s="6">
        <v>0</v>
      </c>
      <c r="V22" s="72" t="s">
        <v>636</v>
      </c>
      <c r="W22" s="6">
        <v>0</v>
      </c>
      <c r="X22" s="26">
        <f t="shared" si="6"/>
        <v>0</v>
      </c>
      <c r="Y22" s="6">
        <v>0</v>
      </c>
      <c r="Z22" s="6">
        <v>0</v>
      </c>
      <c r="AA22" s="26">
        <f t="shared" si="7"/>
        <v>0</v>
      </c>
      <c r="AB22" s="6">
        <v>0</v>
      </c>
      <c r="AC22" s="6">
        <v>0</v>
      </c>
      <c r="AD22" s="26">
        <f t="shared" si="8"/>
        <v>0</v>
      </c>
      <c r="AE22" s="6">
        <v>0</v>
      </c>
      <c r="AF22" s="6">
        <v>0</v>
      </c>
      <c r="AG22" s="26">
        <f t="shared" si="9"/>
        <v>0</v>
      </c>
      <c r="AH22" s="6">
        <v>0</v>
      </c>
      <c r="AI22" s="6">
        <v>1</v>
      </c>
      <c r="AJ22" s="26">
        <f t="shared" si="10"/>
        <v>0.8547008547008548</v>
      </c>
      <c r="AK22" s="6">
        <v>1</v>
      </c>
      <c r="AL22" s="6">
        <v>5</v>
      </c>
      <c r="AM22" s="26">
        <f t="shared" si="11"/>
        <v>4.273504273504273</v>
      </c>
      <c r="AN22" s="6">
        <v>5</v>
      </c>
      <c r="AO22" s="6">
        <v>0</v>
      </c>
      <c r="AP22" s="26">
        <f t="shared" si="12"/>
        <v>0</v>
      </c>
      <c r="AQ22" s="6">
        <v>0</v>
      </c>
      <c r="AR22" s="72" t="s">
        <v>636</v>
      </c>
      <c r="AS22" s="6">
        <v>0</v>
      </c>
      <c r="AT22" s="26">
        <f t="shared" si="13"/>
        <v>0</v>
      </c>
      <c r="AU22" s="6">
        <v>0</v>
      </c>
      <c r="AV22" s="6">
        <v>0</v>
      </c>
      <c r="AW22" s="26">
        <f t="shared" si="14"/>
        <v>0</v>
      </c>
      <c r="AX22" s="6">
        <v>0</v>
      </c>
      <c r="AY22" s="6">
        <v>0</v>
      </c>
      <c r="AZ22" s="26">
        <f t="shared" si="15"/>
        <v>0</v>
      </c>
      <c r="BA22" s="6">
        <v>0</v>
      </c>
    </row>
    <row r="23" spans="1:53" s="40" customFormat="1" ht="21" customHeight="1">
      <c r="A23" s="72" t="s">
        <v>580</v>
      </c>
      <c r="B23" s="6">
        <f>SUM(B24:B31)</f>
        <v>200</v>
      </c>
      <c r="C23" s="6">
        <f>SUM(C24:C31)</f>
        <v>70</v>
      </c>
      <c r="D23" s="6">
        <f>SUM(D24:D31)</f>
        <v>0</v>
      </c>
      <c r="E23" s="26">
        <f t="shared" si="0"/>
        <v>0</v>
      </c>
      <c r="F23" s="6">
        <f>SUM(F24:F31)</f>
        <v>0</v>
      </c>
      <c r="G23" s="6">
        <f>SUM(G24:G31)</f>
        <v>0</v>
      </c>
      <c r="H23" s="26">
        <f t="shared" si="1"/>
        <v>0</v>
      </c>
      <c r="I23" s="6">
        <f>SUM(I24:I31)</f>
        <v>0</v>
      </c>
      <c r="J23" s="6">
        <f>SUM(J24:J31)</f>
        <v>23</v>
      </c>
      <c r="K23" s="26">
        <f t="shared" si="2"/>
        <v>11.5</v>
      </c>
      <c r="L23" s="6">
        <f>SUM(L24:L31)</f>
        <v>23</v>
      </c>
      <c r="M23" s="6">
        <f>SUM(M24:M31)</f>
        <v>21</v>
      </c>
      <c r="N23" s="26">
        <f t="shared" si="3"/>
        <v>10.5</v>
      </c>
      <c r="O23" s="6">
        <f>SUM(O24:O31)</f>
        <v>25</v>
      </c>
      <c r="P23" s="6">
        <f>SUM(P24:P31)</f>
        <v>15</v>
      </c>
      <c r="Q23" s="26">
        <f t="shared" si="4"/>
        <v>7.5</v>
      </c>
      <c r="R23" s="6">
        <f>SUM(R24:R31)</f>
        <v>16</v>
      </c>
      <c r="S23" s="6">
        <f>SUM(S24:S31)</f>
        <v>0</v>
      </c>
      <c r="T23" s="26">
        <f t="shared" si="5"/>
        <v>0</v>
      </c>
      <c r="U23" s="6">
        <f>SUM(U24:U31)</f>
        <v>0</v>
      </c>
      <c r="V23" s="72" t="s">
        <v>580</v>
      </c>
      <c r="W23" s="6">
        <f>SUM(W24:W31)</f>
        <v>0</v>
      </c>
      <c r="X23" s="26">
        <f t="shared" si="6"/>
        <v>0</v>
      </c>
      <c r="Y23" s="6">
        <f>SUM(Y24:Y31)</f>
        <v>0</v>
      </c>
      <c r="Z23" s="6">
        <f>SUM(Z24:Z31)</f>
        <v>0</v>
      </c>
      <c r="AA23" s="26">
        <f t="shared" si="7"/>
        <v>0</v>
      </c>
      <c r="AB23" s="6">
        <f>SUM(AB24:AB31)</f>
        <v>0</v>
      </c>
      <c r="AC23" s="6">
        <f>SUM(AC24:AC31)</f>
        <v>0</v>
      </c>
      <c r="AD23" s="26">
        <f t="shared" si="8"/>
        <v>0</v>
      </c>
      <c r="AE23" s="6">
        <f>SUM(AE24:AE31)</f>
        <v>0</v>
      </c>
      <c r="AF23" s="6">
        <f>SUM(AF24:AF31)</f>
        <v>0</v>
      </c>
      <c r="AG23" s="26">
        <f t="shared" si="9"/>
        <v>0</v>
      </c>
      <c r="AH23" s="6">
        <f>SUM(AH24:AH31)</f>
        <v>0</v>
      </c>
      <c r="AI23" s="6">
        <f>SUM(AI24:AI31)</f>
        <v>2</v>
      </c>
      <c r="AJ23" s="26">
        <f t="shared" si="10"/>
        <v>1</v>
      </c>
      <c r="AK23" s="6">
        <f>SUM(AK24:AK31)</f>
        <v>2</v>
      </c>
      <c r="AL23" s="6">
        <f>SUM(AL24:AL31)</f>
        <v>3</v>
      </c>
      <c r="AM23" s="26">
        <f t="shared" si="11"/>
        <v>1.5</v>
      </c>
      <c r="AN23" s="6">
        <f>SUM(AN24:AN31)</f>
        <v>3</v>
      </c>
      <c r="AO23" s="6">
        <f>SUM(AO24:AO31)</f>
        <v>0</v>
      </c>
      <c r="AP23" s="26">
        <f t="shared" si="12"/>
        <v>0</v>
      </c>
      <c r="AQ23" s="6">
        <f>SUM(AQ24:AQ31)</f>
        <v>0</v>
      </c>
      <c r="AR23" s="72" t="s">
        <v>580</v>
      </c>
      <c r="AS23" s="6">
        <f>SUM(AS24:AS31)</f>
        <v>0</v>
      </c>
      <c r="AT23" s="26">
        <f t="shared" si="13"/>
        <v>0</v>
      </c>
      <c r="AU23" s="6">
        <f>SUM(AU24:AU31)</f>
        <v>0</v>
      </c>
      <c r="AV23" s="6">
        <f>SUM(AV24:AV31)</f>
        <v>1</v>
      </c>
      <c r="AW23" s="26">
        <f t="shared" si="14"/>
        <v>0.5</v>
      </c>
      <c r="AX23" s="6">
        <f>SUM(AX24:AX31)</f>
        <v>1</v>
      </c>
      <c r="AY23" s="6">
        <f>SUM(AY24:AY31)</f>
        <v>0</v>
      </c>
      <c r="AZ23" s="26">
        <f t="shared" si="15"/>
        <v>0</v>
      </c>
      <c r="BA23" s="6">
        <f>SUM(BA24:BA31)</f>
        <v>0</v>
      </c>
    </row>
    <row r="24" spans="1:53" s="40" customFormat="1" ht="21" customHeight="1">
      <c r="A24" s="72" t="s">
        <v>108</v>
      </c>
      <c r="B24" s="6">
        <v>4</v>
      </c>
      <c r="C24" s="6">
        <f aca="true" t="shared" si="17" ref="C24:C37">SUM(F24+I24+L24+O24+R24+U24+Y24+AB24+AE24+AH24+AK24+AN24+AQ24+AU24+AX24+BA24)</f>
        <v>2</v>
      </c>
      <c r="D24" s="6">
        <v>0</v>
      </c>
      <c r="E24" s="26">
        <f t="shared" si="0"/>
        <v>0</v>
      </c>
      <c r="F24" s="6">
        <v>0</v>
      </c>
      <c r="G24" s="6">
        <v>0</v>
      </c>
      <c r="H24" s="26">
        <f t="shared" si="1"/>
        <v>0</v>
      </c>
      <c r="I24" s="6">
        <v>0</v>
      </c>
      <c r="J24" s="6">
        <v>1</v>
      </c>
      <c r="K24" s="26">
        <f t="shared" si="2"/>
        <v>25</v>
      </c>
      <c r="L24" s="6">
        <v>1</v>
      </c>
      <c r="M24" s="6">
        <v>1</v>
      </c>
      <c r="N24" s="26">
        <f t="shared" si="3"/>
        <v>25</v>
      </c>
      <c r="O24" s="6">
        <v>1</v>
      </c>
      <c r="P24" s="6">
        <v>0</v>
      </c>
      <c r="Q24" s="26">
        <f t="shared" si="4"/>
        <v>0</v>
      </c>
      <c r="R24" s="6">
        <v>0</v>
      </c>
      <c r="S24" s="6">
        <v>0</v>
      </c>
      <c r="T24" s="26">
        <f t="shared" si="5"/>
        <v>0</v>
      </c>
      <c r="U24" s="6">
        <v>0</v>
      </c>
      <c r="V24" s="72" t="s">
        <v>108</v>
      </c>
      <c r="W24" s="6">
        <v>0</v>
      </c>
      <c r="X24" s="26">
        <f t="shared" si="6"/>
        <v>0</v>
      </c>
      <c r="Y24" s="6">
        <v>0</v>
      </c>
      <c r="Z24" s="6">
        <v>0</v>
      </c>
      <c r="AA24" s="26">
        <f t="shared" si="7"/>
        <v>0</v>
      </c>
      <c r="AB24" s="6">
        <v>0</v>
      </c>
      <c r="AC24" s="6">
        <v>0</v>
      </c>
      <c r="AD24" s="26">
        <f t="shared" si="8"/>
        <v>0</v>
      </c>
      <c r="AE24" s="6">
        <v>0</v>
      </c>
      <c r="AF24" s="6">
        <v>0</v>
      </c>
      <c r="AG24" s="26">
        <f t="shared" si="9"/>
        <v>0</v>
      </c>
      <c r="AH24" s="6">
        <v>0</v>
      </c>
      <c r="AI24" s="6">
        <v>0</v>
      </c>
      <c r="AJ24" s="26">
        <f t="shared" si="10"/>
        <v>0</v>
      </c>
      <c r="AK24" s="6">
        <v>0</v>
      </c>
      <c r="AL24" s="6">
        <v>0</v>
      </c>
      <c r="AM24" s="26">
        <f t="shared" si="11"/>
        <v>0</v>
      </c>
      <c r="AN24" s="6">
        <v>0</v>
      </c>
      <c r="AO24" s="6">
        <v>0</v>
      </c>
      <c r="AP24" s="26">
        <f t="shared" si="12"/>
        <v>0</v>
      </c>
      <c r="AQ24" s="6">
        <v>0</v>
      </c>
      <c r="AR24" s="72" t="s">
        <v>108</v>
      </c>
      <c r="AS24" s="6">
        <v>0</v>
      </c>
      <c r="AT24" s="26">
        <f t="shared" si="13"/>
        <v>0</v>
      </c>
      <c r="AU24" s="6">
        <v>0</v>
      </c>
      <c r="AV24" s="6">
        <v>0</v>
      </c>
      <c r="AW24" s="26">
        <f t="shared" si="14"/>
        <v>0</v>
      </c>
      <c r="AX24" s="6">
        <v>0</v>
      </c>
      <c r="AY24" s="6">
        <v>0</v>
      </c>
      <c r="AZ24" s="26">
        <f t="shared" si="15"/>
        <v>0</v>
      </c>
      <c r="BA24" s="6">
        <v>0</v>
      </c>
    </row>
    <row r="25" spans="1:53" s="40" customFormat="1" ht="13.5" customHeight="1">
      <c r="A25" s="72" t="s">
        <v>581</v>
      </c>
      <c r="B25" s="6">
        <v>4</v>
      </c>
      <c r="C25" s="6">
        <f t="shared" si="17"/>
        <v>2</v>
      </c>
      <c r="D25" s="6">
        <v>0</v>
      </c>
      <c r="E25" s="26">
        <f t="shared" si="0"/>
        <v>0</v>
      </c>
      <c r="F25" s="6">
        <v>0</v>
      </c>
      <c r="G25" s="6">
        <v>0</v>
      </c>
      <c r="H25" s="26">
        <f t="shared" si="1"/>
        <v>0</v>
      </c>
      <c r="I25" s="6">
        <v>0</v>
      </c>
      <c r="J25" s="6">
        <v>1</v>
      </c>
      <c r="K25" s="26">
        <f t="shared" si="2"/>
        <v>25</v>
      </c>
      <c r="L25" s="6">
        <v>1</v>
      </c>
      <c r="M25" s="6">
        <v>0</v>
      </c>
      <c r="N25" s="26">
        <f t="shared" si="3"/>
        <v>0</v>
      </c>
      <c r="O25" s="6">
        <v>0</v>
      </c>
      <c r="P25" s="6">
        <v>1</v>
      </c>
      <c r="Q25" s="26">
        <f t="shared" si="4"/>
        <v>25</v>
      </c>
      <c r="R25" s="6">
        <v>1</v>
      </c>
      <c r="S25" s="6">
        <v>0</v>
      </c>
      <c r="T25" s="26">
        <f t="shared" si="5"/>
        <v>0</v>
      </c>
      <c r="U25" s="6">
        <v>0</v>
      </c>
      <c r="V25" s="72" t="s">
        <v>581</v>
      </c>
      <c r="W25" s="6">
        <v>0</v>
      </c>
      <c r="X25" s="26">
        <f t="shared" si="6"/>
        <v>0</v>
      </c>
      <c r="Y25" s="6">
        <v>0</v>
      </c>
      <c r="Z25" s="6">
        <v>0</v>
      </c>
      <c r="AA25" s="26">
        <f t="shared" si="7"/>
        <v>0</v>
      </c>
      <c r="AB25" s="6">
        <v>0</v>
      </c>
      <c r="AC25" s="6">
        <v>0</v>
      </c>
      <c r="AD25" s="26">
        <f t="shared" si="8"/>
        <v>0</v>
      </c>
      <c r="AE25" s="6">
        <v>0</v>
      </c>
      <c r="AF25" s="6">
        <v>0</v>
      </c>
      <c r="AG25" s="26">
        <f t="shared" si="9"/>
        <v>0</v>
      </c>
      <c r="AH25" s="6">
        <v>0</v>
      </c>
      <c r="AI25" s="6">
        <v>0</v>
      </c>
      <c r="AJ25" s="26">
        <f t="shared" si="10"/>
        <v>0</v>
      </c>
      <c r="AK25" s="6">
        <v>0</v>
      </c>
      <c r="AL25" s="6">
        <v>0</v>
      </c>
      <c r="AM25" s="26">
        <f t="shared" si="11"/>
        <v>0</v>
      </c>
      <c r="AN25" s="6">
        <v>0</v>
      </c>
      <c r="AO25" s="6">
        <v>0</v>
      </c>
      <c r="AP25" s="26">
        <f t="shared" si="12"/>
        <v>0</v>
      </c>
      <c r="AQ25" s="6">
        <v>0</v>
      </c>
      <c r="AR25" s="72" t="s">
        <v>581</v>
      </c>
      <c r="AS25" s="6">
        <v>0</v>
      </c>
      <c r="AT25" s="26">
        <f t="shared" si="13"/>
        <v>0</v>
      </c>
      <c r="AU25" s="6">
        <v>0</v>
      </c>
      <c r="AV25" s="6">
        <v>0</v>
      </c>
      <c r="AW25" s="26">
        <f t="shared" si="14"/>
        <v>0</v>
      </c>
      <c r="AX25" s="6">
        <v>0</v>
      </c>
      <c r="AY25" s="6">
        <v>0</v>
      </c>
      <c r="AZ25" s="26">
        <f t="shared" si="15"/>
        <v>0</v>
      </c>
      <c r="BA25" s="6">
        <v>0</v>
      </c>
    </row>
    <row r="26" spans="1:53" s="40" customFormat="1" ht="13.5" customHeight="1">
      <c r="A26" s="72" t="s">
        <v>620</v>
      </c>
      <c r="B26" s="6">
        <v>1</v>
      </c>
      <c r="C26" s="6">
        <f t="shared" si="17"/>
        <v>0</v>
      </c>
      <c r="D26" s="6">
        <v>0</v>
      </c>
      <c r="E26" s="26">
        <f t="shared" si="0"/>
        <v>0</v>
      </c>
      <c r="F26" s="6">
        <v>0</v>
      </c>
      <c r="G26" s="6">
        <v>0</v>
      </c>
      <c r="H26" s="26">
        <f t="shared" si="1"/>
        <v>0</v>
      </c>
      <c r="I26" s="6">
        <v>0</v>
      </c>
      <c r="J26" s="6">
        <v>0</v>
      </c>
      <c r="K26" s="26">
        <f t="shared" si="2"/>
        <v>0</v>
      </c>
      <c r="L26" s="6">
        <v>0</v>
      </c>
      <c r="M26" s="6">
        <v>0</v>
      </c>
      <c r="N26" s="26">
        <f t="shared" si="3"/>
        <v>0</v>
      </c>
      <c r="O26" s="6">
        <v>0</v>
      </c>
      <c r="P26" s="6">
        <v>0</v>
      </c>
      <c r="Q26" s="26">
        <f t="shared" si="4"/>
        <v>0</v>
      </c>
      <c r="R26" s="6">
        <v>0</v>
      </c>
      <c r="S26" s="6">
        <v>0</v>
      </c>
      <c r="T26" s="26">
        <f t="shared" si="5"/>
        <v>0</v>
      </c>
      <c r="U26" s="6">
        <v>0</v>
      </c>
      <c r="V26" s="72" t="s">
        <v>620</v>
      </c>
      <c r="W26" s="6">
        <v>0</v>
      </c>
      <c r="X26" s="26">
        <f t="shared" si="6"/>
        <v>0</v>
      </c>
      <c r="Y26" s="6">
        <v>0</v>
      </c>
      <c r="Z26" s="6">
        <v>0</v>
      </c>
      <c r="AA26" s="26">
        <f t="shared" si="7"/>
        <v>0</v>
      </c>
      <c r="AB26" s="6">
        <v>0</v>
      </c>
      <c r="AC26" s="6">
        <v>0</v>
      </c>
      <c r="AD26" s="26">
        <f t="shared" si="8"/>
        <v>0</v>
      </c>
      <c r="AE26" s="6">
        <v>0</v>
      </c>
      <c r="AF26" s="6">
        <v>0</v>
      </c>
      <c r="AG26" s="26">
        <f t="shared" si="9"/>
        <v>0</v>
      </c>
      <c r="AH26" s="6">
        <v>0</v>
      </c>
      <c r="AI26" s="6">
        <v>0</v>
      </c>
      <c r="AJ26" s="26">
        <f t="shared" si="10"/>
        <v>0</v>
      </c>
      <c r="AK26" s="6">
        <v>0</v>
      </c>
      <c r="AL26" s="6">
        <v>0</v>
      </c>
      <c r="AM26" s="26">
        <f t="shared" si="11"/>
        <v>0</v>
      </c>
      <c r="AN26" s="6">
        <v>0</v>
      </c>
      <c r="AO26" s="6">
        <v>0</v>
      </c>
      <c r="AP26" s="26">
        <f t="shared" si="12"/>
        <v>0</v>
      </c>
      <c r="AQ26" s="6">
        <v>0</v>
      </c>
      <c r="AR26" s="72" t="s">
        <v>620</v>
      </c>
      <c r="AS26" s="6">
        <v>0</v>
      </c>
      <c r="AT26" s="26">
        <f t="shared" si="13"/>
        <v>0</v>
      </c>
      <c r="AU26" s="6">
        <v>0</v>
      </c>
      <c r="AV26" s="6">
        <v>0</v>
      </c>
      <c r="AW26" s="26">
        <f t="shared" si="14"/>
        <v>0</v>
      </c>
      <c r="AX26" s="6">
        <v>0</v>
      </c>
      <c r="AY26" s="6">
        <v>0</v>
      </c>
      <c r="AZ26" s="26">
        <f t="shared" si="15"/>
        <v>0</v>
      </c>
      <c r="BA26" s="6">
        <v>0</v>
      </c>
    </row>
    <row r="27" spans="1:53" s="40" customFormat="1" ht="13.5" customHeight="1">
      <c r="A27" s="72" t="s">
        <v>637</v>
      </c>
      <c r="B27" s="6">
        <v>1</v>
      </c>
      <c r="C27" s="6">
        <f t="shared" si="17"/>
        <v>0</v>
      </c>
      <c r="D27" s="6">
        <v>0</v>
      </c>
      <c r="E27" s="26">
        <f t="shared" si="0"/>
        <v>0</v>
      </c>
      <c r="F27" s="6">
        <v>0</v>
      </c>
      <c r="G27" s="6">
        <v>0</v>
      </c>
      <c r="H27" s="26">
        <f t="shared" si="1"/>
        <v>0</v>
      </c>
      <c r="I27" s="6">
        <v>0</v>
      </c>
      <c r="J27" s="6">
        <v>0</v>
      </c>
      <c r="K27" s="26">
        <f t="shared" si="2"/>
        <v>0</v>
      </c>
      <c r="L27" s="6">
        <v>0</v>
      </c>
      <c r="M27" s="6">
        <v>0</v>
      </c>
      <c r="N27" s="26">
        <f t="shared" si="3"/>
        <v>0</v>
      </c>
      <c r="O27" s="6">
        <v>0</v>
      </c>
      <c r="P27" s="6">
        <v>0</v>
      </c>
      <c r="Q27" s="26">
        <f t="shared" si="4"/>
        <v>0</v>
      </c>
      <c r="R27" s="6">
        <v>0</v>
      </c>
      <c r="S27" s="6">
        <v>0</v>
      </c>
      <c r="T27" s="26">
        <f t="shared" si="5"/>
        <v>0</v>
      </c>
      <c r="U27" s="6">
        <v>0</v>
      </c>
      <c r="V27" s="72" t="s">
        <v>637</v>
      </c>
      <c r="W27" s="6">
        <v>0</v>
      </c>
      <c r="X27" s="26">
        <f t="shared" si="6"/>
        <v>0</v>
      </c>
      <c r="Y27" s="6">
        <v>0</v>
      </c>
      <c r="Z27" s="6">
        <v>0</v>
      </c>
      <c r="AA27" s="26">
        <f t="shared" si="7"/>
        <v>0</v>
      </c>
      <c r="AB27" s="6">
        <v>0</v>
      </c>
      <c r="AC27" s="6">
        <v>0</v>
      </c>
      <c r="AD27" s="26">
        <f t="shared" si="8"/>
        <v>0</v>
      </c>
      <c r="AE27" s="6">
        <v>0</v>
      </c>
      <c r="AF27" s="6">
        <v>0</v>
      </c>
      <c r="AG27" s="26">
        <f t="shared" si="9"/>
        <v>0</v>
      </c>
      <c r="AH27" s="6">
        <v>0</v>
      </c>
      <c r="AI27" s="6">
        <v>0</v>
      </c>
      <c r="AJ27" s="26">
        <f t="shared" si="10"/>
        <v>0</v>
      </c>
      <c r="AK27" s="6">
        <v>0</v>
      </c>
      <c r="AL27" s="6">
        <v>0</v>
      </c>
      <c r="AM27" s="26">
        <f t="shared" si="11"/>
        <v>0</v>
      </c>
      <c r="AN27" s="6">
        <v>0</v>
      </c>
      <c r="AO27" s="6">
        <v>0</v>
      </c>
      <c r="AP27" s="26">
        <f t="shared" si="12"/>
        <v>0</v>
      </c>
      <c r="AQ27" s="6">
        <v>0</v>
      </c>
      <c r="AR27" s="72" t="s">
        <v>637</v>
      </c>
      <c r="AS27" s="6">
        <v>0</v>
      </c>
      <c r="AT27" s="26">
        <f t="shared" si="13"/>
        <v>0</v>
      </c>
      <c r="AU27" s="6">
        <v>0</v>
      </c>
      <c r="AV27" s="6">
        <v>0</v>
      </c>
      <c r="AW27" s="26">
        <f t="shared" si="14"/>
        <v>0</v>
      </c>
      <c r="AX27" s="6">
        <v>0</v>
      </c>
      <c r="AY27" s="6">
        <v>0</v>
      </c>
      <c r="AZ27" s="26">
        <f t="shared" si="15"/>
        <v>0</v>
      </c>
      <c r="BA27" s="6">
        <v>0</v>
      </c>
    </row>
    <row r="28" spans="1:53" s="40" customFormat="1" ht="13.5" customHeight="1">
      <c r="A28" s="72" t="s">
        <v>639</v>
      </c>
      <c r="B28" s="6">
        <v>81</v>
      </c>
      <c r="C28" s="6">
        <f t="shared" si="17"/>
        <v>27</v>
      </c>
      <c r="D28" s="6">
        <v>0</v>
      </c>
      <c r="E28" s="26">
        <f t="shared" si="0"/>
        <v>0</v>
      </c>
      <c r="F28" s="6">
        <v>0</v>
      </c>
      <c r="G28" s="6">
        <v>0</v>
      </c>
      <c r="H28" s="26">
        <f t="shared" si="1"/>
        <v>0</v>
      </c>
      <c r="I28" s="6">
        <v>0</v>
      </c>
      <c r="J28" s="6">
        <v>10</v>
      </c>
      <c r="K28" s="26">
        <f t="shared" si="2"/>
        <v>12.345679012345679</v>
      </c>
      <c r="L28" s="6">
        <v>10</v>
      </c>
      <c r="M28" s="6">
        <v>9</v>
      </c>
      <c r="N28" s="26">
        <f t="shared" si="3"/>
        <v>11.11111111111111</v>
      </c>
      <c r="O28" s="6">
        <v>10</v>
      </c>
      <c r="P28" s="6">
        <v>6</v>
      </c>
      <c r="Q28" s="26">
        <f t="shared" si="4"/>
        <v>7.4074074074074066</v>
      </c>
      <c r="R28" s="6">
        <v>6</v>
      </c>
      <c r="S28" s="6">
        <v>0</v>
      </c>
      <c r="T28" s="26">
        <f t="shared" si="5"/>
        <v>0</v>
      </c>
      <c r="U28" s="6">
        <v>0</v>
      </c>
      <c r="V28" s="72" t="s">
        <v>639</v>
      </c>
      <c r="W28" s="6">
        <v>0</v>
      </c>
      <c r="X28" s="26">
        <f t="shared" si="6"/>
        <v>0</v>
      </c>
      <c r="Y28" s="6">
        <v>0</v>
      </c>
      <c r="Z28" s="6">
        <v>0</v>
      </c>
      <c r="AA28" s="26">
        <f t="shared" si="7"/>
        <v>0</v>
      </c>
      <c r="AB28" s="6">
        <v>0</v>
      </c>
      <c r="AC28" s="6">
        <v>0</v>
      </c>
      <c r="AD28" s="26">
        <f t="shared" si="8"/>
        <v>0</v>
      </c>
      <c r="AE28" s="6">
        <v>0</v>
      </c>
      <c r="AF28" s="6">
        <v>0</v>
      </c>
      <c r="AG28" s="26">
        <f t="shared" si="9"/>
        <v>0</v>
      </c>
      <c r="AH28" s="6">
        <v>0</v>
      </c>
      <c r="AI28" s="6">
        <v>1</v>
      </c>
      <c r="AJ28" s="26">
        <f t="shared" si="10"/>
        <v>1.2345679012345678</v>
      </c>
      <c r="AK28" s="6">
        <v>1</v>
      </c>
      <c r="AL28" s="6">
        <v>0</v>
      </c>
      <c r="AM28" s="26">
        <f t="shared" si="11"/>
        <v>0</v>
      </c>
      <c r="AN28" s="6">
        <v>0</v>
      </c>
      <c r="AO28" s="6">
        <v>0</v>
      </c>
      <c r="AP28" s="26">
        <f t="shared" si="12"/>
        <v>0</v>
      </c>
      <c r="AQ28" s="6">
        <v>0</v>
      </c>
      <c r="AR28" s="72" t="s">
        <v>639</v>
      </c>
      <c r="AS28" s="6">
        <v>0</v>
      </c>
      <c r="AT28" s="26">
        <f t="shared" si="13"/>
        <v>0</v>
      </c>
      <c r="AU28" s="6">
        <v>0</v>
      </c>
      <c r="AV28" s="6">
        <v>0</v>
      </c>
      <c r="AW28" s="26">
        <f t="shared" si="14"/>
        <v>0</v>
      </c>
      <c r="AX28" s="6">
        <v>0</v>
      </c>
      <c r="AY28" s="6">
        <v>0</v>
      </c>
      <c r="AZ28" s="26">
        <f t="shared" si="15"/>
        <v>0</v>
      </c>
      <c r="BA28" s="6">
        <v>0</v>
      </c>
    </row>
    <row r="29" spans="1:53" s="40" customFormat="1" ht="13.5" customHeight="1">
      <c r="A29" s="72" t="s">
        <v>582</v>
      </c>
      <c r="B29" s="6">
        <v>6</v>
      </c>
      <c r="C29" s="6">
        <f t="shared" si="17"/>
        <v>6</v>
      </c>
      <c r="D29" s="6">
        <v>0</v>
      </c>
      <c r="E29" s="26">
        <f t="shared" si="0"/>
        <v>0</v>
      </c>
      <c r="F29" s="6">
        <v>0</v>
      </c>
      <c r="G29" s="6">
        <v>0</v>
      </c>
      <c r="H29" s="26">
        <f t="shared" si="1"/>
        <v>0</v>
      </c>
      <c r="I29" s="6">
        <v>0</v>
      </c>
      <c r="J29" s="6">
        <v>3</v>
      </c>
      <c r="K29" s="26">
        <f t="shared" si="2"/>
        <v>50</v>
      </c>
      <c r="L29" s="6">
        <v>3</v>
      </c>
      <c r="M29" s="6">
        <v>1</v>
      </c>
      <c r="N29" s="26">
        <f t="shared" si="3"/>
        <v>16.666666666666664</v>
      </c>
      <c r="O29" s="6">
        <v>2</v>
      </c>
      <c r="P29" s="6">
        <v>1</v>
      </c>
      <c r="Q29" s="26">
        <f t="shared" si="4"/>
        <v>16.666666666666664</v>
      </c>
      <c r="R29" s="6">
        <v>1</v>
      </c>
      <c r="S29" s="6">
        <v>0</v>
      </c>
      <c r="T29" s="26">
        <f t="shared" si="5"/>
        <v>0</v>
      </c>
      <c r="U29" s="6">
        <v>0</v>
      </c>
      <c r="V29" s="72" t="s">
        <v>582</v>
      </c>
      <c r="W29" s="6">
        <v>0</v>
      </c>
      <c r="X29" s="26">
        <f t="shared" si="6"/>
        <v>0</v>
      </c>
      <c r="Y29" s="6">
        <v>0</v>
      </c>
      <c r="Z29" s="6">
        <v>0</v>
      </c>
      <c r="AA29" s="26">
        <f t="shared" si="7"/>
        <v>0</v>
      </c>
      <c r="AB29" s="6">
        <v>0</v>
      </c>
      <c r="AC29" s="6">
        <v>0</v>
      </c>
      <c r="AD29" s="26">
        <f t="shared" si="8"/>
        <v>0</v>
      </c>
      <c r="AE29" s="6">
        <v>0</v>
      </c>
      <c r="AF29" s="6">
        <v>0</v>
      </c>
      <c r="AG29" s="26">
        <f t="shared" si="9"/>
        <v>0</v>
      </c>
      <c r="AH29" s="6">
        <v>0</v>
      </c>
      <c r="AI29" s="6">
        <v>0</v>
      </c>
      <c r="AJ29" s="26">
        <f t="shared" si="10"/>
        <v>0</v>
      </c>
      <c r="AK29" s="6">
        <v>0</v>
      </c>
      <c r="AL29" s="6">
        <v>0</v>
      </c>
      <c r="AM29" s="26">
        <f t="shared" si="11"/>
        <v>0</v>
      </c>
      <c r="AN29" s="6">
        <v>0</v>
      </c>
      <c r="AO29" s="6">
        <v>0</v>
      </c>
      <c r="AP29" s="26">
        <f t="shared" si="12"/>
        <v>0</v>
      </c>
      <c r="AQ29" s="6">
        <v>0</v>
      </c>
      <c r="AR29" s="72" t="s">
        <v>582</v>
      </c>
      <c r="AS29" s="6">
        <v>0</v>
      </c>
      <c r="AT29" s="26">
        <f t="shared" si="13"/>
        <v>0</v>
      </c>
      <c r="AU29" s="6">
        <v>0</v>
      </c>
      <c r="AV29" s="6">
        <v>0</v>
      </c>
      <c r="AW29" s="26">
        <f t="shared" si="14"/>
        <v>0</v>
      </c>
      <c r="AX29" s="6">
        <v>0</v>
      </c>
      <c r="AY29" s="6">
        <v>0</v>
      </c>
      <c r="AZ29" s="26">
        <f t="shared" si="15"/>
        <v>0</v>
      </c>
      <c r="BA29" s="6">
        <v>0</v>
      </c>
    </row>
    <row r="30" spans="1:53" s="40" customFormat="1" ht="13.5" customHeight="1">
      <c r="A30" s="72" t="s">
        <v>583</v>
      </c>
      <c r="B30" s="6">
        <v>1</v>
      </c>
      <c r="C30" s="6">
        <f t="shared" si="17"/>
        <v>0</v>
      </c>
      <c r="D30" s="6">
        <v>0</v>
      </c>
      <c r="E30" s="26">
        <f t="shared" si="0"/>
        <v>0</v>
      </c>
      <c r="F30" s="6">
        <v>0</v>
      </c>
      <c r="G30" s="6">
        <v>0</v>
      </c>
      <c r="H30" s="26">
        <f t="shared" si="1"/>
        <v>0</v>
      </c>
      <c r="I30" s="6">
        <v>0</v>
      </c>
      <c r="J30" s="6">
        <v>0</v>
      </c>
      <c r="K30" s="26">
        <f t="shared" si="2"/>
        <v>0</v>
      </c>
      <c r="L30" s="6">
        <v>0</v>
      </c>
      <c r="M30" s="6">
        <v>0</v>
      </c>
      <c r="N30" s="26">
        <f t="shared" si="3"/>
        <v>0</v>
      </c>
      <c r="O30" s="6">
        <v>0</v>
      </c>
      <c r="P30" s="6">
        <v>0</v>
      </c>
      <c r="Q30" s="26">
        <f t="shared" si="4"/>
        <v>0</v>
      </c>
      <c r="R30" s="6">
        <v>0</v>
      </c>
      <c r="S30" s="6">
        <v>0</v>
      </c>
      <c r="T30" s="26">
        <f t="shared" si="5"/>
        <v>0</v>
      </c>
      <c r="U30" s="6">
        <v>0</v>
      </c>
      <c r="V30" s="72" t="s">
        <v>583</v>
      </c>
      <c r="W30" s="6">
        <v>0</v>
      </c>
      <c r="X30" s="26">
        <f t="shared" si="6"/>
        <v>0</v>
      </c>
      <c r="Y30" s="6">
        <v>0</v>
      </c>
      <c r="Z30" s="6">
        <v>0</v>
      </c>
      <c r="AA30" s="26">
        <f t="shared" si="7"/>
        <v>0</v>
      </c>
      <c r="AB30" s="6">
        <v>0</v>
      </c>
      <c r="AC30" s="6">
        <v>0</v>
      </c>
      <c r="AD30" s="26">
        <f t="shared" si="8"/>
        <v>0</v>
      </c>
      <c r="AE30" s="6">
        <v>0</v>
      </c>
      <c r="AF30" s="6">
        <v>0</v>
      </c>
      <c r="AG30" s="26">
        <f t="shared" si="9"/>
        <v>0</v>
      </c>
      <c r="AH30" s="6">
        <v>0</v>
      </c>
      <c r="AI30" s="6">
        <v>0</v>
      </c>
      <c r="AJ30" s="26">
        <f t="shared" si="10"/>
        <v>0</v>
      </c>
      <c r="AK30" s="6">
        <v>0</v>
      </c>
      <c r="AL30" s="6">
        <v>0</v>
      </c>
      <c r="AM30" s="26">
        <f t="shared" si="11"/>
        <v>0</v>
      </c>
      <c r="AN30" s="6">
        <v>0</v>
      </c>
      <c r="AO30" s="6">
        <v>0</v>
      </c>
      <c r="AP30" s="26">
        <f t="shared" si="12"/>
        <v>0</v>
      </c>
      <c r="AQ30" s="6">
        <v>0</v>
      </c>
      <c r="AR30" s="72" t="s">
        <v>583</v>
      </c>
      <c r="AS30" s="6">
        <v>0</v>
      </c>
      <c r="AT30" s="26">
        <f t="shared" si="13"/>
        <v>0</v>
      </c>
      <c r="AU30" s="6">
        <v>0</v>
      </c>
      <c r="AV30" s="6">
        <v>0</v>
      </c>
      <c r="AW30" s="26">
        <f t="shared" si="14"/>
        <v>0</v>
      </c>
      <c r="AX30" s="6">
        <v>0</v>
      </c>
      <c r="AY30" s="6">
        <v>0</v>
      </c>
      <c r="AZ30" s="26">
        <f t="shared" si="15"/>
        <v>0</v>
      </c>
      <c r="BA30" s="6">
        <v>0</v>
      </c>
    </row>
    <row r="31" spans="1:53" s="40" customFormat="1" ht="13.5" customHeight="1">
      <c r="A31" s="72" t="s">
        <v>638</v>
      </c>
      <c r="B31" s="6">
        <v>102</v>
      </c>
      <c r="C31" s="6">
        <f t="shared" si="17"/>
        <v>33</v>
      </c>
      <c r="D31" s="6">
        <v>0</v>
      </c>
      <c r="E31" s="26">
        <f t="shared" si="0"/>
        <v>0</v>
      </c>
      <c r="F31" s="6">
        <v>0</v>
      </c>
      <c r="G31" s="6">
        <v>0</v>
      </c>
      <c r="H31" s="26">
        <f t="shared" si="1"/>
        <v>0</v>
      </c>
      <c r="I31" s="6">
        <v>0</v>
      </c>
      <c r="J31" s="6">
        <v>8</v>
      </c>
      <c r="K31" s="26">
        <f t="shared" si="2"/>
        <v>7.8431372549019605</v>
      </c>
      <c r="L31" s="6">
        <v>8</v>
      </c>
      <c r="M31" s="6">
        <v>10</v>
      </c>
      <c r="N31" s="26">
        <f t="shared" si="3"/>
        <v>9.803921568627452</v>
      </c>
      <c r="O31" s="6">
        <v>12</v>
      </c>
      <c r="P31" s="6">
        <v>7</v>
      </c>
      <c r="Q31" s="26">
        <f t="shared" si="4"/>
        <v>6.862745098039216</v>
      </c>
      <c r="R31" s="6">
        <v>8</v>
      </c>
      <c r="S31" s="6">
        <v>0</v>
      </c>
      <c r="T31" s="26">
        <f t="shared" si="5"/>
        <v>0</v>
      </c>
      <c r="U31" s="6">
        <v>0</v>
      </c>
      <c r="V31" s="72" t="s">
        <v>638</v>
      </c>
      <c r="W31" s="6">
        <v>0</v>
      </c>
      <c r="X31" s="26">
        <f t="shared" si="6"/>
        <v>0</v>
      </c>
      <c r="Y31" s="6">
        <v>0</v>
      </c>
      <c r="Z31" s="6">
        <v>0</v>
      </c>
      <c r="AA31" s="26">
        <f t="shared" si="7"/>
        <v>0</v>
      </c>
      <c r="AB31" s="6">
        <v>0</v>
      </c>
      <c r="AC31" s="6">
        <v>0</v>
      </c>
      <c r="AD31" s="26">
        <f t="shared" si="8"/>
        <v>0</v>
      </c>
      <c r="AE31" s="6">
        <v>0</v>
      </c>
      <c r="AF31" s="6">
        <v>0</v>
      </c>
      <c r="AG31" s="26">
        <f t="shared" si="9"/>
        <v>0</v>
      </c>
      <c r="AH31" s="6">
        <v>0</v>
      </c>
      <c r="AI31" s="6">
        <v>1</v>
      </c>
      <c r="AJ31" s="26">
        <f t="shared" si="10"/>
        <v>0.9803921568627451</v>
      </c>
      <c r="AK31" s="6">
        <v>1</v>
      </c>
      <c r="AL31" s="6">
        <v>3</v>
      </c>
      <c r="AM31" s="26">
        <f t="shared" si="11"/>
        <v>2.941176470588235</v>
      </c>
      <c r="AN31" s="6">
        <v>3</v>
      </c>
      <c r="AO31" s="6">
        <v>0</v>
      </c>
      <c r="AP31" s="26">
        <f t="shared" si="12"/>
        <v>0</v>
      </c>
      <c r="AQ31" s="6">
        <v>0</v>
      </c>
      <c r="AR31" s="72" t="s">
        <v>638</v>
      </c>
      <c r="AS31" s="6">
        <v>0</v>
      </c>
      <c r="AT31" s="26">
        <f t="shared" si="13"/>
        <v>0</v>
      </c>
      <c r="AU31" s="6">
        <v>0</v>
      </c>
      <c r="AV31" s="6">
        <v>1</v>
      </c>
      <c r="AW31" s="26">
        <f t="shared" si="14"/>
        <v>0.9803921568627451</v>
      </c>
      <c r="AX31" s="6">
        <v>1</v>
      </c>
      <c r="AY31" s="6">
        <v>0</v>
      </c>
      <c r="AZ31" s="26">
        <f t="shared" si="15"/>
        <v>0</v>
      </c>
      <c r="BA31" s="6">
        <v>0</v>
      </c>
    </row>
    <row r="32" spans="1:53" s="40" customFormat="1" ht="24" customHeight="1">
      <c r="A32" s="72" t="s">
        <v>619</v>
      </c>
      <c r="B32" s="6">
        <v>1915</v>
      </c>
      <c r="C32" s="6">
        <f t="shared" si="17"/>
        <v>676</v>
      </c>
      <c r="D32" s="6">
        <v>9</v>
      </c>
      <c r="E32" s="26">
        <f t="shared" si="0"/>
        <v>0.4699738903394256</v>
      </c>
      <c r="F32" s="6">
        <v>9</v>
      </c>
      <c r="G32" s="6">
        <v>10</v>
      </c>
      <c r="H32" s="26">
        <f t="shared" si="1"/>
        <v>0.5221932114882507</v>
      </c>
      <c r="I32" s="6">
        <v>10</v>
      </c>
      <c r="J32" s="6">
        <v>182</v>
      </c>
      <c r="K32" s="26">
        <f t="shared" si="2"/>
        <v>9.503916449086162</v>
      </c>
      <c r="L32" s="6">
        <v>213</v>
      </c>
      <c r="M32" s="6">
        <v>168</v>
      </c>
      <c r="N32" s="26">
        <f t="shared" si="3"/>
        <v>8.772845953002612</v>
      </c>
      <c r="O32" s="6">
        <v>185</v>
      </c>
      <c r="P32" s="6">
        <v>103</v>
      </c>
      <c r="Q32" s="26">
        <f t="shared" si="4"/>
        <v>5.3785900783289815</v>
      </c>
      <c r="R32" s="6">
        <v>119</v>
      </c>
      <c r="S32" s="6">
        <v>2</v>
      </c>
      <c r="T32" s="26">
        <f t="shared" si="5"/>
        <v>0.10443864229765012</v>
      </c>
      <c r="U32" s="6">
        <v>2</v>
      </c>
      <c r="V32" s="72" t="s">
        <v>619</v>
      </c>
      <c r="W32" s="6">
        <v>9</v>
      </c>
      <c r="X32" s="26">
        <f t="shared" si="6"/>
        <v>0.4699738903394256</v>
      </c>
      <c r="Y32" s="6">
        <v>9</v>
      </c>
      <c r="Z32" s="6">
        <v>1</v>
      </c>
      <c r="AA32" s="26">
        <f t="shared" si="7"/>
        <v>0.05221932114882506</v>
      </c>
      <c r="AB32" s="6">
        <v>1</v>
      </c>
      <c r="AC32" s="6">
        <v>2</v>
      </c>
      <c r="AD32" s="26">
        <f t="shared" si="8"/>
        <v>0.10443864229765012</v>
      </c>
      <c r="AE32" s="6">
        <v>3</v>
      </c>
      <c r="AF32" s="6">
        <v>6</v>
      </c>
      <c r="AG32" s="26">
        <f t="shared" si="9"/>
        <v>0.3133159268929504</v>
      </c>
      <c r="AH32" s="6">
        <v>7</v>
      </c>
      <c r="AI32" s="6">
        <v>12</v>
      </c>
      <c r="AJ32" s="26">
        <f t="shared" si="10"/>
        <v>0.6266318537859008</v>
      </c>
      <c r="AK32" s="6">
        <v>12</v>
      </c>
      <c r="AL32" s="6">
        <v>79</v>
      </c>
      <c r="AM32" s="26">
        <f t="shared" si="11"/>
        <v>4.12532637075718</v>
      </c>
      <c r="AN32" s="6">
        <v>79</v>
      </c>
      <c r="AO32" s="6">
        <v>2</v>
      </c>
      <c r="AP32" s="26">
        <f t="shared" si="12"/>
        <v>0.10443864229765012</v>
      </c>
      <c r="AQ32" s="6">
        <v>2</v>
      </c>
      <c r="AR32" s="72" t="s">
        <v>619</v>
      </c>
      <c r="AS32" s="6">
        <v>1</v>
      </c>
      <c r="AT32" s="26">
        <f t="shared" si="13"/>
        <v>0.05221932114882506</v>
      </c>
      <c r="AU32" s="6">
        <v>1</v>
      </c>
      <c r="AV32" s="6">
        <v>12</v>
      </c>
      <c r="AW32" s="26">
        <f t="shared" si="14"/>
        <v>0.6266318537859008</v>
      </c>
      <c r="AX32" s="6">
        <v>12</v>
      </c>
      <c r="AY32" s="6">
        <v>12</v>
      </c>
      <c r="AZ32" s="26">
        <f t="shared" si="15"/>
        <v>0.6266318537859008</v>
      </c>
      <c r="BA32" s="6">
        <v>12</v>
      </c>
    </row>
    <row r="33" spans="1:53" s="40" customFormat="1" ht="16.5" customHeight="1">
      <c r="A33" s="72" t="s">
        <v>612</v>
      </c>
      <c r="B33" s="6">
        <v>173</v>
      </c>
      <c r="C33" s="6">
        <f t="shared" si="17"/>
        <v>137</v>
      </c>
      <c r="D33" s="6">
        <v>2</v>
      </c>
      <c r="E33" s="26">
        <f t="shared" si="0"/>
        <v>1.1560693641618496</v>
      </c>
      <c r="F33" s="6">
        <v>2</v>
      </c>
      <c r="G33" s="6">
        <v>1</v>
      </c>
      <c r="H33" s="26">
        <f t="shared" si="1"/>
        <v>0.5780346820809248</v>
      </c>
      <c r="I33" s="6">
        <v>2</v>
      </c>
      <c r="J33" s="6">
        <v>52</v>
      </c>
      <c r="K33" s="26">
        <f t="shared" si="2"/>
        <v>30.057803468208093</v>
      </c>
      <c r="L33" s="6">
        <v>60</v>
      </c>
      <c r="M33" s="6">
        <v>38</v>
      </c>
      <c r="N33" s="26">
        <f t="shared" si="3"/>
        <v>21.965317919075144</v>
      </c>
      <c r="O33" s="6">
        <v>39</v>
      </c>
      <c r="P33" s="6">
        <v>22</v>
      </c>
      <c r="Q33" s="26">
        <f t="shared" si="4"/>
        <v>12.716763005780345</v>
      </c>
      <c r="R33" s="6">
        <v>26</v>
      </c>
      <c r="S33" s="6">
        <v>0</v>
      </c>
      <c r="T33" s="26">
        <f t="shared" si="5"/>
        <v>0</v>
      </c>
      <c r="U33" s="6">
        <v>0</v>
      </c>
      <c r="V33" s="72" t="s">
        <v>612</v>
      </c>
      <c r="W33" s="6">
        <v>0</v>
      </c>
      <c r="X33" s="26">
        <f t="shared" si="6"/>
        <v>0</v>
      </c>
      <c r="Y33" s="6">
        <v>0</v>
      </c>
      <c r="Z33" s="6">
        <v>0</v>
      </c>
      <c r="AA33" s="26">
        <f t="shared" si="7"/>
        <v>0</v>
      </c>
      <c r="AB33" s="6">
        <v>0</v>
      </c>
      <c r="AC33" s="6">
        <v>0</v>
      </c>
      <c r="AD33" s="26">
        <f t="shared" si="8"/>
        <v>0</v>
      </c>
      <c r="AE33" s="6">
        <v>0</v>
      </c>
      <c r="AF33" s="6">
        <v>1</v>
      </c>
      <c r="AG33" s="26">
        <f t="shared" si="9"/>
        <v>0.5780346820809248</v>
      </c>
      <c r="AH33" s="6">
        <v>1</v>
      </c>
      <c r="AI33" s="6">
        <v>1</v>
      </c>
      <c r="AJ33" s="26">
        <f t="shared" si="10"/>
        <v>0.5780346820809248</v>
      </c>
      <c r="AK33" s="6">
        <v>1</v>
      </c>
      <c r="AL33" s="6">
        <v>0</v>
      </c>
      <c r="AM33" s="26">
        <f t="shared" si="11"/>
        <v>0</v>
      </c>
      <c r="AN33" s="6">
        <v>0</v>
      </c>
      <c r="AO33" s="6">
        <v>1</v>
      </c>
      <c r="AP33" s="26">
        <f t="shared" si="12"/>
        <v>0.5780346820809248</v>
      </c>
      <c r="AQ33" s="6">
        <v>1</v>
      </c>
      <c r="AR33" s="72" t="s">
        <v>612</v>
      </c>
      <c r="AS33" s="6">
        <v>0</v>
      </c>
      <c r="AT33" s="26">
        <f t="shared" si="13"/>
        <v>0</v>
      </c>
      <c r="AU33" s="6">
        <v>0</v>
      </c>
      <c r="AV33" s="6">
        <v>4</v>
      </c>
      <c r="AW33" s="26">
        <f t="shared" si="14"/>
        <v>2.312138728323699</v>
      </c>
      <c r="AX33" s="6">
        <v>5</v>
      </c>
      <c r="AY33" s="6">
        <v>0</v>
      </c>
      <c r="AZ33" s="26">
        <f t="shared" si="15"/>
        <v>0</v>
      </c>
      <c r="BA33" s="6">
        <v>0</v>
      </c>
    </row>
    <row r="34" spans="1:53" s="40" customFormat="1" ht="16.5" customHeight="1">
      <c r="A34" s="72" t="s">
        <v>614</v>
      </c>
      <c r="B34" s="6">
        <v>2</v>
      </c>
      <c r="C34" s="6">
        <f t="shared" si="17"/>
        <v>2</v>
      </c>
      <c r="D34" s="6">
        <v>0</v>
      </c>
      <c r="E34" s="26">
        <f t="shared" si="0"/>
        <v>0</v>
      </c>
      <c r="F34" s="6">
        <v>0</v>
      </c>
      <c r="G34" s="6">
        <v>0</v>
      </c>
      <c r="H34" s="26">
        <f t="shared" si="1"/>
        <v>0</v>
      </c>
      <c r="I34" s="6">
        <v>0</v>
      </c>
      <c r="J34" s="6">
        <v>0</v>
      </c>
      <c r="K34" s="26">
        <f t="shared" si="2"/>
        <v>0</v>
      </c>
      <c r="L34" s="6">
        <v>0</v>
      </c>
      <c r="M34" s="6">
        <v>2</v>
      </c>
      <c r="N34" s="26">
        <f t="shared" si="3"/>
        <v>100</v>
      </c>
      <c r="O34" s="6">
        <v>2</v>
      </c>
      <c r="P34" s="6">
        <v>0</v>
      </c>
      <c r="Q34" s="26">
        <f t="shared" si="4"/>
        <v>0</v>
      </c>
      <c r="R34" s="6">
        <v>0</v>
      </c>
      <c r="S34" s="6">
        <v>0</v>
      </c>
      <c r="T34" s="26">
        <f t="shared" si="5"/>
        <v>0</v>
      </c>
      <c r="U34" s="6">
        <v>0</v>
      </c>
      <c r="V34" s="72" t="s">
        <v>614</v>
      </c>
      <c r="W34" s="6">
        <v>0</v>
      </c>
      <c r="X34" s="26">
        <f t="shared" si="6"/>
        <v>0</v>
      </c>
      <c r="Y34" s="6">
        <v>0</v>
      </c>
      <c r="Z34" s="6">
        <v>0</v>
      </c>
      <c r="AA34" s="26">
        <f t="shared" si="7"/>
        <v>0</v>
      </c>
      <c r="AB34" s="6">
        <v>0</v>
      </c>
      <c r="AC34" s="6">
        <v>0</v>
      </c>
      <c r="AD34" s="26">
        <f t="shared" si="8"/>
        <v>0</v>
      </c>
      <c r="AE34" s="6">
        <v>0</v>
      </c>
      <c r="AF34" s="6">
        <v>0</v>
      </c>
      <c r="AG34" s="26">
        <f t="shared" si="9"/>
        <v>0</v>
      </c>
      <c r="AH34" s="6">
        <v>0</v>
      </c>
      <c r="AI34" s="6">
        <v>0</v>
      </c>
      <c r="AJ34" s="26">
        <f t="shared" si="10"/>
        <v>0</v>
      </c>
      <c r="AK34" s="6">
        <v>0</v>
      </c>
      <c r="AL34" s="6">
        <v>0</v>
      </c>
      <c r="AM34" s="26">
        <f t="shared" si="11"/>
        <v>0</v>
      </c>
      <c r="AN34" s="6">
        <v>0</v>
      </c>
      <c r="AO34" s="6">
        <v>0</v>
      </c>
      <c r="AP34" s="26">
        <f t="shared" si="12"/>
        <v>0</v>
      </c>
      <c r="AQ34" s="6">
        <v>0</v>
      </c>
      <c r="AR34" s="72" t="s">
        <v>614</v>
      </c>
      <c r="AS34" s="6">
        <v>0</v>
      </c>
      <c r="AT34" s="26">
        <f t="shared" si="13"/>
        <v>0</v>
      </c>
      <c r="AU34" s="6">
        <v>0</v>
      </c>
      <c r="AV34" s="6">
        <v>0</v>
      </c>
      <c r="AW34" s="26">
        <f t="shared" si="14"/>
        <v>0</v>
      </c>
      <c r="AX34" s="6">
        <v>0</v>
      </c>
      <c r="AY34" s="6">
        <v>0</v>
      </c>
      <c r="AZ34" s="26">
        <f t="shared" si="15"/>
        <v>0</v>
      </c>
      <c r="BA34" s="6">
        <v>0</v>
      </c>
    </row>
    <row r="35" spans="1:53" s="40" customFormat="1" ht="16.5" customHeight="1">
      <c r="A35" s="72" t="s">
        <v>613</v>
      </c>
      <c r="B35" s="6">
        <v>1</v>
      </c>
      <c r="C35" s="6">
        <f>SUM(F35+I35+L35+O35+R35+U35+Y35+AB35+AE35+AH35+AK35+AN35+AQ35+AU35+AX35+BA35)</f>
        <v>4</v>
      </c>
      <c r="D35" s="6">
        <v>0</v>
      </c>
      <c r="E35" s="26">
        <f t="shared" si="0"/>
        <v>0</v>
      </c>
      <c r="F35" s="6">
        <v>0</v>
      </c>
      <c r="G35" s="6">
        <v>0</v>
      </c>
      <c r="H35" s="26">
        <f t="shared" si="1"/>
        <v>0</v>
      </c>
      <c r="I35" s="6">
        <v>0</v>
      </c>
      <c r="J35" s="6">
        <v>1</v>
      </c>
      <c r="K35" s="26">
        <f t="shared" si="2"/>
        <v>100</v>
      </c>
      <c r="L35" s="6">
        <v>1</v>
      </c>
      <c r="M35" s="6">
        <v>1</v>
      </c>
      <c r="N35" s="26">
        <f t="shared" si="3"/>
        <v>100</v>
      </c>
      <c r="O35" s="6">
        <v>2</v>
      </c>
      <c r="P35" s="6">
        <v>1</v>
      </c>
      <c r="Q35" s="26">
        <f t="shared" si="4"/>
        <v>100</v>
      </c>
      <c r="R35" s="6">
        <v>1</v>
      </c>
      <c r="S35" s="6">
        <v>0</v>
      </c>
      <c r="T35" s="26">
        <f t="shared" si="5"/>
        <v>0</v>
      </c>
      <c r="U35" s="6">
        <v>0</v>
      </c>
      <c r="V35" s="72" t="s">
        <v>613</v>
      </c>
      <c r="W35" s="6">
        <v>0</v>
      </c>
      <c r="X35" s="26">
        <f t="shared" si="6"/>
        <v>0</v>
      </c>
      <c r="Y35" s="6">
        <v>0</v>
      </c>
      <c r="Z35" s="6">
        <v>0</v>
      </c>
      <c r="AA35" s="26">
        <f t="shared" si="7"/>
        <v>0</v>
      </c>
      <c r="AB35" s="6">
        <v>0</v>
      </c>
      <c r="AC35" s="6">
        <v>0</v>
      </c>
      <c r="AD35" s="26">
        <f t="shared" si="8"/>
        <v>0</v>
      </c>
      <c r="AE35" s="6">
        <v>0</v>
      </c>
      <c r="AF35" s="6">
        <v>0</v>
      </c>
      <c r="AG35" s="26">
        <f t="shared" si="9"/>
        <v>0</v>
      </c>
      <c r="AH35" s="6">
        <v>0</v>
      </c>
      <c r="AI35" s="6">
        <v>0</v>
      </c>
      <c r="AJ35" s="26">
        <f t="shared" si="10"/>
        <v>0</v>
      </c>
      <c r="AK35" s="6">
        <v>0</v>
      </c>
      <c r="AL35" s="6">
        <v>0</v>
      </c>
      <c r="AM35" s="26">
        <f t="shared" si="11"/>
        <v>0</v>
      </c>
      <c r="AN35" s="6">
        <v>0</v>
      </c>
      <c r="AO35" s="6">
        <v>0</v>
      </c>
      <c r="AP35" s="26">
        <f t="shared" si="12"/>
        <v>0</v>
      </c>
      <c r="AQ35" s="6">
        <v>0</v>
      </c>
      <c r="AR35" s="72" t="s">
        <v>613</v>
      </c>
      <c r="AS35" s="6">
        <v>0</v>
      </c>
      <c r="AT35" s="26">
        <f t="shared" si="13"/>
        <v>0</v>
      </c>
      <c r="AU35" s="6">
        <v>0</v>
      </c>
      <c r="AV35" s="6">
        <v>0</v>
      </c>
      <c r="AW35" s="26">
        <f t="shared" si="14"/>
        <v>0</v>
      </c>
      <c r="AX35" s="6">
        <v>0</v>
      </c>
      <c r="AY35" s="6">
        <v>0</v>
      </c>
      <c r="AZ35" s="26">
        <f t="shared" si="15"/>
        <v>0</v>
      </c>
      <c r="BA35" s="6">
        <v>0</v>
      </c>
    </row>
    <row r="36" spans="1:53" s="40" customFormat="1" ht="16.5" customHeight="1">
      <c r="A36" s="72" t="s">
        <v>584</v>
      </c>
      <c r="B36" s="6">
        <v>0</v>
      </c>
      <c r="C36" s="6">
        <f t="shared" si="17"/>
        <v>0</v>
      </c>
      <c r="D36" s="6">
        <v>0</v>
      </c>
      <c r="E36" s="26">
        <f t="shared" si="0"/>
        <v>0</v>
      </c>
      <c r="F36" s="6">
        <v>0</v>
      </c>
      <c r="G36" s="6">
        <v>0</v>
      </c>
      <c r="H36" s="26">
        <f t="shared" si="1"/>
        <v>0</v>
      </c>
      <c r="I36" s="6">
        <v>0</v>
      </c>
      <c r="J36" s="6">
        <v>0</v>
      </c>
      <c r="K36" s="26">
        <f t="shared" si="2"/>
        <v>0</v>
      </c>
      <c r="L36" s="6">
        <v>0</v>
      </c>
      <c r="M36" s="6">
        <v>0</v>
      </c>
      <c r="N36" s="26">
        <f t="shared" si="3"/>
        <v>0</v>
      </c>
      <c r="O36" s="6">
        <v>0</v>
      </c>
      <c r="P36" s="6">
        <v>0</v>
      </c>
      <c r="Q36" s="26">
        <f t="shared" si="4"/>
        <v>0</v>
      </c>
      <c r="R36" s="6">
        <v>0</v>
      </c>
      <c r="S36" s="6">
        <v>0</v>
      </c>
      <c r="T36" s="26">
        <f t="shared" si="5"/>
        <v>0</v>
      </c>
      <c r="U36" s="6">
        <v>0</v>
      </c>
      <c r="V36" s="72" t="s">
        <v>584</v>
      </c>
      <c r="W36" s="6">
        <v>0</v>
      </c>
      <c r="X36" s="26">
        <f t="shared" si="6"/>
        <v>0</v>
      </c>
      <c r="Y36" s="6">
        <v>0</v>
      </c>
      <c r="Z36" s="6">
        <v>0</v>
      </c>
      <c r="AA36" s="26">
        <f t="shared" si="7"/>
        <v>0</v>
      </c>
      <c r="AB36" s="6">
        <v>0</v>
      </c>
      <c r="AC36" s="6">
        <v>0</v>
      </c>
      <c r="AD36" s="26">
        <f t="shared" si="8"/>
        <v>0</v>
      </c>
      <c r="AE36" s="6">
        <v>0</v>
      </c>
      <c r="AF36" s="6">
        <v>0</v>
      </c>
      <c r="AG36" s="26">
        <f t="shared" si="9"/>
        <v>0</v>
      </c>
      <c r="AH36" s="6">
        <v>0</v>
      </c>
      <c r="AI36" s="6">
        <v>0</v>
      </c>
      <c r="AJ36" s="26">
        <f t="shared" si="10"/>
        <v>0</v>
      </c>
      <c r="AK36" s="6">
        <v>0</v>
      </c>
      <c r="AL36" s="6">
        <v>0</v>
      </c>
      <c r="AM36" s="26">
        <f t="shared" si="11"/>
        <v>0</v>
      </c>
      <c r="AN36" s="6">
        <v>0</v>
      </c>
      <c r="AO36" s="6">
        <v>0</v>
      </c>
      <c r="AP36" s="26">
        <f t="shared" si="12"/>
        <v>0</v>
      </c>
      <c r="AQ36" s="6">
        <v>0</v>
      </c>
      <c r="AR36" s="72" t="s">
        <v>584</v>
      </c>
      <c r="AS36" s="6">
        <v>0</v>
      </c>
      <c r="AT36" s="26">
        <f t="shared" si="13"/>
        <v>0</v>
      </c>
      <c r="AU36" s="6">
        <v>0</v>
      </c>
      <c r="AV36" s="6">
        <v>0</v>
      </c>
      <c r="AW36" s="26">
        <f t="shared" si="14"/>
        <v>0</v>
      </c>
      <c r="AX36" s="6">
        <v>0</v>
      </c>
      <c r="AY36" s="6">
        <v>0</v>
      </c>
      <c r="AZ36" s="26">
        <f t="shared" si="15"/>
        <v>0</v>
      </c>
      <c r="BA36" s="6">
        <v>0</v>
      </c>
    </row>
    <row r="37" spans="1:53" s="40" customFormat="1" ht="16.5" customHeight="1" thickBot="1">
      <c r="A37" s="73" t="s">
        <v>109</v>
      </c>
      <c r="B37" s="6">
        <v>0</v>
      </c>
      <c r="C37" s="6">
        <f t="shared" si="17"/>
        <v>0</v>
      </c>
      <c r="D37" s="6">
        <v>0</v>
      </c>
      <c r="E37" s="26">
        <f t="shared" si="0"/>
        <v>0</v>
      </c>
      <c r="F37" s="6">
        <v>0</v>
      </c>
      <c r="G37" s="6">
        <v>0</v>
      </c>
      <c r="H37" s="26">
        <f t="shared" si="1"/>
        <v>0</v>
      </c>
      <c r="I37" s="6">
        <v>0</v>
      </c>
      <c r="J37" s="6">
        <v>0</v>
      </c>
      <c r="K37" s="26">
        <f t="shared" si="2"/>
        <v>0</v>
      </c>
      <c r="L37" s="6">
        <v>0</v>
      </c>
      <c r="M37" s="6">
        <v>0</v>
      </c>
      <c r="N37" s="26">
        <f t="shared" si="3"/>
        <v>0</v>
      </c>
      <c r="O37" s="6">
        <v>0</v>
      </c>
      <c r="P37" s="6">
        <v>0</v>
      </c>
      <c r="Q37" s="26">
        <f t="shared" si="4"/>
        <v>0</v>
      </c>
      <c r="R37" s="6">
        <v>0</v>
      </c>
      <c r="S37" s="6">
        <v>0</v>
      </c>
      <c r="T37" s="26">
        <f t="shared" si="5"/>
        <v>0</v>
      </c>
      <c r="U37" s="6">
        <v>0</v>
      </c>
      <c r="V37" s="73" t="s">
        <v>109</v>
      </c>
      <c r="W37" s="6">
        <v>0</v>
      </c>
      <c r="X37" s="26">
        <f t="shared" si="6"/>
        <v>0</v>
      </c>
      <c r="Y37" s="6">
        <v>0</v>
      </c>
      <c r="Z37" s="6">
        <v>0</v>
      </c>
      <c r="AA37" s="26">
        <f t="shared" si="7"/>
        <v>0</v>
      </c>
      <c r="AB37" s="6">
        <v>0</v>
      </c>
      <c r="AC37" s="6">
        <v>0</v>
      </c>
      <c r="AD37" s="26">
        <f t="shared" si="8"/>
        <v>0</v>
      </c>
      <c r="AE37" s="6">
        <v>0</v>
      </c>
      <c r="AF37" s="6">
        <v>0</v>
      </c>
      <c r="AG37" s="26">
        <f t="shared" si="9"/>
        <v>0</v>
      </c>
      <c r="AH37" s="6">
        <v>0</v>
      </c>
      <c r="AI37" s="6">
        <v>0</v>
      </c>
      <c r="AJ37" s="26">
        <f t="shared" si="10"/>
        <v>0</v>
      </c>
      <c r="AK37" s="6">
        <v>0</v>
      </c>
      <c r="AL37" s="6">
        <v>0</v>
      </c>
      <c r="AM37" s="26">
        <f t="shared" si="11"/>
        <v>0</v>
      </c>
      <c r="AN37" s="6">
        <v>0</v>
      </c>
      <c r="AO37" s="6">
        <v>0</v>
      </c>
      <c r="AP37" s="26">
        <f t="shared" si="12"/>
        <v>0</v>
      </c>
      <c r="AQ37" s="6">
        <v>0</v>
      </c>
      <c r="AR37" s="73" t="s">
        <v>109</v>
      </c>
      <c r="AS37" s="6">
        <v>0</v>
      </c>
      <c r="AT37" s="26">
        <f t="shared" si="13"/>
        <v>0</v>
      </c>
      <c r="AU37" s="6">
        <v>0</v>
      </c>
      <c r="AV37" s="6">
        <v>0</v>
      </c>
      <c r="AW37" s="26">
        <f t="shared" si="14"/>
        <v>0</v>
      </c>
      <c r="AX37" s="6">
        <v>0</v>
      </c>
      <c r="AY37" s="6">
        <v>0</v>
      </c>
      <c r="AZ37" s="26">
        <f t="shared" si="15"/>
        <v>0</v>
      </c>
      <c r="BA37" s="6">
        <v>0</v>
      </c>
    </row>
    <row r="38" spans="1:53" s="40" customFormat="1" ht="12" customHeight="1">
      <c r="A38" s="62" t="s">
        <v>287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="40" customFormat="1" ht="48.75" customHeight="1"/>
    <row r="40" spans="1:53" s="40" customFormat="1" ht="13.5" customHeight="1">
      <c r="A40" s="88" t="s">
        <v>55</v>
      </c>
      <c r="B40" s="102"/>
      <c r="C40" s="102"/>
      <c r="D40" s="102"/>
      <c r="E40" s="102"/>
      <c r="F40" s="102"/>
      <c r="G40" s="102"/>
      <c r="H40" s="102"/>
      <c r="I40" s="102"/>
      <c r="J40" s="88" t="s">
        <v>56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88" t="s">
        <v>57</v>
      </c>
      <c r="W40" s="102"/>
      <c r="X40" s="102"/>
      <c r="Y40" s="102"/>
      <c r="Z40" s="102"/>
      <c r="AA40" s="102"/>
      <c r="AB40" s="102"/>
      <c r="AC40" s="102"/>
      <c r="AD40" s="102"/>
      <c r="AE40" s="102"/>
      <c r="AF40" s="88" t="s">
        <v>58</v>
      </c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88" t="s">
        <v>59</v>
      </c>
      <c r="AS40" s="102"/>
      <c r="AT40" s="102"/>
      <c r="AU40" s="102"/>
      <c r="AV40" s="102"/>
      <c r="AW40" s="102"/>
      <c r="AX40" s="102"/>
      <c r="AY40" s="102"/>
      <c r="AZ40" s="102"/>
      <c r="BA40" s="102"/>
    </row>
  </sheetData>
  <mergeCells count="41"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1:I1"/>
    <mergeCell ref="A3:A5"/>
    <mergeCell ref="B3:B5"/>
    <mergeCell ref="C3:C5"/>
    <mergeCell ref="D3:I3"/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  <mergeCell ref="AR40:BA40"/>
    <mergeCell ref="A40:I40"/>
    <mergeCell ref="J40:U40"/>
    <mergeCell ref="V40:AE40"/>
    <mergeCell ref="AF40:AQ40"/>
  </mergeCells>
  <dataValidations count="1">
    <dataValidation type="whole" allowBlank="1" showInputMessage="1" showErrorMessage="1" errorTitle="嘿嘿！你粉混喔" error="數字必須素整數而且不得小於 0 也應該不會大於 50000000 吧" sqref="R24:S37 AU24:AV37 O24:P37 AX24:AY37 F24:G37 I24:J37 AN24:AO37 L24:M37 Y24:Z37 AK24:AL37 AB24:AC37 AE24:AF37 AH18:AI22 U24:U37 AS24:AS37 AQ24:AQ37 W24:W37 B24:B37 D24:D37 BA24:BA37 D9:D16 W9:W16 O18:P22 L9:M16 F18:G22 AU9:AV16 I18:J22 L18:M22 D18:D22 W18:W22 O9:P16 AX9:AY16 B9:B16 B18:B22 U9:U16 AQ9:AQ16 AQ18:AQ22 Y18:Z22 AB18:AC22 AK9:AL16 U18:U22 AN18:AO22 AH9:AI16 AE18:AF22 R9:S16 AS9:AS16 AS18:AS22 AX18:AY22 Y9:Z16 R18:S22 F9:G16 BA18:BA22 I9:J16 AE9:AF16 AN9:AO16 AB9:AC16 AU18:AV22 AK18:AL22 BA9:BA16 AH24:AI37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55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43" customWidth="1"/>
    <col min="2" max="9" width="6.50390625" style="43" customWidth="1"/>
    <col min="10" max="10" width="26.375" style="43" customWidth="1"/>
    <col min="11" max="12" width="6.25390625" style="43" customWidth="1"/>
    <col min="13" max="13" width="5.875" style="43" customWidth="1"/>
    <col min="14" max="14" width="5.375" style="43" customWidth="1"/>
    <col min="15" max="15" width="6.25390625" style="43" customWidth="1"/>
    <col min="16" max="16" width="5.875" style="43" customWidth="1"/>
    <col min="17" max="17" width="5.50390625" style="43" customWidth="1"/>
    <col min="18" max="18" width="6.25390625" style="43" customWidth="1"/>
    <col min="19" max="19" width="5.875" style="43" customWidth="1"/>
    <col min="20" max="31" width="6.50390625" style="43" customWidth="1"/>
    <col min="32" max="32" width="28.625" style="43" customWidth="1"/>
    <col min="33" max="36" width="5.625" style="43" customWidth="1"/>
    <col min="37" max="37" width="6.00390625" style="43" customWidth="1"/>
    <col min="38" max="39" width="5.625" style="43" customWidth="1"/>
    <col min="40" max="40" width="6.00390625" style="43" customWidth="1"/>
    <col min="41" max="41" width="5.625" style="43" customWidth="1"/>
    <col min="42" max="53" width="6.50390625" style="43" customWidth="1"/>
    <col min="54" max="16384" width="9.00390625" style="43" customWidth="1"/>
  </cols>
  <sheetData>
    <row r="1" spans="1:53" s="85" customFormat="1" ht="48" customHeight="1">
      <c r="A1" s="166" t="s">
        <v>444</v>
      </c>
      <c r="B1" s="166"/>
      <c r="C1" s="166"/>
      <c r="D1" s="166"/>
      <c r="E1" s="166"/>
      <c r="F1" s="166"/>
      <c r="G1" s="166"/>
      <c r="H1" s="166"/>
      <c r="I1" s="166"/>
      <c r="J1" s="109" t="s">
        <v>443</v>
      </c>
      <c r="K1" s="109"/>
      <c r="L1" s="109"/>
      <c r="M1" s="109"/>
      <c r="N1" s="109"/>
      <c r="O1" s="109"/>
      <c r="P1" s="109"/>
      <c r="Q1" s="109"/>
      <c r="R1" s="109"/>
      <c r="S1" s="109"/>
      <c r="T1" s="133" t="s">
        <v>112</v>
      </c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09" t="s">
        <v>443</v>
      </c>
      <c r="AG1" s="109"/>
      <c r="AH1" s="109"/>
      <c r="AI1" s="109"/>
      <c r="AJ1" s="109"/>
      <c r="AK1" s="109"/>
      <c r="AL1" s="109"/>
      <c r="AM1" s="109"/>
      <c r="AN1" s="109"/>
      <c r="AO1" s="109"/>
      <c r="AP1" s="133" t="s">
        <v>113</v>
      </c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1:53" s="35" customFormat="1" ht="12.75" customHeight="1" thickBot="1">
      <c r="A2" s="204" t="s">
        <v>610</v>
      </c>
      <c r="B2" s="204"/>
      <c r="C2" s="204"/>
      <c r="D2" s="204"/>
      <c r="E2" s="204"/>
      <c r="F2" s="204"/>
      <c r="G2" s="35" t="s">
        <v>320</v>
      </c>
      <c r="J2" s="91" t="s">
        <v>358</v>
      </c>
      <c r="K2" s="91"/>
      <c r="L2" s="91"/>
      <c r="M2" s="91"/>
      <c r="N2" s="91"/>
      <c r="O2" s="91"/>
      <c r="P2" s="91"/>
      <c r="Q2" s="91"/>
      <c r="R2" s="91"/>
      <c r="S2" s="91"/>
      <c r="T2" s="131" t="s">
        <v>606</v>
      </c>
      <c r="U2" s="131"/>
      <c r="V2" s="131"/>
      <c r="W2" s="131"/>
      <c r="X2" s="131"/>
      <c r="Y2" s="131"/>
      <c r="Z2" s="131"/>
      <c r="AA2" s="131"/>
      <c r="AB2" s="131"/>
      <c r="AE2" s="34" t="s">
        <v>320</v>
      </c>
      <c r="AF2" s="91" t="s">
        <v>358</v>
      </c>
      <c r="AG2" s="91"/>
      <c r="AH2" s="91"/>
      <c r="AI2" s="91"/>
      <c r="AJ2" s="91"/>
      <c r="AK2" s="91"/>
      <c r="AL2" s="91"/>
      <c r="AM2" s="91"/>
      <c r="AN2" s="91"/>
      <c r="AO2" s="91"/>
      <c r="AP2" s="213" t="s">
        <v>606</v>
      </c>
      <c r="AQ2" s="213"/>
      <c r="AR2" s="213"/>
      <c r="AS2" s="213"/>
      <c r="AT2" s="213"/>
      <c r="AU2" s="213"/>
      <c r="AV2" s="213"/>
      <c r="AW2" s="213"/>
      <c r="AX2" s="213"/>
      <c r="BA2" s="34" t="s">
        <v>320</v>
      </c>
    </row>
    <row r="3" spans="1:53" s="66" customFormat="1" ht="15" customHeight="1">
      <c r="A3" s="106" t="s">
        <v>115</v>
      </c>
      <c r="B3" s="190" t="s">
        <v>116</v>
      </c>
      <c r="C3" s="182" t="s">
        <v>117</v>
      </c>
      <c r="D3" s="86" t="s">
        <v>118</v>
      </c>
      <c r="E3" s="96"/>
      <c r="F3" s="96"/>
      <c r="G3" s="96"/>
      <c r="H3" s="96"/>
      <c r="I3" s="96"/>
      <c r="J3" s="106" t="s">
        <v>115</v>
      </c>
      <c r="K3" s="237" t="s">
        <v>119</v>
      </c>
      <c r="L3" s="96"/>
      <c r="M3" s="96"/>
      <c r="N3" s="96"/>
      <c r="O3" s="96"/>
      <c r="P3" s="96"/>
      <c r="Q3" s="96"/>
      <c r="R3" s="96"/>
      <c r="S3" s="96"/>
      <c r="T3" s="95" t="s">
        <v>120</v>
      </c>
      <c r="U3" s="196"/>
      <c r="V3" s="196"/>
      <c r="W3" s="96"/>
      <c r="X3" s="96"/>
      <c r="Y3" s="96"/>
      <c r="Z3" s="96"/>
      <c r="AA3" s="96"/>
      <c r="AB3" s="96"/>
      <c r="AC3" s="96"/>
      <c r="AD3" s="96"/>
      <c r="AE3" s="96"/>
      <c r="AF3" s="106" t="s">
        <v>115</v>
      </c>
      <c r="AG3" s="238" t="s">
        <v>121</v>
      </c>
      <c r="AH3" s="197"/>
      <c r="AI3" s="197"/>
      <c r="AJ3" s="197"/>
      <c r="AK3" s="197"/>
      <c r="AL3" s="197"/>
      <c r="AM3" s="197"/>
      <c r="AN3" s="197"/>
      <c r="AO3" s="197"/>
      <c r="AP3" s="185" t="s">
        <v>476</v>
      </c>
      <c r="AQ3" s="179"/>
      <c r="AR3" s="199"/>
      <c r="AS3" s="190" t="s">
        <v>110</v>
      </c>
      <c r="AT3" s="183"/>
      <c r="AU3" s="183"/>
      <c r="AV3" s="182" t="s">
        <v>122</v>
      </c>
      <c r="AW3" s="183"/>
      <c r="AX3" s="183"/>
      <c r="AY3" s="211" t="s">
        <v>475</v>
      </c>
      <c r="AZ3" s="179"/>
      <c r="BA3" s="179"/>
    </row>
    <row r="4" spans="1:53" s="66" customFormat="1" ht="24" customHeight="1">
      <c r="A4" s="148"/>
      <c r="B4" s="178"/>
      <c r="C4" s="184"/>
      <c r="D4" s="195" t="s">
        <v>123</v>
      </c>
      <c r="E4" s="184"/>
      <c r="F4" s="184"/>
      <c r="G4" s="195" t="s">
        <v>124</v>
      </c>
      <c r="H4" s="184"/>
      <c r="I4" s="184"/>
      <c r="J4" s="148"/>
      <c r="K4" s="194" t="s">
        <v>125</v>
      </c>
      <c r="L4" s="184"/>
      <c r="M4" s="184"/>
      <c r="N4" s="195" t="s">
        <v>126</v>
      </c>
      <c r="O4" s="184"/>
      <c r="P4" s="184"/>
      <c r="Q4" s="195" t="s">
        <v>127</v>
      </c>
      <c r="R4" s="184"/>
      <c r="S4" s="184"/>
      <c r="T4" s="180" t="s">
        <v>128</v>
      </c>
      <c r="U4" s="177"/>
      <c r="V4" s="178"/>
      <c r="W4" s="194" t="s">
        <v>129</v>
      </c>
      <c r="X4" s="184"/>
      <c r="Y4" s="184"/>
      <c r="Z4" s="195" t="s">
        <v>130</v>
      </c>
      <c r="AA4" s="184"/>
      <c r="AB4" s="184"/>
      <c r="AC4" s="195" t="s">
        <v>111</v>
      </c>
      <c r="AD4" s="184"/>
      <c r="AE4" s="184"/>
      <c r="AF4" s="148"/>
      <c r="AG4" s="194" t="s">
        <v>131</v>
      </c>
      <c r="AH4" s="184"/>
      <c r="AI4" s="184"/>
      <c r="AJ4" s="195" t="s">
        <v>132</v>
      </c>
      <c r="AK4" s="184"/>
      <c r="AL4" s="184"/>
      <c r="AM4" s="195" t="s">
        <v>474</v>
      </c>
      <c r="AN4" s="184"/>
      <c r="AO4" s="184"/>
      <c r="AP4" s="167"/>
      <c r="AQ4" s="186"/>
      <c r="AR4" s="152"/>
      <c r="AS4" s="178"/>
      <c r="AT4" s="184"/>
      <c r="AU4" s="184"/>
      <c r="AV4" s="184"/>
      <c r="AW4" s="184"/>
      <c r="AX4" s="184"/>
      <c r="AY4" s="212"/>
      <c r="AZ4" s="186"/>
      <c r="BA4" s="167"/>
    </row>
    <row r="5" spans="1:53" s="66" customFormat="1" ht="24" customHeight="1" thickBot="1">
      <c r="A5" s="107"/>
      <c r="B5" s="202"/>
      <c r="C5" s="203"/>
      <c r="D5" s="37" t="s">
        <v>440</v>
      </c>
      <c r="E5" s="51" t="s">
        <v>441</v>
      </c>
      <c r="F5" s="37" t="s">
        <v>442</v>
      </c>
      <c r="G5" s="37" t="s">
        <v>440</v>
      </c>
      <c r="H5" s="51" t="s">
        <v>441</v>
      </c>
      <c r="I5" s="37" t="s">
        <v>442</v>
      </c>
      <c r="J5" s="107"/>
      <c r="K5" s="38" t="s">
        <v>440</v>
      </c>
      <c r="L5" s="51" t="s">
        <v>441</v>
      </c>
      <c r="M5" s="37" t="s">
        <v>442</v>
      </c>
      <c r="N5" s="37" t="s">
        <v>440</v>
      </c>
      <c r="O5" s="51" t="s">
        <v>441</v>
      </c>
      <c r="P5" s="37" t="s">
        <v>442</v>
      </c>
      <c r="Q5" s="37" t="s">
        <v>440</v>
      </c>
      <c r="R5" s="51" t="s">
        <v>441</v>
      </c>
      <c r="S5" s="37" t="s">
        <v>442</v>
      </c>
      <c r="T5" s="38" t="s">
        <v>440</v>
      </c>
      <c r="U5" s="52" t="s">
        <v>441</v>
      </c>
      <c r="V5" s="37" t="s">
        <v>442</v>
      </c>
      <c r="W5" s="37" t="s">
        <v>440</v>
      </c>
      <c r="X5" s="51" t="s">
        <v>441</v>
      </c>
      <c r="Y5" s="37" t="s">
        <v>442</v>
      </c>
      <c r="Z5" s="37" t="s">
        <v>440</v>
      </c>
      <c r="AA5" s="51" t="s">
        <v>441</v>
      </c>
      <c r="AB5" s="37" t="s">
        <v>442</v>
      </c>
      <c r="AC5" s="37" t="s">
        <v>440</v>
      </c>
      <c r="AD5" s="51" t="s">
        <v>441</v>
      </c>
      <c r="AE5" s="37" t="s">
        <v>442</v>
      </c>
      <c r="AF5" s="107"/>
      <c r="AG5" s="38" t="s">
        <v>440</v>
      </c>
      <c r="AH5" s="51" t="s">
        <v>441</v>
      </c>
      <c r="AI5" s="37" t="s">
        <v>442</v>
      </c>
      <c r="AJ5" s="37" t="s">
        <v>440</v>
      </c>
      <c r="AK5" s="51" t="s">
        <v>441</v>
      </c>
      <c r="AL5" s="37" t="s">
        <v>442</v>
      </c>
      <c r="AM5" s="37" t="s">
        <v>440</v>
      </c>
      <c r="AN5" s="51" t="s">
        <v>441</v>
      </c>
      <c r="AO5" s="37" t="s">
        <v>442</v>
      </c>
      <c r="AP5" s="38" t="s">
        <v>440</v>
      </c>
      <c r="AQ5" s="52" t="s">
        <v>441</v>
      </c>
      <c r="AR5" s="37" t="s">
        <v>442</v>
      </c>
      <c r="AS5" s="37" t="s">
        <v>440</v>
      </c>
      <c r="AT5" s="51" t="s">
        <v>441</v>
      </c>
      <c r="AU5" s="37" t="s">
        <v>442</v>
      </c>
      <c r="AV5" s="37" t="s">
        <v>440</v>
      </c>
      <c r="AW5" s="51" t="s">
        <v>441</v>
      </c>
      <c r="AX5" s="37" t="s">
        <v>442</v>
      </c>
      <c r="AY5" s="37" t="s">
        <v>440</v>
      </c>
      <c r="AZ5" s="54" t="s">
        <v>441</v>
      </c>
      <c r="BA5" s="50" t="s">
        <v>442</v>
      </c>
    </row>
    <row r="6" spans="1:53" s="40" customFormat="1" ht="15" customHeight="1">
      <c r="A6" s="29" t="s">
        <v>106</v>
      </c>
      <c r="B6" s="6">
        <f>SUM(B7+B8+B9,B37:B52)</f>
        <v>4538</v>
      </c>
      <c r="C6" s="6">
        <f>SUM(C7+C8+C9,C37:C52)</f>
        <v>3689</v>
      </c>
      <c r="D6" s="6">
        <f>SUM(D7+D8+D9,D37:D52)</f>
        <v>34</v>
      </c>
      <c r="E6" s="26">
        <f aca="true" t="shared" si="0" ref="E6:E52">IF(D6&gt;$B6,999,IF($B6=0,0,D6/$B6*100))</f>
        <v>0.7492287351256061</v>
      </c>
      <c r="F6" s="6">
        <f>SUM(F7+F8+F9,F37:F52)</f>
        <v>39</v>
      </c>
      <c r="G6" s="6">
        <f>SUM(G7+G8+G9,G37:G52)</f>
        <v>35</v>
      </c>
      <c r="H6" s="26">
        <f aca="true" t="shared" si="1" ref="H6:H52">IF(G6&gt;$B6,999,IF($B6=0,0,G6/$B6*100))</f>
        <v>0.7712648743940062</v>
      </c>
      <c r="I6" s="6">
        <f>SUM(I7+I8+I9,I37:I52)</f>
        <v>41</v>
      </c>
      <c r="J6" s="29" t="s">
        <v>106</v>
      </c>
      <c r="K6" s="6">
        <f>SUM(K7+K8+K9,K37:K52)</f>
        <v>1099</v>
      </c>
      <c r="L6" s="26">
        <f aca="true" t="shared" si="2" ref="L6:L52">IF(K6&gt;$B6,999,IF($B6=0,0,K6/$B6*100))</f>
        <v>24.217717055971793</v>
      </c>
      <c r="M6" s="6">
        <f>SUM(M7+M8+M9,M37:M52)</f>
        <v>1302</v>
      </c>
      <c r="N6" s="6">
        <f>SUM(N7+N8+N9,N37:N52)</f>
        <v>1034</v>
      </c>
      <c r="O6" s="26">
        <f aca="true" t="shared" si="3" ref="O6:O52">IF(N6&gt;$B6,999,IF($B6=0,0,N6/$B6*100))</f>
        <v>22.785368003525782</v>
      </c>
      <c r="P6" s="6">
        <f>SUM(P7+P8+P9,P37:P52)</f>
        <v>1171</v>
      </c>
      <c r="Q6" s="6">
        <f>SUM(Q7+Q8+Q9,Q37:Q52)</f>
        <v>588</v>
      </c>
      <c r="R6" s="26">
        <f aca="true" t="shared" si="4" ref="R6:R52">IF(Q6&gt;$B6,999,IF($B6=0,0,Q6/$B6*100))</f>
        <v>12.957249889819304</v>
      </c>
      <c r="S6" s="6">
        <f>SUM(S7+S8+S9,S37:S52)</f>
        <v>688</v>
      </c>
      <c r="T6" s="6">
        <f>SUM(T7+T8+T9,T37:T52)</f>
        <v>6</v>
      </c>
      <c r="U6" s="26">
        <f aca="true" t="shared" si="5" ref="U6:U52">IF(T6&gt;$B6,999,IF($B6=0,0,T6/$B6*100))</f>
        <v>0.13221683561040104</v>
      </c>
      <c r="V6" s="6">
        <f>SUM(V7+V8+V9,V37:V52)</f>
        <v>9</v>
      </c>
      <c r="W6" s="6">
        <f>SUM(W7+W8+W9,W37:W52)</f>
        <v>32</v>
      </c>
      <c r="X6" s="26">
        <f aca="true" t="shared" si="6" ref="X6:X52">IF(W6&gt;$B6,999,IF($B6=0,0,W6/$B6*100))</f>
        <v>0.7051564565888057</v>
      </c>
      <c r="Y6" s="6">
        <f>SUM(Y7+Y8+Y9,Y37:Y52)</f>
        <v>35</v>
      </c>
      <c r="Z6" s="6">
        <f>SUM(Z7+Z8+Z9,Z37:Z52)</f>
        <v>7</v>
      </c>
      <c r="AA6" s="26">
        <f aca="true" t="shared" si="7" ref="AA6:AA52">IF(Z6&gt;$B6,999,IF($B6=0,0,Z6/$B6*100))</f>
        <v>0.15425297487880124</v>
      </c>
      <c r="AB6" s="6">
        <f>SUM(AB7+AB8+AB9,AB37:AB52)</f>
        <v>7</v>
      </c>
      <c r="AC6" s="6">
        <f>SUM(AC7+AC8+AC9,AC37:AC52)</f>
        <v>24</v>
      </c>
      <c r="AD6" s="26">
        <f aca="true" t="shared" si="8" ref="AD6:AD52">IF(AC6&gt;$B6,999,IF($B6=0,0,AC6/$B6*100))</f>
        <v>0.5288673424416042</v>
      </c>
      <c r="AE6" s="6">
        <f>SUM(AE7+AE8+AE9,AE37:AE52)</f>
        <v>37</v>
      </c>
      <c r="AF6" s="29" t="s">
        <v>106</v>
      </c>
      <c r="AG6" s="6">
        <f>SUM(AG7+AG8+AG9,AG37:AG52)</f>
        <v>5</v>
      </c>
      <c r="AH6" s="26">
        <f aca="true" t="shared" si="9" ref="AH6:AH52">IF(AG6&gt;$B6,999,IF($B6=0,0,AG6/$B6*100))</f>
        <v>0.11018069634200088</v>
      </c>
      <c r="AI6" s="6">
        <f>SUM(AI7+AI8+AI9,AI37:AI52)</f>
        <v>6</v>
      </c>
      <c r="AJ6" s="6">
        <f>SUM(AJ7+AJ8+AJ9,AJ37:AJ52)</f>
        <v>37</v>
      </c>
      <c r="AK6" s="26">
        <f aca="true" t="shared" si="10" ref="AK6:AK52">IF(AJ6&gt;$B6,999,IF($B6=0,0,AJ6/$B6*100))</f>
        <v>0.8153371529308066</v>
      </c>
      <c r="AL6" s="6">
        <f>SUM(AL7+AL8+AL9,AL37:AL52)</f>
        <v>38</v>
      </c>
      <c r="AM6" s="6">
        <f>SUM(AM7+AM8+AM9,AM37:AM52)</f>
        <v>192</v>
      </c>
      <c r="AN6" s="26">
        <f aca="true" t="shared" si="11" ref="AN6:AN52">IF(AM6&gt;$B6,999,IF($B6=0,0,AM6/$B6*100))</f>
        <v>4.230938739532833</v>
      </c>
      <c r="AO6" s="6">
        <f>SUM(AO7+AO8+AO9,AO37:AO52)</f>
        <v>204</v>
      </c>
      <c r="AP6" s="6">
        <f>SUM(AP7+AP8+AP9,AP37:AP52)</f>
        <v>4</v>
      </c>
      <c r="AQ6" s="26">
        <f aca="true" t="shared" si="12" ref="AQ6:AQ52">IF(AP6&gt;$B6,999,IF($B6=0,0,AP6/$B6*100))</f>
        <v>0.08814455707360071</v>
      </c>
      <c r="AR6" s="6">
        <f>SUM(AR7+AR8+AR9,AR37:AR52)</f>
        <v>4</v>
      </c>
      <c r="AS6" s="6">
        <f>SUM(AS7+AS8+AS9,AS37:AS52)</f>
        <v>4</v>
      </c>
      <c r="AT6" s="26">
        <f aca="true" t="shared" si="13" ref="AT6:AT52">IF(AS6&gt;$B6,999,IF($B6=0,0,AS6/$B6*100))</f>
        <v>0.08814455707360071</v>
      </c>
      <c r="AU6" s="6">
        <f>SUM(AU7+AU8+AU9,AU37:AU52)</f>
        <v>4</v>
      </c>
      <c r="AV6" s="6">
        <f>SUM(AV7+AV8+AV9,AV37:AV52)</f>
        <v>77</v>
      </c>
      <c r="AW6" s="26">
        <f aca="true" t="shared" si="14" ref="AW6:AW52">IF(AV6&gt;$B6,999,IF($B6=0,0,AV6/$B6*100))</f>
        <v>1.6967827236668134</v>
      </c>
      <c r="AX6" s="6">
        <f>SUM(AX7+AX8+AX9,AX37:AX52)</f>
        <v>81</v>
      </c>
      <c r="AY6" s="6">
        <f>SUM(AY7+AY8+AY9,AY37:AY52)</f>
        <v>20</v>
      </c>
      <c r="AZ6" s="26">
        <f aca="true" t="shared" si="15" ref="AZ6:AZ52">IF(AY6&gt;$B6,999,IF($B6=0,0,AY6/$B6*100))</f>
        <v>0.4407227853680035</v>
      </c>
      <c r="BA6" s="6">
        <f>SUM(BA7+BA8+BA9,BA37:BA52)</f>
        <v>23</v>
      </c>
    </row>
    <row r="7" spans="1:53" s="40" customFormat="1" ht="14.25" customHeight="1">
      <c r="A7" s="29" t="s">
        <v>324</v>
      </c>
      <c r="B7" s="6">
        <v>6</v>
      </c>
      <c r="C7" s="6">
        <f>SUM(F7+I7+M7+P7+S7+V7+Y7+AB7+AE7+AI7+AL7+AO7+AR7+AU7+AX7+BA7)</f>
        <v>6</v>
      </c>
      <c r="D7" s="6">
        <v>0</v>
      </c>
      <c r="E7" s="26">
        <f t="shared" si="0"/>
        <v>0</v>
      </c>
      <c r="F7" s="6">
        <v>0</v>
      </c>
      <c r="G7" s="6">
        <v>0</v>
      </c>
      <c r="H7" s="26">
        <f t="shared" si="1"/>
        <v>0</v>
      </c>
      <c r="I7" s="6">
        <v>0</v>
      </c>
      <c r="J7" s="29" t="s">
        <v>324</v>
      </c>
      <c r="K7" s="6">
        <v>2</v>
      </c>
      <c r="L7" s="26">
        <f t="shared" si="2"/>
        <v>33.33333333333333</v>
      </c>
      <c r="M7" s="6">
        <v>2</v>
      </c>
      <c r="N7" s="6">
        <v>0</v>
      </c>
      <c r="O7" s="26">
        <f t="shared" si="3"/>
        <v>0</v>
      </c>
      <c r="P7" s="6">
        <v>0</v>
      </c>
      <c r="Q7" s="6">
        <v>3</v>
      </c>
      <c r="R7" s="26">
        <f t="shared" si="4"/>
        <v>50</v>
      </c>
      <c r="S7" s="6">
        <v>3</v>
      </c>
      <c r="T7" s="6">
        <v>0</v>
      </c>
      <c r="U7" s="26">
        <f t="shared" si="5"/>
        <v>0</v>
      </c>
      <c r="V7" s="6">
        <v>0</v>
      </c>
      <c r="W7" s="6">
        <v>0</v>
      </c>
      <c r="X7" s="26">
        <f t="shared" si="6"/>
        <v>0</v>
      </c>
      <c r="Y7" s="6">
        <v>0</v>
      </c>
      <c r="Z7" s="6">
        <v>0</v>
      </c>
      <c r="AA7" s="26">
        <f t="shared" si="7"/>
        <v>0</v>
      </c>
      <c r="AB7" s="6">
        <v>0</v>
      </c>
      <c r="AC7" s="6">
        <v>0</v>
      </c>
      <c r="AD7" s="26">
        <f t="shared" si="8"/>
        <v>0</v>
      </c>
      <c r="AE7" s="6">
        <v>0</v>
      </c>
      <c r="AF7" s="29" t="s">
        <v>324</v>
      </c>
      <c r="AG7" s="6">
        <v>0</v>
      </c>
      <c r="AH7" s="26">
        <f t="shared" si="9"/>
        <v>0</v>
      </c>
      <c r="AI7" s="6">
        <v>0</v>
      </c>
      <c r="AJ7" s="6">
        <v>0</v>
      </c>
      <c r="AK7" s="26">
        <f t="shared" si="10"/>
        <v>0</v>
      </c>
      <c r="AL7" s="6">
        <v>0</v>
      </c>
      <c r="AM7" s="6">
        <v>0</v>
      </c>
      <c r="AN7" s="26">
        <f t="shared" si="11"/>
        <v>0</v>
      </c>
      <c r="AO7" s="6">
        <v>0</v>
      </c>
      <c r="AP7" s="6">
        <v>0</v>
      </c>
      <c r="AQ7" s="26">
        <f t="shared" si="12"/>
        <v>0</v>
      </c>
      <c r="AR7" s="6">
        <v>0</v>
      </c>
      <c r="AS7" s="6">
        <v>0</v>
      </c>
      <c r="AT7" s="26">
        <f t="shared" si="13"/>
        <v>0</v>
      </c>
      <c r="AU7" s="6">
        <v>0</v>
      </c>
      <c r="AV7" s="6">
        <v>1</v>
      </c>
      <c r="AW7" s="26">
        <f t="shared" si="14"/>
        <v>16.666666666666664</v>
      </c>
      <c r="AX7" s="6">
        <v>1</v>
      </c>
      <c r="AY7" s="6">
        <v>0</v>
      </c>
      <c r="AZ7" s="26">
        <f t="shared" si="15"/>
        <v>0</v>
      </c>
      <c r="BA7" s="6">
        <v>0</v>
      </c>
    </row>
    <row r="8" spans="1:53" s="40" customFormat="1" ht="11.25" customHeight="1">
      <c r="A8" s="29" t="s">
        <v>361</v>
      </c>
      <c r="B8" s="6">
        <v>2</v>
      </c>
      <c r="C8" s="6">
        <f>SUM(F8+I8+M8+P8+S8+V8+Y8+AB8+AE8+AI8+AL8+AO8+AR8+AU8+AX8+BA8)</f>
        <v>2</v>
      </c>
      <c r="D8" s="6">
        <v>0</v>
      </c>
      <c r="E8" s="26">
        <f t="shared" si="0"/>
        <v>0</v>
      </c>
      <c r="F8" s="6">
        <v>0</v>
      </c>
      <c r="G8" s="6">
        <v>0</v>
      </c>
      <c r="H8" s="26">
        <f t="shared" si="1"/>
        <v>0</v>
      </c>
      <c r="I8" s="6">
        <v>0</v>
      </c>
      <c r="J8" s="29" t="s">
        <v>361</v>
      </c>
      <c r="K8" s="6">
        <v>1</v>
      </c>
      <c r="L8" s="26">
        <f t="shared" si="2"/>
        <v>50</v>
      </c>
      <c r="M8" s="6">
        <v>2</v>
      </c>
      <c r="N8" s="6">
        <v>0</v>
      </c>
      <c r="O8" s="26">
        <f t="shared" si="3"/>
        <v>0</v>
      </c>
      <c r="P8" s="6">
        <v>0</v>
      </c>
      <c r="Q8" s="6">
        <v>0</v>
      </c>
      <c r="R8" s="26">
        <f t="shared" si="4"/>
        <v>0</v>
      </c>
      <c r="S8" s="6">
        <v>0</v>
      </c>
      <c r="T8" s="6">
        <v>0</v>
      </c>
      <c r="U8" s="26">
        <f t="shared" si="5"/>
        <v>0</v>
      </c>
      <c r="V8" s="6">
        <v>0</v>
      </c>
      <c r="W8" s="6">
        <v>0</v>
      </c>
      <c r="X8" s="26">
        <f t="shared" si="6"/>
        <v>0</v>
      </c>
      <c r="Y8" s="6">
        <v>0</v>
      </c>
      <c r="Z8" s="6">
        <v>0</v>
      </c>
      <c r="AA8" s="26">
        <f t="shared" si="7"/>
        <v>0</v>
      </c>
      <c r="AB8" s="6">
        <v>0</v>
      </c>
      <c r="AC8" s="6">
        <v>0</v>
      </c>
      <c r="AD8" s="26">
        <f t="shared" si="8"/>
        <v>0</v>
      </c>
      <c r="AE8" s="6">
        <v>0</v>
      </c>
      <c r="AF8" s="29" t="s">
        <v>361</v>
      </c>
      <c r="AG8" s="6">
        <v>0</v>
      </c>
      <c r="AH8" s="26">
        <f t="shared" si="9"/>
        <v>0</v>
      </c>
      <c r="AI8" s="6">
        <v>0</v>
      </c>
      <c r="AJ8" s="6">
        <v>0</v>
      </c>
      <c r="AK8" s="26">
        <f t="shared" si="10"/>
        <v>0</v>
      </c>
      <c r="AL8" s="6">
        <v>0</v>
      </c>
      <c r="AM8" s="6">
        <v>0</v>
      </c>
      <c r="AN8" s="26">
        <f t="shared" si="11"/>
        <v>0</v>
      </c>
      <c r="AO8" s="6">
        <v>0</v>
      </c>
      <c r="AP8" s="6">
        <v>0</v>
      </c>
      <c r="AQ8" s="26">
        <f t="shared" si="12"/>
        <v>0</v>
      </c>
      <c r="AR8" s="6">
        <v>0</v>
      </c>
      <c r="AS8" s="6">
        <v>0</v>
      </c>
      <c r="AT8" s="26">
        <f t="shared" si="13"/>
        <v>0</v>
      </c>
      <c r="AU8" s="6">
        <v>0</v>
      </c>
      <c r="AV8" s="6">
        <v>0</v>
      </c>
      <c r="AW8" s="26">
        <f t="shared" si="14"/>
        <v>0</v>
      </c>
      <c r="AX8" s="6">
        <v>0</v>
      </c>
      <c r="AY8" s="6">
        <v>0</v>
      </c>
      <c r="AZ8" s="26">
        <f t="shared" si="15"/>
        <v>0</v>
      </c>
      <c r="BA8" s="6">
        <v>0</v>
      </c>
    </row>
    <row r="9" spans="1:53" s="40" customFormat="1" ht="14.25" customHeight="1">
      <c r="A9" s="29" t="s">
        <v>351</v>
      </c>
      <c r="B9" s="6">
        <f>SUM(B10:B36)</f>
        <v>1140</v>
      </c>
      <c r="C9" s="6">
        <f>SUM(C10:C36)</f>
        <v>969</v>
      </c>
      <c r="D9" s="6">
        <f>SUM(D10:D36)</f>
        <v>3</v>
      </c>
      <c r="E9" s="26">
        <f t="shared" si="0"/>
        <v>0.2631578947368421</v>
      </c>
      <c r="F9" s="6">
        <f>SUM(F10:F36)</f>
        <v>3</v>
      </c>
      <c r="G9" s="6">
        <f>SUM(G10:G36)</f>
        <v>3</v>
      </c>
      <c r="H9" s="26">
        <f t="shared" si="1"/>
        <v>0.2631578947368421</v>
      </c>
      <c r="I9" s="6">
        <f>SUM(I10:I36)</f>
        <v>3</v>
      </c>
      <c r="J9" s="29" t="s">
        <v>351</v>
      </c>
      <c r="K9" s="6">
        <f>SUM(K10:K36)</f>
        <v>253</v>
      </c>
      <c r="L9" s="26">
        <f t="shared" si="2"/>
        <v>22.19298245614035</v>
      </c>
      <c r="M9" s="6">
        <f>SUM(M10:M36)</f>
        <v>271</v>
      </c>
      <c r="N9" s="6">
        <f>SUM(N10:N36)</f>
        <v>343</v>
      </c>
      <c r="O9" s="26">
        <f t="shared" si="3"/>
        <v>30.087719298245613</v>
      </c>
      <c r="P9" s="6">
        <f>SUM(P10:P36)</f>
        <v>372</v>
      </c>
      <c r="Q9" s="6">
        <f>SUM(Q10:Q36)</f>
        <v>175</v>
      </c>
      <c r="R9" s="26">
        <f t="shared" si="4"/>
        <v>15.350877192982457</v>
      </c>
      <c r="S9" s="6">
        <f>SUM(S10:S36)</f>
        <v>196</v>
      </c>
      <c r="T9" s="6">
        <f>SUM(T10:T36)</f>
        <v>0</v>
      </c>
      <c r="U9" s="26">
        <f t="shared" si="5"/>
        <v>0</v>
      </c>
      <c r="V9" s="6">
        <f>SUM(V10:V36)</f>
        <v>0</v>
      </c>
      <c r="W9" s="6">
        <f>SUM(W10:W36)</f>
        <v>3</v>
      </c>
      <c r="X9" s="26">
        <f t="shared" si="6"/>
        <v>0.2631578947368421</v>
      </c>
      <c r="Y9" s="6">
        <f>SUM(Y10:Y36)</f>
        <v>3</v>
      </c>
      <c r="Z9" s="6">
        <f>SUM(Z10:Z36)</f>
        <v>3</v>
      </c>
      <c r="AA9" s="26">
        <f t="shared" si="7"/>
        <v>0.2631578947368421</v>
      </c>
      <c r="AB9" s="6">
        <f>SUM(AB10:AB36)</f>
        <v>3</v>
      </c>
      <c r="AC9" s="6">
        <f>SUM(AC10:AC36)</f>
        <v>2</v>
      </c>
      <c r="AD9" s="26">
        <f t="shared" si="8"/>
        <v>0.17543859649122806</v>
      </c>
      <c r="AE9" s="6">
        <f>SUM(AE10:AE36)</f>
        <v>2</v>
      </c>
      <c r="AF9" s="29" t="s">
        <v>351</v>
      </c>
      <c r="AG9" s="6">
        <f>SUM(AG10:AG36)</f>
        <v>0</v>
      </c>
      <c r="AH9" s="26">
        <f t="shared" si="9"/>
        <v>0</v>
      </c>
      <c r="AI9" s="6">
        <f>SUM(AI10:AI36)</f>
        <v>0</v>
      </c>
      <c r="AJ9" s="6">
        <f>SUM(AJ10:AJ36)</f>
        <v>11</v>
      </c>
      <c r="AK9" s="26">
        <f t="shared" si="10"/>
        <v>0.9649122807017544</v>
      </c>
      <c r="AL9" s="6">
        <f>SUM(AL10:AL36)</f>
        <v>11</v>
      </c>
      <c r="AM9" s="6">
        <f>SUM(AM10:AM36)</f>
        <v>79</v>
      </c>
      <c r="AN9" s="26">
        <f t="shared" si="11"/>
        <v>6.9298245614035086</v>
      </c>
      <c r="AO9" s="6">
        <f>SUM(AO10:AO36)</f>
        <v>81</v>
      </c>
      <c r="AP9" s="6">
        <f>SUM(AP10:AP36)</f>
        <v>0</v>
      </c>
      <c r="AQ9" s="26">
        <f t="shared" si="12"/>
        <v>0</v>
      </c>
      <c r="AR9" s="6">
        <f>SUM(AR10:AR36)</f>
        <v>0</v>
      </c>
      <c r="AS9" s="6">
        <f>SUM(AS10:AS36)</f>
        <v>0</v>
      </c>
      <c r="AT9" s="26">
        <f t="shared" si="13"/>
        <v>0</v>
      </c>
      <c r="AU9" s="6">
        <f>SUM(AU10:AU36)</f>
        <v>0</v>
      </c>
      <c r="AV9" s="6">
        <f>SUM(AV10:AV36)</f>
        <v>20</v>
      </c>
      <c r="AW9" s="26">
        <f t="shared" si="14"/>
        <v>1.7543859649122806</v>
      </c>
      <c r="AX9" s="6">
        <f>SUM(AX10:AX36)</f>
        <v>21</v>
      </c>
      <c r="AY9" s="6">
        <f>SUM(AY10:AY36)</f>
        <v>3</v>
      </c>
      <c r="AZ9" s="26">
        <f t="shared" si="15"/>
        <v>0.2631578947368421</v>
      </c>
      <c r="BA9" s="6">
        <f>SUM(BA10:BA36)</f>
        <v>3</v>
      </c>
    </row>
    <row r="10" spans="1:53" s="40" customFormat="1" ht="11.25" customHeight="1">
      <c r="A10" s="27" t="s">
        <v>511</v>
      </c>
      <c r="B10" s="6">
        <v>113</v>
      </c>
      <c r="C10" s="6">
        <f aca="true" t="shared" si="16" ref="C10:C52">SUM(F10+I10+M10+P10+S10+V10+Y10+AB10+AE10+AI10+AL10+AO10+AR10+AU10+AX10+BA10)</f>
        <v>112</v>
      </c>
      <c r="D10" s="6">
        <v>0</v>
      </c>
      <c r="E10" s="26">
        <f t="shared" si="0"/>
        <v>0</v>
      </c>
      <c r="F10" s="6">
        <v>0</v>
      </c>
      <c r="G10" s="6">
        <v>0</v>
      </c>
      <c r="H10" s="26">
        <f t="shared" si="1"/>
        <v>0</v>
      </c>
      <c r="I10" s="6">
        <v>0</v>
      </c>
      <c r="J10" s="27" t="s">
        <v>511</v>
      </c>
      <c r="K10" s="6">
        <v>37</v>
      </c>
      <c r="L10" s="26">
        <f t="shared" si="2"/>
        <v>32.743362831858406</v>
      </c>
      <c r="M10" s="6">
        <v>39</v>
      </c>
      <c r="N10" s="6">
        <v>38</v>
      </c>
      <c r="O10" s="26">
        <f t="shared" si="3"/>
        <v>33.6283185840708</v>
      </c>
      <c r="P10" s="6">
        <v>41</v>
      </c>
      <c r="Q10" s="6">
        <v>19</v>
      </c>
      <c r="R10" s="26">
        <f t="shared" si="4"/>
        <v>16.8141592920354</v>
      </c>
      <c r="S10" s="6">
        <v>21</v>
      </c>
      <c r="T10" s="6">
        <v>0</v>
      </c>
      <c r="U10" s="26">
        <f t="shared" si="5"/>
        <v>0</v>
      </c>
      <c r="V10" s="6">
        <v>0</v>
      </c>
      <c r="W10" s="6">
        <v>1</v>
      </c>
      <c r="X10" s="26">
        <f t="shared" si="6"/>
        <v>0.8849557522123894</v>
      </c>
      <c r="Y10" s="6">
        <v>1</v>
      </c>
      <c r="Z10" s="6">
        <v>0</v>
      </c>
      <c r="AA10" s="26">
        <f t="shared" si="7"/>
        <v>0</v>
      </c>
      <c r="AB10" s="6">
        <v>0</v>
      </c>
      <c r="AC10" s="6">
        <v>0</v>
      </c>
      <c r="AD10" s="26">
        <f t="shared" si="8"/>
        <v>0</v>
      </c>
      <c r="AE10" s="6">
        <v>0</v>
      </c>
      <c r="AF10" s="27" t="s">
        <v>511</v>
      </c>
      <c r="AG10" s="6">
        <v>0</v>
      </c>
      <c r="AH10" s="26">
        <f t="shared" si="9"/>
        <v>0</v>
      </c>
      <c r="AI10" s="6">
        <v>0</v>
      </c>
      <c r="AJ10" s="6">
        <v>0</v>
      </c>
      <c r="AK10" s="26">
        <f t="shared" si="10"/>
        <v>0</v>
      </c>
      <c r="AL10" s="6">
        <v>0</v>
      </c>
      <c r="AM10" s="6">
        <v>4</v>
      </c>
      <c r="AN10" s="26">
        <f t="shared" si="11"/>
        <v>3.5398230088495577</v>
      </c>
      <c r="AO10" s="6">
        <v>4</v>
      </c>
      <c r="AP10" s="6">
        <v>0</v>
      </c>
      <c r="AQ10" s="26">
        <f t="shared" si="12"/>
        <v>0</v>
      </c>
      <c r="AR10" s="6">
        <v>0</v>
      </c>
      <c r="AS10" s="6">
        <v>0</v>
      </c>
      <c r="AT10" s="26">
        <f t="shared" si="13"/>
        <v>0</v>
      </c>
      <c r="AU10" s="6">
        <v>0</v>
      </c>
      <c r="AV10" s="6">
        <v>5</v>
      </c>
      <c r="AW10" s="26">
        <f t="shared" si="14"/>
        <v>4.424778761061947</v>
      </c>
      <c r="AX10" s="6">
        <v>6</v>
      </c>
      <c r="AY10" s="6">
        <v>0</v>
      </c>
      <c r="AZ10" s="26">
        <f t="shared" si="15"/>
        <v>0</v>
      </c>
      <c r="BA10" s="6">
        <v>0</v>
      </c>
    </row>
    <row r="11" spans="1:53" s="40" customFormat="1" ht="11.25" customHeight="1">
      <c r="A11" s="27" t="s">
        <v>512</v>
      </c>
      <c r="B11" s="6">
        <v>7</v>
      </c>
      <c r="C11" s="6">
        <f t="shared" si="16"/>
        <v>4</v>
      </c>
      <c r="D11" s="6">
        <v>0</v>
      </c>
      <c r="E11" s="26">
        <f t="shared" si="0"/>
        <v>0</v>
      </c>
      <c r="F11" s="6">
        <v>0</v>
      </c>
      <c r="G11" s="6">
        <v>0</v>
      </c>
      <c r="H11" s="26">
        <f t="shared" si="1"/>
        <v>0</v>
      </c>
      <c r="I11" s="6">
        <v>0</v>
      </c>
      <c r="J11" s="27" t="s">
        <v>512</v>
      </c>
      <c r="K11" s="6">
        <v>2</v>
      </c>
      <c r="L11" s="26">
        <f t="shared" si="2"/>
        <v>28.57142857142857</v>
      </c>
      <c r="M11" s="6">
        <v>2</v>
      </c>
      <c r="N11" s="6">
        <v>2</v>
      </c>
      <c r="O11" s="26">
        <f t="shared" si="3"/>
        <v>28.57142857142857</v>
      </c>
      <c r="P11" s="6">
        <v>2</v>
      </c>
      <c r="Q11" s="6">
        <v>0</v>
      </c>
      <c r="R11" s="26">
        <f t="shared" si="4"/>
        <v>0</v>
      </c>
      <c r="S11" s="6">
        <v>0</v>
      </c>
      <c r="T11" s="6">
        <v>0</v>
      </c>
      <c r="U11" s="26">
        <f t="shared" si="5"/>
        <v>0</v>
      </c>
      <c r="V11" s="6">
        <v>0</v>
      </c>
      <c r="W11" s="6">
        <v>0</v>
      </c>
      <c r="X11" s="26">
        <f t="shared" si="6"/>
        <v>0</v>
      </c>
      <c r="Y11" s="6">
        <v>0</v>
      </c>
      <c r="Z11" s="6">
        <v>0</v>
      </c>
      <c r="AA11" s="26">
        <f t="shared" si="7"/>
        <v>0</v>
      </c>
      <c r="AB11" s="6">
        <v>0</v>
      </c>
      <c r="AC11" s="6">
        <v>0</v>
      </c>
      <c r="AD11" s="26">
        <f t="shared" si="8"/>
        <v>0</v>
      </c>
      <c r="AE11" s="6">
        <v>0</v>
      </c>
      <c r="AF11" s="27" t="s">
        <v>512</v>
      </c>
      <c r="AG11" s="6">
        <v>0</v>
      </c>
      <c r="AH11" s="26">
        <f t="shared" si="9"/>
        <v>0</v>
      </c>
      <c r="AI11" s="6">
        <v>0</v>
      </c>
      <c r="AJ11" s="6">
        <v>0</v>
      </c>
      <c r="AK11" s="26">
        <f t="shared" si="10"/>
        <v>0</v>
      </c>
      <c r="AL11" s="6">
        <v>0</v>
      </c>
      <c r="AM11" s="6">
        <v>0</v>
      </c>
      <c r="AN11" s="26">
        <f t="shared" si="11"/>
        <v>0</v>
      </c>
      <c r="AO11" s="6">
        <v>0</v>
      </c>
      <c r="AP11" s="6">
        <v>0</v>
      </c>
      <c r="AQ11" s="26">
        <f t="shared" si="12"/>
        <v>0</v>
      </c>
      <c r="AR11" s="6">
        <v>0</v>
      </c>
      <c r="AS11" s="6">
        <v>0</v>
      </c>
      <c r="AT11" s="26">
        <f t="shared" si="13"/>
        <v>0</v>
      </c>
      <c r="AU11" s="6">
        <v>0</v>
      </c>
      <c r="AV11" s="6">
        <v>0</v>
      </c>
      <c r="AW11" s="26">
        <f t="shared" si="14"/>
        <v>0</v>
      </c>
      <c r="AX11" s="6">
        <v>0</v>
      </c>
      <c r="AY11" s="6">
        <v>0</v>
      </c>
      <c r="AZ11" s="26">
        <f t="shared" si="15"/>
        <v>0</v>
      </c>
      <c r="BA11" s="6">
        <v>0</v>
      </c>
    </row>
    <row r="12" spans="1:53" s="40" customFormat="1" ht="11.25" customHeight="1">
      <c r="A12" s="27" t="s">
        <v>513</v>
      </c>
      <c r="B12" s="6">
        <v>0</v>
      </c>
      <c r="C12" s="6">
        <f>SUM(F12+I12+M12+P12+S12+V12+Y12+AB12+AE12+AI12+AL12+AO12+AR12+AU12+AX12+BA12)</f>
        <v>0</v>
      </c>
      <c r="D12" s="6">
        <v>0</v>
      </c>
      <c r="E12" s="26">
        <f t="shared" si="0"/>
        <v>0</v>
      </c>
      <c r="F12" s="6">
        <v>0</v>
      </c>
      <c r="G12" s="6">
        <v>0</v>
      </c>
      <c r="H12" s="26">
        <f t="shared" si="1"/>
        <v>0</v>
      </c>
      <c r="I12" s="6">
        <v>0</v>
      </c>
      <c r="J12" s="27" t="s">
        <v>513</v>
      </c>
      <c r="K12" s="6">
        <v>0</v>
      </c>
      <c r="L12" s="26">
        <f t="shared" si="2"/>
        <v>0</v>
      </c>
      <c r="M12" s="6">
        <v>0</v>
      </c>
      <c r="N12" s="6">
        <v>0</v>
      </c>
      <c r="O12" s="26">
        <f t="shared" si="3"/>
        <v>0</v>
      </c>
      <c r="P12" s="6">
        <v>0</v>
      </c>
      <c r="Q12" s="6">
        <v>0</v>
      </c>
      <c r="R12" s="26">
        <f t="shared" si="4"/>
        <v>0</v>
      </c>
      <c r="S12" s="6">
        <v>0</v>
      </c>
      <c r="T12" s="6">
        <v>0</v>
      </c>
      <c r="U12" s="26">
        <f t="shared" si="5"/>
        <v>0</v>
      </c>
      <c r="V12" s="6">
        <v>0</v>
      </c>
      <c r="W12" s="6">
        <v>0</v>
      </c>
      <c r="X12" s="26">
        <f t="shared" si="6"/>
        <v>0</v>
      </c>
      <c r="Y12" s="6">
        <v>0</v>
      </c>
      <c r="Z12" s="6">
        <v>0</v>
      </c>
      <c r="AA12" s="26">
        <f t="shared" si="7"/>
        <v>0</v>
      </c>
      <c r="AB12" s="6">
        <v>0</v>
      </c>
      <c r="AC12" s="6">
        <v>0</v>
      </c>
      <c r="AD12" s="26">
        <f t="shared" si="8"/>
        <v>0</v>
      </c>
      <c r="AE12" s="6">
        <v>0</v>
      </c>
      <c r="AF12" s="27" t="s">
        <v>513</v>
      </c>
      <c r="AG12" s="6">
        <v>0</v>
      </c>
      <c r="AH12" s="26">
        <f t="shared" si="9"/>
        <v>0</v>
      </c>
      <c r="AI12" s="6">
        <v>0</v>
      </c>
      <c r="AJ12" s="6">
        <v>0</v>
      </c>
      <c r="AK12" s="26">
        <f t="shared" si="10"/>
        <v>0</v>
      </c>
      <c r="AL12" s="6">
        <v>0</v>
      </c>
      <c r="AM12" s="6">
        <v>0</v>
      </c>
      <c r="AN12" s="26">
        <f t="shared" si="11"/>
        <v>0</v>
      </c>
      <c r="AO12" s="6">
        <v>0</v>
      </c>
      <c r="AP12" s="6">
        <v>0</v>
      </c>
      <c r="AQ12" s="26">
        <f t="shared" si="12"/>
        <v>0</v>
      </c>
      <c r="AR12" s="6">
        <v>0</v>
      </c>
      <c r="AS12" s="6">
        <v>0</v>
      </c>
      <c r="AT12" s="26">
        <f t="shared" si="13"/>
        <v>0</v>
      </c>
      <c r="AU12" s="6">
        <v>0</v>
      </c>
      <c r="AV12" s="6">
        <v>0</v>
      </c>
      <c r="AW12" s="26">
        <f t="shared" si="14"/>
        <v>0</v>
      </c>
      <c r="AX12" s="6">
        <v>0</v>
      </c>
      <c r="AY12" s="6">
        <v>0</v>
      </c>
      <c r="AZ12" s="26">
        <f t="shared" si="15"/>
        <v>0</v>
      </c>
      <c r="BA12" s="6">
        <v>0</v>
      </c>
    </row>
    <row r="13" spans="1:53" s="40" customFormat="1" ht="11.25" customHeight="1">
      <c r="A13" s="27" t="s">
        <v>416</v>
      </c>
      <c r="B13" s="6">
        <v>37</v>
      </c>
      <c r="C13" s="6">
        <f t="shared" si="16"/>
        <v>20</v>
      </c>
      <c r="D13" s="6">
        <v>0</v>
      </c>
      <c r="E13" s="26">
        <f t="shared" si="0"/>
        <v>0</v>
      </c>
      <c r="F13" s="6">
        <v>0</v>
      </c>
      <c r="G13" s="6">
        <v>0</v>
      </c>
      <c r="H13" s="26">
        <f t="shared" si="1"/>
        <v>0</v>
      </c>
      <c r="I13" s="6">
        <v>0</v>
      </c>
      <c r="J13" s="27" t="s">
        <v>416</v>
      </c>
      <c r="K13" s="6">
        <v>5</v>
      </c>
      <c r="L13" s="26">
        <f t="shared" si="2"/>
        <v>13.513513513513514</v>
      </c>
      <c r="M13" s="6">
        <v>5</v>
      </c>
      <c r="N13" s="6">
        <v>7</v>
      </c>
      <c r="O13" s="26">
        <f t="shared" si="3"/>
        <v>18.91891891891892</v>
      </c>
      <c r="P13" s="6">
        <v>7</v>
      </c>
      <c r="Q13" s="6">
        <v>5</v>
      </c>
      <c r="R13" s="26">
        <f t="shared" si="4"/>
        <v>13.513513513513514</v>
      </c>
      <c r="S13" s="6">
        <v>6</v>
      </c>
      <c r="T13" s="6">
        <v>0</v>
      </c>
      <c r="U13" s="26">
        <f t="shared" si="5"/>
        <v>0</v>
      </c>
      <c r="V13" s="6">
        <v>0</v>
      </c>
      <c r="W13" s="6">
        <v>0</v>
      </c>
      <c r="X13" s="26">
        <f t="shared" si="6"/>
        <v>0</v>
      </c>
      <c r="Y13" s="6">
        <v>0</v>
      </c>
      <c r="Z13" s="6">
        <v>0</v>
      </c>
      <c r="AA13" s="26">
        <f t="shared" si="7"/>
        <v>0</v>
      </c>
      <c r="AB13" s="6">
        <v>0</v>
      </c>
      <c r="AC13" s="6">
        <v>0</v>
      </c>
      <c r="AD13" s="26">
        <f t="shared" si="8"/>
        <v>0</v>
      </c>
      <c r="AE13" s="6">
        <v>0</v>
      </c>
      <c r="AF13" s="27" t="s">
        <v>416</v>
      </c>
      <c r="AG13" s="6">
        <v>0</v>
      </c>
      <c r="AH13" s="26">
        <f t="shared" si="9"/>
        <v>0</v>
      </c>
      <c r="AI13" s="6">
        <v>0</v>
      </c>
      <c r="AJ13" s="6">
        <v>0</v>
      </c>
      <c r="AK13" s="26">
        <f t="shared" si="10"/>
        <v>0</v>
      </c>
      <c r="AL13" s="6">
        <v>0</v>
      </c>
      <c r="AM13" s="6">
        <v>1</v>
      </c>
      <c r="AN13" s="26">
        <f t="shared" si="11"/>
        <v>2.7027027027027026</v>
      </c>
      <c r="AO13" s="6">
        <v>1</v>
      </c>
      <c r="AP13" s="6">
        <v>0</v>
      </c>
      <c r="AQ13" s="26">
        <f t="shared" si="12"/>
        <v>0</v>
      </c>
      <c r="AR13" s="6">
        <v>0</v>
      </c>
      <c r="AS13" s="6">
        <v>0</v>
      </c>
      <c r="AT13" s="26">
        <f t="shared" si="13"/>
        <v>0</v>
      </c>
      <c r="AU13" s="6">
        <v>0</v>
      </c>
      <c r="AV13" s="6">
        <v>0</v>
      </c>
      <c r="AW13" s="26">
        <f t="shared" si="14"/>
        <v>0</v>
      </c>
      <c r="AX13" s="6">
        <v>0</v>
      </c>
      <c r="AY13" s="6">
        <v>1</v>
      </c>
      <c r="AZ13" s="26">
        <f t="shared" si="15"/>
        <v>2.7027027027027026</v>
      </c>
      <c r="BA13" s="6">
        <v>1</v>
      </c>
    </row>
    <row r="14" spans="1:53" s="40" customFormat="1" ht="11.25" customHeight="1">
      <c r="A14" s="27" t="s">
        <v>514</v>
      </c>
      <c r="B14" s="6">
        <v>18</v>
      </c>
      <c r="C14" s="6">
        <f t="shared" si="16"/>
        <v>21</v>
      </c>
      <c r="D14" s="6">
        <v>0</v>
      </c>
      <c r="E14" s="26">
        <f t="shared" si="0"/>
        <v>0</v>
      </c>
      <c r="F14" s="6">
        <v>0</v>
      </c>
      <c r="G14" s="6">
        <v>0</v>
      </c>
      <c r="H14" s="26">
        <f t="shared" si="1"/>
        <v>0</v>
      </c>
      <c r="I14" s="6">
        <v>0</v>
      </c>
      <c r="J14" s="27" t="s">
        <v>514</v>
      </c>
      <c r="K14" s="6">
        <v>8</v>
      </c>
      <c r="L14" s="26">
        <f t="shared" si="2"/>
        <v>44.44444444444444</v>
      </c>
      <c r="M14" s="6">
        <v>9</v>
      </c>
      <c r="N14" s="6">
        <v>8</v>
      </c>
      <c r="O14" s="26">
        <f t="shared" si="3"/>
        <v>44.44444444444444</v>
      </c>
      <c r="P14" s="6">
        <v>8</v>
      </c>
      <c r="Q14" s="6">
        <v>3</v>
      </c>
      <c r="R14" s="26">
        <f t="shared" si="4"/>
        <v>16.666666666666664</v>
      </c>
      <c r="S14" s="6">
        <v>3</v>
      </c>
      <c r="T14" s="6">
        <v>0</v>
      </c>
      <c r="U14" s="26">
        <f t="shared" si="5"/>
        <v>0</v>
      </c>
      <c r="V14" s="6">
        <v>0</v>
      </c>
      <c r="W14" s="6">
        <v>0</v>
      </c>
      <c r="X14" s="26">
        <f t="shared" si="6"/>
        <v>0</v>
      </c>
      <c r="Y14" s="6">
        <v>0</v>
      </c>
      <c r="Z14" s="6">
        <v>0</v>
      </c>
      <c r="AA14" s="26">
        <f t="shared" si="7"/>
        <v>0</v>
      </c>
      <c r="AB14" s="6">
        <v>0</v>
      </c>
      <c r="AC14" s="6">
        <v>0</v>
      </c>
      <c r="AD14" s="26">
        <f t="shared" si="8"/>
        <v>0</v>
      </c>
      <c r="AE14" s="6">
        <v>0</v>
      </c>
      <c r="AF14" s="27" t="s">
        <v>514</v>
      </c>
      <c r="AG14" s="6">
        <v>0</v>
      </c>
      <c r="AH14" s="26">
        <f t="shared" si="9"/>
        <v>0</v>
      </c>
      <c r="AI14" s="6">
        <v>0</v>
      </c>
      <c r="AJ14" s="6">
        <v>0</v>
      </c>
      <c r="AK14" s="26">
        <f t="shared" si="10"/>
        <v>0</v>
      </c>
      <c r="AL14" s="6">
        <v>0</v>
      </c>
      <c r="AM14" s="6">
        <v>1</v>
      </c>
      <c r="AN14" s="26">
        <f t="shared" si="11"/>
        <v>5.555555555555555</v>
      </c>
      <c r="AO14" s="6">
        <v>1</v>
      </c>
      <c r="AP14" s="6">
        <v>0</v>
      </c>
      <c r="AQ14" s="26">
        <f t="shared" si="12"/>
        <v>0</v>
      </c>
      <c r="AR14" s="6">
        <v>0</v>
      </c>
      <c r="AS14" s="6">
        <v>0</v>
      </c>
      <c r="AT14" s="26">
        <f t="shared" si="13"/>
        <v>0</v>
      </c>
      <c r="AU14" s="6">
        <v>0</v>
      </c>
      <c r="AV14" s="6">
        <v>0</v>
      </c>
      <c r="AW14" s="26">
        <f t="shared" si="14"/>
        <v>0</v>
      </c>
      <c r="AX14" s="6">
        <v>0</v>
      </c>
      <c r="AY14" s="6">
        <v>0</v>
      </c>
      <c r="AZ14" s="26">
        <f t="shared" si="15"/>
        <v>0</v>
      </c>
      <c r="BA14" s="6">
        <v>0</v>
      </c>
    </row>
    <row r="15" spans="1:53" s="40" customFormat="1" ht="11.25" customHeight="1">
      <c r="A15" s="27" t="s">
        <v>417</v>
      </c>
      <c r="B15" s="6">
        <v>15</v>
      </c>
      <c r="C15" s="6">
        <f t="shared" si="16"/>
        <v>7</v>
      </c>
      <c r="D15" s="6">
        <v>0</v>
      </c>
      <c r="E15" s="26">
        <f t="shared" si="0"/>
        <v>0</v>
      </c>
      <c r="F15" s="6">
        <v>0</v>
      </c>
      <c r="G15" s="6">
        <v>0</v>
      </c>
      <c r="H15" s="26">
        <f t="shared" si="1"/>
        <v>0</v>
      </c>
      <c r="I15" s="6">
        <v>0</v>
      </c>
      <c r="J15" s="27" t="s">
        <v>417</v>
      </c>
      <c r="K15" s="6">
        <v>2</v>
      </c>
      <c r="L15" s="26">
        <f t="shared" si="2"/>
        <v>13.333333333333334</v>
      </c>
      <c r="M15" s="6">
        <v>3</v>
      </c>
      <c r="N15" s="6">
        <v>2</v>
      </c>
      <c r="O15" s="26">
        <f t="shared" si="3"/>
        <v>13.333333333333334</v>
      </c>
      <c r="P15" s="6">
        <v>2</v>
      </c>
      <c r="Q15" s="6">
        <v>2</v>
      </c>
      <c r="R15" s="26">
        <f t="shared" si="4"/>
        <v>13.333333333333334</v>
      </c>
      <c r="S15" s="6">
        <v>2</v>
      </c>
      <c r="T15" s="6">
        <v>0</v>
      </c>
      <c r="U15" s="26">
        <f t="shared" si="5"/>
        <v>0</v>
      </c>
      <c r="V15" s="6">
        <v>0</v>
      </c>
      <c r="W15" s="6">
        <v>0</v>
      </c>
      <c r="X15" s="26">
        <f t="shared" si="6"/>
        <v>0</v>
      </c>
      <c r="Y15" s="6">
        <v>0</v>
      </c>
      <c r="Z15" s="6">
        <v>0</v>
      </c>
      <c r="AA15" s="26">
        <f t="shared" si="7"/>
        <v>0</v>
      </c>
      <c r="AB15" s="6">
        <v>0</v>
      </c>
      <c r="AC15" s="6">
        <v>0</v>
      </c>
      <c r="AD15" s="26">
        <f t="shared" si="8"/>
        <v>0</v>
      </c>
      <c r="AE15" s="6">
        <v>0</v>
      </c>
      <c r="AF15" s="27" t="s">
        <v>417</v>
      </c>
      <c r="AG15" s="6">
        <v>0</v>
      </c>
      <c r="AH15" s="26">
        <f t="shared" si="9"/>
        <v>0</v>
      </c>
      <c r="AI15" s="6">
        <v>0</v>
      </c>
      <c r="AJ15" s="6">
        <v>0</v>
      </c>
      <c r="AK15" s="26">
        <f t="shared" si="10"/>
        <v>0</v>
      </c>
      <c r="AL15" s="6">
        <v>0</v>
      </c>
      <c r="AM15" s="6">
        <v>0</v>
      </c>
      <c r="AN15" s="26">
        <f t="shared" si="11"/>
        <v>0</v>
      </c>
      <c r="AO15" s="6">
        <v>0</v>
      </c>
      <c r="AP15" s="6">
        <v>0</v>
      </c>
      <c r="AQ15" s="26">
        <f t="shared" si="12"/>
        <v>0</v>
      </c>
      <c r="AR15" s="6">
        <v>0</v>
      </c>
      <c r="AS15" s="6">
        <v>0</v>
      </c>
      <c r="AT15" s="26">
        <f t="shared" si="13"/>
        <v>0</v>
      </c>
      <c r="AU15" s="6">
        <v>0</v>
      </c>
      <c r="AV15" s="6">
        <v>0</v>
      </c>
      <c r="AW15" s="26">
        <f t="shared" si="14"/>
        <v>0</v>
      </c>
      <c r="AX15" s="6">
        <v>0</v>
      </c>
      <c r="AY15" s="6">
        <v>0</v>
      </c>
      <c r="AZ15" s="26">
        <f t="shared" si="15"/>
        <v>0</v>
      </c>
      <c r="BA15" s="6">
        <v>0</v>
      </c>
    </row>
    <row r="16" spans="1:53" s="40" customFormat="1" ht="11.25" customHeight="1">
      <c r="A16" s="27" t="s">
        <v>418</v>
      </c>
      <c r="B16" s="6">
        <v>9</v>
      </c>
      <c r="C16" s="6">
        <f t="shared" si="16"/>
        <v>8</v>
      </c>
      <c r="D16" s="6">
        <v>0</v>
      </c>
      <c r="E16" s="26">
        <f t="shared" si="0"/>
        <v>0</v>
      </c>
      <c r="F16" s="6">
        <v>0</v>
      </c>
      <c r="G16" s="6">
        <v>0</v>
      </c>
      <c r="H16" s="26">
        <f t="shared" si="1"/>
        <v>0</v>
      </c>
      <c r="I16" s="6">
        <v>0</v>
      </c>
      <c r="J16" s="27" t="s">
        <v>418</v>
      </c>
      <c r="K16" s="6">
        <v>2</v>
      </c>
      <c r="L16" s="26">
        <f t="shared" si="2"/>
        <v>22.22222222222222</v>
      </c>
      <c r="M16" s="6">
        <v>2</v>
      </c>
      <c r="N16" s="6">
        <v>2</v>
      </c>
      <c r="O16" s="26">
        <f t="shared" si="3"/>
        <v>22.22222222222222</v>
      </c>
      <c r="P16" s="6">
        <v>2</v>
      </c>
      <c r="Q16" s="6">
        <v>3</v>
      </c>
      <c r="R16" s="26">
        <f t="shared" si="4"/>
        <v>33.33333333333333</v>
      </c>
      <c r="S16" s="6">
        <v>4</v>
      </c>
      <c r="T16" s="6">
        <v>0</v>
      </c>
      <c r="U16" s="26">
        <f t="shared" si="5"/>
        <v>0</v>
      </c>
      <c r="V16" s="6">
        <v>0</v>
      </c>
      <c r="W16" s="6">
        <v>0</v>
      </c>
      <c r="X16" s="26">
        <f t="shared" si="6"/>
        <v>0</v>
      </c>
      <c r="Y16" s="6">
        <v>0</v>
      </c>
      <c r="Z16" s="6">
        <v>0</v>
      </c>
      <c r="AA16" s="26">
        <f t="shared" si="7"/>
        <v>0</v>
      </c>
      <c r="AB16" s="6">
        <v>0</v>
      </c>
      <c r="AC16" s="6">
        <v>0</v>
      </c>
      <c r="AD16" s="26">
        <f t="shared" si="8"/>
        <v>0</v>
      </c>
      <c r="AE16" s="6">
        <v>0</v>
      </c>
      <c r="AF16" s="27" t="s">
        <v>418</v>
      </c>
      <c r="AG16" s="6">
        <v>0</v>
      </c>
      <c r="AH16" s="26">
        <f t="shared" si="9"/>
        <v>0</v>
      </c>
      <c r="AI16" s="6">
        <v>0</v>
      </c>
      <c r="AJ16" s="6">
        <v>0</v>
      </c>
      <c r="AK16" s="26">
        <f t="shared" si="10"/>
        <v>0</v>
      </c>
      <c r="AL16" s="6">
        <v>0</v>
      </c>
      <c r="AM16" s="6">
        <v>0</v>
      </c>
      <c r="AN16" s="26">
        <f t="shared" si="11"/>
        <v>0</v>
      </c>
      <c r="AO16" s="6">
        <v>0</v>
      </c>
      <c r="AP16" s="6">
        <v>0</v>
      </c>
      <c r="AQ16" s="26">
        <f t="shared" si="12"/>
        <v>0</v>
      </c>
      <c r="AR16" s="6">
        <v>0</v>
      </c>
      <c r="AS16" s="6">
        <v>0</v>
      </c>
      <c r="AT16" s="26">
        <f t="shared" si="13"/>
        <v>0</v>
      </c>
      <c r="AU16" s="6">
        <v>0</v>
      </c>
      <c r="AV16" s="6">
        <v>0</v>
      </c>
      <c r="AW16" s="26">
        <f t="shared" si="14"/>
        <v>0</v>
      </c>
      <c r="AX16" s="6">
        <v>0</v>
      </c>
      <c r="AY16" s="6">
        <v>0</v>
      </c>
      <c r="AZ16" s="26">
        <f t="shared" si="15"/>
        <v>0</v>
      </c>
      <c r="BA16" s="6">
        <v>0</v>
      </c>
    </row>
    <row r="17" spans="1:53" s="40" customFormat="1" ht="11.25" customHeight="1">
      <c r="A17" s="27" t="s">
        <v>419</v>
      </c>
      <c r="B17" s="6">
        <v>23</v>
      </c>
      <c r="C17" s="6">
        <f t="shared" si="16"/>
        <v>16</v>
      </c>
      <c r="D17" s="6">
        <v>0</v>
      </c>
      <c r="E17" s="26">
        <f t="shared" si="0"/>
        <v>0</v>
      </c>
      <c r="F17" s="6">
        <v>0</v>
      </c>
      <c r="G17" s="6">
        <v>0</v>
      </c>
      <c r="H17" s="26">
        <f t="shared" si="1"/>
        <v>0</v>
      </c>
      <c r="I17" s="6">
        <v>0</v>
      </c>
      <c r="J17" s="27" t="s">
        <v>419</v>
      </c>
      <c r="K17" s="6">
        <v>6</v>
      </c>
      <c r="L17" s="26">
        <f t="shared" si="2"/>
        <v>26.08695652173913</v>
      </c>
      <c r="M17" s="6">
        <v>7</v>
      </c>
      <c r="N17" s="6">
        <v>6</v>
      </c>
      <c r="O17" s="26">
        <f t="shared" si="3"/>
        <v>26.08695652173913</v>
      </c>
      <c r="P17" s="6">
        <v>6</v>
      </c>
      <c r="Q17" s="6">
        <v>0</v>
      </c>
      <c r="R17" s="26">
        <f t="shared" si="4"/>
        <v>0</v>
      </c>
      <c r="S17" s="6">
        <v>0</v>
      </c>
      <c r="T17" s="6">
        <v>0</v>
      </c>
      <c r="U17" s="26">
        <f t="shared" si="5"/>
        <v>0</v>
      </c>
      <c r="V17" s="6">
        <v>0</v>
      </c>
      <c r="W17" s="6">
        <v>0</v>
      </c>
      <c r="X17" s="26">
        <f t="shared" si="6"/>
        <v>0</v>
      </c>
      <c r="Y17" s="6">
        <v>0</v>
      </c>
      <c r="Z17" s="6">
        <v>0</v>
      </c>
      <c r="AA17" s="26">
        <f t="shared" si="7"/>
        <v>0</v>
      </c>
      <c r="AB17" s="6">
        <v>0</v>
      </c>
      <c r="AC17" s="6">
        <v>0</v>
      </c>
      <c r="AD17" s="26">
        <f t="shared" si="8"/>
        <v>0</v>
      </c>
      <c r="AE17" s="6">
        <v>0</v>
      </c>
      <c r="AF17" s="27" t="s">
        <v>419</v>
      </c>
      <c r="AG17" s="6">
        <v>0</v>
      </c>
      <c r="AH17" s="26">
        <f t="shared" si="9"/>
        <v>0</v>
      </c>
      <c r="AI17" s="6">
        <v>0</v>
      </c>
      <c r="AJ17" s="6">
        <v>0</v>
      </c>
      <c r="AK17" s="26">
        <f t="shared" si="10"/>
        <v>0</v>
      </c>
      <c r="AL17" s="6">
        <v>0</v>
      </c>
      <c r="AM17" s="6">
        <v>3</v>
      </c>
      <c r="AN17" s="26">
        <f t="shared" si="11"/>
        <v>13.043478260869565</v>
      </c>
      <c r="AO17" s="6">
        <v>3</v>
      </c>
      <c r="AP17" s="6">
        <v>0</v>
      </c>
      <c r="AQ17" s="26">
        <f t="shared" si="12"/>
        <v>0</v>
      </c>
      <c r="AR17" s="6">
        <v>0</v>
      </c>
      <c r="AS17" s="6">
        <v>0</v>
      </c>
      <c r="AT17" s="26">
        <f t="shared" si="13"/>
        <v>0</v>
      </c>
      <c r="AU17" s="6">
        <v>0</v>
      </c>
      <c r="AV17" s="6">
        <v>0</v>
      </c>
      <c r="AW17" s="26">
        <f t="shared" si="14"/>
        <v>0</v>
      </c>
      <c r="AX17" s="6">
        <v>0</v>
      </c>
      <c r="AY17" s="6">
        <v>0</v>
      </c>
      <c r="AZ17" s="26">
        <f t="shared" si="15"/>
        <v>0</v>
      </c>
      <c r="BA17" s="6">
        <v>0</v>
      </c>
    </row>
    <row r="18" spans="1:53" s="40" customFormat="1" ht="11.25" customHeight="1">
      <c r="A18" s="27" t="s">
        <v>515</v>
      </c>
      <c r="B18" s="6">
        <v>32</v>
      </c>
      <c r="C18" s="6">
        <f t="shared" si="16"/>
        <v>25</v>
      </c>
      <c r="D18" s="6">
        <v>0</v>
      </c>
      <c r="E18" s="26">
        <f t="shared" si="0"/>
        <v>0</v>
      </c>
      <c r="F18" s="6">
        <v>0</v>
      </c>
      <c r="G18" s="6">
        <v>0</v>
      </c>
      <c r="H18" s="26">
        <f t="shared" si="1"/>
        <v>0</v>
      </c>
      <c r="I18" s="6">
        <v>0</v>
      </c>
      <c r="J18" s="27" t="s">
        <v>515</v>
      </c>
      <c r="K18" s="6">
        <v>2</v>
      </c>
      <c r="L18" s="26">
        <f t="shared" si="2"/>
        <v>6.25</v>
      </c>
      <c r="M18" s="6">
        <v>2</v>
      </c>
      <c r="N18" s="6">
        <v>13</v>
      </c>
      <c r="O18" s="26">
        <f t="shared" si="3"/>
        <v>40.625</v>
      </c>
      <c r="P18" s="6">
        <v>15</v>
      </c>
      <c r="Q18" s="6">
        <v>3</v>
      </c>
      <c r="R18" s="26">
        <f t="shared" si="4"/>
        <v>9.375</v>
      </c>
      <c r="S18" s="6">
        <v>4</v>
      </c>
      <c r="T18" s="6">
        <v>0</v>
      </c>
      <c r="U18" s="26">
        <f t="shared" si="5"/>
        <v>0</v>
      </c>
      <c r="V18" s="6">
        <v>0</v>
      </c>
      <c r="W18" s="6">
        <v>0</v>
      </c>
      <c r="X18" s="26">
        <f t="shared" si="6"/>
        <v>0</v>
      </c>
      <c r="Y18" s="6">
        <v>0</v>
      </c>
      <c r="Z18" s="6">
        <v>0</v>
      </c>
      <c r="AA18" s="26">
        <f t="shared" si="7"/>
        <v>0</v>
      </c>
      <c r="AB18" s="6">
        <v>0</v>
      </c>
      <c r="AC18" s="6">
        <v>0</v>
      </c>
      <c r="AD18" s="26">
        <f t="shared" si="8"/>
        <v>0</v>
      </c>
      <c r="AE18" s="6">
        <v>0</v>
      </c>
      <c r="AF18" s="27" t="s">
        <v>515</v>
      </c>
      <c r="AG18" s="6">
        <v>0</v>
      </c>
      <c r="AH18" s="26">
        <f t="shared" si="9"/>
        <v>0</v>
      </c>
      <c r="AI18" s="6">
        <v>0</v>
      </c>
      <c r="AJ18" s="6">
        <v>0</v>
      </c>
      <c r="AK18" s="26">
        <f t="shared" si="10"/>
        <v>0</v>
      </c>
      <c r="AL18" s="6">
        <v>0</v>
      </c>
      <c r="AM18" s="6">
        <v>3</v>
      </c>
      <c r="AN18" s="26">
        <f t="shared" si="11"/>
        <v>9.375</v>
      </c>
      <c r="AO18" s="6">
        <v>3</v>
      </c>
      <c r="AP18" s="6">
        <v>0</v>
      </c>
      <c r="AQ18" s="26">
        <f t="shared" si="12"/>
        <v>0</v>
      </c>
      <c r="AR18" s="6">
        <v>0</v>
      </c>
      <c r="AS18" s="6">
        <v>0</v>
      </c>
      <c r="AT18" s="26">
        <f t="shared" si="13"/>
        <v>0</v>
      </c>
      <c r="AU18" s="6">
        <v>0</v>
      </c>
      <c r="AV18" s="6">
        <v>1</v>
      </c>
      <c r="AW18" s="26">
        <f t="shared" si="14"/>
        <v>3.125</v>
      </c>
      <c r="AX18" s="6">
        <v>1</v>
      </c>
      <c r="AY18" s="6">
        <v>0</v>
      </c>
      <c r="AZ18" s="26">
        <f t="shared" si="15"/>
        <v>0</v>
      </c>
      <c r="BA18" s="6">
        <v>0</v>
      </c>
    </row>
    <row r="19" spans="1:53" s="40" customFormat="1" ht="11.25" customHeight="1">
      <c r="A19" s="27" t="s">
        <v>422</v>
      </c>
      <c r="B19" s="6">
        <v>2</v>
      </c>
      <c r="C19" s="6">
        <f t="shared" si="16"/>
        <v>0</v>
      </c>
      <c r="D19" s="6">
        <v>0</v>
      </c>
      <c r="E19" s="26">
        <f t="shared" si="0"/>
        <v>0</v>
      </c>
      <c r="F19" s="6">
        <v>0</v>
      </c>
      <c r="G19" s="6">
        <v>0</v>
      </c>
      <c r="H19" s="26">
        <f t="shared" si="1"/>
        <v>0</v>
      </c>
      <c r="I19" s="6">
        <v>0</v>
      </c>
      <c r="J19" s="27" t="s">
        <v>422</v>
      </c>
      <c r="K19" s="6">
        <v>0</v>
      </c>
      <c r="L19" s="26">
        <f t="shared" si="2"/>
        <v>0</v>
      </c>
      <c r="M19" s="6">
        <v>0</v>
      </c>
      <c r="N19" s="6">
        <v>0</v>
      </c>
      <c r="O19" s="26">
        <f t="shared" si="3"/>
        <v>0</v>
      </c>
      <c r="P19" s="6">
        <v>0</v>
      </c>
      <c r="Q19" s="6">
        <v>0</v>
      </c>
      <c r="R19" s="26">
        <f t="shared" si="4"/>
        <v>0</v>
      </c>
      <c r="S19" s="6">
        <v>0</v>
      </c>
      <c r="T19" s="6">
        <v>0</v>
      </c>
      <c r="U19" s="26">
        <f t="shared" si="5"/>
        <v>0</v>
      </c>
      <c r="V19" s="6">
        <v>0</v>
      </c>
      <c r="W19" s="6">
        <v>0</v>
      </c>
      <c r="X19" s="26">
        <f t="shared" si="6"/>
        <v>0</v>
      </c>
      <c r="Y19" s="6">
        <v>0</v>
      </c>
      <c r="Z19" s="6">
        <v>0</v>
      </c>
      <c r="AA19" s="26">
        <f t="shared" si="7"/>
        <v>0</v>
      </c>
      <c r="AB19" s="6">
        <v>0</v>
      </c>
      <c r="AC19" s="6">
        <v>0</v>
      </c>
      <c r="AD19" s="26">
        <f t="shared" si="8"/>
        <v>0</v>
      </c>
      <c r="AE19" s="6">
        <v>0</v>
      </c>
      <c r="AF19" s="27" t="s">
        <v>422</v>
      </c>
      <c r="AG19" s="6">
        <v>0</v>
      </c>
      <c r="AH19" s="26">
        <f t="shared" si="9"/>
        <v>0</v>
      </c>
      <c r="AI19" s="6">
        <v>0</v>
      </c>
      <c r="AJ19" s="6">
        <v>0</v>
      </c>
      <c r="AK19" s="26">
        <f t="shared" si="10"/>
        <v>0</v>
      </c>
      <c r="AL19" s="6">
        <v>0</v>
      </c>
      <c r="AM19" s="6">
        <v>0</v>
      </c>
      <c r="AN19" s="26">
        <f t="shared" si="11"/>
        <v>0</v>
      </c>
      <c r="AO19" s="6">
        <v>0</v>
      </c>
      <c r="AP19" s="6">
        <v>0</v>
      </c>
      <c r="AQ19" s="26">
        <f t="shared" si="12"/>
        <v>0</v>
      </c>
      <c r="AR19" s="6">
        <v>0</v>
      </c>
      <c r="AS19" s="6">
        <v>0</v>
      </c>
      <c r="AT19" s="26">
        <f t="shared" si="13"/>
        <v>0</v>
      </c>
      <c r="AU19" s="6">
        <v>0</v>
      </c>
      <c r="AV19" s="6">
        <v>0</v>
      </c>
      <c r="AW19" s="26">
        <f t="shared" si="14"/>
        <v>0</v>
      </c>
      <c r="AX19" s="6">
        <v>0</v>
      </c>
      <c r="AY19" s="6">
        <v>0</v>
      </c>
      <c r="AZ19" s="26">
        <f t="shared" si="15"/>
        <v>0</v>
      </c>
      <c r="BA19" s="6">
        <v>0</v>
      </c>
    </row>
    <row r="20" spans="1:53" s="40" customFormat="1" ht="11.25" customHeight="1">
      <c r="A20" s="27" t="s">
        <v>420</v>
      </c>
      <c r="B20" s="6">
        <v>25</v>
      </c>
      <c r="C20" s="6">
        <f t="shared" si="16"/>
        <v>15</v>
      </c>
      <c r="D20" s="6">
        <v>0</v>
      </c>
      <c r="E20" s="26">
        <f t="shared" si="0"/>
        <v>0</v>
      </c>
      <c r="F20" s="6">
        <v>0</v>
      </c>
      <c r="G20" s="6">
        <v>0</v>
      </c>
      <c r="H20" s="26">
        <f t="shared" si="1"/>
        <v>0</v>
      </c>
      <c r="I20" s="6">
        <v>0</v>
      </c>
      <c r="J20" s="27" t="s">
        <v>420</v>
      </c>
      <c r="K20" s="6">
        <v>2</v>
      </c>
      <c r="L20" s="26">
        <f t="shared" si="2"/>
        <v>8</v>
      </c>
      <c r="M20" s="6">
        <v>2</v>
      </c>
      <c r="N20" s="6">
        <v>6</v>
      </c>
      <c r="O20" s="26">
        <f t="shared" si="3"/>
        <v>24</v>
      </c>
      <c r="P20" s="6">
        <v>7</v>
      </c>
      <c r="Q20" s="6">
        <v>4</v>
      </c>
      <c r="R20" s="26">
        <f t="shared" si="4"/>
        <v>16</v>
      </c>
      <c r="S20" s="6">
        <v>5</v>
      </c>
      <c r="T20" s="6">
        <v>0</v>
      </c>
      <c r="U20" s="26">
        <f t="shared" si="5"/>
        <v>0</v>
      </c>
      <c r="V20" s="6">
        <v>0</v>
      </c>
      <c r="W20" s="6">
        <v>0</v>
      </c>
      <c r="X20" s="26">
        <f t="shared" si="6"/>
        <v>0</v>
      </c>
      <c r="Y20" s="6">
        <v>0</v>
      </c>
      <c r="Z20" s="6">
        <v>0</v>
      </c>
      <c r="AA20" s="26">
        <f t="shared" si="7"/>
        <v>0</v>
      </c>
      <c r="AB20" s="6">
        <v>0</v>
      </c>
      <c r="AC20" s="6">
        <v>0</v>
      </c>
      <c r="AD20" s="26">
        <f t="shared" si="8"/>
        <v>0</v>
      </c>
      <c r="AE20" s="6">
        <v>0</v>
      </c>
      <c r="AF20" s="27" t="s">
        <v>420</v>
      </c>
      <c r="AG20" s="6">
        <v>0</v>
      </c>
      <c r="AH20" s="26">
        <f t="shared" si="9"/>
        <v>0</v>
      </c>
      <c r="AI20" s="6">
        <v>0</v>
      </c>
      <c r="AJ20" s="6">
        <v>0</v>
      </c>
      <c r="AK20" s="26">
        <f t="shared" si="10"/>
        <v>0</v>
      </c>
      <c r="AL20" s="6">
        <v>0</v>
      </c>
      <c r="AM20" s="6">
        <v>1</v>
      </c>
      <c r="AN20" s="26">
        <f t="shared" si="11"/>
        <v>4</v>
      </c>
      <c r="AO20" s="6">
        <v>1</v>
      </c>
      <c r="AP20" s="6">
        <v>0</v>
      </c>
      <c r="AQ20" s="26">
        <f t="shared" si="12"/>
        <v>0</v>
      </c>
      <c r="AR20" s="6">
        <v>0</v>
      </c>
      <c r="AS20" s="6">
        <v>0</v>
      </c>
      <c r="AT20" s="26">
        <f t="shared" si="13"/>
        <v>0</v>
      </c>
      <c r="AU20" s="6">
        <v>0</v>
      </c>
      <c r="AV20" s="6">
        <v>0</v>
      </c>
      <c r="AW20" s="26">
        <f t="shared" si="14"/>
        <v>0</v>
      </c>
      <c r="AX20" s="6">
        <v>0</v>
      </c>
      <c r="AY20" s="6">
        <v>0</v>
      </c>
      <c r="AZ20" s="26">
        <f t="shared" si="15"/>
        <v>0</v>
      </c>
      <c r="BA20" s="6">
        <v>0</v>
      </c>
    </row>
    <row r="21" spans="1:53" s="40" customFormat="1" ht="11.25" customHeight="1">
      <c r="A21" s="27" t="s">
        <v>421</v>
      </c>
      <c r="B21" s="6">
        <v>19</v>
      </c>
      <c r="C21" s="6">
        <f t="shared" si="16"/>
        <v>18</v>
      </c>
      <c r="D21" s="6">
        <v>0</v>
      </c>
      <c r="E21" s="26">
        <f t="shared" si="0"/>
        <v>0</v>
      </c>
      <c r="F21" s="6">
        <v>0</v>
      </c>
      <c r="G21" s="6">
        <v>0</v>
      </c>
      <c r="H21" s="26">
        <f t="shared" si="1"/>
        <v>0</v>
      </c>
      <c r="I21" s="6">
        <v>0</v>
      </c>
      <c r="J21" s="27" t="s">
        <v>421</v>
      </c>
      <c r="K21" s="6">
        <v>6</v>
      </c>
      <c r="L21" s="26">
        <f t="shared" si="2"/>
        <v>31.57894736842105</v>
      </c>
      <c r="M21" s="6">
        <v>9</v>
      </c>
      <c r="N21" s="6">
        <v>4</v>
      </c>
      <c r="O21" s="26">
        <f t="shared" si="3"/>
        <v>21.052631578947366</v>
      </c>
      <c r="P21" s="6">
        <v>4</v>
      </c>
      <c r="Q21" s="6">
        <v>2</v>
      </c>
      <c r="R21" s="26">
        <f t="shared" si="4"/>
        <v>10.526315789473683</v>
      </c>
      <c r="S21" s="6">
        <v>2</v>
      </c>
      <c r="T21" s="6">
        <v>0</v>
      </c>
      <c r="U21" s="26">
        <f t="shared" si="5"/>
        <v>0</v>
      </c>
      <c r="V21" s="6">
        <v>0</v>
      </c>
      <c r="W21" s="6">
        <v>0</v>
      </c>
      <c r="X21" s="26">
        <f t="shared" si="6"/>
        <v>0</v>
      </c>
      <c r="Y21" s="6">
        <v>0</v>
      </c>
      <c r="Z21" s="6">
        <v>1</v>
      </c>
      <c r="AA21" s="26">
        <f t="shared" si="7"/>
        <v>5.263157894736842</v>
      </c>
      <c r="AB21" s="6">
        <v>1</v>
      </c>
      <c r="AC21" s="6">
        <v>0</v>
      </c>
      <c r="AD21" s="26">
        <f t="shared" si="8"/>
        <v>0</v>
      </c>
      <c r="AE21" s="6">
        <v>0</v>
      </c>
      <c r="AF21" s="27" t="s">
        <v>421</v>
      </c>
      <c r="AG21" s="6">
        <v>0</v>
      </c>
      <c r="AH21" s="26">
        <f t="shared" si="9"/>
        <v>0</v>
      </c>
      <c r="AI21" s="6">
        <v>0</v>
      </c>
      <c r="AJ21" s="6">
        <v>1</v>
      </c>
      <c r="AK21" s="26">
        <f t="shared" si="10"/>
        <v>5.263157894736842</v>
      </c>
      <c r="AL21" s="6">
        <v>1</v>
      </c>
      <c r="AM21" s="6">
        <v>1</v>
      </c>
      <c r="AN21" s="26">
        <f t="shared" si="11"/>
        <v>5.263157894736842</v>
      </c>
      <c r="AO21" s="6">
        <v>1</v>
      </c>
      <c r="AP21" s="6">
        <v>0</v>
      </c>
      <c r="AQ21" s="26">
        <f t="shared" si="12"/>
        <v>0</v>
      </c>
      <c r="AR21" s="6">
        <v>0</v>
      </c>
      <c r="AS21" s="6">
        <v>0</v>
      </c>
      <c r="AT21" s="26">
        <f t="shared" si="13"/>
        <v>0</v>
      </c>
      <c r="AU21" s="6">
        <v>0</v>
      </c>
      <c r="AV21" s="6">
        <v>0</v>
      </c>
      <c r="AW21" s="26">
        <f t="shared" si="14"/>
        <v>0</v>
      </c>
      <c r="AX21" s="6">
        <v>0</v>
      </c>
      <c r="AY21" s="6">
        <v>0</v>
      </c>
      <c r="AZ21" s="26">
        <f t="shared" si="15"/>
        <v>0</v>
      </c>
      <c r="BA21" s="6">
        <v>0</v>
      </c>
    </row>
    <row r="22" spans="1:53" s="40" customFormat="1" ht="11.25" customHeight="1">
      <c r="A22" s="27" t="s">
        <v>516</v>
      </c>
      <c r="B22" s="6">
        <v>26</v>
      </c>
      <c r="C22" s="6">
        <f t="shared" si="16"/>
        <v>20</v>
      </c>
      <c r="D22" s="6">
        <v>0</v>
      </c>
      <c r="E22" s="26">
        <f t="shared" si="0"/>
        <v>0</v>
      </c>
      <c r="F22" s="6">
        <v>0</v>
      </c>
      <c r="G22" s="6">
        <v>0</v>
      </c>
      <c r="H22" s="26">
        <f t="shared" si="1"/>
        <v>0</v>
      </c>
      <c r="I22" s="6">
        <v>0</v>
      </c>
      <c r="J22" s="27" t="s">
        <v>516</v>
      </c>
      <c r="K22" s="6">
        <v>6</v>
      </c>
      <c r="L22" s="26">
        <f t="shared" si="2"/>
        <v>23.076923076923077</v>
      </c>
      <c r="M22" s="6">
        <v>7</v>
      </c>
      <c r="N22" s="6">
        <v>3</v>
      </c>
      <c r="O22" s="26">
        <f t="shared" si="3"/>
        <v>11.538461538461538</v>
      </c>
      <c r="P22" s="6">
        <v>4</v>
      </c>
      <c r="Q22" s="6">
        <v>3</v>
      </c>
      <c r="R22" s="26">
        <f t="shared" si="4"/>
        <v>11.538461538461538</v>
      </c>
      <c r="S22" s="6">
        <v>4</v>
      </c>
      <c r="T22" s="6">
        <v>0</v>
      </c>
      <c r="U22" s="26">
        <f t="shared" si="5"/>
        <v>0</v>
      </c>
      <c r="V22" s="6">
        <v>0</v>
      </c>
      <c r="W22" s="6">
        <v>0</v>
      </c>
      <c r="X22" s="26">
        <f t="shared" si="6"/>
        <v>0</v>
      </c>
      <c r="Y22" s="6">
        <v>0</v>
      </c>
      <c r="Z22" s="6">
        <v>0</v>
      </c>
      <c r="AA22" s="26">
        <f t="shared" si="7"/>
        <v>0</v>
      </c>
      <c r="AB22" s="6">
        <v>0</v>
      </c>
      <c r="AC22" s="6">
        <v>0</v>
      </c>
      <c r="AD22" s="26">
        <f t="shared" si="8"/>
        <v>0</v>
      </c>
      <c r="AE22" s="6">
        <v>0</v>
      </c>
      <c r="AF22" s="27" t="s">
        <v>516</v>
      </c>
      <c r="AG22" s="6">
        <v>0</v>
      </c>
      <c r="AH22" s="26">
        <f t="shared" si="9"/>
        <v>0</v>
      </c>
      <c r="AI22" s="6">
        <v>0</v>
      </c>
      <c r="AJ22" s="6">
        <v>0</v>
      </c>
      <c r="AK22" s="26">
        <f t="shared" si="10"/>
        <v>0</v>
      </c>
      <c r="AL22" s="6">
        <v>0</v>
      </c>
      <c r="AM22" s="6">
        <v>4</v>
      </c>
      <c r="AN22" s="26">
        <f t="shared" si="11"/>
        <v>15.384615384615385</v>
      </c>
      <c r="AO22" s="6">
        <v>5</v>
      </c>
      <c r="AP22" s="6">
        <v>0</v>
      </c>
      <c r="AQ22" s="26">
        <f t="shared" si="12"/>
        <v>0</v>
      </c>
      <c r="AR22" s="6">
        <v>0</v>
      </c>
      <c r="AS22" s="6">
        <v>0</v>
      </c>
      <c r="AT22" s="26">
        <f t="shared" si="13"/>
        <v>0</v>
      </c>
      <c r="AU22" s="6">
        <v>0</v>
      </c>
      <c r="AV22" s="6">
        <v>0</v>
      </c>
      <c r="AW22" s="26">
        <f t="shared" si="14"/>
        <v>0</v>
      </c>
      <c r="AX22" s="6">
        <v>0</v>
      </c>
      <c r="AY22" s="6">
        <v>0</v>
      </c>
      <c r="AZ22" s="26">
        <f t="shared" si="15"/>
        <v>0</v>
      </c>
      <c r="BA22" s="6">
        <v>0</v>
      </c>
    </row>
    <row r="23" spans="1:53" s="40" customFormat="1" ht="14.25" customHeight="1">
      <c r="A23" s="27" t="s">
        <v>423</v>
      </c>
      <c r="B23" s="6">
        <v>14</v>
      </c>
      <c r="C23" s="6">
        <f t="shared" si="16"/>
        <v>9</v>
      </c>
      <c r="D23" s="6">
        <v>0</v>
      </c>
      <c r="E23" s="26">
        <f t="shared" si="0"/>
        <v>0</v>
      </c>
      <c r="F23" s="6">
        <v>0</v>
      </c>
      <c r="G23" s="6">
        <v>0</v>
      </c>
      <c r="H23" s="26">
        <f t="shared" si="1"/>
        <v>0</v>
      </c>
      <c r="I23" s="6">
        <v>0</v>
      </c>
      <c r="J23" s="27" t="s">
        <v>423</v>
      </c>
      <c r="K23" s="6">
        <v>1</v>
      </c>
      <c r="L23" s="26">
        <f t="shared" si="2"/>
        <v>7.142857142857142</v>
      </c>
      <c r="M23" s="6">
        <v>1</v>
      </c>
      <c r="N23" s="6">
        <v>2</v>
      </c>
      <c r="O23" s="26">
        <f t="shared" si="3"/>
        <v>14.285714285714285</v>
      </c>
      <c r="P23" s="6">
        <v>2</v>
      </c>
      <c r="Q23" s="6">
        <v>4</v>
      </c>
      <c r="R23" s="26">
        <f t="shared" si="4"/>
        <v>28.57142857142857</v>
      </c>
      <c r="S23" s="6">
        <v>4</v>
      </c>
      <c r="T23" s="6">
        <v>0</v>
      </c>
      <c r="U23" s="26">
        <f t="shared" si="5"/>
        <v>0</v>
      </c>
      <c r="V23" s="6">
        <v>0</v>
      </c>
      <c r="W23" s="6">
        <v>0</v>
      </c>
      <c r="X23" s="26">
        <f t="shared" si="6"/>
        <v>0</v>
      </c>
      <c r="Y23" s="6">
        <v>0</v>
      </c>
      <c r="Z23" s="6">
        <v>0</v>
      </c>
      <c r="AA23" s="26">
        <f t="shared" si="7"/>
        <v>0</v>
      </c>
      <c r="AB23" s="6">
        <v>0</v>
      </c>
      <c r="AC23" s="6">
        <v>0</v>
      </c>
      <c r="AD23" s="26">
        <f t="shared" si="8"/>
        <v>0</v>
      </c>
      <c r="AE23" s="6">
        <v>0</v>
      </c>
      <c r="AF23" s="27" t="s">
        <v>423</v>
      </c>
      <c r="AG23" s="6">
        <v>0</v>
      </c>
      <c r="AH23" s="26">
        <f t="shared" si="9"/>
        <v>0</v>
      </c>
      <c r="AI23" s="6">
        <v>0</v>
      </c>
      <c r="AJ23" s="6">
        <v>1</v>
      </c>
      <c r="AK23" s="26">
        <f t="shared" si="10"/>
        <v>7.142857142857142</v>
      </c>
      <c r="AL23" s="6">
        <v>1</v>
      </c>
      <c r="AM23" s="6">
        <v>0</v>
      </c>
      <c r="AN23" s="26">
        <f t="shared" si="11"/>
        <v>0</v>
      </c>
      <c r="AO23" s="6">
        <v>0</v>
      </c>
      <c r="AP23" s="6">
        <v>0</v>
      </c>
      <c r="AQ23" s="26">
        <f t="shared" si="12"/>
        <v>0</v>
      </c>
      <c r="AR23" s="6">
        <v>0</v>
      </c>
      <c r="AS23" s="6">
        <v>0</v>
      </c>
      <c r="AT23" s="26">
        <f t="shared" si="13"/>
        <v>0</v>
      </c>
      <c r="AU23" s="6">
        <v>0</v>
      </c>
      <c r="AV23" s="6">
        <v>1</v>
      </c>
      <c r="AW23" s="26">
        <f t="shared" si="14"/>
        <v>7.142857142857142</v>
      </c>
      <c r="AX23" s="6">
        <v>1</v>
      </c>
      <c r="AY23" s="6">
        <v>0</v>
      </c>
      <c r="AZ23" s="26">
        <f t="shared" si="15"/>
        <v>0</v>
      </c>
      <c r="BA23" s="6">
        <v>0</v>
      </c>
    </row>
    <row r="24" spans="1:53" s="40" customFormat="1" ht="11.25" customHeight="1">
      <c r="A24" s="27" t="s">
        <v>424</v>
      </c>
      <c r="B24" s="6">
        <v>78</v>
      </c>
      <c r="C24" s="6">
        <f>SUM(F24+I24+M24+P24+S24+V24+Y24+AB24+AE24+AI24+AL24+AO24+AR24+AU24+AX24+BA24)</f>
        <v>64</v>
      </c>
      <c r="D24" s="6">
        <v>0</v>
      </c>
      <c r="E24" s="26">
        <f t="shared" si="0"/>
        <v>0</v>
      </c>
      <c r="F24" s="6">
        <v>0</v>
      </c>
      <c r="G24" s="6">
        <v>0</v>
      </c>
      <c r="H24" s="26">
        <f t="shared" si="1"/>
        <v>0</v>
      </c>
      <c r="I24" s="6">
        <v>0</v>
      </c>
      <c r="J24" s="27" t="s">
        <v>424</v>
      </c>
      <c r="K24" s="6">
        <v>22</v>
      </c>
      <c r="L24" s="26">
        <f t="shared" si="2"/>
        <v>28.205128205128204</v>
      </c>
      <c r="M24" s="6">
        <v>25</v>
      </c>
      <c r="N24" s="6">
        <v>18</v>
      </c>
      <c r="O24" s="26">
        <f t="shared" si="3"/>
        <v>23.076923076923077</v>
      </c>
      <c r="P24" s="6">
        <v>21</v>
      </c>
      <c r="Q24" s="6">
        <v>10</v>
      </c>
      <c r="R24" s="26">
        <f t="shared" si="4"/>
        <v>12.82051282051282</v>
      </c>
      <c r="S24" s="6">
        <v>12</v>
      </c>
      <c r="T24" s="6">
        <v>0</v>
      </c>
      <c r="U24" s="26">
        <f t="shared" si="5"/>
        <v>0</v>
      </c>
      <c r="V24" s="6">
        <v>0</v>
      </c>
      <c r="W24" s="6">
        <v>1</v>
      </c>
      <c r="X24" s="26">
        <f t="shared" si="6"/>
        <v>1.282051282051282</v>
      </c>
      <c r="Y24" s="6">
        <v>1</v>
      </c>
      <c r="Z24" s="6">
        <v>0</v>
      </c>
      <c r="AA24" s="26">
        <f t="shared" si="7"/>
        <v>0</v>
      </c>
      <c r="AB24" s="6">
        <v>0</v>
      </c>
      <c r="AC24" s="6">
        <v>0</v>
      </c>
      <c r="AD24" s="26">
        <f t="shared" si="8"/>
        <v>0</v>
      </c>
      <c r="AE24" s="6">
        <v>0</v>
      </c>
      <c r="AF24" s="27" t="s">
        <v>424</v>
      </c>
      <c r="AG24" s="6">
        <v>0</v>
      </c>
      <c r="AH24" s="26">
        <f t="shared" si="9"/>
        <v>0</v>
      </c>
      <c r="AI24" s="6">
        <v>0</v>
      </c>
      <c r="AJ24" s="6">
        <v>2</v>
      </c>
      <c r="AK24" s="26">
        <f t="shared" si="10"/>
        <v>2.564102564102564</v>
      </c>
      <c r="AL24" s="6">
        <v>2</v>
      </c>
      <c r="AM24" s="6">
        <v>2</v>
      </c>
      <c r="AN24" s="26">
        <f t="shared" si="11"/>
        <v>2.564102564102564</v>
      </c>
      <c r="AO24" s="6">
        <v>2</v>
      </c>
      <c r="AP24" s="6">
        <v>0</v>
      </c>
      <c r="AQ24" s="26">
        <f t="shared" si="12"/>
        <v>0</v>
      </c>
      <c r="AR24" s="6">
        <v>0</v>
      </c>
      <c r="AS24" s="6">
        <v>0</v>
      </c>
      <c r="AT24" s="26">
        <f t="shared" si="13"/>
        <v>0</v>
      </c>
      <c r="AU24" s="6">
        <v>0</v>
      </c>
      <c r="AV24" s="6">
        <v>0</v>
      </c>
      <c r="AW24" s="26">
        <f t="shared" si="14"/>
        <v>0</v>
      </c>
      <c r="AX24" s="6">
        <v>0</v>
      </c>
      <c r="AY24" s="6">
        <v>1</v>
      </c>
      <c r="AZ24" s="26">
        <f t="shared" si="15"/>
        <v>1.282051282051282</v>
      </c>
      <c r="BA24" s="6">
        <v>1</v>
      </c>
    </row>
    <row r="25" spans="1:53" s="40" customFormat="1" ht="11.25" customHeight="1">
      <c r="A25" s="27" t="s">
        <v>425</v>
      </c>
      <c r="B25" s="6">
        <v>46</v>
      </c>
      <c r="C25" s="6">
        <f>SUM(F25+I25+M25+P25+S25+V25+Y25+AB25+AE25+AI25+AL25+AO25+AR25+AU25+AX25+BA25)</f>
        <v>47</v>
      </c>
      <c r="D25" s="6">
        <v>1</v>
      </c>
      <c r="E25" s="26">
        <f t="shared" si="0"/>
        <v>2.1739130434782608</v>
      </c>
      <c r="F25" s="6">
        <v>1</v>
      </c>
      <c r="G25" s="6">
        <v>0</v>
      </c>
      <c r="H25" s="26">
        <f t="shared" si="1"/>
        <v>0</v>
      </c>
      <c r="I25" s="6">
        <v>0</v>
      </c>
      <c r="J25" s="27" t="s">
        <v>425</v>
      </c>
      <c r="K25" s="6">
        <v>10</v>
      </c>
      <c r="L25" s="26">
        <f t="shared" si="2"/>
        <v>21.73913043478261</v>
      </c>
      <c r="M25" s="6">
        <v>10</v>
      </c>
      <c r="N25" s="6">
        <v>18</v>
      </c>
      <c r="O25" s="26">
        <f t="shared" si="3"/>
        <v>39.130434782608695</v>
      </c>
      <c r="P25" s="6">
        <v>18</v>
      </c>
      <c r="Q25" s="6">
        <v>11</v>
      </c>
      <c r="R25" s="26">
        <f t="shared" si="4"/>
        <v>23.91304347826087</v>
      </c>
      <c r="S25" s="6">
        <v>12</v>
      </c>
      <c r="T25" s="6">
        <v>0</v>
      </c>
      <c r="U25" s="26">
        <f t="shared" si="5"/>
        <v>0</v>
      </c>
      <c r="V25" s="6">
        <v>0</v>
      </c>
      <c r="W25" s="6">
        <v>0</v>
      </c>
      <c r="X25" s="26">
        <f t="shared" si="6"/>
        <v>0</v>
      </c>
      <c r="Y25" s="6">
        <v>0</v>
      </c>
      <c r="Z25" s="6">
        <v>0</v>
      </c>
      <c r="AA25" s="26">
        <f t="shared" si="7"/>
        <v>0</v>
      </c>
      <c r="AB25" s="6">
        <v>0</v>
      </c>
      <c r="AC25" s="6">
        <v>0</v>
      </c>
      <c r="AD25" s="26">
        <f t="shared" si="8"/>
        <v>0</v>
      </c>
      <c r="AE25" s="6">
        <v>0</v>
      </c>
      <c r="AF25" s="27" t="s">
        <v>425</v>
      </c>
      <c r="AG25" s="6">
        <v>0</v>
      </c>
      <c r="AH25" s="26">
        <f t="shared" si="9"/>
        <v>0</v>
      </c>
      <c r="AI25" s="6">
        <v>0</v>
      </c>
      <c r="AJ25" s="6">
        <v>0</v>
      </c>
      <c r="AK25" s="26">
        <f t="shared" si="10"/>
        <v>0</v>
      </c>
      <c r="AL25" s="6">
        <v>0</v>
      </c>
      <c r="AM25" s="6">
        <v>5</v>
      </c>
      <c r="AN25" s="26">
        <f t="shared" si="11"/>
        <v>10.869565217391305</v>
      </c>
      <c r="AO25" s="6">
        <v>5</v>
      </c>
      <c r="AP25" s="6">
        <v>0</v>
      </c>
      <c r="AQ25" s="26">
        <f t="shared" si="12"/>
        <v>0</v>
      </c>
      <c r="AR25" s="6">
        <v>0</v>
      </c>
      <c r="AS25" s="6">
        <v>0</v>
      </c>
      <c r="AT25" s="26">
        <f t="shared" si="13"/>
        <v>0</v>
      </c>
      <c r="AU25" s="6">
        <v>0</v>
      </c>
      <c r="AV25" s="6">
        <v>1</v>
      </c>
      <c r="AW25" s="26">
        <f t="shared" si="14"/>
        <v>2.1739130434782608</v>
      </c>
      <c r="AX25" s="6">
        <v>1</v>
      </c>
      <c r="AY25" s="6">
        <v>0</v>
      </c>
      <c r="AZ25" s="26">
        <f t="shared" si="15"/>
        <v>0</v>
      </c>
      <c r="BA25" s="6">
        <v>0</v>
      </c>
    </row>
    <row r="26" spans="1:53" s="40" customFormat="1" ht="11.25" customHeight="1">
      <c r="A26" s="27" t="s">
        <v>517</v>
      </c>
      <c r="B26" s="6">
        <v>23</v>
      </c>
      <c r="C26" s="6">
        <f t="shared" si="16"/>
        <v>15</v>
      </c>
      <c r="D26" s="6">
        <v>0</v>
      </c>
      <c r="E26" s="26">
        <f t="shared" si="0"/>
        <v>0</v>
      </c>
      <c r="F26" s="6">
        <v>0</v>
      </c>
      <c r="G26" s="6">
        <v>0</v>
      </c>
      <c r="H26" s="26">
        <f t="shared" si="1"/>
        <v>0</v>
      </c>
      <c r="I26" s="6">
        <v>0</v>
      </c>
      <c r="J26" s="27" t="s">
        <v>517</v>
      </c>
      <c r="K26" s="6">
        <v>2</v>
      </c>
      <c r="L26" s="26">
        <f t="shared" si="2"/>
        <v>8.695652173913043</v>
      </c>
      <c r="M26" s="6">
        <v>2</v>
      </c>
      <c r="N26" s="6">
        <v>5</v>
      </c>
      <c r="O26" s="26">
        <f t="shared" si="3"/>
        <v>21.73913043478261</v>
      </c>
      <c r="P26" s="6">
        <v>6</v>
      </c>
      <c r="Q26" s="6">
        <v>3</v>
      </c>
      <c r="R26" s="26">
        <f t="shared" si="4"/>
        <v>13.043478260869565</v>
      </c>
      <c r="S26" s="6">
        <v>3</v>
      </c>
      <c r="T26" s="6">
        <v>0</v>
      </c>
      <c r="U26" s="26">
        <f t="shared" si="5"/>
        <v>0</v>
      </c>
      <c r="V26" s="6">
        <v>0</v>
      </c>
      <c r="W26" s="6">
        <v>0</v>
      </c>
      <c r="X26" s="26">
        <f t="shared" si="6"/>
        <v>0</v>
      </c>
      <c r="Y26" s="6">
        <v>0</v>
      </c>
      <c r="Z26" s="6">
        <v>0</v>
      </c>
      <c r="AA26" s="26">
        <f t="shared" si="7"/>
        <v>0</v>
      </c>
      <c r="AB26" s="6">
        <v>0</v>
      </c>
      <c r="AC26" s="6">
        <v>1</v>
      </c>
      <c r="AD26" s="26">
        <f t="shared" si="8"/>
        <v>4.3478260869565215</v>
      </c>
      <c r="AE26" s="6">
        <v>1</v>
      </c>
      <c r="AF26" s="27" t="s">
        <v>517</v>
      </c>
      <c r="AG26" s="6">
        <v>0</v>
      </c>
      <c r="AH26" s="26">
        <f t="shared" si="9"/>
        <v>0</v>
      </c>
      <c r="AI26" s="6">
        <v>0</v>
      </c>
      <c r="AJ26" s="6">
        <v>0</v>
      </c>
      <c r="AK26" s="26">
        <f t="shared" si="10"/>
        <v>0</v>
      </c>
      <c r="AL26" s="6">
        <v>0</v>
      </c>
      <c r="AM26" s="6">
        <v>3</v>
      </c>
      <c r="AN26" s="26">
        <f t="shared" si="11"/>
        <v>13.043478260869565</v>
      </c>
      <c r="AO26" s="6">
        <v>3</v>
      </c>
      <c r="AP26" s="6">
        <v>0</v>
      </c>
      <c r="AQ26" s="26">
        <f t="shared" si="12"/>
        <v>0</v>
      </c>
      <c r="AR26" s="6">
        <v>0</v>
      </c>
      <c r="AS26" s="6">
        <v>0</v>
      </c>
      <c r="AT26" s="26">
        <f t="shared" si="13"/>
        <v>0</v>
      </c>
      <c r="AU26" s="6">
        <v>0</v>
      </c>
      <c r="AV26" s="6">
        <v>0</v>
      </c>
      <c r="AW26" s="26">
        <f t="shared" si="14"/>
        <v>0</v>
      </c>
      <c r="AX26" s="6">
        <v>0</v>
      </c>
      <c r="AY26" s="6">
        <v>0</v>
      </c>
      <c r="AZ26" s="26">
        <f t="shared" si="15"/>
        <v>0</v>
      </c>
      <c r="BA26" s="6">
        <v>0</v>
      </c>
    </row>
    <row r="27" spans="1:53" s="40" customFormat="1" ht="11.25" customHeight="1">
      <c r="A27" s="27" t="s">
        <v>426</v>
      </c>
      <c r="B27" s="6">
        <v>159</v>
      </c>
      <c r="C27" s="6">
        <f t="shared" si="16"/>
        <v>133</v>
      </c>
      <c r="D27" s="6">
        <v>0</v>
      </c>
      <c r="E27" s="26">
        <f t="shared" si="0"/>
        <v>0</v>
      </c>
      <c r="F27" s="6">
        <v>0</v>
      </c>
      <c r="G27" s="6">
        <v>0</v>
      </c>
      <c r="H27" s="26">
        <f t="shared" si="1"/>
        <v>0</v>
      </c>
      <c r="I27" s="6">
        <v>0</v>
      </c>
      <c r="J27" s="27" t="s">
        <v>426</v>
      </c>
      <c r="K27" s="6">
        <v>32</v>
      </c>
      <c r="L27" s="26">
        <f t="shared" si="2"/>
        <v>20.125786163522015</v>
      </c>
      <c r="M27" s="6">
        <v>35</v>
      </c>
      <c r="N27" s="6">
        <v>49</v>
      </c>
      <c r="O27" s="26">
        <f t="shared" si="3"/>
        <v>30.81761006289308</v>
      </c>
      <c r="P27" s="6">
        <v>55</v>
      </c>
      <c r="Q27" s="6">
        <v>23</v>
      </c>
      <c r="R27" s="26">
        <f t="shared" si="4"/>
        <v>14.465408805031446</v>
      </c>
      <c r="S27" s="6">
        <v>25</v>
      </c>
      <c r="T27" s="6">
        <v>0</v>
      </c>
      <c r="U27" s="26">
        <f t="shared" si="5"/>
        <v>0</v>
      </c>
      <c r="V27" s="6">
        <v>0</v>
      </c>
      <c r="W27" s="6">
        <v>0</v>
      </c>
      <c r="X27" s="26">
        <f t="shared" si="6"/>
        <v>0</v>
      </c>
      <c r="Y27" s="6">
        <v>0</v>
      </c>
      <c r="Z27" s="6">
        <v>0</v>
      </c>
      <c r="AA27" s="26">
        <f t="shared" si="7"/>
        <v>0</v>
      </c>
      <c r="AB27" s="6">
        <v>0</v>
      </c>
      <c r="AC27" s="6">
        <v>0</v>
      </c>
      <c r="AD27" s="26">
        <f t="shared" si="8"/>
        <v>0</v>
      </c>
      <c r="AE27" s="6">
        <v>0</v>
      </c>
      <c r="AF27" s="27" t="s">
        <v>426</v>
      </c>
      <c r="AG27" s="6">
        <v>0</v>
      </c>
      <c r="AH27" s="26">
        <f t="shared" si="9"/>
        <v>0</v>
      </c>
      <c r="AI27" s="6">
        <v>0</v>
      </c>
      <c r="AJ27" s="6">
        <v>0</v>
      </c>
      <c r="AK27" s="26">
        <f t="shared" si="10"/>
        <v>0</v>
      </c>
      <c r="AL27" s="6">
        <v>0</v>
      </c>
      <c r="AM27" s="6">
        <v>14</v>
      </c>
      <c r="AN27" s="26">
        <f t="shared" si="11"/>
        <v>8.80503144654088</v>
      </c>
      <c r="AO27" s="6">
        <v>14</v>
      </c>
      <c r="AP27" s="6">
        <v>0</v>
      </c>
      <c r="AQ27" s="26">
        <f t="shared" si="12"/>
        <v>0</v>
      </c>
      <c r="AR27" s="6">
        <v>0</v>
      </c>
      <c r="AS27" s="6">
        <v>0</v>
      </c>
      <c r="AT27" s="26">
        <f t="shared" si="13"/>
        <v>0</v>
      </c>
      <c r="AU27" s="6">
        <v>0</v>
      </c>
      <c r="AV27" s="6">
        <v>4</v>
      </c>
      <c r="AW27" s="26">
        <f t="shared" si="14"/>
        <v>2.515723270440252</v>
      </c>
      <c r="AX27" s="6">
        <v>4</v>
      </c>
      <c r="AY27" s="6">
        <v>0</v>
      </c>
      <c r="AZ27" s="26">
        <f t="shared" si="15"/>
        <v>0</v>
      </c>
      <c r="BA27" s="6">
        <v>0</v>
      </c>
    </row>
    <row r="28" spans="1:53" s="40" customFormat="1" ht="11.25" customHeight="1">
      <c r="A28" s="27" t="s">
        <v>427</v>
      </c>
      <c r="B28" s="6">
        <v>177</v>
      </c>
      <c r="C28" s="6">
        <f t="shared" si="16"/>
        <v>144</v>
      </c>
      <c r="D28" s="6">
        <v>0</v>
      </c>
      <c r="E28" s="26">
        <f t="shared" si="0"/>
        <v>0</v>
      </c>
      <c r="F28" s="6">
        <v>0</v>
      </c>
      <c r="G28" s="6">
        <v>1</v>
      </c>
      <c r="H28" s="26">
        <f t="shared" si="1"/>
        <v>0.5649717514124294</v>
      </c>
      <c r="I28" s="6">
        <v>1</v>
      </c>
      <c r="J28" s="27" t="s">
        <v>427</v>
      </c>
      <c r="K28" s="6">
        <v>29</v>
      </c>
      <c r="L28" s="26">
        <f t="shared" si="2"/>
        <v>16.38418079096045</v>
      </c>
      <c r="M28" s="6">
        <v>30</v>
      </c>
      <c r="N28" s="6">
        <v>68</v>
      </c>
      <c r="O28" s="26">
        <f t="shared" si="3"/>
        <v>38.4180790960452</v>
      </c>
      <c r="P28" s="6">
        <v>71</v>
      </c>
      <c r="Q28" s="6">
        <v>28</v>
      </c>
      <c r="R28" s="26">
        <f t="shared" si="4"/>
        <v>15.819209039548024</v>
      </c>
      <c r="S28" s="6">
        <v>28</v>
      </c>
      <c r="T28" s="6">
        <v>0</v>
      </c>
      <c r="U28" s="26">
        <f t="shared" si="5"/>
        <v>0</v>
      </c>
      <c r="V28" s="6">
        <v>0</v>
      </c>
      <c r="W28" s="6">
        <v>1</v>
      </c>
      <c r="X28" s="26">
        <f t="shared" si="6"/>
        <v>0.5649717514124294</v>
      </c>
      <c r="Y28" s="6">
        <v>1</v>
      </c>
      <c r="Z28" s="6">
        <v>0</v>
      </c>
      <c r="AA28" s="26">
        <f t="shared" si="7"/>
        <v>0</v>
      </c>
      <c r="AB28" s="6">
        <v>0</v>
      </c>
      <c r="AC28" s="6">
        <v>0</v>
      </c>
      <c r="AD28" s="26">
        <f t="shared" si="8"/>
        <v>0</v>
      </c>
      <c r="AE28" s="6">
        <v>0</v>
      </c>
      <c r="AF28" s="27" t="s">
        <v>427</v>
      </c>
      <c r="AG28" s="6">
        <v>0</v>
      </c>
      <c r="AH28" s="26">
        <f t="shared" si="9"/>
        <v>0</v>
      </c>
      <c r="AI28" s="6">
        <v>0</v>
      </c>
      <c r="AJ28" s="6">
        <v>1</v>
      </c>
      <c r="AK28" s="26">
        <f t="shared" si="10"/>
        <v>0.5649717514124294</v>
      </c>
      <c r="AL28" s="6">
        <v>1</v>
      </c>
      <c r="AM28" s="6">
        <v>10</v>
      </c>
      <c r="AN28" s="26">
        <f t="shared" si="11"/>
        <v>5.649717514124294</v>
      </c>
      <c r="AO28" s="6">
        <v>10</v>
      </c>
      <c r="AP28" s="6">
        <v>0</v>
      </c>
      <c r="AQ28" s="26">
        <f t="shared" si="12"/>
        <v>0</v>
      </c>
      <c r="AR28" s="6">
        <v>0</v>
      </c>
      <c r="AS28" s="6">
        <v>0</v>
      </c>
      <c r="AT28" s="26">
        <f t="shared" si="13"/>
        <v>0</v>
      </c>
      <c r="AU28" s="6">
        <v>0</v>
      </c>
      <c r="AV28" s="6">
        <v>2</v>
      </c>
      <c r="AW28" s="26">
        <f t="shared" si="14"/>
        <v>1.1299435028248588</v>
      </c>
      <c r="AX28" s="6">
        <v>2</v>
      </c>
      <c r="AY28" s="6">
        <v>0</v>
      </c>
      <c r="AZ28" s="26">
        <f t="shared" si="15"/>
        <v>0</v>
      </c>
      <c r="BA28" s="6">
        <v>0</v>
      </c>
    </row>
    <row r="29" spans="1:53" s="40" customFormat="1" ht="11.25" customHeight="1">
      <c r="A29" s="27" t="s">
        <v>518</v>
      </c>
      <c r="B29" s="6">
        <v>77</v>
      </c>
      <c r="C29" s="6">
        <f t="shared" si="16"/>
        <v>61</v>
      </c>
      <c r="D29" s="6">
        <v>0</v>
      </c>
      <c r="E29" s="26">
        <f t="shared" si="0"/>
        <v>0</v>
      </c>
      <c r="F29" s="6">
        <v>0</v>
      </c>
      <c r="G29" s="6">
        <v>2</v>
      </c>
      <c r="H29" s="26">
        <f t="shared" si="1"/>
        <v>2.5974025974025974</v>
      </c>
      <c r="I29" s="6">
        <v>2</v>
      </c>
      <c r="J29" s="27" t="s">
        <v>518</v>
      </c>
      <c r="K29" s="6">
        <v>20</v>
      </c>
      <c r="L29" s="26">
        <f t="shared" si="2"/>
        <v>25.97402597402597</v>
      </c>
      <c r="M29" s="6">
        <v>20</v>
      </c>
      <c r="N29" s="6">
        <v>25</v>
      </c>
      <c r="O29" s="26">
        <f t="shared" si="3"/>
        <v>32.467532467532465</v>
      </c>
      <c r="P29" s="6">
        <v>25</v>
      </c>
      <c r="Q29" s="6">
        <v>9</v>
      </c>
      <c r="R29" s="26">
        <f t="shared" si="4"/>
        <v>11.688311688311687</v>
      </c>
      <c r="S29" s="6">
        <v>9</v>
      </c>
      <c r="T29" s="6">
        <v>0</v>
      </c>
      <c r="U29" s="26">
        <f t="shared" si="5"/>
        <v>0</v>
      </c>
      <c r="V29" s="6">
        <v>0</v>
      </c>
      <c r="W29" s="6">
        <v>0</v>
      </c>
      <c r="X29" s="26">
        <f t="shared" si="6"/>
        <v>0</v>
      </c>
      <c r="Y29" s="6">
        <v>0</v>
      </c>
      <c r="Z29" s="6">
        <v>0</v>
      </c>
      <c r="AA29" s="26">
        <f t="shared" si="7"/>
        <v>0</v>
      </c>
      <c r="AB29" s="6">
        <v>0</v>
      </c>
      <c r="AC29" s="6">
        <v>0</v>
      </c>
      <c r="AD29" s="26">
        <f t="shared" si="8"/>
        <v>0</v>
      </c>
      <c r="AE29" s="6">
        <v>0</v>
      </c>
      <c r="AF29" s="27" t="s">
        <v>518</v>
      </c>
      <c r="AG29" s="6">
        <v>0</v>
      </c>
      <c r="AH29" s="26">
        <f t="shared" si="9"/>
        <v>0</v>
      </c>
      <c r="AI29" s="6">
        <v>0</v>
      </c>
      <c r="AJ29" s="6">
        <v>2</v>
      </c>
      <c r="AK29" s="26">
        <f t="shared" si="10"/>
        <v>2.5974025974025974</v>
      </c>
      <c r="AL29" s="6">
        <v>2</v>
      </c>
      <c r="AM29" s="6">
        <v>2</v>
      </c>
      <c r="AN29" s="26">
        <f t="shared" si="11"/>
        <v>2.5974025974025974</v>
      </c>
      <c r="AO29" s="6">
        <v>2</v>
      </c>
      <c r="AP29" s="6">
        <v>0</v>
      </c>
      <c r="AQ29" s="26">
        <f t="shared" si="12"/>
        <v>0</v>
      </c>
      <c r="AR29" s="6">
        <v>0</v>
      </c>
      <c r="AS29" s="6">
        <v>0</v>
      </c>
      <c r="AT29" s="26">
        <f t="shared" si="13"/>
        <v>0</v>
      </c>
      <c r="AU29" s="6">
        <v>0</v>
      </c>
      <c r="AV29" s="6">
        <v>1</v>
      </c>
      <c r="AW29" s="26">
        <f t="shared" si="14"/>
        <v>1.2987012987012987</v>
      </c>
      <c r="AX29" s="6">
        <v>1</v>
      </c>
      <c r="AY29" s="6">
        <v>0</v>
      </c>
      <c r="AZ29" s="26">
        <f t="shared" si="15"/>
        <v>0</v>
      </c>
      <c r="BA29" s="6">
        <v>0</v>
      </c>
    </row>
    <row r="30" spans="1:53" s="40" customFormat="1" ht="11.25" customHeight="1">
      <c r="A30" s="28" t="s">
        <v>519</v>
      </c>
      <c r="B30" s="6">
        <v>42</v>
      </c>
      <c r="C30" s="6">
        <f t="shared" si="16"/>
        <v>26</v>
      </c>
      <c r="D30" s="6">
        <v>0</v>
      </c>
      <c r="E30" s="26">
        <f t="shared" si="0"/>
        <v>0</v>
      </c>
      <c r="F30" s="6">
        <v>0</v>
      </c>
      <c r="G30" s="6">
        <v>0</v>
      </c>
      <c r="H30" s="26">
        <f t="shared" si="1"/>
        <v>0</v>
      </c>
      <c r="I30" s="6">
        <v>0</v>
      </c>
      <c r="J30" s="28" t="s">
        <v>519</v>
      </c>
      <c r="K30" s="6">
        <v>8</v>
      </c>
      <c r="L30" s="26">
        <f t="shared" si="2"/>
        <v>19.047619047619047</v>
      </c>
      <c r="M30" s="6">
        <v>8</v>
      </c>
      <c r="N30" s="6">
        <v>9</v>
      </c>
      <c r="O30" s="26">
        <f t="shared" si="3"/>
        <v>21.428571428571427</v>
      </c>
      <c r="P30" s="6">
        <v>10</v>
      </c>
      <c r="Q30" s="6">
        <v>4</v>
      </c>
      <c r="R30" s="26">
        <f t="shared" si="4"/>
        <v>9.523809523809524</v>
      </c>
      <c r="S30" s="6">
        <v>4</v>
      </c>
      <c r="T30" s="6">
        <v>0</v>
      </c>
      <c r="U30" s="26">
        <f t="shared" si="5"/>
        <v>0</v>
      </c>
      <c r="V30" s="6">
        <v>0</v>
      </c>
      <c r="W30" s="6">
        <v>0</v>
      </c>
      <c r="X30" s="26">
        <f t="shared" si="6"/>
        <v>0</v>
      </c>
      <c r="Y30" s="6">
        <v>0</v>
      </c>
      <c r="Z30" s="6">
        <v>0</v>
      </c>
      <c r="AA30" s="26">
        <f t="shared" si="7"/>
        <v>0</v>
      </c>
      <c r="AB30" s="6">
        <v>0</v>
      </c>
      <c r="AC30" s="6">
        <v>0</v>
      </c>
      <c r="AD30" s="26">
        <f t="shared" si="8"/>
        <v>0</v>
      </c>
      <c r="AE30" s="6">
        <v>0</v>
      </c>
      <c r="AF30" s="28" t="s">
        <v>519</v>
      </c>
      <c r="AG30" s="6">
        <v>0</v>
      </c>
      <c r="AH30" s="26">
        <f t="shared" si="9"/>
        <v>0</v>
      </c>
      <c r="AI30" s="6">
        <v>0</v>
      </c>
      <c r="AJ30" s="6">
        <v>1</v>
      </c>
      <c r="AK30" s="26">
        <f t="shared" si="10"/>
        <v>2.380952380952381</v>
      </c>
      <c r="AL30" s="6">
        <v>1</v>
      </c>
      <c r="AM30" s="6">
        <v>2</v>
      </c>
      <c r="AN30" s="26">
        <f t="shared" si="11"/>
        <v>4.761904761904762</v>
      </c>
      <c r="AO30" s="6">
        <v>2</v>
      </c>
      <c r="AP30" s="6">
        <v>0</v>
      </c>
      <c r="AQ30" s="26">
        <f t="shared" si="12"/>
        <v>0</v>
      </c>
      <c r="AR30" s="6">
        <v>0</v>
      </c>
      <c r="AS30" s="6">
        <v>0</v>
      </c>
      <c r="AT30" s="26">
        <f t="shared" si="13"/>
        <v>0</v>
      </c>
      <c r="AU30" s="6">
        <v>0</v>
      </c>
      <c r="AV30" s="6">
        <v>0</v>
      </c>
      <c r="AW30" s="26">
        <f t="shared" si="14"/>
        <v>0</v>
      </c>
      <c r="AX30" s="6">
        <v>0</v>
      </c>
      <c r="AY30" s="6">
        <v>1</v>
      </c>
      <c r="AZ30" s="26">
        <f t="shared" si="15"/>
        <v>2.380952380952381</v>
      </c>
      <c r="BA30" s="6">
        <v>1</v>
      </c>
    </row>
    <row r="31" spans="1:53" s="40" customFormat="1" ht="11.25" customHeight="1">
      <c r="A31" s="28" t="s">
        <v>520</v>
      </c>
      <c r="B31" s="6">
        <v>91</v>
      </c>
      <c r="C31" s="6">
        <f t="shared" si="16"/>
        <v>107</v>
      </c>
      <c r="D31" s="6">
        <v>1</v>
      </c>
      <c r="E31" s="26">
        <f t="shared" si="0"/>
        <v>1.098901098901099</v>
      </c>
      <c r="F31" s="6">
        <v>1</v>
      </c>
      <c r="G31" s="6">
        <v>0</v>
      </c>
      <c r="H31" s="26">
        <f t="shared" si="1"/>
        <v>0</v>
      </c>
      <c r="I31" s="6">
        <v>0</v>
      </c>
      <c r="J31" s="28" t="s">
        <v>520</v>
      </c>
      <c r="K31" s="6">
        <v>22</v>
      </c>
      <c r="L31" s="26">
        <f t="shared" si="2"/>
        <v>24.175824175824175</v>
      </c>
      <c r="M31" s="6">
        <v>22</v>
      </c>
      <c r="N31" s="6">
        <v>31</v>
      </c>
      <c r="O31" s="26">
        <f t="shared" si="3"/>
        <v>34.065934065934066</v>
      </c>
      <c r="P31" s="6">
        <v>37</v>
      </c>
      <c r="Q31" s="6">
        <v>24</v>
      </c>
      <c r="R31" s="26">
        <f t="shared" si="4"/>
        <v>26.373626373626376</v>
      </c>
      <c r="S31" s="6">
        <v>29</v>
      </c>
      <c r="T31" s="6">
        <v>0</v>
      </c>
      <c r="U31" s="26">
        <f t="shared" si="5"/>
        <v>0</v>
      </c>
      <c r="V31" s="6">
        <v>0</v>
      </c>
      <c r="W31" s="6">
        <v>0</v>
      </c>
      <c r="X31" s="26">
        <f t="shared" si="6"/>
        <v>0</v>
      </c>
      <c r="Y31" s="6">
        <v>0</v>
      </c>
      <c r="Z31" s="6">
        <v>0</v>
      </c>
      <c r="AA31" s="26">
        <f t="shared" si="7"/>
        <v>0</v>
      </c>
      <c r="AB31" s="6">
        <v>0</v>
      </c>
      <c r="AC31" s="6">
        <v>1</v>
      </c>
      <c r="AD31" s="26">
        <f t="shared" si="8"/>
        <v>1.098901098901099</v>
      </c>
      <c r="AE31" s="6">
        <v>1</v>
      </c>
      <c r="AF31" s="28" t="s">
        <v>520</v>
      </c>
      <c r="AG31" s="6">
        <v>0</v>
      </c>
      <c r="AH31" s="26">
        <f t="shared" si="9"/>
        <v>0</v>
      </c>
      <c r="AI31" s="6">
        <v>0</v>
      </c>
      <c r="AJ31" s="6">
        <v>1</v>
      </c>
      <c r="AK31" s="26">
        <f t="shared" si="10"/>
        <v>1.098901098901099</v>
      </c>
      <c r="AL31" s="6">
        <v>1</v>
      </c>
      <c r="AM31" s="6">
        <v>11</v>
      </c>
      <c r="AN31" s="26">
        <f t="shared" si="11"/>
        <v>12.087912087912088</v>
      </c>
      <c r="AO31" s="6">
        <v>11</v>
      </c>
      <c r="AP31" s="6">
        <v>0</v>
      </c>
      <c r="AQ31" s="26">
        <f t="shared" si="12"/>
        <v>0</v>
      </c>
      <c r="AR31" s="6">
        <v>0</v>
      </c>
      <c r="AS31" s="6">
        <v>0</v>
      </c>
      <c r="AT31" s="26">
        <f t="shared" si="13"/>
        <v>0</v>
      </c>
      <c r="AU31" s="6">
        <v>0</v>
      </c>
      <c r="AV31" s="6">
        <v>5</v>
      </c>
      <c r="AW31" s="26">
        <f t="shared" si="14"/>
        <v>5.4945054945054945</v>
      </c>
      <c r="AX31" s="6">
        <v>5</v>
      </c>
      <c r="AY31" s="6">
        <v>0</v>
      </c>
      <c r="AZ31" s="26">
        <f t="shared" si="15"/>
        <v>0</v>
      </c>
      <c r="BA31" s="6">
        <v>0</v>
      </c>
    </row>
    <row r="32" spans="1:53" s="40" customFormat="1" ht="11.25" customHeight="1">
      <c r="A32" s="28" t="s">
        <v>521</v>
      </c>
      <c r="B32" s="6">
        <v>33</v>
      </c>
      <c r="C32" s="6">
        <f t="shared" si="16"/>
        <v>41</v>
      </c>
      <c r="D32" s="6">
        <v>1</v>
      </c>
      <c r="E32" s="26">
        <f t="shared" si="0"/>
        <v>3.0303030303030303</v>
      </c>
      <c r="F32" s="6">
        <v>1</v>
      </c>
      <c r="G32" s="6">
        <v>0</v>
      </c>
      <c r="H32" s="26">
        <f t="shared" si="1"/>
        <v>0</v>
      </c>
      <c r="I32" s="6">
        <v>0</v>
      </c>
      <c r="J32" s="28" t="s">
        <v>521</v>
      </c>
      <c r="K32" s="6">
        <v>13</v>
      </c>
      <c r="L32" s="26">
        <f t="shared" si="2"/>
        <v>39.39393939393939</v>
      </c>
      <c r="M32" s="6">
        <v>14</v>
      </c>
      <c r="N32" s="6">
        <v>10</v>
      </c>
      <c r="O32" s="26">
        <f t="shared" si="3"/>
        <v>30.303030303030305</v>
      </c>
      <c r="P32" s="6">
        <v>11</v>
      </c>
      <c r="Q32" s="6">
        <v>3</v>
      </c>
      <c r="R32" s="26">
        <f t="shared" si="4"/>
        <v>9.090909090909092</v>
      </c>
      <c r="S32" s="6">
        <v>6</v>
      </c>
      <c r="T32" s="6">
        <v>0</v>
      </c>
      <c r="U32" s="26">
        <f t="shared" si="5"/>
        <v>0</v>
      </c>
      <c r="V32" s="6">
        <v>0</v>
      </c>
      <c r="W32" s="6">
        <v>0</v>
      </c>
      <c r="X32" s="26">
        <f t="shared" si="6"/>
        <v>0</v>
      </c>
      <c r="Y32" s="6">
        <v>0</v>
      </c>
      <c r="Z32" s="6">
        <v>2</v>
      </c>
      <c r="AA32" s="26">
        <f t="shared" si="7"/>
        <v>6.0606060606060606</v>
      </c>
      <c r="AB32" s="6">
        <v>2</v>
      </c>
      <c r="AC32" s="6">
        <v>0</v>
      </c>
      <c r="AD32" s="26">
        <f t="shared" si="8"/>
        <v>0</v>
      </c>
      <c r="AE32" s="6">
        <v>0</v>
      </c>
      <c r="AF32" s="28" t="s">
        <v>521</v>
      </c>
      <c r="AG32" s="6">
        <v>0</v>
      </c>
      <c r="AH32" s="26">
        <f t="shared" si="9"/>
        <v>0</v>
      </c>
      <c r="AI32" s="6">
        <v>0</v>
      </c>
      <c r="AJ32" s="6">
        <v>0</v>
      </c>
      <c r="AK32" s="26">
        <f t="shared" si="10"/>
        <v>0</v>
      </c>
      <c r="AL32" s="6">
        <v>0</v>
      </c>
      <c r="AM32" s="6">
        <v>6</v>
      </c>
      <c r="AN32" s="26">
        <f t="shared" si="11"/>
        <v>18.181818181818183</v>
      </c>
      <c r="AO32" s="6">
        <v>7</v>
      </c>
      <c r="AP32" s="6">
        <v>0</v>
      </c>
      <c r="AQ32" s="26">
        <f t="shared" si="12"/>
        <v>0</v>
      </c>
      <c r="AR32" s="6">
        <v>0</v>
      </c>
      <c r="AS32" s="6">
        <v>0</v>
      </c>
      <c r="AT32" s="26">
        <f t="shared" si="13"/>
        <v>0</v>
      </c>
      <c r="AU32" s="6">
        <v>0</v>
      </c>
      <c r="AV32" s="6">
        <v>0</v>
      </c>
      <c r="AW32" s="26">
        <f t="shared" si="14"/>
        <v>0</v>
      </c>
      <c r="AX32" s="6">
        <v>0</v>
      </c>
      <c r="AY32" s="6">
        <v>0</v>
      </c>
      <c r="AZ32" s="26">
        <f t="shared" si="15"/>
        <v>0</v>
      </c>
      <c r="BA32" s="6">
        <v>0</v>
      </c>
    </row>
    <row r="33" spans="1:53" s="40" customFormat="1" ht="11.25" customHeight="1">
      <c r="A33" s="27" t="s">
        <v>522</v>
      </c>
      <c r="B33" s="6">
        <v>28</v>
      </c>
      <c r="C33" s="6">
        <f t="shared" si="16"/>
        <v>25</v>
      </c>
      <c r="D33" s="6">
        <v>0</v>
      </c>
      <c r="E33" s="26">
        <f t="shared" si="0"/>
        <v>0</v>
      </c>
      <c r="F33" s="6">
        <v>0</v>
      </c>
      <c r="G33" s="6">
        <v>0</v>
      </c>
      <c r="H33" s="26">
        <f t="shared" si="1"/>
        <v>0</v>
      </c>
      <c r="I33" s="6">
        <v>0</v>
      </c>
      <c r="J33" s="27" t="s">
        <v>522</v>
      </c>
      <c r="K33" s="6">
        <v>5</v>
      </c>
      <c r="L33" s="26">
        <f t="shared" si="2"/>
        <v>17.857142857142858</v>
      </c>
      <c r="M33" s="6">
        <v>5</v>
      </c>
      <c r="N33" s="6">
        <v>6</v>
      </c>
      <c r="O33" s="26">
        <f t="shared" si="3"/>
        <v>21.428571428571427</v>
      </c>
      <c r="P33" s="6">
        <v>7</v>
      </c>
      <c r="Q33" s="6">
        <v>7</v>
      </c>
      <c r="R33" s="26">
        <f t="shared" si="4"/>
        <v>25</v>
      </c>
      <c r="S33" s="6">
        <v>7</v>
      </c>
      <c r="T33" s="6">
        <v>0</v>
      </c>
      <c r="U33" s="26">
        <f t="shared" si="5"/>
        <v>0</v>
      </c>
      <c r="V33" s="6">
        <v>0</v>
      </c>
      <c r="W33" s="6">
        <v>0</v>
      </c>
      <c r="X33" s="26">
        <f t="shared" si="6"/>
        <v>0</v>
      </c>
      <c r="Y33" s="6">
        <v>0</v>
      </c>
      <c r="Z33" s="6">
        <v>0</v>
      </c>
      <c r="AA33" s="26">
        <f t="shared" si="7"/>
        <v>0</v>
      </c>
      <c r="AB33" s="6">
        <v>0</v>
      </c>
      <c r="AC33" s="6">
        <v>0</v>
      </c>
      <c r="AD33" s="26">
        <f t="shared" si="8"/>
        <v>0</v>
      </c>
      <c r="AE33" s="6">
        <v>0</v>
      </c>
      <c r="AF33" s="27" t="s">
        <v>522</v>
      </c>
      <c r="AG33" s="6">
        <v>0</v>
      </c>
      <c r="AH33" s="26">
        <f t="shared" si="9"/>
        <v>0</v>
      </c>
      <c r="AI33" s="6">
        <v>0</v>
      </c>
      <c r="AJ33" s="6">
        <v>0</v>
      </c>
      <c r="AK33" s="26">
        <f t="shared" si="10"/>
        <v>0</v>
      </c>
      <c r="AL33" s="6">
        <v>0</v>
      </c>
      <c r="AM33" s="6">
        <v>6</v>
      </c>
      <c r="AN33" s="26">
        <f t="shared" si="11"/>
        <v>21.428571428571427</v>
      </c>
      <c r="AO33" s="6">
        <v>6</v>
      </c>
      <c r="AP33" s="6">
        <v>0</v>
      </c>
      <c r="AQ33" s="26">
        <f t="shared" si="12"/>
        <v>0</v>
      </c>
      <c r="AR33" s="6">
        <v>0</v>
      </c>
      <c r="AS33" s="6">
        <v>0</v>
      </c>
      <c r="AT33" s="26">
        <f t="shared" si="13"/>
        <v>0</v>
      </c>
      <c r="AU33" s="6">
        <v>0</v>
      </c>
      <c r="AV33" s="6">
        <v>0</v>
      </c>
      <c r="AW33" s="26">
        <f t="shared" si="14"/>
        <v>0</v>
      </c>
      <c r="AX33" s="6">
        <v>0</v>
      </c>
      <c r="AY33" s="6">
        <v>0</v>
      </c>
      <c r="AZ33" s="26">
        <f t="shared" si="15"/>
        <v>0</v>
      </c>
      <c r="BA33" s="6">
        <v>0</v>
      </c>
    </row>
    <row r="34" spans="1:53" s="40" customFormat="1" ht="11.25" customHeight="1">
      <c r="A34" s="27" t="s">
        <v>523</v>
      </c>
      <c r="B34" s="6">
        <v>15</v>
      </c>
      <c r="C34" s="6">
        <f t="shared" si="16"/>
        <v>7</v>
      </c>
      <c r="D34" s="6">
        <v>0</v>
      </c>
      <c r="E34" s="26">
        <f t="shared" si="0"/>
        <v>0</v>
      </c>
      <c r="F34" s="6">
        <v>0</v>
      </c>
      <c r="G34" s="6">
        <v>0</v>
      </c>
      <c r="H34" s="26">
        <f t="shared" si="1"/>
        <v>0</v>
      </c>
      <c r="I34" s="6">
        <v>0</v>
      </c>
      <c r="J34" s="27" t="s">
        <v>523</v>
      </c>
      <c r="K34" s="6">
        <v>1</v>
      </c>
      <c r="L34" s="26">
        <f t="shared" si="2"/>
        <v>6.666666666666667</v>
      </c>
      <c r="M34" s="6">
        <v>1</v>
      </c>
      <c r="N34" s="6">
        <v>2</v>
      </c>
      <c r="O34" s="26">
        <f t="shared" si="3"/>
        <v>13.333333333333334</v>
      </c>
      <c r="P34" s="6">
        <v>2</v>
      </c>
      <c r="Q34" s="6">
        <v>3</v>
      </c>
      <c r="R34" s="26">
        <f t="shared" si="4"/>
        <v>20</v>
      </c>
      <c r="S34" s="6">
        <v>4</v>
      </c>
      <c r="T34" s="6">
        <v>0</v>
      </c>
      <c r="U34" s="26">
        <f t="shared" si="5"/>
        <v>0</v>
      </c>
      <c r="V34" s="6">
        <v>0</v>
      </c>
      <c r="W34" s="6">
        <v>0</v>
      </c>
      <c r="X34" s="26">
        <f t="shared" si="6"/>
        <v>0</v>
      </c>
      <c r="Y34" s="6">
        <v>0</v>
      </c>
      <c r="Z34" s="6">
        <v>0</v>
      </c>
      <c r="AA34" s="26">
        <f t="shared" si="7"/>
        <v>0</v>
      </c>
      <c r="AB34" s="6">
        <v>0</v>
      </c>
      <c r="AC34" s="6">
        <v>0</v>
      </c>
      <c r="AD34" s="26">
        <f t="shared" si="8"/>
        <v>0</v>
      </c>
      <c r="AE34" s="6">
        <v>0</v>
      </c>
      <c r="AF34" s="27" t="s">
        <v>523</v>
      </c>
      <c r="AG34" s="6">
        <v>0</v>
      </c>
      <c r="AH34" s="26">
        <f t="shared" si="9"/>
        <v>0</v>
      </c>
      <c r="AI34" s="6">
        <v>0</v>
      </c>
      <c r="AJ34" s="6">
        <v>0</v>
      </c>
      <c r="AK34" s="26">
        <f t="shared" si="10"/>
        <v>0</v>
      </c>
      <c r="AL34" s="6">
        <v>0</v>
      </c>
      <c r="AM34" s="6">
        <v>0</v>
      </c>
      <c r="AN34" s="26">
        <f t="shared" si="11"/>
        <v>0</v>
      </c>
      <c r="AO34" s="6">
        <v>0</v>
      </c>
      <c r="AP34" s="6">
        <v>0</v>
      </c>
      <c r="AQ34" s="26">
        <f t="shared" si="12"/>
        <v>0</v>
      </c>
      <c r="AR34" s="6">
        <v>0</v>
      </c>
      <c r="AS34" s="6">
        <v>0</v>
      </c>
      <c r="AT34" s="26">
        <f t="shared" si="13"/>
        <v>0</v>
      </c>
      <c r="AU34" s="6">
        <v>0</v>
      </c>
      <c r="AV34" s="6">
        <v>0</v>
      </c>
      <c r="AW34" s="26">
        <f t="shared" si="14"/>
        <v>0</v>
      </c>
      <c r="AX34" s="6">
        <v>0</v>
      </c>
      <c r="AY34" s="6">
        <v>0</v>
      </c>
      <c r="AZ34" s="26">
        <f t="shared" si="15"/>
        <v>0</v>
      </c>
      <c r="BA34" s="6">
        <v>0</v>
      </c>
    </row>
    <row r="35" spans="1:53" s="40" customFormat="1" ht="11.25" customHeight="1">
      <c r="A35" s="27" t="s">
        <v>524</v>
      </c>
      <c r="B35" s="6">
        <v>30</v>
      </c>
      <c r="C35" s="6">
        <f t="shared" si="16"/>
        <v>23</v>
      </c>
      <c r="D35" s="6">
        <v>0</v>
      </c>
      <c r="E35" s="26">
        <f t="shared" si="0"/>
        <v>0</v>
      </c>
      <c r="F35" s="6">
        <v>0</v>
      </c>
      <c r="G35" s="6">
        <v>0</v>
      </c>
      <c r="H35" s="26">
        <f t="shared" si="1"/>
        <v>0</v>
      </c>
      <c r="I35" s="6">
        <v>0</v>
      </c>
      <c r="J35" s="27" t="s">
        <v>524</v>
      </c>
      <c r="K35" s="6">
        <v>9</v>
      </c>
      <c r="L35" s="26">
        <f t="shared" si="2"/>
        <v>30</v>
      </c>
      <c r="M35" s="6">
        <v>10</v>
      </c>
      <c r="N35" s="6">
        <v>9</v>
      </c>
      <c r="O35" s="26">
        <f t="shared" si="3"/>
        <v>30</v>
      </c>
      <c r="P35" s="6">
        <v>9</v>
      </c>
      <c r="Q35" s="6">
        <v>2</v>
      </c>
      <c r="R35" s="26">
        <f t="shared" si="4"/>
        <v>6.666666666666667</v>
      </c>
      <c r="S35" s="6">
        <v>2</v>
      </c>
      <c r="T35" s="6">
        <v>0</v>
      </c>
      <c r="U35" s="26">
        <f t="shared" si="5"/>
        <v>0</v>
      </c>
      <c r="V35" s="6">
        <v>0</v>
      </c>
      <c r="W35" s="6">
        <v>0</v>
      </c>
      <c r="X35" s="26">
        <f t="shared" si="6"/>
        <v>0</v>
      </c>
      <c r="Y35" s="6">
        <v>0</v>
      </c>
      <c r="Z35" s="6">
        <v>0</v>
      </c>
      <c r="AA35" s="26">
        <f t="shared" si="7"/>
        <v>0</v>
      </c>
      <c r="AB35" s="6">
        <v>0</v>
      </c>
      <c r="AC35" s="6">
        <v>0</v>
      </c>
      <c r="AD35" s="26">
        <f t="shared" si="8"/>
        <v>0</v>
      </c>
      <c r="AE35" s="6">
        <v>0</v>
      </c>
      <c r="AF35" s="27" t="s">
        <v>524</v>
      </c>
      <c r="AG35" s="6">
        <v>0</v>
      </c>
      <c r="AH35" s="26">
        <f t="shared" si="9"/>
        <v>0</v>
      </c>
      <c r="AI35" s="6">
        <v>0</v>
      </c>
      <c r="AJ35" s="6">
        <v>2</v>
      </c>
      <c r="AK35" s="26">
        <f t="shared" si="10"/>
        <v>6.666666666666667</v>
      </c>
      <c r="AL35" s="6">
        <v>2</v>
      </c>
      <c r="AM35" s="6">
        <v>0</v>
      </c>
      <c r="AN35" s="26">
        <f t="shared" si="11"/>
        <v>0</v>
      </c>
      <c r="AO35" s="6">
        <v>0</v>
      </c>
      <c r="AP35" s="6">
        <v>0</v>
      </c>
      <c r="AQ35" s="26">
        <f t="shared" si="12"/>
        <v>0</v>
      </c>
      <c r="AR35" s="6">
        <v>0</v>
      </c>
      <c r="AS35" s="6">
        <v>0</v>
      </c>
      <c r="AT35" s="26">
        <f t="shared" si="13"/>
        <v>0</v>
      </c>
      <c r="AU35" s="6">
        <v>0</v>
      </c>
      <c r="AV35" s="6">
        <v>0</v>
      </c>
      <c r="AW35" s="26">
        <f t="shared" si="14"/>
        <v>0</v>
      </c>
      <c r="AX35" s="6">
        <v>0</v>
      </c>
      <c r="AY35" s="6">
        <v>0</v>
      </c>
      <c r="AZ35" s="26">
        <f t="shared" si="15"/>
        <v>0</v>
      </c>
      <c r="BA35" s="6">
        <v>0</v>
      </c>
    </row>
    <row r="36" spans="1:53" s="40" customFormat="1" ht="11.25" customHeight="1">
      <c r="A36" s="27" t="s">
        <v>525</v>
      </c>
      <c r="B36" s="6">
        <v>1</v>
      </c>
      <c r="C36" s="6">
        <f t="shared" si="16"/>
        <v>1</v>
      </c>
      <c r="D36" s="6">
        <v>0</v>
      </c>
      <c r="E36" s="26">
        <f t="shared" si="0"/>
        <v>0</v>
      </c>
      <c r="F36" s="6">
        <v>0</v>
      </c>
      <c r="G36" s="6">
        <v>0</v>
      </c>
      <c r="H36" s="26">
        <f t="shared" si="1"/>
        <v>0</v>
      </c>
      <c r="I36" s="6">
        <v>0</v>
      </c>
      <c r="J36" s="27" t="s">
        <v>525</v>
      </c>
      <c r="K36" s="6">
        <v>1</v>
      </c>
      <c r="L36" s="26">
        <f t="shared" si="2"/>
        <v>100</v>
      </c>
      <c r="M36" s="6">
        <v>1</v>
      </c>
      <c r="N36" s="6">
        <v>0</v>
      </c>
      <c r="O36" s="26">
        <f t="shared" si="3"/>
        <v>0</v>
      </c>
      <c r="P36" s="6">
        <v>0</v>
      </c>
      <c r="Q36" s="6">
        <v>0</v>
      </c>
      <c r="R36" s="26">
        <f t="shared" si="4"/>
        <v>0</v>
      </c>
      <c r="S36" s="6">
        <v>0</v>
      </c>
      <c r="T36" s="6">
        <v>0</v>
      </c>
      <c r="U36" s="26">
        <f t="shared" si="5"/>
        <v>0</v>
      </c>
      <c r="V36" s="6">
        <v>0</v>
      </c>
      <c r="W36" s="6">
        <v>0</v>
      </c>
      <c r="X36" s="26">
        <f t="shared" si="6"/>
        <v>0</v>
      </c>
      <c r="Y36" s="6">
        <v>0</v>
      </c>
      <c r="Z36" s="6">
        <v>0</v>
      </c>
      <c r="AA36" s="26">
        <f t="shared" si="7"/>
        <v>0</v>
      </c>
      <c r="AB36" s="6">
        <v>0</v>
      </c>
      <c r="AC36" s="6">
        <v>0</v>
      </c>
      <c r="AD36" s="26">
        <f t="shared" si="8"/>
        <v>0</v>
      </c>
      <c r="AE36" s="6">
        <v>0</v>
      </c>
      <c r="AF36" s="27" t="s">
        <v>525</v>
      </c>
      <c r="AG36" s="6">
        <v>0</v>
      </c>
      <c r="AH36" s="26">
        <f t="shared" si="9"/>
        <v>0</v>
      </c>
      <c r="AI36" s="6">
        <v>0</v>
      </c>
      <c r="AJ36" s="6">
        <v>0</v>
      </c>
      <c r="AK36" s="26">
        <f t="shared" si="10"/>
        <v>0</v>
      </c>
      <c r="AL36" s="6">
        <v>0</v>
      </c>
      <c r="AM36" s="6">
        <v>0</v>
      </c>
      <c r="AN36" s="26">
        <f t="shared" si="11"/>
        <v>0</v>
      </c>
      <c r="AO36" s="6">
        <v>0</v>
      </c>
      <c r="AP36" s="6">
        <v>0</v>
      </c>
      <c r="AQ36" s="26">
        <f t="shared" si="12"/>
        <v>0</v>
      </c>
      <c r="AR36" s="6">
        <v>0</v>
      </c>
      <c r="AS36" s="6">
        <v>0</v>
      </c>
      <c r="AT36" s="26">
        <f t="shared" si="13"/>
        <v>0</v>
      </c>
      <c r="AU36" s="6">
        <v>0</v>
      </c>
      <c r="AV36" s="6">
        <v>0</v>
      </c>
      <c r="AW36" s="26">
        <f t="shared" si="14"/>
        <v>0</v>
      </c>
      <c r="AX36" s="6">
        <v>0</v>
      </c>
      <c r="AY36" s="6">
        <v>0</v>
      </c>
      <c r="AZ36" s="26">
        <f t="shared" si="15"/>
        <v>0</v>
      </c>
      <c r="BA36" s="6">
        <v>0</v>
      </c>
    </row>
    <row r="37" spans="1:53" s="40" customFormat="1" ht="14.25" customHeight="1">
      <c r="A37" s="29" t="s">
        <v>526</v>
      </c>
      <c r="B37" s="6">
        <v>7</v>
      </c>
      <c r="C37" s="6">
        <f t="shared" si="16"/>
        <v>4</v>
      </c>
      <c r="D37" s="6">
        <v>0</v>
      </c>
      <c r="E37" s="26">
        <f t="shared" si="0"/>
        <v>0</v>
      </c>
      <c r="F37" s="6">
        <v>0</v>
      </c>
      <c r="G37" s="6">
        <v>0</v>
      </c>
      <c r="H37" s="26">
        <f t="shared" si="1"/>
        <v>0</v>
      </c>
      <c r="I37" s="6">
        <v>0</v>
      </c>
      <c r="J37" s="29" t="s">
        <v>526</v>
      </c>
      <c r="K37" s="6">
        <v>1</v>
      </c>
      <c r="L37" s="26">
        <f t="shared" si="2"/>
        <v>14.285714285714285</v>
      </c>
      <c r="M37" s="6">
        <v>1</v>
      </c>
      <c r="N37" s="6">
        <v>2</v>
      </c>
      <c r="O37" s="26">
        <f t="shared" si="3"/>
        <v>28.57142857142857</v>
      </c>
      <c r="P37" s="6">
        <v>3</v>
      </c>
      <c r="Q37" s="6">
        <v>0</v>
      </c>
      <c r="R37" s="26">
        <f t="shared" si="4"/>
        <v>0</v>
      </c>
      <c r="S37" s="6">
        <v>0</v>
      </c>
      <c r="T37" s="6">
        <v>0</v>
      </c>
      <c r="U37" s="26">
        <f t="shared" si="5"/>
        <v>0</v>
      </c>
      <c r="V37" s="6">
        <v>0</v>
      </c>
      <c r="W37" s="6">
        <v>0</v>
      </c>
      <c r="X37" s="26">
        <f t="shared" si="6"/>
        <v>0</v>
      </c>
      <c r="Y37" s="6">
        <v>0</v>
      </c>
      <c r="Z37" s="6">
        <v>0</v>
      </c>
      <c r="AA37" s="26">
        <f t="shared" si="7"/>
        <v>0</v>
      </c>
      <c r="AB37" s="6">
        <v>0</v>
      </c>
      <c r="AC37" s="6">
        <v>0</v>
      </c>
      <c r="AD37" s="26">
        <f t="shared" si="8"/>
        <v>0</v>
      </c>
      <c r="AE37" s="6">
        <v>0</v>
      </c>
      <c r="AF37" s="29" t="s">
        <v>526</v>
      </c>
      <c r="AG37" s="6">
        <v>0</v>
      </c>
      <c r="AH37" s="26">
        <f t="shared" si="9"/>
        <v>0</v>
      </c>
      <c r="AI37" s="6">
        <v>0</v>
      </c>
      <c r="AJ37" s="6">
        <v>0</v>
      </c>
      <c r="AK37" s="26">
        <f t="shared" si="10"/>
        <v>0</v>
      </c>
      <c r="AL37" s="6">
        <v>0</v>
      </c>
      <c r="AM37" s="6">
        <v>0</v>
      </c>
      <c r="AN37" s="26">
        <f t="shared" si="11"/>
        <v>0</v>
      </c>
      <c r="AO37" s="6">
        <v>0</v>
      </c>
      <c r="AP37" s="6">
        <v>0</v>
      </c>
      <c r="AQ37" s="26">
        <f t="shared" si="12"/>
        <v>0</v>
      </c>
      <c r="AR37" s="6">
        <v>0</v>
      </c>
      <c r="AS37" s="6">
        <v>0</v>
      </c>
      <c r="AT37" s="26">
        <f t="shared" si="13"/>
        <v>0</v>
      </c>
      <c r="AU37" s="6">
        <v>0</v>
      </c>
      <c r="AV37" s="6">
        <v>0</v>
      </c>
      <c r="AW37" s="26">
        <f t="shared" si="14"/>
        <v>0</v>
      </c>
      <c r="AX37" s="6">
        <v>0</v>
      </c>
      <c r="AY37" s="6">
        <v>0</v>
      </c>
      <c r="AZ37" s="26">
        <f t="shared" si="15"/>
        <v>0</v>
      </c>
      <c r="BA37" s="6">
        <v>0</v>
      </c>
    </row>
    <row r="38" spans="1:53" s="40" customFormat="1" ht="11.25" customHeight="1">
      <c r="A38" s="29" t="s">
        <v>527</v>
      </c>
      <c r="B38" s="6">
        <v>16</v>
      </c>
      <c r="C38" s="6">
        <f>SUM(F38+I38+M38+P38+S38+V38+Y38+AB38+AE38+AI38+AL38+AO38+AR38+AU38+AX38+BA38)</f>
        <v>16</v>
      </c>
      <c r="D38" s="6">
        <v>0</v>
      </c>
      <c r="E38" s="26">
        <f t="shared" si="0"/>
        <v>0</v>
      </c>
      <c r="F38" s="6">
        <v>0</v>
      </c>
      <c r="G38" s="6">
        <v>0</v>
      </c>
      <c r="H38" s="26">
        <f t="shared" si="1"/>
        <v>0</v>
      </c>
      <c r="I38" s="6">
        <v>0</v>
      </c>
      <c r="J38" s="29" t="s">
        <v>527</v>
      </c>
      <c r="K38" s="6">
        <v>4</v>
      </c>
      <c r="L38" s="26">
        <f t="shared" si="2"/>
        <v>25</v>
      </c>
      <c r="M38" s="6">
        <v>4</v>
      </c>
      <c r="N38" s="6">
        <v>2</v>
      </c>
      <c r="O38" s="26">
        <f t="shared" si="3"/>
        <v>12.5</v>
      </c>
      <c r="P38" s="6">
        <v>4</v>
      </c>
      <c r="Q38" s="6">
        <v>5</v>
      </c>
      <c r="R38" s="26">
        <f t="shared" si="4"/>
        <v>31.25</v>
      </c>
      <c r="S38" s="6">
        <v>6</v>
      </c>
      <c r="T38" s="6">
        <v>0</v>
      </c>
      <c r="U38" s="26">
        <f t="shared" si="5"/>
        <v>0</v>
      </c>
      <c r="V38" s="6">
        <v>0</v>
      </c>
      <c r="W38" s="6">
        <v>0</v>
      </c>
      <c r="X38" s="26">
        <f t="shared" si="6"/>
        <v>0</v>
      </c>
      <c r="Y38" s="6">
        <v>0</v>
      </c>
      <c r="Z38" s="6">
        <v>0</v>
      </c>
      <c r="AA38" s="26">
        <f t="shared" si="7"/>
        <v>0</v>
      </c>
      <c r="AB38" s="6">
        <v>0</v>
      </c>
      <c r="AC38" s="6">
        <v>0</v>
      </c>
      <c r="AD38" s="26">
        <f t="shared" si="8"/>
        <v>0</v>
      </c>
      <c r="AE38" s="6">
        <v>0</v>
      </c>
      <c r="AF38" s="29" t="s">
        <v>527</v>
      </c>
      <c r="AG38" s="6">
        <v>0</v>
      </c>
      <c r="AH38" s="26">
        <f t="shared" si="9"/>
        <v>0</v>
      </c>
      <c r="AI38" s="6">
        <v>0</v>
      </c>
      <c r="AJ38" s="6">
        <v>0</v>
      </c>
      <c r="AK38" s="26">
        <f t="shared" si="10"/>
        <v>0</v>
      </c>
      <c r="AL38" s="6">
        <v>0</v>
      </c>
      <c r="AM38" s="6">
        <v>1</v>
      </c>
      <c r="AN38" s="26">
        <f t="shared" si="11"/>
        <v>6.25</v>
      </c>
      <c r="AO38" s="6">
        <v>1</v>
      </c>
      <c r="AP38" s="6">
        <v>0</v>
      </c>
      <c r="AQ38" s="26">
        <f t="shared" si="12"/>
        <v>0</v>
      </c>
      <c r="AR38" s="6">
        <v>0</v>
      </c>
      <c r="AS38" s="6">
        <v>0</v>
      </c>
      <c r="AT38" s="26">
        <f t="shared" si="13"/>
        <v>0</v>
      </c>
      <c r="AU38" s="6">
        <v>0</v>
      </c>
      <c r="AV38" s="6">
        <v>1</v>
      </c>
      <c r="AW38" s="26">
        <f t="shared" si="14"/>
        <v>6.25</v>
      </c>
      <c r="AX38" s="6">
        <v>1</v>
      </c>
      <c r="AY38" s="6">
        <v>0</v>
      </c>
      <c r="AZ38" s="26">
        <f t="shared" si="15"/>
        <v>0</v>
      </c>
      <c r="BA38" s="6">
        <v>0</v>
      </c>
    </row>
    <row r="39" spans="1:53" s="40" customFormat="1" ht="11.25" customHeight="1">
      <c r="A39" s="29" t="s">
        <v>528</v>
      </c>
      <c r="B39" s="6">
        <v>158</v>
      </c>
      <c r="C39" s="6">
        <f>SUM(F39+I39+M39+P39+S39+V39+Y39+AB39+AE39+AI39+AL39+AO39+AR39+AU39+AX39+BA39)</f>
        <v>107</v>
      </c>
      <c r="D39" s="6">
        <v>2</v>
      </c>
      <c r="E39" s="26">
        <f t="shared" si="0"/>
        <v>1.2658227848101267</v>
      </c>
      <c r="F39" s="6">
        <v>2</v>
      </c>
      <c r="G39" s="6">
        <v>3</v>
      </c>
      <c r="H39" s="26">
        <f t="shared" si="1"/>
        <v>1.89873417721519</v>
      </c>
      <c r="I39" s="6">
        <v>5</v>
      </c>
      <c r="J39" s="29" t="s">
        <v>528</v>
      </c>
      <c r="K39" s="6">
        <v>19</v>
      </c>
      <c r="L39" s="26">
        <f t="shared" si="2"/>
        <v>12.025316455696203</v>
      </c>
      <c r="M39" s="6">
        <v>26</v>
      </c>
      <c r="N39" s="6">
        <v>26</v>
      </c>
      <c r="O39" s="26">
        <f t="shared" si="3"/>
        <v>16.455696202531644</v>
      </c>
      <c r="P39" s="6">
        <v>30</v>
      </c>
      <c r="Q39" s="6">
        <v>7</v>
      </c>
      <c r="R39" s="26">
        <f t="shared" si="4"/>
        <v>4.430379746835443</v>
      </c>
      <c r="S39" s="6">
        <v>8</v>
      </c>
      <c r="T39" s="6">
        <v>0</v>
      </c>
      <c r="U39" s="26">
        <f t="shared" si="5"/>
        <v>0</v>
      </c>
      <c r="V39" s="6">
        <v>0</v>
      </c>
      <c r="W39" s="6">
        <v>0</v>
      </c>
      <c r="X39" s="26">
        <f t="shared" si="6"/>
        <v>0</v>
      </c>
      <c r="Y39" s="6">
        <v>0</v>
      </c>
      <c r="Z39" s="6">
        <v>0</v>
      </c>
      <c r="AA39" s="26">
        <f t="shared" si="7"/>
        <v>0</v>
      </c>
      <c r="AB39" s="6">
        <v>0</v>
      </c>
      <c r="AC39" s="6">
        <v>10</v>
      </c>
      <c r="AD39" s="26">
        <f t="shared" si="8"/>
        <v>6.329113924050633</v>
      </c>
      <c r="AE39" s="6">
        <v>20</v>
      </c>
      <c r="AF39" s="29" t="s">
        <v>528</v>
      </c>
      <c r="AG39" s="6">
        <v>0</v>
      </c>
      <c r="AH39" s="26">
        <f t="shared" si="9"/>
        <v>0</v>
      </c>
      <c r="AI39" s="6">
        <v>0</v>
      </c>
      <c r="AJ39" s="6">
        <v>0</v>
      </c>
      <c r="AK39" s="26">
        <f t="shared" si="10"/>
        <v>0</v>
      </c>
      <c r="AL39" s="6">
        <v>0</v>
      </c>
      <c r="AM39" s="6">
        <v>3</v>
      </c>
      <c r="AN39" s="26">
        <f t="shared" si="11"/>
        <v>1.89873417721519</v>
      </c>
      <c r="AO39" s="6">
        <v>4</v>
      </c>
      <c r="AP39" s="6">
        <v>0</v>
      </c>
      <c r="AQ39" s="26">
        <f t="shared" si="12"/>
        <v>0</v>
      </c>
      <c r="AR39" s="6">
        <v>0</v>
      </c>
      <c r="AS39" s="6">
        <v>0</v>
      </c>
      <c r="AT39" s="26">
        <f t="shared" si="13"/>
        <v>0</v>
      </c>
      <c r="AU39" s="6">
        <v>0</v>
      </c>
      <c r="AV39" s="6">
        <v>5</v>
      </c>
      <c r="AW39" s="26">
        <f t="shared" si="14"/>
        <v>3.1645569620253164</v>
      </c>
      <c r="AX39" s="6">
        <v>6</v>
      </c>
      <c r="AY39" s="6">
        <v>4</v>
      </c>
      <c r="AZ39" s="26">
        <f t="shared" si="15"/>
        <v>2.5316455696202533</v>
      </c>
      <c r="BA39" s="6">
        <v>6</v>
      </c>
    </row>
    <row r="40" spans="1:53" s="40" customFormat="1" ht="11.25" customHeight="1">
      <c r="A40" s="29" t="s">
        <v>352</v>
      </c>
      <c r="B40" s="6">
        <v>915</v>
      </c>
      <c r="C40" s="6">
        <f>SUM(F40+I40+M40+P40+S40+V40+Y40+AB40+AE40+AI40+AL40+AO40+AR40+AU40+AX40+BA40)</f>
        <v>802</v>
      </c>
      <c r="D40" s="6">
        <v>8</v>
      </c>
      <c r="E40" s="26">
        <f t="shared" si="0"/>
        <v>0.8743169398907104</v>
      </c>
      <c r="F40" s="6">
        <v>13</v>
      </c>
      <c r="G40" s="6">
        <v>11</v>
      </c>
      <c r="H40" s="26">
        <f t="shared" si="1"/>
        <v>1.2021857923497268</v>
      </c>
      <c r="I40" s="6">
        <v>12</v>
      </c>
      <c r="J40" s="29" t="s">
        <v>352</v>
      </c>
      <c r="K40" s="6">
        <v>272</v>
      </c>
      <c r="L40" s="26">
        <f t="shared" si="2"/>
        <v>29.72677595628415</v>
      </c>
      <c r="M40" s="6">
        <v>340</v>
      </c>
      <c r="N40" s="6">
        <v>174</v>
      </c>
      <c r="O40" s="26">
        <f t="shared" si="3"/>
        <v>19.01639344262295</v>
      </c>
      <c r="P40" s="6">
        <v>207</v>
      </c>
      <c r="Q40" s="6">
        <v>116</v>
      </c>
      <c r="R40" s="26">
        <f t="shared" si="4"/>
        <v>12.6775956284153</v>
      </c>
      <c r="S40" s="6">
        <v>137</v>
      </c>
      <c r="T40" s="6">
        <v>0</v>
      </c>
      <c r="U40" s="26">
        <f t="shared" si="5"/>
        <v>0</v>
      </c>
      <c r="V40" s="6">
        <v>0</v>
      </c>
      <c r="W40" s="6">
        <v>12</v>
      </c>
      <c r="X40" s="26">
        <f t="shared" si="6"/>
        <v>1.3114754098360655</v>
      </c>
      <c r="Y40" s="6">
        <v>15</v>
      </c>
      <c r="Z40" s="6">
        <v>1</v>
      </c>
      <c r="AA40" s="26">
        <f t="shared" si="7"/>
        <v>0.1092896174863388</v>
      </c>
      <c r="AB40" s="6">
        <v>1</v>
      </c>
      <c r="AC40" s="6">
        <v>4</v>
      </c>
      <c r="AD40" s="26">
        <f t="shared" si="8"/>
        <v>0.4371584699453552</v>
      </c>
      <c r="AE40" s="6">
        <v>6</v>
      </c>
      <c r="AF40" s="29" t="s">
        <v>352</v>
      </c>
      <c r="AG40" s="6">
        <v>0</v>
      </c>
      <c r="AH40" s="26">
        <f t="shared" si="9"/>
        <v>0</v>
      </c>
      <c r="AI40" s="6">
        <v>0</v>
      </c>
      <c r="AJ40" s="6">
        <v>10</v>
      </c>
      <c r="AK40" s="26">
        <f t="shared" si="10"/>
        <v>1.092896174863388</v>
      </c>
      <c r="AL40" s="6">
        <v>10</v>
      </c>
      <c r="AM40" s="6">
        <v>37</v>
      </c>
      <c r="AN40" s="26">
        <f t="shared" si="11"/>
        <v>4.043715846994536</v>
      </c>
      <c r="AO40" s="6">
        <v>41</v>
      </c>
      <c r="AP40" s="6">
        <v>3</v>
      </c>
      <c r="AQ40" s="26">
        <f t="shared" si="12"/>
        <v>0.32786885245901637</v>
      </c>
      <c r="AR40" s="6">
        <v>3</v>
      </c>
      <c r="AS40" s="6">
        <v>0</v>
      </c>
      <c r="AT40" s="26">
        <f t="shared" si="13"/>
        <v>0</v>
      </c>
      <c r="AU40" s="6">
        <v>0</v>
      </c>
      <c r="AV40" s="6">
        <v>12</v>
      </c>
      <c r="AW40" s="26">
        <f t="shared" si="14"/>
        <v>1.3114754098360655</v>
      </c>
      <c r="AX40" s="6">
        <v>12</v>
      </c>
      <c r="AY40" s="6">
        <v>5</v>
      </c>
      <c r="AZ40" s="26">
        <f t="shared" si="15"/>
        <v>0.546448087431694</v>
      </c>
      <c r="BA40" s="6">
        <v>5</v>
      </c>
    </row>
    <row r="41" spans="1:53" s="40" customFormat="1" ht="11.25" customHeight="1">
      <c r="A41" s="29" t="s">
        <v>529</v>
      </c>
      <c r="B41" s="6">
        <v>312</v>
      </c>
      <c r="C41" s="6">
        <f t="shared" si="16"/>
        <v>281</v>
      </c>
      <c r="D41" s="6">
        <v>1</v>
      </c>
      <c r="E41" s="26">
        <f t="shared" si="0"/>
        <v>0.3205128205128205</v>
      </c>
      <c r="F41" s="6">
        <v>1</v>
      </c>
      <c r="G41" s="6">
        <v>3</v>
      </c>
      <c r="H41" s="26">
        <f t="shared" si="1"/>
        <v>0.9615384615384616</v>
      </c>
      <c r="I41" s="6">
        <v>4</v>
      </c>
      <c r="J41" s="29" t="s">
        <v>529</v>
      </c>
      <c r="K41" s="6">
        <v>60</v>
      </c>
      <c r="L41" s="26">
        <f t="shared" si="2"/>
        <v>19.230769230769234</v>
      </c>
      <c r="M41" s="6">
        <v>71</v>
      </c>
      <c r="N41" s="6">
        <v>103</v>
      </c>
      <c r="O41" s="26">
        <f t="shared" si="3"/>
        <v>33.01282051282051</v>
      </c>
      <c r="P41" s="6">
        <v>120</v>
      </c>
      <c r="Q41" s="6">
        <v>47</v>
      </c>
      <c r="R41" s="26">
        <f t="shared" si="4"/>
        <v>15.064102564102564</v>
      </c>
      <c r="S41" s="6">
        <v>62</v>
      </c>
      <c r="T41" s="6">
        <v>0</v>
      </c>
      <c r="U41" s="26">
        <f t="shared" si="5"/>
        <v>0</v>
      </c>
      <c r="V41" s="6">
        <v>0</v>
      </c>
      <c r="W41" s="6">
        <v>4</v>
      </c>
      <c r="X41" s="26">
        <f t="shared" si="6"/>
        <v>1.282051282051282</v>
      </c>
      <c r="Y41" s="6">
        <v>4</v>
      </c>
      <c r="Z41" s="6">
        <v>0</v>
      </c>
      <c r="AA41" s="26">
        <f t="shared" si="7"/>
        <v>0</v>
      </c>
      <c r="AB41" s="6">
        <v>0</v>
      </c>
      <c r="AC41" s="6">
        <v>3</v>
      </c>
      <c r="AD41" s="26">
        <f t="shared" si="8"/>
        <v>0.9615384615384616</v>
      </c>
      <c r="AE41" s="6">
        <v>4</v>
      </c>
      <c r="AF41" s="29" t="s">
        <v>529</v>
      </c>
      <c r="AG41" s="6">
        <v>1</v>
      </c>
      <c r="AH41" s="26">
        <f t="shared" si="9"/>
        <v>0.3205128205128205</v>
      </c>
      <c r="AI41" s="6">
        <v>1</v>
      </c>
      <c r="AJ41" s="6">
        <v>4</v>
      </c>
      <c r="AK41" s="26">
        <f t="shared" si="10"/>
        <v>1.282051282051282</v>
      </c>
      <c r="AL41" s="6">
        <v>4</v>
      </c>
      <c r="AM41" s="6">
        <v>5</v>
      </c>
      <c r="AN41" s="26">
        <f t="shared" si="11"/>
        <v>1.6025641025641024</v>
      </c>
      <c r="AO41" s="6">
        <v>5</v>
      </c>
      <c r="AP41" s="6">
        <v>0</v>
      </c>
      <c r="AQ41" s="26">
        <f t="shared" si="12"/>
        <v>0</v>
      </c>
      <c r="AR41" s="6">
        <v>0</v>
      </c>
      <c r="AS41" s="6">
        <v>0</v>
      </c>
      <c r="AT41" s="26">
        <f t="shared" si="13"/>
        <v>0</v>
      </c>
      <c r="AU41" s="6">
        <v>0</v>
      </c>
      <c r="AV41" s="6">
        <v>3</v>
      </c>
      <c r="AW41" s="26">
        <f t="shared" si="14"/>
        <v>0.9615384615384616</v>
      </c>
      <c r="AX41" s="6">
        <v>4</v>
      </c>
      <c r="AY41" s="6">
        <v>1</v>
      </c>
      <c r="AZ41" s="26">
        <f t="shared" si="15"/>
        <v>0.3205128205128205</v>
      </c>
      <c r="BA41" s="6">
        <v>1</v>
      </c>
    </row>
    <row r="42" spans="1:53" s="40" customFormat="1" ht="11.25" customHeight="1">
      <c r="A42" s="29" t="s">
        <v>353</v>
      </c>
      <c r="B42" s="6">
        <v>509</v>
      </c>
      <c r="C42" s="6">
        <f t="shared" si="16"/>
        <v>437</v>
      </c>
      <c r="D42" s="6">
        <v>11</v>
      </c>
      <c r="E42" s="26">
        <f t="shared" si="0"/>
        <v>2.161100196463654</v>
      </c>
      <c r="F42" s="6">
        <v>11</v>
      </c>
      <c r="G42" s="6">
        <v>0</v>
      </c>
      <c r="H42" s="26">
        <f t="shared" si="1"/>
        <v>0</v>
      </c>
      <c r="I42" s="6">
        <v>0</v>
      </c>
      <c r="J42" s="29" t="s">
        <v>353</v>
      </c>
      <c r="K42" s="6">
        <v>147</v>
      </c>
      <c r="L42" s="26">
        <f t="shared" si="2"/>
        <v>28.880157170923383</v>
      </c>
      <c r="M42" s="6">
        <v>177</v>
      </c>
      <c r="N42" s="6">
        <v>103</v>
      </c>
      <c r="O42" s="26">
        <f t="shared" si="3"/>
        <v>20.23575638506876</v>
      </c>
      <c r="P42" s="6">
        <v>114</v>
      </c>
      <c r="Q42" s="6">
        <v>83</v>
      </c>
      <c r="R42" s="26">
        <f t="shared" si="4"/>
        <v>16.30648330058939</v>
      </c>
      <c r="S42" s="6">
        <v>90</v>
      </c>
      <c r="T42" s="6">
        <v>5</v>
      </c>
      <c r="U42" s="26">
        <f t="shared" si="5"/>
        <v>0.9823182711198428</v>
      </c>
      <c r="V42" s="6">
        <v>6</v>
      </c>
      <c r="W42" s="6">
        <v>4</v>
      </c>
      <c r="X42" s="26">
        <f t="shared" si="6"/>
        <v>0.7858546168958742</v>
      </c>
      <c r="Y42" s="6">
        <v>4</v>
      </c>
      <c r="Z42" s="6">
        <v>2</v>
      </c>
      <c r="AA42" s="26">
        <f t="shared" si="7"/>
        <v>0.3929273084479371</v>
      </c>
      <c r="AB42" s="6">
        <v>2</v>
      </c>
      <c r="AC42" s="6">
        <v>0</v>
      </c>
      <c r="AD42" s="26">
        <f t="shared" si="8"/>
        <v>0</v>
      </c>
      <c r="AE42" s="6">
        <v>0</v>
      </c>
      <c r="AF42" s="29" t="s">
        <v>353</v>
      </c>
      <c r="AG42" s="6">
        <v>3</v>
      </c>
      <c r="AH42" s="26">
        <f t="shared" si="9"/>
        <v>0.5893909626719057</v>
      </c>
      <c r="AI42" s="6">
        <v>3</v>
      </c>
      <c r="AJ42" s="6">
        <v>0</v>
      </c>
      <c r="AK42" s="26">
        <f t="shared" si="10"/>
        <v>0</v>
      </c>
      <c r="AL42" s="6">
        <v>0</v>
      </c>
      <c r="AM42" s="6">
        <v>9</v>
      </c>
      <c r="AN42" s="26">
        <f t="shared" si="11"/>
        <v>1.768172888015717</v>
      </c>
      <c r="AO42" s="6">
        <v>9</v>
      </c>
      <c r="AP42" s="6">
        <v>0</v>
      </c>
      <c r="AQ42" s="26">
        <f t="shared" si="12"/>
        <v>0</v>
      </c>
      <c r="AR42" s="6">
        <v>0</v>
      </c>
      <c r="AS42" s="6">
        <v>0</v>
      </c>
      <c r="AT42" s="26">
        <f t="shared" si="13"/>
        <v>0</v>
      </c>
      <c r="AU42" s="6">
        <v>0</v>
      </c>
      <c r="AV42" s="6">
        <v>18</v>
      </c>
      <c r="AW42" s="26">
        <f t="shared" si="14"/>
        <v>3.536345776031434</v>
      </c>
      <c r="AX42" s="6">
        <v>18</v>
      </c>
      <c r="AY42" s="6">
        <v>2</v>
      </c>
      <c r="AZ42" s="26">
        <f t="shared" si="15"/>
        <v>0.3929273084479371</v>
      </c>
      <c r="BA42" s="6">
        <v>3</v>
      </c>
    </row>
    <row r="43" spans="1:53" s="40" customFormat="1" ht="11.25" customHeight="1">
      <c r="A43" s="29" t="s">
        <v>530</v>
      </c>
      <c r="B43" s="6">
        <v>128</v>
      </c>
      <c r="C43" s="6">
        <f t="shared" si="16"/>
        <v>83</v>
      </c>
      <c r="D43" s="6">
        <v>0</v>
      </c>
      <c r="E43" s="26">
        <f t="shared" si="0"/>
        <v>0</v>
      </c>
      <c r="F43" s="6">
        <v>0</v>
      </c>
      <c r="G43" s="6">
        <v>2</v>
      </c>
      <c r="H43" s="26">
        <f t="shared" si="1"/>
        <v>1.5625</v>
      </c>
      <c r="I43" s="6">
        <v>3</v>
      </c>
      <c r="J43" s="29" t="s">
        <v>530</v>
      </c>
      <c r="K43" s="6">
        <v>25</v>
      </c>
      <c r="L43" s="26">
        <f t="shared" si="2"/>
        <v>19.53125</v>
      </c>
      <c r="M43" s="6">
        <v>32</v>
      </c>
      <c r="N43" s="6">
        <v>22</v>
      </c>
      <c r="O43" s="26">
        <f t="shared" si="3"/>
        <v>17.1875</v>
      </c>
      <c r="P43" s="6">
        <v>26</v>
      </c>
      <c r="Q43" s="6">
        <v>5</v>
      </c>
      <c r="R43" s="26">
        <f t="shared" si="4"/>
        <v>3.90625</v>
      </c>
      <c r="S43" s="6">
        <v>5</v>
      </c>
      <c r="T43" s="6">
        <v>0</v>
      </c>
      <c r="U43" s="26">
        <f t="shared" si="5"/>
        <v>0</v>
      </c>
      <c r="V43" s="6">
        <v>0</v>
      </c>
      <c r="W43" s="6">
        <v>3</v>
      </c>
      <c r="X43" s="26">
        <f t="shared" si="6"/>
        <v>2.34375</v>
      </c>
      <c r="Y43" s="6">
        <v>3</v>
      </c>
      <c r="Z43" s="6">
        <v>1</v>
      </c>
      <c r="AA43" s="26">
        <f t="shared" si="7"/>
        <v>0.78125</v>
      </c>
      <c r="AB43" s="6">
        <v>1</v>
      </c>
      <c r="AC43" s="6">
        <v>0</v>
      </c>
      <c r="AD43" s="26">
        <f t="shared" si="8"/>
        <v>0</v>
      </c>
      <c r="AE43" s="6">
        <v>0</v>
      </c>
      <c r="AF43" s="29" t="s">
        <v>530</v>
      </c>
      <c r="AG43" s="6">
        <v>0</v>
      </c>
      <c r="AH43" s="26">
        <f t="shared" si="9"/>
        <v>0</v>
      </c>
      <c r="AI43" s="6">
        <v>0</v>
      </c>
      <c r="AJ43" s="6">
        <v>2</v>
      </c>
      <c r="AK43" s="26">
        <f t="shared" si="10"/>
        <v>1.5625</v>
      </c>
      <c r="AL43" s="6">
        <v>2</v>
      </c>
      <c r="AM43" s="6">
        <v>9</v>
      </c>
      <c r="AN43" s="26">
        <f t="shared" si="11"/>
        <v>7.03125</v>
      </c>
      <c r="AO43" s="6">
        <v>9</v>
      </c>
      <c r="AP43" s="6">
        <v>0</v>
      </c>
      <c r="AQ43" s="26">
        <f t="shared" si="12"/>
        <v>0</v>
      </c>
      <c r="AR43" s="6">
        <v>0</v>
      </c>
      <c r="AS43" s="6">
        <v>0</v>
      </c>
      <c r="AT43" s="26">
        <f t="shared" si="13"/>
        <v>0</v>
      </c>
      <c r="AU43" s="6">
        <v>0</v>
      </c>
      <c r="AV43" s="6">
        <v>1</v>
      </c>
      <c r="AW43" s="26">
        <f t="shared" si="14"/>
        <v>0.78125</v>
      </c>
      <c r="AX43" s="6">
        <v>1</v>
      </c>
      <c r="AY43" s="6">
        <v>1</v>
      </c>
      <c r="AZ43" s="26">
        <f t="shared" si="15"/>
        <v>0.78125</v>
      </c>
      <c r="BA43" s="6">
        <v>1</v>
      </c>
    </row>
    <row r="44" spans="1:53" s="40" customFormat="1" ht="11.25" customHeight="1">
      <c r="A44" s="29" t="s">
        <v>354</v>
      </c>
      <c r="B44" s="6">
        <v>150</v>
      </c>
      <c r="C44" s="6">
        <f t="shared" si="16"/>
        <v>56</v>
      </c>
      <c r="D44" s="6">
        <v>0</v>
      </c>
      <c r="E44" s="26">
        <f t="shared" si="0"/>
        <v>0</v>
      </c>
      <c r="F44" s="6">
        <v>0</v>
      </c>
      <c r="G44" s="6">
        <v>0</v>
      </c>
      <c r="H44" s="26">
        <f t="shared" si="1"/>
        <v>0</v>
      </c>
      <c r="I44" s="6">
        <v>0</v>
      </c>
      <c r="J44" s="29" t="s">
        <v>354</v>
      </c>
      <c r="K44" s="6">
        <v>17</v>
      </c>
      <c r="L44" s="26">
        <f t="shared" si="2"/>
        <v>11.333333333333332</v>
      </c>
      <c r="M44" s="6">
        <v>17</v>
      </c>
      <c r="N44" s="6">
        <v>25</v>
      </c>
      <c r="O44" s="26">
        <f t="shared" si="3"/>
        <v>16.666666666666664</v>
      </c>
      <c r="P44" s="6">
        <v>25</v>
      </c>
      <c r="Q44" s="6">
        <v>3</v>
      </c>
      <c r="R44" s="26">
        <f t="shared" si="4"/>
        <v>2</v>
      </c>
      <c r="S44" s="6">
        <v>5</v>
      </c>
      <c r="T44" s="6">
        <v>0</v>
      </c>
      <c r="U44" s="26">
        <f t="shared" si="5"/>
        <v>0</v>
      </c>
      <c r="V44" s="6">
        <v>0</v>
      </c>
      <c r="W44" s="6">
        <v>0</v>
      </c>
      <c r="X44" s="26">
        <f t="shared" si="6"/>
        <v>0</v>
      </c>
      <c r="Y44" s="6">
        <v>0</v>
      </c>
      <c r="Z44" s="6">
        <v>0</v>
      </c>
      <c r="AA44" s="26">
        <f t="shared" si="7"/>
        <v>0</v>
      </c>
      <c r="AB44" s="6">
        <v>0</v>
      </c>
      <c r="AC44" s="6">
        <v>0</v>
      </c>
      <c r="AD44" s="26">
        <f t="shared" si="8"/>
        <v>0</v>
      </c>
      <c r="AE44" s="6">
        <v>0</v>
      </c>
      <c r="AF44" s="29" t="s">
        <v>354</v>
      </c>
      <c r="AG44" s="6">
        <v>0</v>
      </c>
      <c r="AH44" s="26">
        <f t="shared" si="9"/>
        <v>0</v>
      </c>
      <c r="AI44" s="6">
        <v>0</v>
      </c>
      <c r="AJ44" s="6">
        <v>0</v>
      </c>
      <c r="AK44" s="26">
        <f t="shared" si="10"/>
        <v>0</v>
      </c>
      <c r="AL44" s="6">
        <v>0</v>
      </c>
      <c r="AM44" s="6">
        <v>9</v>
      </c>
      <c r="AN44" s="26">
        <f t="shared" si="11"/>
        <v>6</v>
      </c>
      <c r="AO44" s="6">
        <v>9</v>
      </c>
      <c r="AP44" s="6">
        <v>0</v>
      </c>
      <c r="AQ44" s="26">
        <f t="shared" si="12"/>
        <v>0</v>
      </c>
      <c r="AR44" s="6">
        <v>0</v>
      </c>
      <c r="AS44" s="6">
        <v>0</v>
      </c>
      <c r="AT44" s="26">
        <f t="shared" si="13"/>
        <v>0</v>
      </c>
      <c r="AU44" s="6">
        <v>0</v>
      </c>
      <c r="AV44" s="6">
        <v>0</v>
      </c>
      <c r="AW44" s="26">
        <f t="shared" si="14"/>
        <v>0</v>
      </c>
      <c r="AX44" s="6">
        <v>0</v>
      </c>
      <c r="AY44" s="6">
        <v>0</v>
      </c>
      <c r="AZ44" s="26">
        <f t="shared" si="15"/>
        <v>0</v>
      </c>
      <c r="BA44" s="6">
        <v>0</v>
      </c>
    </row>
    <row r="45" spans="1:53" s="40" customFormat="1" ht="11.25" customHeight="1">
      <c r="A45" s="30" t="s">
        <v>531</v>
      </c>
      <c r="B45" s="6">
        <v>76</v>
      </c>
      <c r="C45" s="6">
        <f t="shared" si="16"/>
        <v>52</v>
      </c>
      <c r="D45" s="6">
        <v>1</v>
      </c>
      <c r="E45" s="26">
        <f t="shared" si="0"/>
        <v>1.3157894736842104</v>
      </c>
      <c r="F45" s="6">
        <v>1</v>
      </c>
      <c r="G45" s="6">
        <v>0</v>
      </c>
      <c r="H45" s="26">
        <f t="shared" si="1"/>
        <v>0</v>
      </c>
      <c r="I45" s="6">
        <v>0</v>
      </c>
      <c r="J45" s="30" t="s">
        <v>531</v>
      </c>
      <c r="K45" s="6">
        <v>20</v>
      </c>
      <c r="L45" s="26">
        <f t="shared" si="2"/>
        <v>26.31578947368421</v>
      </c>
      <c r="M45" s="6">
        <v>24</v>
      </c>
      <c r="N45" s="6">
        <v>9</v>
      </c>
      <c r="O45" s="26">
        <f t="shared" si="3"/>
        <v>11.842105263157894</v>
      </c>
      <c r="P45" s="6">
        <v>10</v>
      </c>
      <c r="Q45" s="6">
        <v>8</v>
      </c>
      <c r="R45" s="26">
        <f t="shared" si="4"/>
        <v>10.526315789473683</v>
      </c>
      <c r="S45" s="6">
        <v>9</v>
      </c>
      <c r="T45" s="6">
        <v>0</v>
      </c>
      <c r="U45" s="26">
        <f t="shared" si="5"/>
        <v>0</v>
      </c>
      <c r="V45" s="6">
        <v>0</v>
      </c>
      <c r="W45" s="6">
        <v>0</v>
      </c>
      <c r="X45" s="26">
        <f t="shared" si="6"/>
        <v>0</v>
      </c>
      <c r="Y45" s="6">
        <v>0</v>
      </c>
      <c r="Z45" s="6">
        <v>0</v>
      </c>
      <c r="AA45" s="26">
        <f t="shared" si="7"/>
        <v>0</v>
      </c>
      <c r="AB45" s="6">
        <v>0</v>
      </c>
      <c r="AC45" s="6">
        <v>1</v>
      </c>
      <c r="AD45" s="26">
        <f t="shared" si="8"/>
        <v>1.3157894736842104</v>
      </c>
      <c r="AE45" s="6">
        <v>1</v>
      </c>
      <c r="AF45" s="30" t="s">
        <v>531</v>
      </c>
      <c r="AG45" s="6">
        <v>0</v>
      </c>
      <c r="AH45" s="26">
        <f t="shared" si="9"/>
        <v>0</v>
      </c>
      <c r="AI45" s="6">
        <v>0</v>
      </c>
      <c r="AJ45" s="6">
        <v>1</v>
      </c>
      <c r="AK45" s="26">
        <f t="shared" si="10"/>
        <v>1.3157894736842104</v>
      </c>
      <c r="AL45" s="6">
        <v>1</v>
      </c>
      <c r="AM45" s="6">
        <v>4</v>
      </c>
      <c r="AN45" s="26">
        <f t="shared" si="11"/>
        <v>5.263157894736842</v>
      </c>
      <c r="AO45" s="6">
        <v>4</v>
      </c>
      <c r="AP45" s="6">
        <v>0</v>
      </c>
      <c r="AQ45" s="26">
        <f t="shared" si="12"/>
        <v>0</v>
      </c>
      <c r="AR45" s="6">
        <v>0</v>
      </c>
      <c r="AS45" s="6">
        <v>0</v>
      </c>
      <c r="AT45" s="26">
        <f t="shared" si="13"/>
        <v>0</v>
      </c>
      <c r="AU45" s="6">
        <v>0</v>
      </c>
      <c r="AV45" s="6">
        <v>1</v>
      </c>
      <c r="AW45" s="26">
        <f t="shared" si="14"/>
        <v>1.3157894736842104</v>
      </c>
      <c r="AX45" s="6">
        <v>1</v>
      </c>
      <c r="AY45" s="6">
        <v>1</v>
      </c>
      <c r="AZ45" s="26">
        <f t="shared" si="15"/>
        <v>1.3157894736842104</v>
      </c>
      <c r="BA45" s="6">
        <v>1</v>
      </c>
    </row>
    <row r="46" spans="1:53" s="40" customFormat="1" ht="11.25" customHeight="1">
      <c r="A46" s="30" t="s">
        <v>355</v>
      </c>
      <c r="B46" s="6">
        <v>194</v>
      </c>
      <c r="C46" s="6">
        <f t="shared" si="16"/>
        <v>152</v>
      </c>
      <c r="D46" s="6">
        <v>0</v>
      </c>
      <c r="E46" s="26">
        <f t="shared" si="0"/>
        <v>0</v>
      </c>
      <c r="F46" s="6">
        <v>0</v>
      </c>
      <c r="G46" s="6">
        <v>1</v>
      </c>
      <c r="H46" s="26">
        <f t="shared" si="1"/>
        <v>0.5154639175257731</v>
      </c>
      <c r="I46" s="6">
        <v>2</v>
      </c>
      <c r="J46" s="30" t="s">
        <v>355</v>
      </c>
      <c r="K46" s="6">
        <v>49</v>
      </c>
      <c r="L46" s="26">
        <f t="shared" si="2"/>
        <v>25.257731958762886</v>
      </c>
      <c r="M46" s="6">
        <v>58</v>
      </c>
      <c r="N46" s="6">
        <v>39</v>
      </c>
      <c r="O46" s="26">
        <f t="shared" si="3"/>
        <v>20.103092783505154</v>
      </c>
      <c r="P46" s="6">
        <v>52</v>
      </c>
      <c r="Q46" s="6">
        <v>15</v>
      </c>
      <c r="R46" s="26">
        <f t="shared" si="4"/>
        <v>7.731958762886598</v>
      </c>
      <c r="S46" s="6">
        <v>19</v>
      </c>
      <c r="T46" s="6">
        <v>0</v>
      </c>
      <c r="U46" s="26">
        <f t="shared" si="5"/>
        <v>0</v>
      </c>
      <c r="V46" s="6">
        <v>0</v>
      </c>
      <c r="W46" s="6">
        <v>1</v>
      </c>
      <c r="X46" s="26">
        <f t="shared" si="6"/>
        <v>0.5154639175257731</v>
      </c>
      <c r="Y46" s="6">
        <v>1</v>
      </c>
      <c r="Z46" s="6">
        <v>0</v>
      </c>
      <c r="AA46" s="26">
        <f t="shared" si="7"/>
        <v>0</v>
      </c>
      <c r="AB46" s="6">
        <v>0</v>
      </c>
      <c r="AC46" s="6">
        <v>0</v>
      </c>
      <c r="AD46" s="26">
        <f t="shared" si="8"/>
        <v>0</v>
      </c>
      <c r="AE46" s="6">
        <v>0</v>
      </c>
      <c r="AF46" s="30" t="s">
        <v>355</v>
      </c>
      <c r="AG46" s="6">
        <v>0</v>
      </c>
      <c r="AH46" s="26">
        <f t="shared" si="9"/>
        <v>0</v>
      </c>
      <c r="AI46" s="6">
        <v>0</v>
      </c>
      <c r="AJ46" s="6">
        <v>1</v>
      </c>
      <c r="AK46" s="26">
        <f t="shared" si="10"/>
        <v>0.5154639175257731</v>
      </c>
      <c r="AL46" s="6">
        <v>1</v>
      </c>
      <c r="AM46" s="6">
        <v>10</v>
      </c>
      <c r="AN46" s="26">
        <f t="shared" si="11"/>
        <v>5.154639175257731</v>
      </c>
      <c r="AO46" s="6">
        <v>13</v>
      </c>
      <c r="AP46" s="6">
        <v>0</v>
      </c>
      <c r="AQ46" s="26">
        <f t="shared" si="12"/>
        <v>0</v>
      </c>
      <c r="AR46" s="6">
        <v>0</v>
      </c>
      <c r="AS46" s="6">
        <v>1</v>
      </c>
      <c r="AT46" s="26">
        <f t="shared" si="13"/>
        <v>0.5154639175257731</v>
      </c>
      <c r="AU46" s="6">
        <v>1</v>
      </c>
      <c r="AV46" s="6">
        <v>3</v>
      </c>
      <c r="AW46" s="26">
        <f t="shared" si="14"/>
        <v>1.5463917525773196</v>
      </c>
      <c r="AX46" s="6">
        <v>3</v>
      </c>
      <c r="AY46" s="6">
        <v>2</v>
      </c>
      <c r="AZ46" s="26">
        <f t="shared" si="15"/>
        <v>1.0309278350515463</v>
      </c>
      <c r="BA46" s="6">
        <v>2</v>
      </c>
    </row>
    <row r="47" spans="1:53" s="40" customFormat="1" ht="11.25" customHeight="1">
      <c r="A47" s="30" t="s">
        <v>532</v>
      </c>
      <c r="B47" s="6">
        <v>402</v>
      </c>
      <c r="C47" s="6">
        <f t="shared" si="16"/>
        <v>349</v>
      </c>
      <c r="D47" s="6">
        <v>1</v>
      </c>
      <c r="E47" s="26">
        <f t="shared" si="0"/>
        <v>0.24875621890547264</v>
      </c>
      <c r="F47" s="6">
        <v>1</v>
      </c>
      <c r="G47" s="6">
        <v>6</v>
      </c>
      <c r="H47" s="26">
        <f t="shared" si="1"/>
        <v>1.4925373134328357</v>
      </c>
      <c r="I47" s="6">
        <v>6</v>
      </c>
      <c r="J47" s="30" t="s">
        <v>532</v>
      </c>
      <c r="K47" s="6">
        <v>106</v>
      </c>
      <c r="L47" s="26">
        <f t="shared" si="2"/>
        <v>26.368159203980102</v>
      </c>
      <c r="M47" s="6">
        <v>140</v>
      </c>
      <c r="N47" s="6">
        <v>77</v>
      </c>
      <c r="O47" s="26">
        <f t="shared" si="3"/>
        <v>19.154228855721392</v>
      </c>
      <c r="P47" s="6">
        <v>87</v>
      </c>
      <c r="Q47" s="6">
        <v>65</v>
      </c>
      <c r="R47" s="26">
        <f t="shared" si="4"/>
        <v>16.169154228855724</v>
      </c>
      <c r="S47" s="6">
        <v>80</v>
      </c>
      <c r="T47" s="6">
        <v>1</v>
      </c>
      <c r="U47" s="26">
        <f t="shared" si="5"/>
        <v>0.24875621890547264</v>
      </c>
      <c r="V47" s="6">
        <v>3</v>
      </c>
      <c r="W47" s="6">
        <v>1</v>
      </c>
      <c r="X47" s="26">
        <f t="shared" si="6"/>
        <v>0.24875621890547264</v>
      </c>
      <c r="Y47" s="6">
        <v>1</v>
      </c>
      <c r="Z47" s="6">
        <v>0</v>
      </c>
      <c r="AA47" s="26">
        <f t="shared" si="7"/>
        <v>0</v>
      </c>
      <c r="AB47" s="6">
        <v>0</v>
      </c>
      <c r="AC47" s="6">
        <v>3</v>
      </c>
      <c r="AD47" s="26">
        <f t="shared" si="8"/>
        <v>0.7462686567164178</v>
      </c>
      <c r="AE47" s="6">
        <v>3</v>
      </c>
      <c r="AF47" s="30" t="s">
        <v>532</v>
      </c>
      <c r="AG47" s="6">
        <v>0</v>
      </c>
      <c r="AH47" s="26">
        <f t="shared" si="9"/>
        <v>0</v>
      </c>
      <c r="AI47" s="6">
        <v>0</v>
      </c>
      <c r="AJ47" s="6">
        <v>5</v>
      </c>
      <c r="AK47" s="26">
        <f t="shared" si="10"/>
        <v>1.2437810945273633</v>
      </c>
      <c r="AL47" s="6">
        <v>5</v>
      </c>
      <c r="AM47" s="6">
        <v>10</v>
      </c>
      <c r="AN47" s="26">
        <f t="shared" si="11"/>
        <v>2.4875621890547266</v>
      </c>
      <c r="AO47" s="6">
        <v>11</v>
      </c>
      <c r="AP47" s="6">
        <v>1</v>
      </c>
      <c r="AQ47" s="26">
        <f t="shared" si="12"/>
        <v>0.24875621890547264</v>
      </c>
      <c r="AR47" s="6">
        <v>1</v>
      </c>
      <c r="AS47" s="6">
        <v>3</v>
      </c>
      <c r="AT47" s="26">
        <f t="shared" si="13"/>
        <v>0.7462686567164178</v>
      </c>
      <c r="AU47" s="6">
        <v>3</v>
      </c>
      <c r="AV47" s="6">
        <v>7</v>
      </c>
      <c r="AW47" s="26">
        <f t="shared" si="14"/>
        <v>1.7412935323383085</v>
      </c>
      <c r="AX47" s="6">
        <v>8</v>
      </c>
      <c r="AY47" s="6">
        <v>0</v>
      </c>
      <c r="AZ47" s="26">
        <f t="shared" si="15"/>
        <v>0</v>
      </c>
      <c r="BA47" s="6">
        <v>0</v>
      </c>
    </row>
    <row r="48" spans="1:53" s="40" customFormat="1" ht="11.25" customHeight="1">
      <c r="A48" s="30" t="s">
        <v>533</v>
      </c>
      <c r="B48" s="6">
        <v>24</v>
      </c>
      <c r="C48" s="6">
        <f t="shared" si="16"/>
        <v>7</v>
      </c>
      <c r="D48" s="6">
        <v>0</v>
      </c>
      <c r="E48" s="26">
        <f t="shared" si="0"/>
        <v>0</v>
      </c>
      <c r="F48" s="6">
        <v>0</v>
      </c>
      <c r="G48" s="6">
        <v>0</v>
      </c>
      <c r="H48" s="26">
        <f t="shared" si="1"/>
        <v>0</v>
      </c>
      <c r="I48" s="6">
        <v>0</v>
      </c>
      <c r="J48" s="30" t="s">
        <v>533</v>
      </c>
      <c r="K48" s="6">
        <v>1</v>
      </c>
      <c r="L48" s="26">
        <f t="shared" si="2"/>
        <v>4.166666666666666</v>
      </c>
      <c r="M48" s="6">
        <v>1</v>
      </c>
      <c r="N48" s="6">
        <v>0</v>
      </c>
      <c r="O48" s="26">
        <f t="shared" si="3"/>
        <v>0</v>
      </c>
      <c r="P48" s="6">
        <v>0</v>
      </c>
      <c r="Q48" s="6">
        <v>4</v>
      </c>
      <c r="R48" s="26">
        <f t="shared" si="4"/>
        <v>16.666666666666664</v>
      </c>
      <c r="S48" s="6">
        <v>5</v>
      </c>
      <c r="T48" s="6">
        <v>0</v>
      </c>
      <c r="U48" s="26">
        <f t="shared" si="5"/>
        <v>0</v>
      </c>
      <c r="V48" s="6">
        <v>0</v>
      </c>
      <c r="W48" s="6">
        <v>0</v>
      </c>
      <c r="X48" s="26">
        <f t="shared" si="6"/>
        <v>0</v>
      </c>
      <c r="Y48" s="6">
        <v>0</v>
      </c>
      <c r="Z48" s="6">
        <v>0</v>
      </c>
      <c r="AA48" s="26">
        <f t="shared" si="7"/>
        <v>0</v>
      </c>
      <c r="AB48" s="6">
        <v>0</v>
      </c>
      <c r="AC48" s="6">
        <v>1</v>
      </c>
      <c r="AD48" s="26">
        <f t="shared" si="8"/>
        <v>4.166666666666666</v>
      </c>
      <c r="AE48" s="6">
        <v>1</v>
      </c>
      <c r="AF48" s="30" t="s">
        <v>533</v>
      </c>
      <c r="AG48" s="6">
        <v>0</v>
      </c>
      <c r="AH48" s="26">
        <f t="shared" si="9"/>
        <v>0</v>
      </c>
      <c r="AI48" s="6">
        <v>0</v>
      </c>
      <c r="AJ48" s="6">
        <v>0</v>
      </c>
      <c r="AK48" s="26">
        <f t="shared" si="10"/>
        <v>0</v>
      </c>
      <c r="AL48" s="6">
        <v>0</v>
      </c>
      <c r="AM48" s="6">
        <v>0</v>
      </c>
      <c r="AN48" s="26">
        <f t="shared" si="11"/>
        <v>0</v>
      </c>
      <c r="AO48" s="6">
        <v>0</v>
      </c>
      <c r="AP48" s="6">
        <v>0</v>
      </c>
      <c r="AQ48" s="26">
        <f t="shared" si="12"/>
        <v>0</v>
      </c>
      <c r="AR48" s="6">
        <v>0</v>
      </c>
      <c r="AS48" s="6">
        <v>0</v>
      </c>
      <c r="AT48" s="26">
        <f t="shared" si="13"/>
        <v>0</v>
      </c>
      <c r="AU48" s="6">
        <v>0</v>
      </c>
      <c r="AV48" s="6">
        <v>0</v>
      </c>
      <c r="AW48" s="26">
        <f t="shared" si="14"/>
        <v>0</v>
      </c>
      <c r="AX48" s="6">
        <v>0</v>
      </c>
      <c r="AY48" s="6">
        <v>0</v>
      </c>
      <c r="AZ48" s="26">
        <f t="shared" si="15"/>
        <v>0</v>
      </c>
      <c r="BA48" s="6">
        <v>0</v>
      </c>
    </row>
    <row r="49" spans="1:53" s="40" customFormat="1" ht="11.25" customHeight="1">
      <c r="A49" s="30" t="s">
        <v>534</v>
      </c>
      <c r="B49" s="6">
        <v>98</v>
      </c>
      <c r="C49" s="6">
        <f t="shared" si="16"/>
        <v>63</v>
      </c>
      <c r="D49" s="6">
        <v>4</v>
      </c>
      <c r="E49" s="26">
        <f t="shared" si="0"/>
        <v>4.081632653061225</v>
      </c>
      <c r="F49" s="6">
        <v>4</v>
      </c>
      <c r="G49" s="6">
        <v>3</v>
      </c>
      <c r="H49" s="26">
        <f t="shared" si="1"/>
        <v>3.061224489795918</v>
      </c>
      <c r="I49" s="6">
        <v>3</v>
      </c>
      <c r="J49" s="30" t="s">
        <v>534</v>
      </c>
      <c r="K49" s="6">
        <v>20</v>
      </c>
      <c r="L49" s="26">
        <f t="shared" si="2"/>
        <v>20.408163265306122</v>
      </c>
      <c r="M49" s="6">
        <v>24</v>
      </c>
      <c r="N49" s="6">
        <v>17</v>
      </c>
      <c r="O49" s="26">
        <f t="shared" si="3"/>
        <v>17.346938775510203</v>
      </c>
      <c r="P49" s="6">
        <v>18</v>
      </c>
      <c r="Q49" s="6">
        <v>8</v>
      </c>
      <c r="R49" s="26">
        <f t="shared" si="4"/>
        <v>8.16326530612245</v>
      </c>
      <c r="S49" s="6">
        <v>10</v>
      </c>
      <c r="T49" s="6">
        <v>0</v>
      </c>
      <c r="U49" s="26">
        <f t="shared" si="5"/>
        <v>0</v>
      </c>
      <c r="V49" s="6">
        <v>0</v>
      </c>
      <c r="W49" s="6">
        <v>0</v>
      </c>
      <c r="X49" s="26">
        <f t="shared" si="6"/>
        <v>0</v>
      </c>
      <c r="Y49" s="6">
        <v>0</v>
      </c>
      <c r="Z49" s="6">
        <v>0</v>
      </c>
      <c r="AA49" s="26">
        <f t="shared" si="7"/>
        <v>0</v>
      </c>
      <c r="AB49" s="6">
        <v>0</v>
      </c>
      <c r="AC49" s="6">
        <v>0</v>
      </c>
      <c r="AD49" s="26">
        <f t="shared" si="8"/>
        <v>0</v>
      </c>
      <c r="AE49" s="6">
        <v>0</v>
      </c>
      <c r="AF49" s="30" t="s">
        <v>534</v>
      </c>
      <c r="AG49" s="6">
        <v>0</v>
      </c>
      <c r="AH49" s="26">
        <f t="shared" si="9"/>
        <v>0</v>
      </c>
      <c r="AI49" s="6">
        <v>0</v>
      </c>
      <c r="AJ49" s="6">
        <v>0</v>
      </c>
      <c r="AK49" s="26">
        <f t="shared" si="10"/>
        <v>0</v>
      </c>
      <c r="AL49" s="6">
        <v>0</v>
      </c>
      <c r="AM49" s="6">
        <v>4</v>
      </c>
      <c r="AN49" s="26">
        <f t="shared" si="11"/>
        <v>4.081632653061225</v>
      </c>
      <c r="AO49" s="6">
        <v>4</v>
      </c>
      <c r="AP49" s="6">
        <v>0</v>
      </c>
      <c r="AQ49" s="26">
        <f t="shared" si="12"/>
        <v>0</v>
      </c>
      <c r="AR49" s="6">
        <v>0</v>
      </c>
      <c r="AS49" s="6">
        <v>0</v>
      </c>
      <c r="AT49" s="26">
        <f t="shared" si="13"/>
        <v>0</v>
      </c>
      <c r="AU49" s="6">
        <v>0</v>
      </c>
      <c r="AV49" s="6">
        <v>0</v>
      </c>
      <c r="AW49" s="26">
        <f t="shared" si="14"/>
        <v>0</v>
      </c>
      <c r="AX49" s="6">
        <v>0</v>
      </c>
      <c r="AY49" s="6">
        <v>0</v>
      </c>
      <c r="AZ49" s="26">
        <f t="shared" si="15"/>
        <v>0</v>
      </c>
      <c r="BA49" s="6">
        <v>0</v>
      </c>
    </row>
    <row r="50" spans="1:53" s="40" customFormat="1" ht="11.25" customHeight="1">
      <c r="A50" s="30" t="s">
        <v>535</v>
      </c>
      <c r="B50" s="6">
        <v>234</v>
      </c>
      <c r="C50" s="6">
        <f t="shared" si="16"/>
        <v>167</v>
      </c>
      <c r="D50" s="6">
        <v>1</v>
      </c>
      <c r="E50" s="26">
        <f t="shared" si="0"/>
        <v>0.4273504273504274</v>
      </c>
      <c r="F50" s="6">
        <v>1</v>
      </c>
      <c r="G50" s="6">
        <v>2</v>
      </c>
      <c r="H50" s="26">
        <f t="shared" si="1"/>
        <v>0.8547008547008548</v>
      </c>
      <c r="I50" s="6">
        <v>2</v>
      </c>
      <c r="J50" s="30" t="s">
        <v>535</v>
      </c>
      <c r="K50" s="6">
        <v>60</v>
      </c>
      <c r="L50" s="26">
        <f t="shared" si="2"/>
        <v>25.64102564102564</v>
      </c>
      <c r="M50" s="6">
        <v>64</v>
      </c>
      <c r="N50" s="6">
        <v>52</v>
      </c>
      <c r="O50" s="26">
        <f t="shared" si="3"/>
        <v>22.22222222222222</v>
      </c>
      <c r="P50" s="6">
        <v>61</v>
      </c>
      <c r="Q50" s="6">
        <v>22</v>
      </c>
      <c r="R50" s="26">
        <f t="shared" si="4"/>
        <v>9.401709401709402</v>
      </c>
      <c r="S50" s="6">
        <v>26</v>
      </c>
      <c r="T50" s="6">
        <v>0</v>
      </c>
      <c r="U50" s="26">
        <f t="shared" si="5"/>
        <v>0</v>
      </c>
      <c r="V50" s="6">
        <v>0</v>
      </c>
      <c r="W50" s="6">
        <v>3</v>
      </c>
      <c r="X50" s="26">
        <f t="shared" si="6"/>
        <v>1.282051282051282</v>
      </c>
      <c r="Y50" s="6">
        <v>3</v>
      </c>
      <c r="Z50" s="6">
        <v>0</v>
      </c>
      <c r="AA50" s="26">
        <f t="shared" si="7"/>
        <v>0</v>
      </c>
      <c r="AB50" s="6">
        <v>0</v>
      </c>
      <c r="AC50" s="6">
        <v>0</v>
      </c>
      <c r="AD50" s="26">
        <f t="shared" si="8"/>
        <v>0</v>
      </c>
      <c r="AE50" s="6">
        <v>0</v>
      </c>
      <c r="AF50" s="30" t="s">
        <v>535</v>
      </c>
      <c r="AG50" s="6">
        <v>0</v>
      </c>
      <c r="AH50" s="26">
        <f t="shared" si="9"/>
        <v>0</v>
      </c>
      <c r="AI50" s="6">
        <v>0</v>
      </c>
      <c r="AJ50" s="6">
        <v>1</v>
      </c>
      <c r="AK50" s="26">
        <f t="shared" si="10"/>
        <v>0.4273504273504274</v>
      </c>
      <c r="AL50" s="6">
        <v>1</v>
      </c>
      <c r="AM50" s="6">
        <v>6</v>
      </c>
      <c r="AN50" s="26">
        <f t="shared" si="11"/>
        <v>2.564102564102564</v>
      </c>
      <c r="AO50" s="6">
        <v>6</v>
      </c>
      <c r="AP50" s="6">
        <v>0</v>
      </c>
      <c r="AQ50" s="26">
        <f t="shared" si="12"/>
        <v>0</v>
      </c>
      <c r="AR50" s="6">
        <v>0</v>
      </c>
      <c r="AS50" s="6">
        <v>0</v>
      </c>
      <c r="AT50" s="26">
        <f t="shared" si="13"/>
        <v>0</v>
      </c>
      <c r="AU50" s="6">
        <v>0</v>
      </c>
      <c r="AV50" s="6">
        <v>3</v>
      </c>
      <c r="AW50" s="26">
        <f t="shared" si="14"/>
        <v>1.282051282051282</v>
      </c>
      <c r="AX50" s="6">
        <v>3</v>
      </c>
      <c r="AY50" s="6">
        <v>0</v>
      </c>
      <c r="AZ50" s="26">
        <f t="shared" si="15"/>
        <v>0</v>
      </c>
      <c r="BA50" s="6">
        <v>0</v>
      </c>
    </row>
    <row r="51" spans="1:53" s="40" customFormat="1" ht="11.25" customHeight="1">
      <c r="A51" s="30" t="s">
        <v>536</v>
      </c>
      <c r="B51" s="6">
        <v>54</v>
      </c>
      <c r="C51" s="6">
        <f t="shared" si="16"/>
        <v>56</v>
      </c>
      <c r="D51" s="6">
        <v>0</v>
      </c>
      <c r="E51" s="26">
        <f t="shared" si="0"/>
        <v>0</v>
      </c>
      <c r="F51" s="6">
        <v>0</v>
      </c>
      <c r="G51" s="6">
        <v>1</v>
      </c>
      <c r="H51" s="26">
        <f t="shared" si="1"/>
        <v>1.8518518518518516</v>
      </c>
      <c r="I51" s="6">
        <v>1</v>
      </c>
      <c r="J51" s="30" t="s">
        <v>536</v>
      </c>
      <c r="K51" s="6">
        <v>16</v>
      </c>
      <c r="L51" s="26">
        <f t="shared" si="2"/>
        <v>29.629629629629626</v>
      </c>
      <c r="M51" s="6">
        <v>18</v>
      </c>
      <c r="N51" s="6">
        <v>15</v>
      </c>
      <c r="O51" s="26">
        <f t="shared" si="3"/>
        <v>27.77777777777778</v>
      </c>
      <c r="P51" s="6">
        <v>16</v>
      </c>
      <c r="Q51" s="6">
        <v>14</v>
      </c>
      <c r="R51" s="26">
        <f t="shared" si="4"/>
        <v>25.925925925925924</v>
      </c>
      <c r="S51" s="6">
        <v>17</v>
      </c>
      <c r="T51" s="6">
        <v>0</v>
      </c>
      <c r="U51" s="26">
        <f t="shared" si="5"/>
        <v>0</v>
      </c>
      <c r="V51" s="6">
        <v>0</v>
      </c>
      <c r="W51" s="6">
        <v>1</v>
      </c>
      <c r="X51" s="26">
        <f t="shared" si="6"/>
        <v>1.8518518518518516</v>
      </c>
      <c r="Y51" s="6">
        <v>1</v>
      </c>
      <c r="Z51" s="6">
        <v>0</v>
      </c>
      <c r="AA51" s="26">
        <f t="shared" si="7"/>
        <v>0</v>
      </c>
      <c r="AB51" s="6">
        <v>0</v>
      </c>
      <c r="AC51" s="6">
        <v>0</v>
      </c>
      <c r="AD51" s="26">
        <f t="shared" si="8"/>
        <v>0</v>
      </c>
      <c r="AE51" s="6">
        <v>0</v>
      </c>
      <c r="AF51" s="30" t="s">
        <v>536</v>
      </c>
      <c r="AG51" s="6">
        <v>0</v>
      </c>
      <c r="AH51" s="26">
        <f t="shared" si="9"/>
        <v>0</v>
      </c>
      <c r="AI51" s="6">
        <v>0</v>
      </c>
      <c r="AJ51" s="6">
        <v>1</v>
      </c>
      <c r="AK51" s="26">
        <f t="shared" si="10"/>
        <v>1.8518518518518516</v>
      </c>
      <c r="AL51" s="6">
        <v>1</v>
      </c>
      <c r="AM51" s="6">
        <v>1</v>
      </c>
      <c r="AN51" s="26">
        <f t="shared" si="11"/>
        <v>1.8518518518518516</v>
      </c>
      <c r="AO51" s="6">
        <v>1</v>
      </c>
      <c r="AP51" s="6">
        <v>0</v>
      </c>
      <c r="AQ51" s="26">
        <f t="shared" si="12"/>
        <v>0</v>
      </c>
      <c r="AR51" s="6">
        <v>0</v>
      </c>
      <c r="AS51" s="6">
        <v>0</v>
      </c>
      <c r="AT51" s="26">
        <f t="shared" si="13"/>
        <v>0</v>
      </c>
      <c r="AU51" s="6">
        <v>0</v>
      </c>
      <c r="AV51" s="6">
        <v>1</v>
      </c>
      <c r="AW51" s="26">
        <f t="shared" si="14"/>
        <v>1.8518518518518516</v>
      </c>
      <c r="AX51" s="6">
        <v>1</v>
      </c>
      <c r="AY51" s="6">
        <v>0</v>
      </c>
      <c r="AZ51" s="26">
        <f t="shared" si="15"/>
        <v>0</v>
      </c>
      <c r="BA51" s="6">
        <v>0</v>
      </c>
    </row>
    <row r="52" spans="1:53" s="40" customFormat="1" ht="12.75" customHeight="1" thickBot="1">
      <c r="A52" s="29" t="s">
        <v>537</v>
      </c>
      <c r="B52" s="6">
        <v>113</v>
      </c>
      <c r="C52" s="6">
        <f t="shared" si="16"/>
        <v>80</v>
      </c>
      <c r="D52" s="6">
        <v>2</v>
      </c>
      <c r="E52" s="26">
        <f t="shared" si="0"/>
        <v>1.7699115044247788</v>
      </c>
      <c r="F52" s="6">
        <v>2</v>
      </c>
      <c r="G52" s="6">
        <v>0</v>
      </c>
      <c r="H52" s="26">
        <f t="shared" si="1"/>
        <v>0</v>
      </c>
      <c r="I52" s="6">
        <v>0</v>
      </c>
      <c r="J52" s="29" t="s">
        <v>537</v>
      </c>
      <c r="K52" s="6">
        <v>26</v>
      </c>
      <c r="L52" s="26">
        <f t="shared" si="2"/>
        <v>23.008849557522122</v>
      </c>
      <c r="M52" s="6">
        <v>30</v>
      </c>
      <c r="N52" s="6">
        <v>25</v>
      </c>
      <c r="O52" s="26">
        <f t="shared" si="3"/>
        <v>22.123893805309734</v>
      </c>
      <c r="P52" s="6">
        <v>26</v>
      </c>
      <c r="Q52" s="6">
        <v>8</v>
      </c>
      <c r="R52" s="26">
        <f t="shared" si="4"/>
        <v>7.079646017699115</v>
      </c>
      <c r="S52" s="6">
        <v>10</v>
      </c>
      <c r="T52" s="6">
        <v>0</v>
      </c>
      <c r="U52" s="26">
        <f t="shared" si="5"/>
        <v>0</v>
      </c>
      <c r="V52" s="6">
        <v>0</v>
      </c>
      <c r="W52" s="6">
        <v>0</v>
      </c>
      <c r="X52" s="26">
        <f t="shared" si="6"/>
        <v>0</v>
      </c>
      <c r="Y52" s="6">
        <v>0</v>
      </c>
      <c r="Z52" s="6">
        <v>0</v>
      </c>
      <c r="AA52" s="26">
        <f t="shared" si="7"/>
        <v>0</v>
      </c>
      <c r="AB52" s="6">
        <v>0</v>
      </c>
      <c r="AC52" s="6">
        <v>0</v>
      </c>
      <c r="AD52" s="26">
        <f t="shared" si="8"/>
        <v>0</v>
      </c>
      <c r="AE52" s="6">
        <v>0</v>
      </c>
      <c r="AF52" s="29" t="s">
        <v>537</v>
      </c>
      <c r="AG52" s="6">
        <v>1</v>
      </c>
      <c r="AH52" s="26">
        <f t="shared" si="9"/>
        <v>0.8849557522123894</v>
      </c>
      <c r="AI52" s="6">
        <v>2</v>
      </c>
      <c r="AJ52" s="6">
        <v>1</v>
      </c>
      <c r="AK52" s="26">
        <f t="shared" si="10"/>
        <v>0.8849557522123894</v>
      </c>
      <c r="AL52" s="6">
        <v>2</v>
      </c>
      <c r="AM52" s="6">
        <v>5</v>
      </c>
      <c r="AN52" s="26">
        <f t="shared" si="11"/>
        <v>4.424778761061947</v>
      </c>
      <c r="AO52" s="6">
        <v>6</v>
      </c>
      <c r="AP52" s="6">
        <v>0</v>
      </c>
      <c r="AQ52" s="26">
        <f t="shared" si="12"/>
        <v>0</v>
      </c>
      <c r="AR52" s="6">
        <v>0</v>
      </c>
      <c r="AS52" s="6">
        <v>0</v>
      </c>
      <c r="AT52" s="26">
        <f t="shared" si="13"/>
        <v>0</v>
      </c>
      <c r="AU52" s="6">
        <v>0</v>
      </c>
      <c r="AV52" s="6">
        <v>1</v>
      </c>
      <c r="AW52" s="26">
        <f t="shared" si="14"/>
        <v>0.8849557522123894</v>
      </c>
      <c r="AX52" s="6">
        <v>1</v>
      </c>
      <c r="AY52" s="6">
        <v>1</v>
      </c>
      <c r="AZ52" s="26">
        <f t="shared" si="15"/>
        <v>0.8849557522123894</v>
      </c>
      <c r="BA52" s="6">
        <v>1</v>
      </c>
    </row>
    <row r="53" spans="1:53" s="35" customFormat="1" ht="23.25" customHeight="1">
      <c r="A53" s="132" t="s">
        <v>114</v>
      </c>
      <c r="B53" s="132"/>
      <c r="C53" s="132"/>
      <c r="D53" s="132"/>
      <c r="E53" s="132"/>
      <c r="F53" s="132"/>
      <c r="G53" s="132"/>
      <c r="H53" s="132"/>
      <c r="I53" s="13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</row>
    <row r="54" s="40" customFormat="1" ht="10.5" customHeight="1"/>
    <row r="55" spans="1:53" s="40" customFormat="1" ht="14.25" customHeight="1">
      <c r="A55" s="88" t="s">
        <v>95</v>
      </c>
      <c r="B55" s="102"/>
      <c r="C55" s="102"/>
      <c r="D55" s="102"/>
      <c r="E55" s="102"/>
      <c r="F55" s="102"/>
      <c r="G55" s="102"/>
      <c r="H55" s="102"/>
      <c r="I55" s="102"/>
      <c r="J55" s="88" t="s">
        <v>96</v>
      </c>
      <c r="K55" s="102"/>
      <c r="L55" s="102"/>
      <c r="M55" s="102"/>
      <c r="N55" s="102"/>
      <c r="O55" s="102"/>
      <c r="P55" s="102"/>
      <c r="Q55" s="102"/>
      <c r="R55" s="102"/>
      <c r="S55" s="102"/>
      <c r="T55" s="88" t="s">
        <v>97</v>
      </c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88" t="s">
        <v>98</v>
      </c>
      <c r="AG55" s="102"/>
      <c r="AH55" s="102"/>
      <c r="AI55" s="102"/>
      <c r="AJ55" s="102"/>
      <c r="AK55" s="102"/>
      <c r="AL55" s="102"/>
      <c r="AM55" s="102"/>
      <c r="AN55" s="102"/>
      <c r="AO55" s="102"/>
      <c r="AP55" s="88" t="s">
        <v>99</v>
      </c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</row>
    <row r="56" s="40" customFormat="1" ht="12" customHeight="1"/>
    <row r="57" s="40" customFormat="1" ht="12" customHeight="1"/>
    <row r="58" s="40" customFormat="1" ht="11.25"/>
  </sheetData>
  <mergeCells count="43">
    <mergeCell ref="AP1:AY1"/>
    <mergeCell ref="AZ1:BA1"/>
    <mergeCell ref="AP2:AX2"/>
    <mergeCell ref="AP3:AR4"/>
    <mergeCell ref="AS3:AU4"/>
    <mergeCell ref="AV3:AX4"/>
    <mergeCell ref="W4:Y4"/>
    <mergeCell ref="Z4:AB4"/>
    <mergeCell ref="AF1:AO1"/>
    <mergeCell ref="AF2:AO2"/>
    <mergeCell ref="AG3:AO3"/>
    <mergeCell ref="AD1:AE1"/>
    <mergeCell ref="AP55:BA55"/>
    <mergeCell ref="AC4:AE4"/>
    <mergeCell ref="AG4:AI4"/>
    <mergeCell ref="AJ4:AL4"/>
    <mergeCell ref="AM4:AO4"/>
    <mergeCell ref="AY3:BA4"/>
    <mergeCell ref="AF3:AF5"/>
    <mergeCell ref="A55:I55"/>
    <mergeCell ref="J55:S55"/>
    <mergeCell ref="T55:AE55"/>
    <mergeCell ref="AF55:AO55"/>
    <mergeCell ref="A53:I53"/>
    <mergeCell ref="K4:M4"/>
    <mergeCell ref="A3:A5"/>
    <mergeCell ref="B3:B5"/>
    <mergeCell ref="C3:C5"/>
    <mergeCell ref="N4:P4"/>
    <mergeCell ref="D3:I3"/>
    <mergeCell ref="D4:F4"/>
    <mergeCell ref="K3:S3"/>
    <mergeCell ref="Q4:S4"/>
    <mergeCell ref="T4:V4"/>
    <mergeCell ref="A1:I1"/>
    <mergeCell ref="G4:I4"/>
    <mergeCell ref="A2:F2"/>
    <mergeCell ref="T1:AC1"/>
    <mergeCell ref="T3:AE3"/>
    <mergeCell ref="J2:S2"/>
    <mergeCell ref="J1:S1"/>
    <mergeCell ref="T2:AB2"/>
    <mergeCell ref="J3:J5"/>
  </mergeCells>
  <dataValidations count="1">
    <dataValidation type="whole" allowBlank="1" showInputMessage="1" showErrorMessage="1" errorTitle="嘿嘿！你粉混喔" error="數字必須素整數而且不得小於 0 也應該不會大於 50000000 吧" sqref="D10:D52 V10:W52 B10:B52 F10:G52 AI10:AJ52 P10:Q52 Y10:Z52 AB10:AC52 S10:T52 K10:K52 I10:I52 M10:N52 AE10:AE52 AO10:AP52 AR10:AS52 AX10:AY52 AL10:AM52 AG10:AG52 AU10:AV52 BA10:BA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43" customWidth="1"/>
    <col min="2" max="2" width="7.625" style="43" customWidth="1"/>
    <col min="3" max="3" width="7.00390625" style="43" customWidth="1"/>
    <col min="4" max="4" width="6.625" style="43" customWidth="1"/>
    <col min="5" max="5" width="6.25390625" style="43" customWidth="1"/>
    <col min="6" max="6" width="6.625" style="43" customWidth="1"/>
    <col min="7" max="7" width="6.75390625" style="43" customWidth="1"/>
    <col min="8" max="8" width="6.25390625" style="43" customWidth="1"/>
    <col min="9" max="9" width="6.875" style="43" customWidth="1"/>
    <col min="10" max="10" width="6.50390625" style="43" customWidth="1"/>
    <col min="11" max="11" width="6.625" style="43" customWidth="1"/>
    <col min="12" max="12" width="6.75390625" style="43" customWidth="1"/>
    <col min="13" max="13" width="6.50390625" style="43" customWidth="1"/>
    <col min="14" max="14" width="6.125" style="43" customWidth="1"/>
    <col min="15" max="15" width="6.50390625" style="43" customWidth="1"/>
    <col min="16" max="21" width="6.125" style="43" customWidth="1"/>
    <col min="22" max="22" width="22.625" style="43" customWidth="1"/>
    <col min="23" max="31" width="6.125" style="43" customWidth="1"/>
    <col min="32" max="43" width="6.50390625" style="43" customWidth="1"/>
    <col min="44" max="44" width="22.625" style="43" customWidth="1"/>
    <col min="45" max="45" width="5.75390625" style="43" customWidth="1"/>
    <col min="46" max="46" width="6.125" style="43" customWidth="1"/>
    <col min="47" max="47" width="5.625" style="43" customWidth="1"/>
    <col min="48" max="48" width="5.75390625" style="43" customWidth="1"/>
    <col min="49" max="49" width="6.125" style="43" customWidth="1"/>
    <col min="50" max="50" width="5.875" style="43" customWidth="1"/>
    <col min="51" max="52" width="6.125" style="43" customWidth="1"/>
    <col min="53" max="53" width="5.75390625" style="43" customWidth="1"/>
    <col min="54" max="16384" width="9.00390625" style="43" customWidth="1"/>
  </cols>
  <sheetData>
    <row r="1" spans="1:53" s="71" customFormat="1" ht="48" customHeight="1">
      <c r="A1" s="206" t="s">
        <v>60</v>
      </c>
      <c r="B1" s="206"/>
      <c r="C1" s="206"/>
      <c r="D1" s="206"/>
      <c r="E1" s="206"/>
      <c r="F1" s="206"/>
      <c r="G1" s="206"/>
      <c r="H1" s="206"/>
      <c r="I1" s="206"/>
      <c r="J1" s="207" t="s">
        <v>61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6" t="s">
        <v>60</v>
      </c>
      <c r="W1" s="206"/>
      <c r="X1" s="206"/>
      <c r="Y1" s="206"/>
      <c r="Z1" s="206"/>
      <c r="AA1" s="206"/>
      <c r="AB1" s="206"/>
      <c r="AC1" s="206"/>
      <c r="AD1" s="206"/>
      <c r="AE1" s="206"/>
      <c r="AF1" s="207" t="s">
        <v>62</v>
      </c>
      <c r="AG1" s="207"/>
      <c r="AH1" s="207"/>
      <c r="AI1" s="207"/>
      <c r="AJ1" s="207"/>
      <c r="AK1" s="207"/>
      <c r="AL1" s="207"/>
      <c r="AM1" s="207"/>
      <c r="AN1" s="207"/>
      <c r="AO1" s="69"/>
      <c r="AP1" s="207"/>
      <c r="AQ1" s="207"/>
      <c r="AR1" s="205" t="s">
        <v>63</v>
      </c>
      <c r="AS1" s="205"/>
      <c r="AT1" s="205"/>
      <c r="AU1" s="205"/>
      <c r="AV1" s="205"/>
      <c r="AW1" s="205"/>
      <c r="AX1" s="205"/>
      <c r="AY1" s="205"/>
      <c r="AZ1" s="205"/>
      <c r="BA1" s="205"/>
    </row>
    <row r="2" spans="1:256" s="40" customFormat="1" ht="12.75" customHeight="1" thickBot="1">
      <c r="A2" s="91" t="s">
        <v>358</v>
      </c>
      <c r="B2" s="91"/>
      <c r="C2" s="91"/>
      <c r="D2" s="91"/>
      <c r="E2" s="91"/>
      <c r="F2" s="91"/>
      <c r="G2" s="91"/>
      <c r="H2" s="91"/>
      <c r="I2" s="91"/>
      <c r="J2" s="131" t="s">
        <v>606</v>
      </c>
      <c r="K2" s="131"/>
      <c r="L2" s="131"/>
      <c r="M2" s="131"/>
      <c r="N2" s="131"/>
      <c r="O2" s="131"/>
      <c r="P2" s="131"/>
      <c r="Q2" s="131"/>
      <c r="R2" s="131"/>
      <c r="S2" s="35"/>
      <c r="T2" s="35"/>
      <c r="U2" s="34" t="s">
        <v>320</v>
      </c>
      <c r="V2" s="91" t="s">
        <v>358</v>
      </c>
      <c r="W2" s="91"/>
      <c r="X2" s="91"/>
      <c r="Y2" s="91"/>
      <c r="Z2" s="91"/>
      <c r="AA2" s="91"/>
      <c r="AB2" s="91"/>
      <c r="AC2" s="91"/>
      <c r="AD2" s="91"/>
      <c r="AE2" s="91"/>
      <c r="AF2" s="131" t="s">
        <v>606</v>
      </c>
      <c r="AG2" s="131"/>
      <c r="AH2" s="131"/>
      <c r="AI2" s="131"/>
      <c r="AJ2" s="131"/>
      <c r="AK2" s="131"/>
      <c r="AL2" s="131"/>
      <c r="AM2" s="131"/>
      <c r="AN2" s="131"/>
      <c r="AO2" s="35"/>
      <c r="AP2" s="35"/>
      <c r="AQ2" s="34" t="s">
        <v>320</v>
      </c>
      <c r="AR2" s="167" t="s">
        <v>610</v>
      </c>
      <c r="AS2" s="167"/>
      <c r="AT2" s="167"/>
      <c r="AU2" s="167"/>
      <c r="AV2" s="167"/>
      <c r="AW2" s="167"/>
      <c r="AX2" s="167"/>
      <c r="AY2" s="35"/>
      <c r="AZ2" s="35"/>
      <c r="BA2" s="34" t="s">
        <v>320</v>
      </c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65" customFormat="1" ht="15" customHeight="1">
      <c r="A3" s="106" t="s">
        <v>64</v>
      </c>
      <c r="B3" s="190" t="s">
        <v>65</v>
      </c>
      <c r="C3" s="182" t="s">
        <v>66</v>
      </c>
      <c r="D3" s="86" t="s">
        <v>67</v>
      </c>
      <c r="E3" s="96"/>
      <c r="F3" s="96"/>
      <c r="G3" s="96"/>
      <c r="H3" s="96"/>
      <c r="I3" s="96"/>
      <c r="J3" s="237" t="s">
        <v>68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106" t="s">
        <v>64</v>
      </c>
      <c r="W3" s="237" t="s">
        <v>69</v>
      </c>
      <c r="X3" s="96"/>
      <c r="Y3" s="96"/>
      <c r="Z3" s="96"/>
      <c r="AA3" s="96"/>
      <c r="AB3" s="96"/>
      <c r="AC3" s="96"/>
      <c r="AD3" s="96"/>
      <c r="AE3" s="96"/>
      <c r="AF3" s="237" t="s">
        <v>70</v>
      </c>
      <c r="AG3" s="96"/>
      <c r="AH3" s="96"/>
      <c r="AI3" s="96"/>
      <c r="AJ3" s="96"/>
      <c r="AK3" s="96"/>
      <c r="AL3" s="96"/>
      <c r="AM3" s="96"/>
      <c r="AN3" s="87"/>
      <c r="AO3" s="182" t="s">
        <v>71</v>
      </c>
      <c r="AP3" s="183"/>
      <c r="AQ3" s="183"/>
      <c r="AR3" s="106" t="s">
        <v>64</v>
      </c>
      <c r="AS3" s="190" t="s">
        <v>72</v>
      </c>
      <c r="AT3" s="183"/>
      <c r="AU3" s="183"/>
      <c r="AV3" s="182" t="s">
        <v>73</v>
      </c>
      <c r="AW3" s="183"/>
      <c r="AX3" s="183"/>
      <c r="AY3" s="211" t="s">
        <v>74</v>
      </c>
      <c r="AZ3" s="179"/>
      <c r="BA3" s="179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s="63" customFormat="1" ht="24" customHeight="1">
      <c r="A4" s="148"/>
      <c r="B4" s="178"/>
      <c r="C4" s="184"/>
      <c r="D4" s="195" t="s">
        <v>75</v>
      </c>
      <c r="E4" s="184"/>
      <c r="F4" s="184"/>
      <c r="G4" s="195" t="s">
        <v>76</v>
      </c>
      <c r="H4" s="184"/>
      <c r="I4" s="184"/>
      <c r="J4" s="180" t="s">
        <v>77</v>
      </c>
      <c r="K4" s="177"/>
      <c r="L4" s="178"/>
      <c r="M4" s="195" t="s">
        <v>78</v>
      </c>
      <c r="N4" s="184"/>
      <c r="O4" s="184"/>
      <c r="P4" s="195" t="s">
        <v>79</v>
      </c>
      <c r="Q4" s="184"/>
      <c r="R4" s="184"/>
      <c r="S4" s="195" t="s">
        <v>80</v>
      </c>
      <c r="T4" s="184"/>
      <c r="U4" s="184"/>
      <c r="V4" s="148"/>
      <c r="W4" s="194" t="s">
        <v>81</v>
      </c>
      <c r="X4" s="184"/>
      <c r="Y4" s="184"/>
      <c r="Z4" s="195" t="s">
        <v>82</v>
      </c>
      <c r="AA4" s="184"/>
      <c r="AB4" s="184"/>
      <c r="AC4" s="195" t="s">
        <v>83</v>
      </c>
      <c r="AD4" s="184"/>
      <c r="AE4" s="184"/>
      <c r="AF4" s="180" t="s">
        <v>84</v>
      </c>
      <c r="AG4" s="177"/>
      <c r="AH4" s="178"/>
      <c r="AI4" s="195" t="s">
        <v>85</v>
      </c>
      <c r="AJ4" s="184"/>
      <c r="AK4" s="184"/>
      <c r="AL4" s="195" t="s">
        <v>86</v>
      </c>
      <c r="AM4" s="184"/>
      <c r="AN4" s="184"/>
      <c r="AO4" s="184"/>
      <c r="AP4" s="184"/>
      <c r="AQ4" s="184"/>
      <c r="AR4" s="148"/>
      <c r="AS4" s="178"/>
      <c r="AT4" s="184"/>
      <c r="AU4" s="184"/>
      <c r="AV4" s="184"/>
      <c r="AW4" s="184"/>
      <c r="AX4" s="184"/>
      <c r="AY4" s="212"/>
      <c r="AZ4" s="186"/>
      <c r="BA4" s="167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s="39" customFormat="1" ht="24" customHeight="1" thickBot="1">
      <c r="A5" s="107"/>
      <c r="B5" s="202"/>
      <c r="C5" s="203"/>
      <c r="D5" s="37" t="s">
        <v>87</v>
      </c>
      <c r="E5" s="51" t="s">
        <v>88</v>
      </c>
      <c r="F5" s="37" t="s">
        <v>89</v>
      </c>
      <c r="G5" s="37" t="s">
        <v>87</v>
      </c>
      <c r="H5" s="51" t="s">
        <v>88</v>
      </c>
      <c r="I5" s="37" t="s">
        <v>89</v>
      </c>
      <c r="J5" s="38" t="s">
        <v>87</v>
      </c>
      <c r="K5" s="52" t="s">
        <v>88</v>
      </c>
      <c r="L5" s="37" t="s">
        <v>89</v>
      </c>
      <c r="M5" s="37" t="s">
        <v>87</v>
      </c>
      <c r="N5" s="51" t="s">
        <v>88</v>
      </c>
      <c r="O5" s="37" t="s">
        <v>89</v>
      </c>
      <c r="P5" s="37" t="s">
        <v>87</v>
      </c>
      <c r="Q5" s="51" t="s">
        <v>88</v>
      </c>
      <c r="R5" s="37" t="s">
        <v>89</v>
      </c>
      <c r="S5" s="37" t="s">
        <v>87</v>
      </c>
      <c r="T5" s="51" t="s">
        <v>88</v>
      </c>
      <c r="U5" s="37" t="s">
        <v>89</v>
      </c>
      <c r="V5" s="107"/>
      <c r="W5" s="38" t="s">
        <v>87</v>
      </c>
      <c r="X5" s="51" t="s">
        <v>88</v>
      </c>
      <c r="Y5" s="37" t="s">
        <v>89</v>
      </c>
      <c r="Z5" s="37" t="s">
        <v>87</v>
      </c>
      <c r="AA5" s="51" t="s">
        <v>88</v>
      </c>
      <c r="AB5" s="37" t="s">
        <v>89</v>
      </c>
      <c r="AC5" s="37" t="s">
        <v>87</v>
      </c>
      <c r="AD5" s="51" t="s">
        <v>88</v>
      </c>
      <c r="AE5" s="37" t="s">
        <v>89</v>
      </c>
      <c r="AF5" s="38" t="s">
        <v>87</v>
      </c>
      <c r="AG5" s="52" t="s">
        <v>88</v>
      </c>
      <c r="AH5" s="37" t="s">
        <v>89</v>
      </c>
      <c r="AI5" s="37" t="s">
        <v>87</v>
      </c>
      <c r="AJ5" s="51" t="s">
        <v>88</v>
      </c>
      <c r="AK5" s="37" t="s">
        <v>89</v>
      </c>
      <c r="AL5" s="37" t="s">
        <v>87</v>
      </c>
      <c r="AM5" s="51" t="s">
        <v>88</v>
      </c>
      <c r="AN5" s="37" t="s">
        <v>89</v>
      </c>
      <c r="AO5" s="37" t="s">
        <v>87</v>
      </c>
      <c r="AP5" s="51" t="s">
        <v>88</v>
      </c>
      <c r="AQ5" s="37" t="s">
        <v>89</v>
      </c>
      <c r="AR5" s="107"/>
      <c r="AS5" s="38" t="s">
        <v>87</v>
      </c>
      <c r="AT5" s="51" t="s">
        <v>88</v>
      </c>
      <c r="AU5" s="37" t="s">
        <v>89</v>
      </c>
      <c r="AV5" s="37" t="s">
        <v>87</v>
      </c>
      <c r="AW5" s="51" t="s">
        <v>88</v>
      </c>
      <c r="AX5" s="37" t="s">
        <v>89</v>
      </c>
      <c r="AY5" s="37" t="s">
        <v>87</v>
      </c>
      <c r="AZ5" s="54" t="s">
        <v>88</v>
      </c>
      <c r="BA5" s="50" t="s">
        <v>89</v>
      </c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40" customFormat="1" ht="17.25" customHeight="1">
      <c r="A6" s="72" t="s">
        <v>565</v>
      </c>
      <c r="B6" s="6">
        <f>SUM(B7+B32+B33+B34+B35+B36+B37)</f>
        <v>4538</v>
      </c>
      <c r="C6" s="6">
        <f>SUM(C7+C32+C33+C34+C35+C36+C37)</f>
        <v>3689</v>
      </c>
      <c r="D6" s="6">
        <f>SUM(D7+D32+D33+D34+D35+D36+D37)</f>
        <v>34</v>
      </c>
      <c r="E6" s="26">
        <f aca="true" t="shared" si="0" ref="E6:E37">IF(D6&gt;$B6,999,IF($B6=0,0,D6/$B6*100))</f>
        <v>0.7492287351256061</v>
      </c>
      <c r="F6" s="6">
        <f>SUM(F7+F32+F33+F34+F35+F36+F37)</f>
        <v>39</v>
      </c>
      <c r="G6" s="6">
        <f>SUM(G7+G32+G33+G34+G35+G36+G37)</f>
        <v>35</v>
      </c>
      <c r="H6" s="26">
        <f aca="true" t="shared" si="1" ref="H6:H37">IF(G6&gt;$B6,999,IF($B6=0,0,G6/$B6*100))</f>
        <v>0.7712648743940062</v>
      </c>
      <c r="I6" s="6">
        <f>SUM(I7+I32+I33+I34+I35+I36+I37)</f>
        <v>41</v>
      </c>
      <c r="J6" s="6">
        <f>SUM(J7+J32+J33+J34+J35+J36+J37)</f>
        <v>1099</v>
      </c>
      <c r="K6" s="26">
        <f aca="true" t="shared" si="2" ref="K6:K37">IF(J6&gt;$B6,999,IF($B6=0,0,J6/$B6*100))</f>
        <v>24.217717055971793</v>
      </c>
      <c r="L6" s="6">
        <f>SUM(L7+L32+L33+L34+L35+L36+L37)</f>
        <v>1302</v>
      </c>
      <c r="M6" s="6">
        <f>SUM(M7+M32+M33+M34+M35+M36+M37)</f>
        <v>1034</v>
      </c>
      <c r="N6" s="26">
        <f aca="true" t="shared" si="3" ref="N6:N37">IF(M6&gt;$B6,999,IF($B6=0,0,M6/$B6*100))</f>
        <v>22.785368003525782</v>
      </c>
      <c r="O6" s="6">
        <f>SUM(O7+O32+O33+O34+O35+O36+O37)</f>
        <v>1171</v>
      </c>
      <c r="P6" s="6">
        <f>SUM(P7+P32+P33+P34+P35+P36+P37)</f>
        <v>588</v>
      </c>
      <c r="Q6" s="26">
        <f aca="true" t="shared" si="4" ref="Q6:Q37">IF(P6&gt;$B6,999,IF($B6=0,0,P6/$B6*100))</f>
        <v>12.957249889819304</v>
      </c>
      <c r="R6" s="6">
        <f>SUM(R7+R32+R33+R34+R35+R36+R37)</f>
        <v>688</v>
      </c>
      <c r="S6" s="6">
        <f>SUM(S7+S32+S33+S34+S35+S36+S37)</f>
        <v>6</v>
      </c>
      <c r="T6" s="26">
        <f aca="true" t="shared" si="5" ref="T6:T37">IF(S6&gt;$B6,999,IF($B6=0,0,S6/$B6*100))</f>
        <v>0.13221683561040104</v>
      </c>
      <c r="U6" s="6">
        <f>SUM(U7+U32+U33+U34+U35+U36+U37)</f>
        <v>9</v>
      </c>
      <c r="V6" s="72" t="s">
        <v>565</v>
      </c>
      <c r="W6" s="6">
        <f>SUM(W7+W32+W33+W34+W35+W36+W37)</f>
        <v>32</v>
      </c>
      <c r="X6" s="26">
        <f aca="true" t="shared" si="6" ref="X6:X37">IF(W6&gt;$B6,999,IF($B6=0,0,W6/$B6*100))</f>
        <v>0.7051564565888057</v>
      </c>
      <c r="Y6" s="6">
        <f>SUM(Y7+Y32+Y33+Y34+Y35+Y36+Y37)</f>
        <v>35</v>
      </c>
      <c r="Z6" s="6">
        <f>SUM(Z7+Z32+Z33+Z34+Z35+Z36+Z37)</f>
        <v>7</v>
      </c>
      <c r="AA6" s="26">
        <f aca="true" t="shared" si="7" ref="AA6:AA37">IF(Z6&gt;$B6,999,IF($B6=0,0,Z6/$B6*100))</f>
        <v>0.15425297487880124</v>
      </c>
      <c r="AB6" s="6">
        <f>SUM(AB7+AB32+AB33+AB34+AB35+AB36+AB37)</f>
        <v>7</v>
      </c>
      <c r="AC6" s="6">
        <f>SUM(AC7+AC32+AC33+AC34+AC35+AC36+AC37)</f>
        <v>24</v>
      </c>
      <c r="AD6" s="26">
        <f aca="true" t="shared" si="8" ref="AD6:AD37">IF(AC6&gt;$B6,999,IF($B6=0,0,AC6/$B6*100))</f>
        <v>0.5288673424416042</v>
      </c>
      <c r="AE6" s="6">
        <f>SUM(AE7+AE32+AE33+AE34+AE35+AE36+AE37)</f>
        <v>37</v>
      </c>
      <c r="AF6" s="6">
        <f>SUM(AF7+AF32+AF33+AF34+AF35+AF36+AF37)</f>
        <v>5</v>
      </c>
      <c r="AG6" s="26">
        <f aca="true" t="shared" si="9" ref="AG6:AG37">IF(AF6&gt;$B6,999,IF($B6=0,0,AF6/$B6*100))</f>
        <v>0.11018069634200088</v>
      </c>
      <c r="AH6" s="6">
        <f>SUM(AH7+AH32+AH33+AH34+AH35+AH36+AH37)</f>
        <v>6</v>
      </c>
      <c r="AI6" s="6">
        <f>SUM(AI7+AI32+AI33+AI34+AI35+AI36+AI37)</f>
        <v>37</v>
      </c>
      <c r="AJ6" s="26">
        <f aca="true" t="shared" si="10" ref="AJ6:AJ37">IF(AI6&gt;$B6,999,IF($B6=0,0,AI6/$B6*100))</f>
        <v>0.8153371529308066</v>
      </c>
      <c r="AK6" s="6">
        <f>SUM(AK7+AK32+AK33+AK34+AK35+AK36+AK37)</f>
        <v>38</v>
      </c>
      <c r="AL6" s="6">
        <f>SUM(AL7+AL32+AL33+AL34+AL35+AL36+AL37)</f>
        <v>192</v>
      </c>
      <c r="AM6" s="26">
        <f aca="true" t="shared" si="11" ref="AM6:AM37">IF(AL6&gt;$B6,999,IF($B6=0,0,AL6/$B6*100))</f>
        <v>4.230938739532833</v>
      </c>
      <c r="AN6" s="6">
        <f>SUM(AN7+AN32+AN33+AN34+AN35+AN36+AN37)</f>
        <v>204</v>
      </c>
      <c r="AO6" s="6">
        <f>SUM(AO7+AO32+AO33+AO34+AO35+AO36+AO37)</f>
        <v>4</v>
      </c>
      <c r="AP6" s="26">
        <f aca="true" t="shared" si="12" ref="AP6:AP37">IF(AO6&gt;$B6,999,IF($B6=0,0,AO6/$B6*100))</f>
        <v>0.08814455707360071</v>
      </c>
      <c r="AQ6" s="6">
        <f>SUM(AQ7+AQ32+AQ33+AQ34+AQ35+AQ36+AQ37)</f>
        <v>4</v>
      </c>
      <c r="AR6" s="72" t="s">
        <v>565</v>
      </c>
      <c r="AS6" s="6">
        <f>SUM(AS7+AS32+AS33+AS34+AS35+AS36+AS37)</f>
        <v>4</v>
      </c>
      <c r="AT6" s="26">
        <f aca="true" t="shared" si="13" ref="AT6:AT37">IF(AS6&gt;$B6,999,IF($B6=0,0,AS6/$B6*100))</f>
        <v>0.08814455707360071</v>
      </c>
      <c r="AU6" s="6">
        <f>SUM(AU7+AU32+AU33+AU34+AU35+AU36+AU37)</f>
        <v>4</v>
      </c>
      <c r="AV6" s="6">
        <f>SUM(AV7+AV32+AV33+AV34+AV35+AV36+AV37)</f>
        <v>77</v>
      </c>
      <c r="AW6" s="26">
        <f aca="true" t="shared" si="14" ref="AW6:AW37">IF(AV6&gt;$B6,999,IF($B6=0,0,AV6/$B6*100))</f>
        <v>1.6967827236668134</v>
      </c>
      <c r="AX6" s="6">
        <f>SUM(AX7+AX32+AX33+AX34+AX35+AX36+AX37)</f>
        <v>81</v>
      </c>
      <c r="AY6" s="6">
        <f>SUM(AY7+AY32+AY33+AY34+AY35+AY36+AY37)</f>
        <v>20</v>
      </c>
      <c r="AZ6" s="26">
        <f aca="true" t="shared" si="15" ref="AZ6:AZ37">IF(AY6&gt;$B6,999,IF($B6=0,0,AY6/$B6*100))</f>
        <v>0.4407227853680035</v>
      </c>
      <c r="BA6" s="6">
        <f>SUM(BA7+BA32+BA33+BA34+BA35+BA36+BA37)</f>
        <v>23</v>
      </c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40" customFormat="1" ht="19.5" customHeight="1">
      <c r="A7" s="72" t="s">
        <v>566</v>
      </c>
      <c r="B7" s="6">
        <f>SUM(B8+B17+B23)</f>
        <v>2452</v>
      </c>
      <c r="C7" s="6">
        <f>SUM(C8+C17+C23)</f>
        <v>2261</v>
      </c>
      <c r="D7" s="6">
        <f>SUM(D8+D17+D23)</f>
        <v>17</v>
      </c>
      <c r="E7" s="26">
        <f t="shared" si="0"/>
        <v>0.6933115823817292</v>
      </c>
      <c r="F7" s="6">
        <f>SUM(F8+F17+F23)</f>
        <v>17</v>
      </c>
      <c r="G7" s="6">
        <f>SUM(G8+G17+G23)</f>
        <v>10</v>
      </c>
      <c r="H7" s="26">
        <f t="shared" si="1"/>
        <v>0.40783034257748774</v>
      </c>
      <c r="I7" s="6">
        <f>SUM(I8+I17+I23)</f>
        <v>12</v>
      </c>
      <c r="J7" s="6">
        <f>SUM(J8+J17+J23)</f>
        <v>701</v>
      </c>
      <c r="K7" s="26">
        <f t="shared" si="2"/>
        <v>28.58890701468189</v>
      </c>
      <c r="L7" s="6">
        <f>SUM(L8+L17+L23)</f>
        <v>784</v>
      </c>
      <c r="M7" s="6">
        <f>SUM(M8+M17+M23)</f>
        <v>692</v>
      </c>
      <c r="N7" s="26">
        <f t="shared" si="3"/>
        <v>28.221859706362153</v>
      </c>
      <c r="O7" s="6">
        <f>SUM(O8+O17+O23)</f>
        <v>745</v>
      </c>
      <c r="P7" s="6">
        <f>SUM(P8+P17+P23)</f>
        <v>403</v>
      </c>
      <c r="Q7" s="26">
        <f t="shared" si="4"/>
        <v>16.43556280587276</v>
      </c>
      <c r="R7" s="6">
        <f>SUM(R8+R17+R23)</f>
        <v>449</v>
      </c>
      <c r="S7" s="6">
        <f>SUM(S8+S17+S23)</f>
        <v>3</v>
      </c>
      <c r="T7" s="26">
        <f t="shared" si="5"/>
        <v>0.12234910277324632</v>
      </c>
      <c r="U7" s="6">
        <f>SUM(U8+U17+U23)</f>
        <v>6</v>
      </c>
      <c r="V7" s="72" t="s">
        <v>566</v>
      </c>
      <c r="W7" s="6">
        <f>SUM(W8+W17+W23)</f>
        <v>22</v>
      </c>
      <c r="X7" s="26">
        <f t="shared" si="6"/>
        <v>0.897226753670473</v>
      </c>
      <c r="Y7" s="6">
        <f>SUM(Y8+Y17+Y23)</f>
        <v>22</v>
      </c>
      <c r="Z7" s="6">
        <f>SUM(Z8+Z17+Z23)</f>
        <v>0</v>
      </c>
      <c r="AA7" s="26">
        <f t="shared" si="7"/>
        <v>0</v>
      </c>
      <c r="AB7" s="6">
        <f>SUM(AB8+AB17+AB23)</f>
        <v>0</v>
      </c>
      <c r="AC7" s="6">
        <f>SUM(AC8+AC17+AC23)</f>
        <v>14</v>
      </c>
      <c r="AD7" s="26">
        <f t="shared" si="8"/>
        <v>0.5709624796084829</v>
      </c>
      <c r="AE7" s="6">
        <f>SUM(AE8+AE17+AE23)</f>
        <v>18</v>
      </c>
      <c r="AF7" s="6">
        <f>SUM(AF8+AF17+AF23)</f>
        <v>2</v>
      </c>
      <c r="AG7" s="26">
        <f t="shared" si="9"/>
        <v>0.08156606851549755</v>
      </c>
      <c r="AH7" s="6">
        <f>SUM(AH8+AH17+AH23)</f>
        <v>3</v>
      </c>
      <c r="AI7" s="6">
        <f>SUM(AI8+AI17+AI23)</f>
        <v>29</v>
      </c>
      <c r="AJ7" s="26">
        <f t="shared" si="10"/>
        <v>1.1827079934747144</v>
      </c>
      <c r="AK7" s="6">
        <f>SUM(AK8+AK17+AK23)</f>
        <v>29</v>
      </c>
      <c r="AL7" s="6">
        <f>SUM(AL8+AL17+AL23)</f>
        <v>123</v>
      </c>
      <c r="AM7" s="26">
        <f t="shared" si="11"/>
        <v>5.0163132137031</v>
      </c>
      <c r="AN7" s="6">
        <f>SUM(AN8+AN17+AN23)</f>
        <v>124</v>
      </c>
      <c r="AO7" s="6">
        <f>SUM(AO8+AO17+AO23)</f>
        <v>0</v>
      </c>
      <c r="AP7" s="26">
        <f t="shared" si="12"/>
        <v>0</v>
      </c>
      <c r="AQ7" s="6">
        <f>SUM(AQ8+AQ17+AQ23)</f>
        <v>0</v>
      </c>
      <c r="AR7" s="72" t="s">
        <v>566</v>
      </c>
      <c r="AS7" s="6">
        <f>SUM(AS8+AS17+AS23)</f>
        <v>3</v>
      </c>
      <c r="AT7" s="26">
        <f t="shared" si="13"/>
        <v>0.12234910277324632</v>
      </c>
      <c r="AU7" s="6">
        <f>SUM(AU8+AU17+AU23)</f>
        <v>3</v>
      </c>
      <c r="AV7" s="6">
        <f>SUM(AV8+AV17+AV23)</f>
        <v>44</v>
      </c>
      <c r="AW7" s="26">
        <f t="shared" si="14"/>
        <v>1.794453507340946</v>
      </c>
      <c r="AX7" s="6">
        <f>SUM(AX8+AX17+AX23)</f>
        <v>47</v>
      </c>
      <c r="AY7" s="6">
        <f>SUM(AY8+AY17+AY23)</f>
        <v>2</v>
      </c>
      <c r="AZ7" s="26">
        <f t="shared" si="15"/>
        <v>0.08156606851549755</v>
      </c>
      <c r="BA7" s="6">
        <f>SUM(BA8+BA17+BA23)</f>
        <v>2</v>
      </c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53" s="40" customFormat="1" ht="21" customHeight="1">
      <c r="A8" s="72" t="s">
        <v>567</v>
      </c>
      <c r="B8" s="6">
        <f>SUM(B9:B16)</f>
        <v>712</v>
      </c>
      <c r="C8" s="6">
        <f>SUM(C9:C16)</f>
        <v>914</v>
      </c>
      <c r="D8" s="6">
        <f>SUM(D9:D16)</f>
        <v>10</v>
      </c>
      <c r="E8" s="26">
        <f t="shared" si="0"/>
        <v>1.4044943820224718</v>
      </c>
      <c r="F8" s="6">
        <f>SUM(F9:F16)</f>
        <v>10</v>
      </c>
      <c r="G8" s="6">
        <f>SUM(G9:G16)</f>
        <v>8</v>
      </c>
      <c r="H8" s="26">
        <f t="shared" si="1"/>
        <v>1.1235955056179776</v>
      </c>
      <c r="I8" s="6">
        <f>SUM(I9:I16)</f>
        <v>9</v>
      </c>
      <c r="J8" s="6">
        <f>SUM(J9:J16)</f>
        <v>257</v>
      </c>
      <c r="K8" s="26">
        <f t="shared" si="2"/>
        <v>36.09550561797753</v>
      </c>
      <c r="L8" s="6">
        <f>SUM(L9:L16)</f>
        <v>280</v>
      </c>
      <c r="M8" s="6">
        <f>SUM(M9:M16)</f>
        <v>303</v>
      </c>
      <c r="N8" s="26">
        <f t="shared" si="3"/>
        <v>42.5561797752809</v>
      </c>
      <c r="O8" s="6">
        <f>SUM(O9:O16)</f>
        <v>328</v>
      </c>
      <c r="P8" s="6">
        <f>SUM(P9:P16)</f>
        <v>170</v>
      </c>
      <c r="Q8" s="26">
        <f t="shared" si="4"/>
        <v>23.876404494382022</v>
      </c>
      <c r="R8" s="6">
        <f>SUM(R9:R16)</f>
        <v>196</v>
      </c>
      <c r="S8" s="6">
        <f>SUM(S9:S16)</f>
        <v>1</v>
      </c>
      <c r="T8" s="26">
        <f t="shared" si="5"/>
        <v>0.1404494382022472</v>
      </c>
      <c r="U8" s="6">
        <f>SUM(U9:U16)</f>
        <v>3</v>
      </c>
      <c r="V8" s="72" t="s">
        <v>567</v>
      </c>
      <c r="W8" s="6">
        <f>SUM(W9:W16)</f>
        <v>17</v>
      </c>
      <c r="X8" s="26">
        <f t="shared" si="6"/>
        <v>2.387640449438202</v>
      </c>
      <c r="Y8" s="6">
        <f>SUM(Y9:Y16)</f>
        <v>17</v>
      </c>
      <c r="Z8" s="6">
        <f>SUM(Z9:Z16)</f>
        <v>0</v>
      </c>
      <c r="AA8" s="26">
        <f t="shared" si="7"/>
        <v>0</v>
      </c>
      <c r="AB8" s="6">
        <f>SUM(AB9:AB16)</f>
        <v>0</v>
      </c>
      <c r="AC8" s="6">
        <f>SUM(AC9:AC16)</f>
        <v>4</v>
      </c>
      <c r="AD8" s="26">
        <f t="shared" si="8"/>
        <v>0.5617977528089888</v>
      </c>
      <c r="AE8" s="6">
        <f>SUM(AE9:AE16)</f>
        <v>6</v>
      </c>
      <c r="AF8" s="6">
        <f>SUM(AF9:AF16)</f>
        <v>1</v>
      </c>
      <c r="AG8" s="26">
        <f t="shared" si="9"/>
        <v>0.1404494382022472</v>
      </c>
      <c r="AH8" s="6">
        <f>SUM(AH9:AH16)</f>
        <v>1</v>
      </c>
      <c r="AI8" s="6">
        <f>SUM(AI9:AI16)</f>
        <v>14</v>
      </c>
      <c r="AJ8" s="26">
        <f t="shared" si="10"/>
        <v>1.9662921348314606</v>
      </c>
      <c r="AK8" s="6">
        <f>SUM(AK9:AK16)</f>
        <v>14</v>
      </c>
      <c r="AL8" s="6">
        <f>SUM(AL9:AL16)</f>
        <v>46</v>
      </c>
      <c r="AM8" s="26">
        <f t="shared" si="11"/>
        <v>6.460674157303371</v>
      </c>
      <c r="AN8" s="6">
        <f>SUM(AN9:AN16)</f>
        <v>46</v>
      </c>
      <c r="AO8" s="6">
        <f>SUM(AO9:AO16)</f>
        <v>0</v>
      </c>
      <c r="AP8" s="26">
        <f t="shared" si="12"/>
        <v>0</v>
      </c>
      <c r="AQ8" s="6">
        <f>SUM(AQ9:AQ16)</f>
        <v>0</v>
      </c>
      <c r="AR8" s="72" t="s">
        <v>567</v>
      </c>
      <c r="AS8" s="6">
        <f>SUM(AS9:AS16)</f>
        <v>0</v>
      </c>
      <c r="AT8" s="26">
        <f t="shared" si="13"/>
        <v>0</v>
      </c>
      <c r="AU8" s="6">
        <f>SUM(AU9:AU16)</f>
        <v>0</v>
      </c>
      <c r="AV8" s="6">
        <f>SUM(AV9:AV16)</f>
        <v>4</v>
      </c>
      <c r="AW8" s="26">
        <f t="shared" si="14"/>
        <v>0.5617977528089888</v>
      </c>
      <c r="AX8" s="6">
        <f>SUM(AX9:AX16)</f>
        <v>4</v>
      </c>
      <c r="AY8" s="6">
        <f>SUM(AY9:AY16)</f>
        <v>0</v>
      </c>
      <c r="AZ8" s="26">
        <f t="shared" si="15"/>
        <v>0</v>
      </c>
      <c r="BA8" s="6">
        <f>SUM(BA9:BA16)</f>
        <v>0</v>
      </c>
    </row>
    <row r="9" spans="1:53" s="40" customFormat="1" ht="21" customHeight="1">
      <c r="A9" s="72" t="s">
        <v>611</v>
      </c>
      <c r="B9" s="6">
        <v>258</v>
      </c>
      <c r="C9" s="6">
        <f aca="true" t="shared" si="16" ref="C9:C16">SUM(F9+I9+L9+O9+R9+U9+Y9+AB9+AE9+AH9+AK9+AN9+AQ9+AU9+AX9+BA9)</f>
        <v>323</v>
      </c>
      <c r="D9" s="6">
        <v>2</v>
      </c>
      <c r="E9" s="26">
        <f t="shared" si="0"/>
        <v>0.7751937984496124</v>
      </c>
      <c r="F9" s="6">
        <v>2</v>
      </c>
      <c r="G9" s="6">
        <v>5</v>
      </c>
      <c r="H9" s="26">
        <f t="shared" si="1"/>
        <v>1.937984496124031</v>
      </c>
      <c r="I9" s="6">
        <v>6</v>
      </c>
      <c r="J9" s="6">
        <v>104</v>
      </c>
      <c r="K9" s="26">
        <f t="shared" si="2"/>
        <v>40.310077519379846</v>
      </c>
      <c r="L9" s="6">
        <v>115</v>
      </c>
      <c r="M9" s="6">
        <v>99</v>
      </c>
      <c r="N9" s="26">
        <f t="shared" si="3"/>
        <v>38.372093023255815</v>
      </c>
      <c r="O9" s="6">
        <v>104</v>
      </c>
      <c r="P9" s="6">
        <v>56</v>
      </c>
      <c r="Q9" s="26">
        <f t="shared" si="4"/>
        <v>21.705426356589147</v>
      </c>
      <c r="R9" s="6">
        <v>66</v>
      </c>
      <c r="S9" s="6">
        <v>0</v>
      </c>
      <c r="T9" s="26">
        <f t="shared" si="5"/>
        <v>0</v>
      </c>
      <c r="U9" s="6">
        <v>0</v>
      </c>
      <c r="V9" s="72" t="s">
        <v>611</v>
      </c>
      <c r="W9" s="6">
        <v>5</v>
      </c>
      <c r="X9" s="26">
        <f t="shared" si="6"/>
        <v>1.937984496124031</v>
      </c>
      <c r="Y9" s="6">
        <v>5</v>
      </c>
      <c r="Z9" s="6">
        <v>0</v>
      </c>
      <c r="AA9" s="26">
        <f t="shared" si="7"/>
        <v>0</v>
      </c>
      <c r="AB9" s="6">
        <v>0</v>
      </c>
      <c r="AC9" s="6">
        <v>1</v>
      </c>
      <c r="AD9" s="26">
        <f t="shared" si="8"/>
        <v>0.3875968992248062</v>
      </c>
      <c r="AE9" s="6">
        <v>1</v>
      </c>
      <c r="AF9" s="6">
        <v>0</v>
      </c>
      <c r="AG9" s="26">
        <f t="shared" si="9"/>
        <v>0</v>
      </c>
      <c r="AH9" s="6">
        <v>0</v>
      </c>
      <c r="AI9" s="6">
        <v>3</v>
      </c>
      <c r="AJ9" s="26">
        <f t="shared" si="10"/>
        <v>1.1627906976744187</v>
      </c>
      <c r="AK9" s="6">
        <v>3</v>
      </c>
      <c r="AL9" s="6">
        <v>20</v>
      </c>
      <c r="AM9" s="26">
        <f t="shared" si="11"/>
        <v>7.751937984496124</v>
      </c>
      <c r="AN9" s="6">
        <v>20</v>
      </c>
      <c r="AO9" s="6">
        <v>0</v>
      </c>
      <c r="AP9" s="26">
        <f t="shared" si="12"/>
        <v>0</v>
      </c>
      <c r="AQ9" s="6">
        <v>0</v>
      </c>
      <c r="AR9" s="72" t="s">
        <v>611</v>
      </c>
      <c r="AS9" s="6">
        <v>0</v>
      </c>
      <c r="AT9" s="26">
        <f t="shared" si="13"/>
        <v>0</v>
      </c>
      <c r="AU9" s="6">
        <v>0</v>
      </c>
      <c r="AV9" s="6">
        <v>1</v>
      </c>
      <c r="AW9" s="26">
        <f t="shared" si="14"/>
        <v>0.3875968992248062</v>
      </c>
      <c r="AX9" s="6">
        <v>1</v>
      </c>
      <c r="AY9" s="6">
        <v>0</v>
      </c>
      <c r="AZ9" s="26">
        <f t="shared" si="15"/>
        <v>0</v>
      </c>
      <c r="BA9" s="6">
        <v>0</v>
      </c>
    </row>
    <row r="10" spans="1:53" s="40" customFormat="1" ht="12" customHeight="1">
      <c r="A10" s="72" t="s">
        <v>568</v>
      </c>
      <c r="B10" s="6">
        <v>49</v>
      </c>
      <c r="C10" s="6">
        <f t="shared" si="16"/>
        <v>63</v>
      </c>
      <c r="D10" s="6">
        <v>3</v>
      </c>
      <c r="E10" s="26">
        <f t="shared" si="0"/>
        <v>6.122448979591836</v>
      </c>
      <c r="F10" s="6">
        <v>3</v>
      </c>
      <c r="G10" s="6">
        <v>1</v>
      </c>
      <c r="H10" s="26">
        <f t="shared" si="1"/>
        <v>2.0408163265306123</v>
      </c>
      <c r="I10" s="6">
        <v>1</v>
      </c>
      <c r="J10" s="6">
        <v>19</v>
      </c>
      <c r="K10" s="26">
        <f t="shared" si="2"/>
        <v>38.775510204081634</v>
      </c>
      <c r="L10" s="6">
        <v>20</v>
      </c>
      <c r="M10" s="6">
        <v>21</v>
      </c>
      <c r="N10" s="26">
        <f t="shared" si="3"/>
        <v>42.857142857142854</v>
      </c>
      <c r="O10" s="6">
        <v>23</v>
      </c>
      <c r="P10" s="6">
        <v>10</v>
      </c>
      <c r="Q10" s="26">
        <f t="shared" si="4"/>
        <v>20.408163265306122</v>
      </c>
      <c r="R10" s="6">
        <v>11</v>
      </c>
      <c r="S10" s="6">
        <v>0</v>
      </c>
      <c r="T10" s="26">
        <f t="shared" si="5"/>
        <v>0</v>
      </c>
      <c r="U10" s="6">
        <v>0</v>
      </c>
      <c r="V10" s="72" t="s">
        <v>568</v>
      </c>
      <c r="W10" s="6">
        <v>3</v>
      </c>
      <c r="X10" s="26">
        <f t="shared" si="6"/>
        <v>6.122448979591836</v>
      </c>
      <c r="Y10" s="6">
        <v>3</v>
      </c>
      <c r="Z10" s="6">
        <v>0</v>
      </c>
      <c r="AA10" s="26">
        <f t="shared" si="7"/>
        <v>0</v>
      </c>
      <c r="AB10" s="6">
        <v>0</v>
      </c>
      <c r="AC10" s="6">
        <v>0</v>
      </c>
      <c r="AD10" s="26">
        <f t="shared" si="8"/>
        <v>0</v>
      </c>
      <c r="AE10" s="6">
        <v>0</v>
      </c>
      <c r="AF10" s="6">
        <v>0</v>
      </c>
      <c r="AG10" s="26">
        <f t="shared" si="9"/>
        <v>0</v>
      </c>
      <c r="AH10" s="6">
        <v>0</v>
      </c>
      <c r="AI10" s="6">
        <v>1</v>
      </c>
      <c r="AJ10" s="26">
        <f t="shared" si="10"/>
        <v>2.0408163265306123</v>
      </c>
      <c r="AK10" s="6">
        <v>1</v>
      </c>
      <c r="AL10" s="6">
        <v>1</v>
      </c>
      <c r="AM10" s="26">
        <f t="shared" si="11"/>
        <v>2.0408163265306123</v>
      </c>
      <c r="AN10" s="6">
        <v>1</v>
      </c>
      <c r="AO10" s="6">
        <v>0</v>
      </c>
      <c r="AP10" s="26">
        <f t="shared" si="12"/>
        <v>0</v>
      </c>
      <c r="AQ10" s="6">
        <v>0</v>
      </c>
      <c r="AR10" s="72" t="s">
        <v>568</v>
      </c>
      <c r="AS10" s="6">
        <v>0</v>
      </c>
      <c r="AT10" s="26">
        <f t="shared" si="13"/>
        <v>0</v>
      </c>
      <c r="AU10" s="6">
        <v>0</v>
      </c>
      <c r="AV10" s="6">
        <v>0</v>
      </c>
      <c r="AW10" s="26">
        <f t="shared" si="14"/>
        <v>0</v>
      </c>
      <c r="AX10" s="6">
        <v>0</v>
      </c>
      <c r="AY10" s="6">
        <v>0</v>
      </c>
      <c r="AZ10" s="26">
        <f t="shared" si="15"/>
        <v>0</v>
      </c>
      <c r="BA10" s="6">
        <v>0</v>
      </c>
    </row>
    <row r="11" spans="1:53" s="40" customFormat="1" ht="12" customHeight="1">
      <c r="A11" s="72" t="s">
        <v>569</v>
      </c>
      <c r="B11" s="6">
        <v>283</v>
      </c>
      <c r="C11" s="6">
        <f t="shared" si="16"/>
        <v>343</v>
      </c>
      <c r="D11" s="6">
        <v>1</v>
      </c>
      <c r="E11" s="26">
        <f t="shared" si="0"/>
        <v>0.35335689045936397</v>
      </c>
      <c r="F11" s="6">
        <v>1</v>
      </c>
      <c r="G11" s="6">
        <v>2</v>
      </c>
      <c r="H11" s="26">
        <f t="shared" si="1"/>
        <v>0.7067137809187279</v>
      </c>
      <c r="I11" s="6">
        <v>2</v>
      </c>
      <c r="J11" s="6">
        <v>92</v>
      </c>
      <c r="K11" s="26">
        <f t="shared" si="2"/>
        <v>32.50883392226148</v>
      </c>
      <c r="L11" s="6">
        <v>100</v>
      </c>
      <c r="M11" s="6">
        <v>121</v>
      </c>
      <c r="N11" s="26">
        <f t="shared" si="3"/>
        <v>42.75618374558304</v>
      </c>
      <c r="O11" s="6">
        <v>132</v>
      </c>
      <c r="P11" s="6">
        <v>68</v>
      </c>
      <c r="Q11" s="26">
        <f t="shared" si="4"/>
        <v>24.02826855123675</v>
      </c>
      <c r="R11" s="6">
        <v>76</v>
      </c>
      <c r="S11" s="6">
        <v>1</v>
      </c>
      <c r="T11" s="26">
        <f t="shared" si="5"/>
        <v>0.35335689045936397</v>
      </c>
      <c r="U11" s="6">
        <v>3</v>
      </c>
      <c r="V11" s="72" t="s">
        <v>569</v>
      </c>
      <c r="W11" s="6">
        <v>6</v>
      </c>
      <c r="X11" s="26">
        <f t="shared" si="6"/>
        <v>2.1201413427561837</v>
      </c>
      <c r="Y11" s="6">
        <v>6</v>
      </c>
      <c r="Z11" s="6">
        <v>0</v>
      </c>
      <c r="AA11" s="26">
        <f t="shared" si="7"/>
        <v>0</v>
      </c>
      <c r="AB11" s="6">
        <v>0</v>
      </c>
      <c r="AC11" s="6">
        <v>1</v>
      </c>
      <c r="AD11" s="26">
        <f t="shared" si="8"/>
        <v>0.35335689045936397</v>
      </c>
      <c r="AE11" s="6">
        <v>1</v>
      </c>
      <c r="AF11" s="6">
        <v>0</v>
      </c>
      <c r="AG11" s="26">
        <f t="shared" si="9"/>
        <v>0</v>
      </c>
      <c r="AH11" s="6">
        <v>0</v>
      </c>
      <c r="AI11" s="6">
        <v>5</v>
      </c>
      <c r="AJ11" s="26">
        <f t="shared" si="10"/>
        <v>1.76678445229682</v>
      </c>
      <c r="AK11" s="6">
        <v>5</v>
      </c>
      <c r="AL11" s="6">
        <v>16</v>
      </c>
      <c r="AM11" s="26">
        <f t="shared" si="11"/>
        <v>5.6537102473498235</v>
      </c>
      <c r="AN11" s="6">
        <v>16</v>
      </c>
      <c r="AO11" s="6">
        <v>0</v>
      </c>
      <c r="AP11" s="26">
        <f t="shared" si="12"/>
        <v>0</v>
      </c>
      <c r="AQ11" s="6">
        <v>0</v>
      </c>
      <c r="AR11" s="72" t="s">
        <v>569</v>
      </c>
      <c r="AS11" s="6">
        <v>0</v>
      </c>
      <c r="AT11" s="26">
        <f t="shared" si="13"/>
        <v>0</v>
      </c>
      <c r="AU11" s="6">
        <v>0</v>
      </c>
      <c r="AV11" s="6">
        <v>1</v>
      </c>
      <c r="AW11" s="26">
        <f t="shared" si="14"/>
        <v>0.35335689045936397</v>
      </c>
      <c r="AX11" s="6">
        <v>1</v>
      </c>
      <c r="AY11" s="6">
        <v>0</v>
      </c>
      <c r="AZ11" s="26">
        <f t="shared" si="15"/>
        <v>0</v>
      </c>
      <c r="BA11" s="6">
        <v>0</v>
      </c>
    </row>
    <row r="12" spans="1:53" s="40" customFormat="1" ht="12" customHeight="1">
      <c r="A12" s="72" t="s">
        <v>570</v>
      </c>
      <c r="B12" s="6">
        <v>49</v>
      </c>
      <c r="C12" s="6">
        <f t="shared" si="16"/>
        <v>69</v>
      </c>
      <c r="D12" s="6">
        <v>0</v>
      </c>
      <c r="E12" s="26">
        <f t="shared" si="0"/>
        <v>0</v>
      </c>
      <c r="F12" s="6">
        <v>0</v>
      </c>
      <c r="G12" s="6">
        <v>0</v>
      </c>
      <c r="H12" s="26">
        <f t="shared" si="1"/>
        <v>0</v>
      </c>
      <c r="I12" s="6">
        <v>0</v>
      </c>
      <c r="J12" s="6">
        <v>17</v>
      </c>
      <c r="K12" s="26">
        <f t="shared" si="2"/>
        <v>34.69387755102041</v>
      </c>
      <c r="L12" s="6">
        <v>18</v>
      </c>
      <c r="M12" s="6">
        <v>25</v>
      </c>
      <c r="N12" s="26">
        <f t="shared" si="3"/>
        <v>51.02040816326531</v>
      </c>
      <c r="O12" s="6">
        <v>29</v>
      </c>
      <c r="P12" s="6">
        <v>14</v>
      </c>
      <c r="Q12" s="26">
        <f t="shared" si="4"/>
        <v>28.57142857142857</v>
      </c>
      <c r="R12" s="6">
        <v>16</v>
      </c>
      <c r="S12" s="6">
        <v>0</v>
      </c>
      <c r="T12" s="26">
        <f t="shared" si="5"/>
        <v>0</v>
      </c>
      <c r="U12" s="6">
        <v>0</v>
      </c>
      <c r="V12" s="72" t="s">
        <v>570</v>
      </c>
      <c r="W12" s="6">
        <v>1</v>
      </c>
      <c r="X12" s="26">
        <f t="shared" si="6"/>
        <v>2.0408163265306123</v>
      </c>
      <c r="Y12" s="6">
        <v>1</v>
      </c>
      <c r="Z12" s="6">
        <v>0</v>
      </c>
      <c r="AA12" s="26">
        <f t="shared" si="7"/>
        <v>0</v>
      </c>
      <c r="AB12" s="6">
        <v>0</v>
      </c>
      <c r="AC12" s="6">
        <v>0</v>
      </c>
      <c r="AD12" s="26">
        <f t="shared" si="8"/>
        <v>0</v>
      </c>
      <c r="AE12" s="6">
        <v>0</v>
      </c>
      <c r="AF12" s="6">
        <v>0</v>
      </c>
      <c r="AG12" s="26">
        <f t="shared" si="9"/>
        <v>0</v>
      </c>
      <c r="AH12" s="6">
        <v>0</v>
      </c>
      <c r="AI12" s="6">
        <v>2</v>
      </c>
      <c r="AJ12" s="26">
        <f t="shared" si="10"/>
        <v>4.081632653061225</v>
      </c>
      <c r="AK12" s="6">
        <v>2</v>
      </c>
      <c r="AL12" s="6">
        <v>3</v>
      </c>
      <c r="AM12" s="26">
        <f t="shared" si="11"/>
        <v>6.122448979591836</v>
      </c>
      <c r="AN12" s="6">
        <v>3</v>
      </c>
      <c r="AO12" s="6">
        <v>0</v>
      </c>
      <c r="AP12" s="26">
        <f t="shared" si="12"/>
        <v>0</v>
      </c>
      <c r="AQ12" s="6">
        <v>0</v>
      </c>
      <c r="AR12" s="72" t="s">
        <v>570</v>
      </c>
      <c r="AS12" s="6">
        <v>0</v>
      </c>
      <c r="AT12" s="26">
        <f t="shared" si="13"/>
        <v>0</v>
      </c>
      <c r="AU12" s="6">
        <v>0</v>
      </c>
      <c r="AV12" s="6">
        <v>0</v>
      </c>
      <c r="AW12" s="26">
        <f t="shared" si="14"/>
        <v>0</v>
      </c>
      <c r="AX12" s="6">
        <v>0</v>
      </c>
      <c r="AY12" s="6">
        <v>0</v>
      </c>
      <c r="AZ12" s="26">
        <f t="shared" si="15"/>
        <v>0</v>
      </c>
      <c r="BA12" s="6">
        <v>0</v>
      </c>
    </row>
    <row r="13" spans="1:53" s="40" customFormat="1" ht="12" customHeight="1">
      <c r="A13" s="72" t="s">
        <v>571</v>
      </c>
      <c r="B13" s="6">
        <v>19</v>
      </c>
      <c r="C13" s="6">
        <f t="shared" si="16"/>
        <v>16</v>
      </c>
      <c r="D13" s="6">
        <v>0</v>
      </c>
      <c r="E13" s="26">
        <f t="shared" si="0"/>
        <v>0</v>
      </c>
      <c r="F13" s="6">
        <v>0</v>
      </c>
      <c r="G13" s="6">
        <v>0</v>
      </c>
      <c r="H13" s="26">
        <f t="shared" si="1"/>
        <v>0</v>
      </c>
      <c r="I13" s="6">
        <v>0</v>
      </c>
      <c r="J13" s="6">
        <v>3</v>
      </c>
      <c r="K13" s="26">
        <f t="shared" si="2"/>
        <v>15.789473684210526</v>
      </c>
      <c r="L13" s="6">
        <v>3</v>
      </c>
      <c r="M13" s="6">
        <v>7</v>
      </c>
      <c r="N13" s="26">
        <f t="shared" si="3"/>
        <v>36.84210526315789</v>
      </c>
      <c r="O13" s="6">
        <v>7</v>
      </c>
      <c r="P13" s="6">
        <v>3</v>
      </c>
      <c r="Q13" s="26">
        <f t="shared" si="4"/>
        <v>15.789473684210526</v>
      </c>
      <c r="R13" s="6">
        <v>3</v>
      </c>
      <c r="S13" s="6">
        <v>0</v>
      </c>
      <c r="T13" s="26">
        <f t="shared" si="5"/>
        <v>0</v>
      </c>
      <c r="U13" s="6">
        <v>0</v>
      </c>
      <c r="V13" s="72" t="s">
        <v>571</v>
      </c>
      <c r="W13" s="6">
        <v>0</v>
      </c>
      <c r="X13" s="26">
        <f t="shared" si="6"/>
        <v>0</v>
      </c>
      <c r="Y13" s="6">
        <v>0</v>
      </c>
      <c r="Z13" s="6">
        <v>0</v>
      </c>
      <c r="AA13" s="26">
        <f t="shared" si="7"/>
        <v>0</v>
      </c>
      <c r="AB13" s="6">
        <v>0</v>
      </c>
      <c r="AC13" s="6">
        <v>1</v>
      </c>
      <c r="AD13" s="26">
        <f t="shared" si="8"/>
        <v>5.263157894736842</v>
      </c>
      <c r="AE13" s="6">
        <v>2</v>
      </c>
      <c r="AF13" s="6">
        <v>0</v>
      </c>
      <c r="AG13" s="26">
        <f t="shared" si="9"/>
        <v>0</v>
      </c>
      <c r="AH13" s="6">
        <v>0</v>
      </c>
      <c r="AI13" s="6">
        <v>0</v>
      </c>
      <c r="AJ13" s="26">
        <f t="shared" si="10"/>
        <v>0</v>
      </c>
      <c r="AK13" s="6">
        <v>0</v>
      </c>
      <c r="AL13" s="6">
        <v>1</v>
      </c>
      <c r="AM13" s="26">
        <f t="shared" si="11"/>
        <v>5.263157894736842</v>
      </c>
      <c r="AN13" s="6">
        <v>1</v>
      </c>
      <c r="AO13" s="6">
        <v>0</v>
      </c>
      <c r="AP13" s="26">
        <f t="shared" si="12"/>
        <v>0</v>
      </c>
      <c r="AQ13" s="6">
        <v>0</v>
      </c>
      <c r="AR13" s="72" t="s">
        <v>571</v>
      </c>
      <c r="AS13" s="6">
        <v>0</v>
      </c>
      <c r="AT13" s="26">
        <f t="shared" si="13"/>
        <v>0</v>
      </c>
      <c r="AU13" s="6">
        <v>0</v>
      </c>
      <c r="AV13" s="6">
        <v>0</v>
      </c>
      <c r="AW13" s="26">
        <f t="shared" si="14"/>
        <v>0</v>
      </c>
      <c r="AX13" s="6">
        <v>0</v>
      </c>
      <c r="AY13" s="6">
        <v>0</v>
      </c>
      <c r="AZ13" s="26">
        <f t="shared" si="15"/>
        <v>0</v>
      </c>
      <c r="BA13" s="6">
        <v>0</v>
      </c>
    </row>
    <row r="14" spans="1:53" s="40" customFormat="1" ht="12" customHeight="1">
      <c r="A14" s="72" t="s">
        <v>572</v>
      </c>
      <c r="B14" s="6">
        <v>26</v>
      </c>
      <c r="C14" s="6">
        <f t="shared" si="16"/>
        <v>50</v>
      </c>
      <c r="D14" s="6">
        <v>3</v>
      </c>
      <c r="E14" s="26">
        <f t="shared" si="0"/>
        <v>11.538461538461538</v>
      </c>
      <c r="F14" s="6">
        <v>3</v>
      </c>
      <c r="G14" s="6">
        <v>0</v>
      </c>
      <c r="H14" s="26">
        <f t="shared" si="1"/>
        <v>0</v>
      </c>
      <c r="I14" s="6">
        <v>0</v>
      </c>
      <c r="J14" s="6">
        <v>12</v>
      </c>
      <c r="K14" s="26">
        <f t="shared" si="2"/>
        <v>46.15384615384615</v>
      </c>
      <c r="L14" s="6">
        <v>12</v>
      </c>
      <c r="M14" s="6">
        <v>16</v>
      </c>
      <c r="N14" s="26">
        <f t="shared" si="3"/>
        <v>61.53846153846154</v>
      </c>
      <c r="O14" s="6">
        <v>18</v>
      </c>
      <c r="P14" s="6">
        <v>8</v>
      </c>
      <c r="Q14" s="26">
        <f t="shared" si="4"/>
        <v>30.76923076923077</v>
      </c>
      <c r="R14" s="6">
        <v>10</v>
      </c>
      <c r="S14" s="6">
        <v>0</v>
      </c>
      <c r="T14" s="26">
        <f t="shared" si="5"/>
        <v>0</v>
      </c>
      <c r="U14" s="6">
        <v>0</v>
      </c>
      <c r="V14" s="72" t="s">
        <v>572</v>
      </c>
      <c r="W14" s="6">
        <v>2</v>
      </c>
      <c r="X14" s="26">
        <f t="shared" si="6"/>
        <v>7.6923076923076925</v>
      </c>
      <c r="Y14" s="6">
        <v>2</v>
      </c>
      <c r="Z14" s="6">
        <v>0</v>
      </c>
      <c r="AA14" s="26">
        <f t="shared" si="7"/>
        <v>0</v>
      </c>
      <c r="AB14" s="6">
        <v>0</v>
      </c>
      <c r="AC14" s="6">
        <v>1</v>
      </c>
      <c r="AD14" s="26">
        <f t="shared" si="8"/>
        <v>3.8461538461538463</v>
      </c>
      <c r="AE14" s="6">
        <v>2</v>
      </c>
      <c r="AF14" s="6">
        <v>0</v>
      </c>
      <c r="AG14" s="26">
        <f t="shared" si="9"/>
        <v>0</v>
      </c>
      <c r="AH14" s="6">
        <v>0</v>
      </c>
      <c r="AI14" s="6">
        <v>1</v>
      </c>
      <c r="AJ14" s="26">
        <f t="shared" si="10"/>
        <v>3.8461538461538463</v>
      </c>
      <c r="AK14" s="6">
        <v>1</v>
      </c>
      <c r="AL14" s="6">
        <v>0</v>
      </c>
      <c r="AM14" s="26">
        <f t="shared" si="11"/>
        <v>0</v>
      </c>
      <c r="AN14" s="6">
        <v>0</v>
      </c>
      <c r="AO14" s="6">
        <v>0</v>
      </c>
      <c r="AP14" s="26">
        <f t="shared" si="12"/>
        <v>0</v>
      </c>
      <c r="AQ14" s="6">
        <v>0</v>
      </c>
      <c r="AR14" s="72" t="s">
        <v>572</v>
      </c>
      <c r="AS14" s="6">
        <v>0</v>
      </c>
      <c r="AT14" s="26">
        <f t="shared" si="13"/>
        <v>0</v>
      </c>
      <c r="AU14" s="6">
        <v>0</v>
      </c>
      <c r="AV14" s="6">
        <v>2</v>
      </c>
      <c r="AW14" s="26">
        <f t="shared" si="14"/>
        <v>7.6923076923076925</v>
      </c>
      <c r="AX14" s="6">
        <v>2</v>
      </c>
      <c r="AY14" s="6">
        <v>0</v>
      </c>
      <c r="AZ14" s="26">
        <f t="shared" si="15"/>
        <v>0</v>
      </c>
      <c r="BA14" s="6">
        <v>0</v>
      </c>
    </row>
    <row r="15" spans="1:53" s="40" customFormat="1" ht="12" customHeight="1">
      <c r="A15" s="72" t="s">
        <v>573</v>
      </c>
      <c r="B15" s="6">
        <v>28</v>
      </c>
      <c r="C15" s="6">
        <f t="shared" si="16"/>
        <v>50</v>
      </c>
      <c r="D15" s="6">
        <v>1</v>
      </c>
      <c r="E15" s="26">
        <f t="shared" si="0"/>
        <v>3.571428571428571</v>
      </c>
      <c r="F15" s="6">
        <v>1</v>
      </c>
      <c r="G15" s="6">
        <v>0</v>
      </c>
      <c r="H15" s="26">
        <f t="shared" si="1"/>
        <v>0</v>
      </c>
      <c r="I15" s="6">
        <v>0</v>
      </c>
      <c r="J15" s="6">
        <v>10</v>
      </c>
      <c r="K15" s="26">
        <f t="shared" si="2"/>
        <v>35.714285714285715</v>
      </c>
      <c r="L15" s="6">
        <v>12</v>
      </c>
      <c r="M15" s="6">
        <v>14</v>
      </c>
      <c r="N15" s="26">
        <f t="shared" si="3"/>
        <v>50</v>
      </c>
      <c r="O15" s="6">
        <v>15</v>
      </c>
      <c r="P15" s="6">
        <v>11</v>
      </c>
      <c r="Q15" s="26">
        <f t="shared" si="4"/>
        <v>39.285714285714285</v>
      </c>
      <c r="R15" s="6">
        <v>14</v>
      </c>
      <c r="S15" s="6">
        <v>0</v>
      </c>
      <c r="T15" s="26">
        <f t="shared" si="5"/>
        <v>0</v>
      </c>
      <c r="U15" s="6">
        <v>0</v>
      </c>
      <c r="V15" s="72" t="s">
        <v>573</v>
      </c>
      <c r="W15" s="6">
        <v>0</v>
      </c>
      <c r="X15" s="26">
        <f t="shared" si="6"/>
        <v>0</v>
      </c>
      <c r="Y15" s="6">
        <v>0</v>
      </c>
      <c r="Z15" s="6">
        <v>0</v>
      </c>
      <c r="AA15" s="26">
        <f t="shared" si="7"/>
        <v>0</v>
      </c>
      <c r="AB15" s="6">
        <v>0</v>
      </c>
      <c r="AC15" s="6">
        <v>0</v>
      </c>
      <c r="AD15" s="26">
        <f t="shared" si="8"/>
        <v>0</v>
      </c>
      <c r="AE15" s="6">
        <v>0</v>
      </c>
      <c r="AF15" s="6">
        <v>1</v>
      </c>
      <c r="AG15" s="26">
        <f t="shared" si="9"/>
        <v>3.571428571428571</v>
      </c>
      <c r="AH15" s="6">
        <v>1</v>
      </c>
      <c r="AI15" s="6">
        <v>2</v>
      </c>
      <c r="AJ15" s="26">
        <f t="shared" si="10"/>
        <v>7.142857142857142</v>
      </c>
      <c r="AK15" s="6">
        <v>2</v>
      </c>
      <c r="AL15" s="6">
        <v>5</v>
      </c>
      <c r="AM15" s="26">
        <f t="shared" si="11"/>
        <v>17.857142857142858</v>
      </c>
      <c r="AN15" s="6">
        <v>5</v>
      </c>
      <c r="AO15" s="6">
        <v>0</v>
      </c>
      <c r="AP15" s="26">
        <f t="shared" si="12"/>
        <v>0</v>
      </c>
      <c r="AQ15" s="6">
        <v>0</v>
      </c>
      <c r="AR15" s="72" t="s">
        <v>573</v>
      </c>
      <c r="AS15" s="6">
        <v>0</v>
      </c>
      <c r="AT15" s="26">
        <f t="shared" si="13"/>
        <v>0</v>
      </c>
      <c r="AU15" s="6">
        <v>0</v>
      </c>
      <c r="AV15" s="6">
        <v>0</v>
      </c>
      <c r="AW15" s="26">
        <f t="shared" si="14"/>
        <v>0</v>
      </c>
      <c r="AX15" s="6">
        <v>0</v>
      </c>
      <c r="AY15" s="6">
        <v>0</v>
      </c>
      <c r="AZ15" s="26">
        <f t="shared" si="15"/>
        <v>0</v>
      </c>
      <c r="BA15" s="6">
        <v>0</v>
      </c>
    </row>
    <row r="16" spans="1:53" s="40" customFormat="1" ht="12" customHeight="1">
      <c r="A16" s="72" t="s">
        <v>574</v>
      </c>
      <c r="B16" s="6">
        <v>0</v>
      </c>
      <c r="C16" s="6">
        <f t="shared" si="16"/>
        <v>0</v>
      </c>
      <c r="D16" s="6">
        <v>0</v>
      </c>
      <c r="E16" s="26">
        <f t="shared" si="0"/>
        <v>0</v>
      </c>
      <c r="F16" s="6">
        <v>0</v>
      </c>
      <c r="G16" s="6">
        <v>0</v>
      </c>
      <c r="H16" s="26">
        <f t="shared" si="1"/>
        <v>0</v>
      </c>
      <c r="I16" s="6">
        <v>0</v>
      </c>
      <c r="J16" s="6">
        <v>0</v>
      </c>
      <c r="K16" s="26">
        <f t="shared" si="2"/>
        <v>0</v>
      </c>
      <c r="L16" s="6">
        <v>0</v>
      </c>
      <c r="M16" s="6">
        <v>0</v>
      </c>
      <c r="N16" s="26">
        <f t="shared" si="3"/>
        <v>0</v>
      </c>
      <c r="O16" s="6">
        <v>0</v>
      </c>
      <c r="P16" s="6">
        <v>0</v>
      </c>
      <c r="Q16" s="26">
        <f t="shared" si="4"/>
        <v>0</v>
      </c>
      <c r="R16" s="6">
        <v>0</v>
      </c>
      <c r="S16" s="6">
        <v>0</v>
      </c>
      <c r="T16" s="26">
        <f t="shared" si="5"/>
        <v>0</v>
      </c>
      <c r="U16" s="6">
        <v>0</v>
      </c>
      <c r="V16" s="72" t="s">
        <v>574</v>
      </c>
      <c r="W16" s="6">
        <v>0</v>
      </c>
      <c r="X16" s="26">
        <f t="shared" si="6"/>
        <v>0</v>
      </c>
      <c r="Y16" s="6">
        <v>0</v>
      </c>
      <c r="Z16" s="6">
        <v>0</v>
      </c>
      <c r="AA16" s="26">
        <f t="shared" si="7"/>
        <v>0</v>
      </c>
      <c r="AB16" s="6">
        <v>0</v>
      </c>
      <c r="AC16" s="6">
        <v>0</v>
      </c>
      <c r="AD16" s="26">
        <f t="shared" si="8"/>
        <v>0</v>
      </c>
      <c r="AE16" s="6">
        <v>0</v>
      </c>
      <c r="AF16" s="6">
        <v>0</v>
      </c>
      <c r="AG16" s="26">
        <f t="shared" si="9"/>
        <v>0</v>
      </c>
      <c r="AH16" s="6">
        <v>0</v>
      </c>
      <c r="AI16" s="6">
        <v>0</v>
      </c>
      <c r="AJ16" s="26">
        <f t="shared" si="10"/>
        <v>0</v>
      </c>
      <c r="AK16" s="6">
        <v>0</v>
      </c>
      <c r="AL16" s="6">
        <v>0</v>
      </c>
      <c r="AM16" s="26">
        <f t="shared" si="11"/>
        <v>0</v>
      </c>
      <c r="AN16" s="6">
        <v>0</v>
      </c>
      <c r="AO16" s="6">
        <v>0</v>
      </c>
      <c r="AP16" s="26">
        <f t="shared" si="12"/>
        <v>0</v>
      </c>
      <c r="AQ16" s="6">
        <v>0</v>
      </c>
      <c r="AR16" s="72" t="s">
        <v>574</v>
      </c>
      <c r="AS16" s="6">
        <v>0</v>
      </c>
      <c r="AT16" s="26">
        <f t="shared" si="13"/>
        <v>0</v>
      </c>
      <c r="AU16" s="6">
        <v>0</v>
      </c>
      <c r="AV16" s="6">
        <v>0</v>
      </c>
      <c r="AW16" s="26">
        <f t="shared" si="14"/>
        <v>0</v>
      </c>
      <c r="AX16" s="6">
        <v>0</v>
      </c>
      <c r="AY16" s="6">
        <v>0</v>
      </c>
      <c r="AZ16" s="26">
        <f t="shared" si="15"/>
        <v>0</v>
      </c>
      <c r="BA16" s="6">
        <v>0</v>
      </c>
    </row>
    <row r="17" spans="1:53" s="40" customFormat="1" ht="21" customHeight="1">
      <c r="A17" s="72" t="s">
        <v>575</v>
      </c>
      <c r="B17" s="6">
        <f>SUM(B18:B22)</f>
        <v>548</v>
      </c>
      <c r="C17" s="6">
        <f>SUM(C18:C22)</f>
        <v>501</v>
      </c>
      <c r="D17" s="6">
        <f>SUM(D18:D22)</f>
        <v>0</v>
      </c>
      <c r="E17" s="26">
        <f t="shared" si="0"/>
        <v>0</v>
      </c>
      <c r="F17" s="6">
        <f>SUM(F18:F22)</f>
        <v>0</v>
      </c>
      <c r="G17" s="6">
        <f>SUM(G18:G22)</f>
        <v>1</v>
      </c>
      <c r="H17" s="26">
        <f t="shared" si="1"/>
        <v>0.18248175182481752</v>
      </c>
      <c r="I17" s="6">
        <f>SUM(I18:I22)</f>
        <v>1</v>
      </c>
      <c r="J17" s="6">
        <f>SUM(J18:J22)</f>
        <v>171</v>
      </c>
      <c r="K17" s="26">
        <f t="shared" si="2"/>
        <v>31.204379562043794</v>
      </c>
      <c r="L17" s="6">
        <f>SUM(L18:L22)</f>
        <v>192</v>
      </c>
      <c r="M17" s="6">
        <f>SUM(M18:M22)</f>
        <v>148</v>
      </c>
      <c r="N17" s="26">
        <f t="shared" si="3"/>
        <v>27.00729927007299</v>
      </c>
      <c r="O17" s="6">
        <f>SUM(O18:O22)</f>
        <v>159</v>
      </c>
      <c r="P17" s="6">
        <f>SUM(P18:P22)</f>
        <v>89</v>
      </c>
      <c r="Q17" s="26">
        <f t="shared" si="4"/>
        <v>16.240875912408757</v>
      </c>
      <c r="R17" s="6">
        <f>SUM(R18:R22)</f>
        <v>96</v>
      </c>
      <c r="S17" s="6">
        <f>SUM(S18:S22)</f>
        <v>1</v>
      </c>
      <c r="T17" s="26">
        <f t="shared" si="5"/>
        <v>0.18248175182481752</v>
      </c>
      <c r="U17" s="6">
        <f>SUM(U18:U22)</f>
        <v>1</v>
      </c>
      <c r="V17" s="72" t="s">
        <v>575</v>
      </c>
      <c r="W17" s="6">
        <f>SUM(W18:W22)</f>
        <v>1</v>
      </c>
      <c r="X17" s="26">
        <f t="shared" si="6"/>
        <v>0.18248175182481752</v>
      </c>
      <c r="Y17" s="6">
        <f>SUM(Y18:Y22)</f>
        <v>1</v>
      </c>
      <c r="Z17" s="6">
        <f>SUM(Z18:Z22)</f>
        <v>0</v>
      </c>
      <c r="AA17" s="26">
        <f t="shared" si="7"/>
        <v>0</v>
      </c>
      <c r="AB17" s="6">
        <f>SUM(AB18:AB22)</f>
        <v>0</v>
      </c>
      <c r="AC17" s="6">
        <f>SUM(AC18:AC22)</f>
        <v>7</v>
      </c>
      <c r="AD17" s="26">
        <f t="shared" si="8"/>
        <v>1.2773722627737227</v>
      </c>
      <c r="AE17" s="6">
        <f>SUM(AE18:AE22)</f>
        <v>9</v>
      </c>
      <c r="AF17" s="6">
        <f>SUM(AF18:AF22)</f>
        <v>1</v>
      </c>
      <c r="AG17" s="26">
        <f t="shared" si="9"/>
        <v>0.18248175182481752</v>
      </c>
      <c r="AH17" s="6">
        <f>SUM(AH18:AH22)</f>
        <v>2</v>
      </c>
      <c r="AI17" s="6">
        <f>SUM(AI18:AI22)</f>
        <v>3</v>
      </c>
      <c r="AJ17" s="26">
        <f t="shared" si="10"/>
        <v>0.5474452554744526</v>
      </c>
      <c r="AK17" s="6">
        <f>SUM(AK18:AK22)</f>
        <v>3</v>
      </c>
      <c r="AL17" s="6">
        <f>SUM(AL18:AL22)</f>
        <v>32</v>
      </c>
      <c r="AM17" s="26">
        <f t="shared" si="11"/>
        <v>5.839416058394161</v>
      </c>
      <c r="AN17" s="6">
        <f>SUM(AN18:AN22)</f>
        <v>32</v>
      </c>
      <c r="AO17" s="6">
        <f>SUM(AO18:AO22)</f>
        <v>0</v>
      </c>
      <c r="AP17" s="26">
        <f t="shared" si="12"/>
        <v>0</v>
      </c>
      <c r="AQ17" s="6">
        <f>SUM(AQ18:AQ22)</f>
        <v>0</v>
      </c>
      <c r="AR17" s="72" t="s">
        <v>575</v>
      </c>
      <c r="AS17" s="6">
        <f>SUM(AS18:AS22)</f>
        <v>2</v>
      </c>
      <c r="AT17" s="26">
        <f t="shared" si="13"/>
        <v>0.36496350364963503</v>
      </c>
      <c r="AU17" s="6">
        <f>SUM(AU18:AU22)</f>
        <v>2</v>
      </c>
      <c r="AV17" s="6">
        <f>SUM(AV18:AV22)</f>
        <v>2</v>
      </c>
      <c r="AW17" s="26">
        <f t="shared" si="14"/>
        <v>0.36496350364963503</v>
      </c>
      <c r="AX17" s="6">
        <f>SUM(AX18:AX22)</f>
        <v>3</v>
      </c>
      <c r="AY17" s="6">
        <f>SUM(AY18:AY22)</f>
        <v>0</v>
      </c>
      <c r="AZ17" s="26">
        <f t="shared" si="15"/>
        <v>0</v>
      </c>
      <c r="BA17" s="6">
        <f>SUM(BA18:BA22)</f>
        <v>0</v>
      </c>
    </row>
    <row r="18" spans="1:53" s="40" customFormat="1" ht="21" customHeight="1">
      <c r="A18" s="72" t="s">
        <v>576</v>
      </c>
      <c r="B18" s="6">
        <v>51</v>
      </c>
      <c r="C18" s="6">
        <f>SUM(F18+I18+L18+O18+R18+U18+Y18+AB18+AE18+AH18+AK18+AN18+AQ18+AU18+AX18+BA18)</f>
        <v>43</v>
      </c>
      <c r="D18" s="6">
        <v>0</v>
      </c>
      <c r="E18" s="26">
        <f t="shared" si="0"/>
        <v>0</v>
      </c>
      <c r="F18" s="6">
        <v>0</v>
      </c>
      <c r="G18" s="6">
        <v>0</v>
      </c>
      <c r="H18" s="26">
        <f t="shared" si="1"/>
        <v>0</v>
      </c>
      <c r="I18" s="6">
        <v>0</v>
      </c>
      <c r="J18" s="6">
        <v>16</v>
      </c>
      <c r="K18" s="26">
        <f t="shared" si="2"/>
        <v>31.372549019607842</v>
      </c>
      <c r="L18" s="6">
        <v>18</v>
      </c>
      <c r="M18" s="6">
        <v>13</v>
      </c>
      <c r="N18" s="26">
        <f t="shared" si="3"/>
        <v>25.49019607843137</v>
      </c>
      <c r="O18" s="6">
        <v>14</v>
      </c>
      <c r="P18" s="6">
        <v>6</v>
      </c>
      <c r="Q18" s="26">
        <f t="shared" si="4"/>
        <v>11.76470588235294</v>
      </c>
      <c r="R18" s="6">
        <v>6</v>
      </c>
      <c r="S18" s="6">
        <v>0</v>
      </c>
      <c r="T18" s="26">
        <f t="shared" si="5"/>
        <v>0</v>
      </c>
      <c r="U18" s="6">
        <v>0</v>
      </c>
      <c r="V18" s="72" t="s">
        <v>576</v>
      </c>
      <c r="W18" s="6">
        <v>0</v>
      </c>
      <c r="X18" s="26">
        <f t="shared" si="6"/>
        <v>0</v>
      </c>
      <c r="Y18" s="6">
        <v>0</v>
      </c>
      <c r="Z18" s="6">
        <v>0</v>
      </c>
      <c r="AA18" s="26">
        <f t="shared" si="7"/>
        <v>0</v>
      </c>
      <c r="AB18" s="6">
        <v>0</v>
      </c>
      <c r="AC18" s="6">
        <v>1</v>
      </c>
      <c r="AD18" s="26">
        <f t="shared" si="8"/>
        <v>1.9607843137254901</v>
      </c>
      <c r="AE18" s="6">
        <v>1</v>
      </c>
      <c r="AF18" s="6">
        <v>0</v>
      </c>
      <c r="AG18" s="26">
        <f t="shared" si="9"/>
        <v>0</v>
      </c>
      <c r="AH18" s="6">
        <v>0</v>
      </c>
      <c r="AI18" s="6">
        <v>0</v>
      </c>
      <c r="AJ18" s="26">
        <f t="shared" si="10"/>
        <v>0</v>
      </c>
      <c r="AK18" s="6">
        <v>0</v>
      </c>
      <c r="AL18" s="6">
        <v>4</v>
      </c>
      <c r="AM18" s="26">
        <f t="shared" si="11"/>
        <v>7.8431372549019605</v>
      </c>
      <c r="AN18" s="6">
        <v>4</v>
      </c>
      <c r="AO18" s="6">
        <v>0</v>
      </c>
      <c r="AP18" s="26">
        <f t="shared" si="12"/>
        <v>0</v>
      </c>
      <c r="AQ18" s="6">
        <v>0</v>
      </c>
      <c r="AR18" s="72" t="s">
        <v>576</v>
      </c>
      <c r="AS18" s="6">
        <v>0</v>
      </c>
      <c r="AT18" s="26">
        <f t="shared" si="13"/>
        <v>0</v>
      </c>
      <c r="AU18" s="6">
        <v>0</v>
      </c>
      <c r="AV18" s="6">
        <v>0</v>
      </c>
      <c r="AW18" s="26">
        <f t="shared" si="14"/>
        <v>0</v>
      </c>
      <c r="AX18" s="6">
        <v>0</v>
      </c>
      <c r="AY18" s="6">
        <v>0</v>
      </c>
      <c r="AZ18" s="26">
        <f t="shared" si="15"/>
        <v>0</v>
      </c>
      <c r="BA18" s="6">
        <v>0</v>
      </c>
    </row>
    <row r="19" spans="1:53" s="40" customFormat="1" ht="15" customHeight="1">
      <c r="A19" s="72" t="s">
        <v>577</v>
      </c>
      <c r="B19" s="6">
        <v>121</v>
      </c>
      <c r="C19" s="6">
        <f>SUM(F19+I19+L19+O19+R19+U19+Y19+AB19+AE19+AH19+AK19+AN19+AQ19+AU19+AX19+BA19)</f>
        <v>112</v>
      </c>
      <c r="D19" s="6">
        <v>0</v>
      </c>
      <c r="E19" s="26">
        <f t="shared" si="0"/>
        <v>0</v>
      </c>
      <c r="F19" s="6">
        <v>0</v>
      </c>
      <c r="G19" s="6">
        <v>1</v>
      </c>
      <c r="H19" s="26">
        <f t="shared" si="1"/>
        <v>0.8264462809917356</v>
      </c>
      <c r="I19" s="6">
        <v>1</v>
      </c>
      <c r="J19" s="6">
        <v>38</v>
      </c>
      <c r="K19" s="26">
        <f t="shared" si="2"/>
        <v>31.40495867768595</v>
      </c>
      <c r="L19" s="6">
        <v>44</v>
      </c>
      <c r="M19" s="6">
        <v>30</v>
      </c>
      <c r="N19" s="26">
        <f t="shared" si="3"/>
        <v>24.793388429752067</v>
      </c>
      <c r="O19" s="6">
        <v>31</v>
      </c>
      <c r="P19" s="6">
        <v>24</v>
      </c>
      <c r="Q19" s="26">
        <f t="shared" si="4"/>
        <v>19.834710743801654</v>
      </c>
      <c r="R19" s="6">
        <v>28</v>
      </c>
      <c r="S19" s="6">
        <v>1</v>
      </c>
      <c r="T19" s="26">
        <f t="shared" si="5"/>
        <v>0.8264462809917356</v>
      </c>
      <c r="U19" s="6">
        <v>1</v>
      </c>
      <c r="V19" s="72" t="s">
        <v>577</v>
      </c>
      <c r="W19" s="6">
        <v>0</v>
      </c>
      <c r="X19" s="26">
        <f t="shared" si="6"/>
        <v>0</v>
      </c>
      <c r="Y19" s="6">
        <v>0</v>
      </c>
      <c r="Z19" s="6">
        <v>0</v>
      </c>
      <c r="AA19" s="26">
        <f t="shared" si="7"/>
        <v>0</v>
      </c>
      <c r="AB19" s="6">
        <v>0</v>
      </c>
      <c r="AC19" s="6">
        <v>1</v>
      </c>
      <c r="AD19" s="26">
        <f t="shared" si="8"/>
        <v>0.8264462809917356</v>
      </c>
      <c r="AE19" s="6">
        <v>1</v>
      </c>
      <c r="AF19" s="6">
        <v>0</v>
      </c>
      <c r="AG19" s="26">
        <f t="shared" si="9"/>
        <v>0</v>
      </c>
      <c r="AH19" s="6">
        <v>0</v>
      </c>
      <c r="AI19" s="6">
        <v>2</v>
      </c>
      <c r="AJ19" s="26">
        <f t="shared" si="10"/>
        <v>1.6528925619834711</v>
      </c>
      <c r="AK19" s="6">
        <v>2</v>
      </c>
      <c r="AL19" s="6">
        <v>4</v>
      </c>
      <c r="AM19" s="26">
        <f t="shared" si="11"/>
        <v>3.3057851239669422</v>
      </c>
      <c r="AN19" s="6">
        <v>4</v>
      </c>
      <c r="AO19" s="6">
        <v>0</v>
      </c>
      <c r="AP19" s="26">
        <f t="shared" si="12"/>
        <v>0</v>
      </c>
      <c r="AQ19" s="6">
        <v>0</v>
      </c>
      <c r="AR19" s="72" t="s">
        <v>577</v>
      </c>
      <c r="AS19" s="6">
        <v>0</v>
      </c>
      <c r="AT19" s="26">
        <f t="shared" si="13"/>
        <v>0</v>
      </c>
      <c r="AU19" s="6">
        <v>0</v>
      </c>
      <c r="AV19" s="6">
        <v>0</v>
      </c>
      <c r="AW19" s="26">
        <f t="shared" si="14"/>
        <v>0</v>
      </c>
      <c r="AX19" s="6">
        <v>0</v>
      </c>
      <c r="AY19" s="6">
        <v>0</v>
      </c>
      <c r="AZ19" s="26">
        <f t="shared" si="15"/>
        <v>0</v>
      </c>
      <c r="BA19" s="6">
        <v>0</v>
      </c>
    </row>
    <row r="20" spans="1:53" s="40" customFormat="1" ht="15" customHeight="1">
      <c r="A20" s="72" t="s">
        <v>578</v>
      </c>
      <c r="B20" s="6">
        <v>44</v>
      </c>
      <c r="C20" s="6">
        <f>SUM(F20+I20+L20+O20+R20+U20+Y20+AB20+AE20+AH20+AK20+AN20+AQ20+AU20+AX20+BA20)</f>
        <v>43</v>
      </c>
      <c r="D20" s="6">
        <v>0</v>
      </c>
      <c r="E20" s="26">
        <f t="shared" si="0"/>
        <v>0</v>
      </c>
      <c r="F20" s="6">
        <v>0</v>
      </c>
      <c r="G20" s="6">
        <v>0</v>
      </c>
      <c r="H20" s="26">
        <f t="shared" si="1"/>
        <v>0</v>
      </c>
      <c r="I20" s="6">
        <v>0</v>
      </c>
      <c r="J20" s="6">
        <v>17</v>
      </c>
      <c r="K20" s="26">
        <f t="shared" si="2"/>
        <v>38.63636363636363</v>
      </c>
      <c r="L20" s="6">
        <v>18</v>
      </c>
      <c r="M20" s="6">
        <v>12</v>
      </c>
      <c r="N20" s="26">
        <f t="shared" si="3"/>
        <v>27.27272727272727</v>
      </c>
      <c r="O20" s="6">
        <v>15</v>
      </c>
      <c r="P20" s="6">
        <v>8</v>
      </c>
      <c r="Q20" s="26">
        <f t="shared" si="4"/>
        <v>18.181818181818183</v>
      </c>
      <c r="R20" s="6">
        <v>8</v>
      </c>
      <c r="S20" s="6">
        <v>0</v>
      </c>
      <c r="T20" s="26">
        <f t="shared" si="5"/>
        <v>0</v>
      </c>
      <c r="U20" s="6">
        <v>0</v>
      </c>
      <c r="V20" s="72" t="s">
        <v>578</v>
      </c>
      <c r="W20" s="6">
        <v>0</v>
      </c>
      <c r="X20" s="26">
        <f t="shared" si="6"/>
        <v>0</v>
      </c>
      <c r="Y20" s="6">
        <v>0</v>
      </c>
      <c r="Z20" s="6">
        <v>0</v>
      </c>
      <c r="AA20" s="26">
        <f t="shared" si="7"/>
        <v>0</v>
      </c>
      <c r="AB20" s="6">
        <v>0</v>
      </c>
      <c r="AC20" s="6">
        <v>0</v>
      </c>
      <c r="AD20" s="26">
        <f t="shared" si="8"/>
        <v>0</v>
      </c>
      <c r="AE20" s="6">
        <v>0</v>
      </c>
      <c r="AF20" s="6">
        <v>0</v>
      </c>
      <c r="AG20" s="26">
        <f t="shared" si="9"/>
        <v>0</v>
      </c>
      <c r="AH20" s="6">
        <v>0</v>
      </c>
      <c r="AI20" s="6">
        <v>0</v>
      </c>
      <c r="AJ20" s="26">
        <f t="shared" si="10"/>
        <v>0</v>
      </c>
      <c r="AK20" s="6">
        <v>0</v>
      </c>
      <c r="AL20" s="6">
        <v>2</v>
      </c>
      <c r="AM20" s="26">
        <f t="shared" si="11"/>
        <v>4.545454545454546</v>
      </c>
      <c r="AN20" s="6">
        <v>2</v>
      </c>
      <c r="AO20" s="6">
        <v>0</v>
      </c>
      <c r="AP20" s="26">
        <f t="shared" si="12"/>
        <v>0</v>
      </c>
      <c r="AQ20" s="6">
        <v>0</v>
      </c>
      <c r="AR20" s="72" t="s">
        <v>578</v>
      </c>
      <c r="AS20" s="6">
        <v>0</v>
      </c>
      <c r="AT20" s="26">
        <f t="shared" si="13"/>
        <v>0</v>
      </c>
      <c r="AU20" s="6">
        <v>0</v>
      </c>
      <c r="AV20" s="6">
        <v>0</v>
      </c>
      <c r="AW20" s="26">
        <f t="shared" si="14"/>
        <v>0</v>
      </c>
      <c r="AX20" s="6">
        <v>0</v>
      </c>
      <c r="AY20" s="6">
        <v>0</v>
      </c>
      <c r="AZ20" s="26">
        <f t="shared" si="15"/>
        <v>0</v>
      </c>
      <c r="BA20" s="6">
        <v>0</v>
      </c>
    </row>
    <row r="21" spans="1:53" s="40" customFormat="1" ht="15" customHeight="1">
      <c r="A21" s="72" t="s">
        <v>579</v>
      </c>
      <c r="B21" s="6">
        <v>31</v>
      </c>
      <c r="C21" s="6">
        <f>SUM(F21+I21+L21+O21+R21+U21+Y21+AB21+AE21+AH21+AK21+AN21+AQ21+AU21+AX21+BA21)</f>
        <v>19</v>
      </c>
      <c r="D21" s="6">
        <v>0</v>
      </c>
      <c r="E21" s="26">
        <f t="shared" si="0"/>
        <v>0</v>
      </c>
      <c r="F21" s="6">
        <v>0</v>
      </c>
      <c r="G21" s="6">
        <v>0</v>
      </c>
      <c r="H21" s="26">
        <f t="shared" si="1"/>
        <v>0</v>
      </c>
      <c r="I21" s="6">
        <v>0</v>
      </c>
      <c r="J21" s="6">
        <v>6</v>
      </c>
      <c r="K21" s="26">
        <f t="shared" si="2"/>
        <v>19.35483870967742</v>
      </c>
      <c r="L21" s="6">
        <v>6</v>
      </c>
      <c r="M21" s="6">
        <v>9</v>
      </c>
      <c r="N21" s="26">
        <f t="shared" si="3"/>
        <v>29.03225806451613</v>
      </c>
      <c r="O21" s="6">
        <v>10</v>
      </c>
      <c r="P21" s="6">
        <v>1</v>
      </c>
      <c r="Q21" s="26">
        <f t="shared" si="4"/>
        <v>3.225806451612903</v>
      </c>
      <c r="R21" s="6">
        <v>1</v>
      </c>
      <c r="S21" s="6">
        <v>0</v>
      </c>
      <c r="T21" s="26">
        <f t="shared" si="5"/>
        <v>0</v>
      </c>
      <c r="U21" s="6">
        <v>0</v>
      </c>
      <c r="V21" s="72" t="s">
        <v>579</v>
      </c>
      <c r="W21" s="6">
        <v>1</v>
      </c>
      <c r="X21" s="26">
        <f t="shared" si="6"/>
        <v>3.225806451612903</v>
      </c>
      <c r="Y21" s="6">
        <v>1</v>
      </c>
      <c r="Z21" s="6">
        <v>0</v>
      </c>
      <c r="AA21" s="26">
        <f t="shared" si="7"/>
        <v>0</v>
      </c>
      <c r="AB21" s="6">
        <v>0</v>
      </c>
      <c r="AC21" s="6">
        <v>0</v>
      </c>
      <c r="AD21" s="26">
        <f t="shared" si="8"/>
        <v>0</v>
      </c>
      <c r="AE21" s="6">
        <v>0</v>
      </c>
      <c r="AF21" s="6">
        <v>0</v>
      </c>
      <c r="AG21" s="26">
        <f t="shared" si="9"/>
        <v>0</v>
      </c>
      <c r="AH21" s="6">
        <v>0</v>
      </c>
      <c r="AI21" s="6">
        <v>0</v>
      </c>
      <c r="AJ21" s="26">
        <f t="shared" si="10"/>
        <v>0</v>
      </c>
      <c r="AK21" s="6">
        <v>0</v>
      </c>
      <c r="AL21" s="6">
        <v>1</v>
      </c>
      <c r="AM21" s="26">
        <f t="shared" si="11"/>
        <v>3.225806451612903</v>
      </c>
      <c r="AN21" s="6">
        <v>1</v>
      </c>
      <c r="AO21" s="6">
        <v>0</v>
      </c>
      <c r="AP21" s="26">
        <f t="shared" si="12"/>
        <v>0</v>
      </c>
      <c r="AQ21" s="6">
        <v>0</v>
      </c>
      <c r="AR21" s="72" t="s">
        <v>579</v>
      </c>
      <c r="AS21" s="6">
        <v>0</v>
      </c>
      <c r="AT21" s="26">
        <f t="shared" si="13"/>
        <v>0</v>
      </c>
      <c r="AU21" s="6">
        <v>0</v>
      </c>
      <c r="AV21" s="6">
        <v>0</v>
      </c>
      <c r="AW21" s="26">
        <f t="shared" si="14"/>
        <v>0</v>
      </c>
      <c r="AX21" s="6">
        <v>0</v>
      </c>
      <c r="AY21" s="6">
        <v>0</v>
      </c>
      <c r="AZ21" s="26">
        <f t="shared" si="15"/>
        <v>0</v>
      </c>
      <c r="BA21" s="6">
        <v>0</v>
      </c>
    </row>
    <row r="22" spans="1:53" s="40" customFormat="1" ht="15" customHeight="1">
      <c r="A22" s="72" t="s">
        <v>636</v>
      </c>
      <c r="B22" s="6">
        <v>301</v>
      </c>
      <c r="C22" s="6">
        <f>SUM(F22+I22+L22+O22+R22+U22+Y22+AB22+AE22+AH22+AK22+AN22+AQ22+AU22+AX22+BA22)</f>
        <v>284</v>
      </c>
      <c r="D22" s="6">
        <v>0</v>
      </c>
      <c r="E22" s="26">
        <f t="shared" si="0"/>
        <v>0</v>
      </c>
      <c r="F22" s="6">
        <v>0</v>
      </c>
      <c r="G22" s="6">
        <v>0</v>
      </c>
      <c r="H22" s="26">
        <f t="shared" si="1"/>
        <v>0</v>
      </c>
      <c r="I22" s="6">
        <v>0</v>
      </c>
      <c r="J22" s="6">
        <v>94</v>
      </c>
      <c r="K22" s="26">
        <f t="shared" si="2"/>
        <v>31.22923588039867</v>
      </c>
      <c r="L22" s="6">
        <v>106</v>
      </c>
      <c r="M22" s="6">
        <v>84</v>
      </c>
      <c r="N22" s="26">
        <f t="shared" si="3"/>
        <v>27.906976744186046</v>
      </c>
      <c r="O22" s="6">
        <v>89</v>
      </c>
      <c r="P22" s="6">
        <v>50</v>
      </c>
      <c r="Q22" s="26">
        <f t="shared" si="4"/>
        <v>16.611295681063122</v>
      </c>
      <c r="R22" s="6">
        <v>53</v>
      </c>
      <c r="S22" s="6">
        <v>0</v>
      </c>
      <c r="T22" s="26">
        <f t="shared" si="5"/>
        <v>0</v>
      </c>
      <c r="U22" s="6">
        <v>0</v>
      </c>
      <c r="V22" s="72" t="s">
        <v>636</v>
      </c>
      <c r="W22" s="6">
        <v>0</v>
      </c>
      <c r="X22" s="26">
        <f t="shared" si="6"/>
        <v>0</v>
      </c>
      <c r="Y22" s="6">
        <v>0</v>
      </c>
      <c r="Z22" s="6">
        <v>0</v>
      </c>
      <c r="AA22" s="26">
        <f t="shared" si="7"/>
        <v>0</v>
      </c>
      <c r="AB22" s="6">
        <v>0</v>
      </c>
      <c r="AC22" s="6">
        <v>5</v>
      </c>
      <c r="AD22" s="26">
        <f t="shared" si="8"/>
        <v>1.6611295681063125</v>
      </c>
      <c r="AE22" s="6">
        <v>7</v>
      </c>
      <c r="AF22" s="6">
        <v>1</v>
      </c>
      <c r="AG22" s="26">
        <f t="shared" si="9"/>
        <v>0.33222591362126247</v>
      </c>
      <c r="AH22" s="6">
        <v>2</v>
      </c>
      <c r="AI22" s="6">
        <v>1</v>
      </c>
      <c r="AJ22" s="26">
        <f t="shared" si="10"/>
        <v>0.33222591362126247</v>
      </c>
      <c r="AK22" s="6">
        <v>1</v>
      </c>
      <c r="AL22" s="6">
        <v>21</v>
      </c>
      <c r="AM22" s="26">
        <f t="shared" si="11"/>
        <v>6.976744186046512</v>
      </c>
      <c r="AN22" s="6">
        <v>21</v>
      </c>
      <c r="AO22" s="6">
        <v>0</v>
      </c>
      <c r="AP22" s="26">
        <f t="shared" si="12"/>
        <v>0</v>
      </c>
      <c r="AQ22" s="6">
        <v>0</v>
      </c>
      <c r="AR22" s="72" t="s">
        <v>636</v>
      </c>
      <c r="AS22" s="6">
        <v>2</v>
      </c>
      <c r="AT22" s="26">
        <f t="shared" si="13"/>
        <v>0.6644518272425249</v>
      </c>
      <c r="AU22" s="6">
        <v>2</v>
      </c>
      <c r="AV22" s="6">
        <v>2</v>
      </c>
      <c r="AW22" s="26">
        <f t="shared" si="14"/>
        <v>0.6644518272425249</v>
      </c>
      <c r="AX22" s="6">
        <v>3</v>
      </c>
      <c r="AY22" s="6">
        <v>0</v>
      </c>
      <c r="AZ22" s="26">
        <f t="shared" si="15"/>
        <v>0</v>
      </c>
      <c r="BA22" s="6">
        <v>0</v>
      </c>
    </row>
    <row r="23" spans="1:53" s="40" customFormat="1" ht="21" customHeight="1">
      <c r="A23" s="72" t="s">
        <v>580</v>
      </c>
      <c r="B23" s="6">
        <f>SUM(B24:B31)</f>
        <v>1192</v>
      </c>
      <c r="C23" s="6">
        <f>SUM(C24:C31)</f>
        <v>846</v>
      </c>
      <c r="D23" s="6">
        <f>SUM(D24:D31)</f>
        <v>7</v>
      </c>
      <c r="E23" s="26">
        <f t="shared" si="0"/>
        <v>0.587248322147651</v>
      </c>
      <c r="F23" s="6">
        <f>SUM(F24:F31)</f>
        <v>7</v>
      </c>
      <c r="G23" s="6">
        <f>SUM(G24:G31)</f>
        <v>1</v>
      </c>
      <c r="H23" s="26">
        <f t="shared" si="1"/>
        <v>0.08389261744966443</v>
      </c>
      <c r="I23" s="6">
        <f>SUM(I24:I31)</f>
        <v>2</v>
      </c>
      <c r="J23" s="6">
        <f>SUM(J24:J31)</f>
        <v>273</v>
      </c>
      <c r="K23" s="26">
        <f t="shared" si="2"/>
        <v>22.90268456375839</v>
      </c>
      <c r="L23" s="6">
        <f>SUM(L24:L31)</f>
        <v>312</v>
      </c>
      <c r="M23" s="6">
        <f>SUM(M24:M31)</f>
        <v>241</v>
      </c>
      <c r="N23" s="26">
        <f t="shared" si="3"/>
        <v>20.21812080536913</v>
      </c>
      <c r="O23" s="6">
        <f>SUM(O24:O31)</f>
        <v>258</v>
      </c>
      <c r="P23" s="6">
        <f>SUM(P24:P31)</f>
        <v>144</v>
      </c>
      <c r="Q23" s="26">
        <f t="shared" si="4"/>
        <v>12.080536912751679</v>
      </c>
      <c r="R23" s="6">
        <f>SUM(R24:R31)</f>
        <v>157</v>
      </c>
      <c r="S23" s="6">
        <f>SUM(S24:S31)</f>
        <v>1</v>
      </c>
      <c r="T23" s="26">
        <f t="shared" si="5"/>
        <v>0.08389261744966443</v>
      </c>
      <c r="U23" s="6">
        <f>SUM(U24:U31)</f>
        <v>2</v>
      </c>
      <c r="V23" s="72" t="s">
        <v>580</v>
      </c>
      <c r="W23" s="6">
        <f>SUM(W24:W31)</f>
        <v>4</v>
      </c>
      <c r="X23" s="26">
        <f t="shared" si="6"/>
        <v>0.33557046979865773</v>
      </c>
      <c r="Y23" s="6">
        <f>SUM(Y24:Y31)</f>
        <v>4</v>
      </c>
      <c r="Z23" s="6">
        <f>SUM(Z24:Z31)</f>
        <v>0</v>
      </c>
      <c r="AA23" s="26">
        <f t="shared" si="7"/>
        <v>0</v>
      </c>
      <c r="AB23" s="6">
        <f>SUM(AB24:AB31)</f>
        <v>0</v>
      </c>
      <c r="AC23" s="6">
        <f>SUM(AC24:AC31)</f>
        <v>3</v>
      </c>
      <c r="AD23" s="26">
        <f t="shared" si="8"/>
        <v>0.25167785234899326</v>
      </c>
      <c r="AE23" s="6">
        <f>SUM(AE24:AE31)</f>
        <v>3</v>
      </c>
      <c r="AF23" s="6">
        <f>SUM(AF24:AF31)</f>
        <v>0</v>
      </c>
      <c r="AG23" s="26">
        <f t="shared" si="9"/>
        <v>0</v>
      </c>
      <c r="AH23" s="6">
        <f>SUM(AH24:AH31)</f>
        <v>0</v>
      </c>
      <c r="AI23" s="6">
        <f>SUM(AI24:AI31)</f>
        <v>12</v>
      </c>
      <c r="AJ23" s="26">
        <f t="shared" si="10"/>
        <v>1.006711409395973</v>
      </c>
      <c r="AK23" s="6">
        <f>SUM(AK24:AK31)</f>
        <v>12</v>
      </c>
      <c r="AL23" s="6">
        <f>SUM(AL24:AL31)</f>
        <v>45</v>
      </c>
      <c r="AM23" s="26">
        <f t="shared" si="11"/>
        <v>3.7751677852348995</v>
      </c>
      <c r="AN23" s="6">
        <f>SUM(AN24:AN31)</f>
        <v>46</v>
      </c>
      <c r="AO23" s="6">
        <f>SUM(AO24:AO31)</f>
        <v>0</v>
      </c>
      <c r="AP23" s="26">
        <f t="shared" si="12"/>
        <v>0</v>
      </c>
      <c r="AQ23" s="6">
        <f>SUM(AQ24:AQ31)</f>
        <v>0</v>
      </c>
      <c r="AR23" s="72" t="s">
        <v>580</v>
      </c>
      <c r="AS23" s="6">
        <f>SUM(AS24:AS31)</f>
        <v>1</v>
      </c>
      <c r="AT23" s="26">
        <f t="shared" si="13"/>
        <v>0.08389261744966443</v>
      </c>
      <c r="AU23" s="6">
        <f>SUM(AU24:AU31)</f>
        <v>1</v>
      </c>
      <c r="AV23" s="6">
        <f>SUM(AV24:AV31)</f>
        <v>38</v>
      </c>
      <c r="AW23" s="26">
        <f t="shared" si="14"/>
        <v>3.1879194630872485</v>
      </c>
      <c r="AX23" s="6">
        <f>SUM(AX24:AX31)</f>
        <v>40</v>
      </c>
      <c r="AY23" s="6">
        <f>SUM(AY24:AY31)</f>
        <v>2</v>
      </c>
      <c r="AZ23" s="26">
        <f t="shared" si="15"/>
        <v>0.16778523489932887</v>
      </c>
      <c r="BA23" s="6">
        <f>SUM(BA24:BA31)</f>
        <v>2</v>
      </c>
    </row>
    <row r="24" spans="1:53" s="40" customFormat="1" ht="21" customHeight="1">
      <c r="A24" s="72" t="s">
        <v>108</v>
      </c>
      <c r="B24" s="6">
        <v>47</v>
      </c>
      <c r="C24" s="6">
        <f aca="true" t="shared" si="17" ref="C24:C37">SUM(F24+I24+L24+O24+R24+U24+Y24+AB24+AE24+AH24+AK24+AN24+AQ24+AU24+AX24+BA24)</f>
        <v>33</v>
      </c>
      <c r="D24" s="6">
        <v>1</v>
      </c>
      <c r="E24" s="26">
        <f t="shared" si="0"/>
        <v>2.127659574468085</v>
      </c>
      <c r="F24" s="6">
        <v>1</v>
      </c>
      <c r="G24" s="6">
        <v>0</v>
      </c>
      <c r="H24" s="26">
        <f t="shared" si="1"/>
        <v>0</v>
      </c>
      <c r="I24" s="6">
        <v>0</v>
      </c>
      <c r="J24" s="6">
        <v>12</v>
      </c>
      <c r="K24" s="26">
        <f t="shared" si="2"/>
        <v>25.53191489361702</v>
      </c>
      <c r="L24" s="6">
        <v>12</v>
      </c>
      <c r="M24" s="6">
        <v>11</v>
      </c>
      <c r="N24" s="26">
        <f t="shared" si="3"/>
        <v>23.404255319148938</v>
      </c>
      <c r="O24" s="6">
        <v>12</v>
      </c>
      <c r="P24" s="6">
        <v>4</v>
      </c>
      <c r="Q24" s="26">
        <f t="shared" si="4"/>
        <v>8.51063829787234</v>
      </c>
      <c r="R24" s="6">
        <v>5</v>
      </c>
      <c r="S24" s="6">
        <v>0</v>
      </c>
      <c r="T24" s="26">
        <f t="shared" si="5"/>
        <v>0</v>
      </c>
      <c r="U24" s="6">
        <v>0</v>
      </c>
      <c r="V24" s="72" t="s">
        <v>108</v>
      </c>
      <c r="W24" s="6">
        <v>2</v>
      </c>
      <c r="X24" s="26">
        <f t="shared" si="6"/>
        <v>4.25531914893617</v>
      </c>
      <c r="Y24" s="6">
        <v>2</v>
      </c>
      <c r="Z24" s="6">
        <v>0</v>
      </c>
      <c r="AA24" s="26">
        <f t="shared" si="7"/>
        <v>0</v>
      </c>
      <c r="AB24" s="6">
        <v>0</v>
      </c>
      <c r="AC24" s="6">
        <v>0</v>
      </c>
      <c r="AD24" s="26">
        <f t="shared" si="8"/>
        <v>0</v>
      </c>
      <c r="AE24" s="6">
        <v>0</v>
      </c>
      <c r="AF24" s="6">
        <v>0</v>
      </c>
      <c r="AG24" s="26">
        <f t="shared" si="9"/>
        <v>0</v>
      </c>
      <c r="AH24" s="6">
        <v>0</v>
      </c>
      <c r="AI24" s="6">
        <v>0</v>
      </c>
      <c r="AJ24" s="26">
        <f t="shared" si="10"/>
        <v>0</v>
      </c>
      <c r="AK24" s="6">
        <v>0</v>
      </c>
      <c r="AL24" s="6">
        <v>1</v>
      </c>
      <c r="AM24" s="26">
        <f t="shared" si="11"/>
        <v>2.127659574468085</v>
      </c>
      <c r="AN24" s="6">
        <v>1</v>
      </c>
      <c r="AO24" s="6">
        <v>0</v>
      </c>
      <c r="AP24" s="26">
        <f t="shared" si="12"/>
        <v>0</v>
      </c>
      <c r="AQ24" s="6">
        <v>0</v>
      </c>
      <c r="AR24" s="72" t="s">
        <v>108</v>
      </c>
      <c r="AS24" s="6">
        <v>0</v>
      </c>
      <c r="AT24" s="26">
        <f t="shared" si="13"/>
        <v>0</v>
      </c>
      <c r="AU24" s="6">
        <v>0</v>
      </c>
      <c r="AV24" s="6">
        <v>0</v>
      </c>
      <c r="AW24" s="26">
        <f t="shared" si="14"/>
        <v>0</v>
      </c>
      <c r="AX24" s="6">
        <v>0</v>
      </c>
      <c r="AY24" s="6">
        <v>0</v>
      </c>
      <c r="AZ24" s="26">
        <f t="shared" si="15"/>
        <v>0</v>
      </c>
      <c r="BA24" s="6">
        <v>0</v>
      </c>
    </row>
    <row r="25" spans="1:53" s="40" customFormat="1" ht="13.5" customHeight="1">
      <c r="A25" s="72" t="s">
        <v>581</v>
      </c>
      <c r="B25" s="6">
        <v>71</v>
      </c>
      <c r="C25" s="6">
        <f t="shared" si="17"/>
        <v>48</v>
      </c>
      <c r="D25" s="6">
        <v>0</v>
      </c>
      <c r="E25" s="26">
        <f t="shared" si="0"/>
        <v>0</v>
      </c>
      <c r="F25" s="6">
        <v>0</v>
      </c>
      <c r="G25" s="6">
        <v>0</v>
      </c>
      <c r="H25" s="26">
        <f t="shared" si="1"/>
        <v>0</v>
      </c>
      <c r="I25" s="6">
        <v>0</v>
      </c>
      <c r="J25" s="6">
        <v>18</v>
      </c>
      <c r="K25" s="26">
        <f t="shared" si="2"/>
        <v>25.352112676056336</v>
      </c>
      <c r="L25" s="6">
        <v>22</v>
      </c>
      <c r="M25" s="6">
        <v>12</v>
      </c>
      <c r="N25" s="26">
        <f t="shared" si="3"/>
        <v>16.901408450704224</v>
      </c>
      <c r="O25" s="6">
        <v>12</v>
      </c>
      <c r="P25" s="6">
        <v>11</v>
      </c>
      <c r="Q25" s="26">
        <f t="shared" si="4"/>
        <v>15.492957746478872</v>
      </c>
      <c r="R25" s="6">
        <v>11</v>
      </c>
      <c r="S25" s="6">
        <v>0</v>
      </c>
      <c r="T25" s="26">
        <f t="shared" si="5"/>
        <v>0</v>
      </c>
      <c r="U25" s="6">
        <v>0</v>
      </c>
      <c r="V25" s="72" t="s">
        <v>581</v>
      </c>
      <c r="W25" s="6">
        <v>0</v>
      </c>
      <c r="X25" s="26">
        <f t="shared" si="6"/>
        <v>0</v>
      </c>
      <c r="Y25" s="6">
        <v>0</v>
      </c>
      <c r="Z25" s="6">
        <v>0</v>
      </c>
      <c r="AA25" s="26">
        <f t="shared" si="7"/>
        <v>0</v>
      </c>
      <c r="AB25" s="6">
        <v>0</v>
      </c>
      <c r="AC25" s="6">
        <v>0</v>
      </c>
      <c r="AD25" s="26">
        <f t="shared" si="8"/>
        <v>0</v>
      </c>
      <c r="AE25" s="6">
        <v>0</v>
      </c>
      <c r="AF25" s="6">
        <v>0</v>
      </c>
      <c r="AG25" s="26">
        <f t="shared" si="9"/>
        <v>0</v>
      </c>
      <c r="AH25" s="6">
        <v>0</v>
      </c>
      <c r="AI25" s="6">
        <v>1</v>
      </c>
      <c r="AJ25" s="26">
        <f t="shared" si="10"/>
        <v>1.4084507042253522</v>
      </c>
      <c r="AK25" s="6">
        <v>1</v>
      </c>
      <c r="AL25" s="6">
        <v>0</v>
      </c>
      <c r="AM25" s="26">
        <f t="shared" si="11"/>
        <v>0</v>
      </c>
      <c r="AN25" s="6">
        <v>0</v>
      </c>
      <c r="AO25" s="6">
        <v>0</v>
      </c>
      <c r="AP25" s="26">
        <f t="shared" si="12"/>
        <v>0</v>
      </c>
      <c r="AQ25" s="6">
        <v>0</v>
      </c>
      <c r="AR25" s="72" t="s">
        <v>581</v>
      </c>
      <c r="AS25" s="6">
        <v>0</v>
      </c>
      <c r="AT25" s="26">
        <f t="shared" si="13"/>
        <v>0</v>
      </c>
      <c r="AU25" s="6">
        <v>0</v>
      </c>
      <c r="AV25" s="6">
        <v>2</v>
      </c>
      <c r="AW25" s="26">
        <f t="shared" si="14"/>
        <v>2.8169014084507045</v>
      </c>
      <c r="AX25" s="6">
        <v>2</v>
      </c>
      <c r="AY25" s="6">
        <v>0</v>
      </c>
      <c r="AZ25" s="26">
        <f t="shared" si="15"/>
        <v>0</v>
      </c>
      <c r="BA25" s="6">
        <v>0</v>
      </c>
    </row>
    <row r="26" spans="1:53" s="40" customFormat="1" ht="13.5" customHeight="1">
      <c r="A26" s="72" t="s">
        <v>620</v>
      </c>
      <c r="B26" s="6">
        <v>2</v>
      </c>
      <c r="C26" s="6">
        <f t="shared" si="17"/>
        <v>0</v>
      </c>
      <c r="D26" s="6">
        <v>0</v>
      </c>
      <c r="E26" s="26">
        <f t="shared" si="0"/>
        <v>0</v>
      </c>
      <c r="F26" s="6">
        <v>0</v>
      </c>
      <c r="G26" s="6">
        <v>0</v>
      </c>
      <c r="H26" s="26">
        <f t="shared" si="1"/>
        <v>0</v>
      </c>
      <c r="I26" s="6">
        <v>0</v>
      </c>
      <c r="J26" s="6">
        <v>0</v>
      </c>
      <c r="K26" s="26">
        <f t="shared" si="2"/>
        <v>0</v>
      </c>
      <c r="L26" s="6">
        <v>0</v>
      </c>
      <c r="M26" s="6">
        <v>0</v>
      </c>
      <c r="N26" s="26">
        <f t="shared" si="3"/>
        <v>0</v>
      </c>
      <c r="O26" s="6">
        <v>0</v>
      </c>
      <c r="P26" s="6">
        <v>0</v>
      </c>
      <c r="Q26" s="26">
        <f t="shared" si="4"/>
        <v>0</v>
      </c>
      <c r="R26" s="6">
        <v>0</v>
      </c>
      <c r="S26" s="6">
        <v>0</v>
      </c>
      <c r="T26" s="26">
        <f t="shared" si="5"/>
        <v>0</v>
      </c>
      <c r="U26" s="6">
        <v>0</v>
      </c>
      <c r="V26" s="72" t="s">
        <v>620</v>
      </c>
      <c r="W26" s="6">
        <v>0</v>
      </c>
      <c r="X26" s="26">
        <f t="shared" si="6"/>
        <v>0</v>
      </c>
      <c r="Y26" s="6">
        <v>0</v>
      </c>
      <c r="Z26" s="6">
        <v>0</v>
      </c>
      <c r="AA26" s="26">
        <f t="shared" si="7"/>
        <v>0</v>
      </c>
      <c r="AB26" s="6">
        <v>0</v>
      </c>
      <c r="AC26" s="6">
        <v>0</v>
      </c>
      <c r="AD26" s="26">
        <f t="shared" si="8"/>
        <v>0</v>
      </c>
      <c r="AE26" s="6">
        <v>0</v>
      </c>
      <c r="AF26" s="6">
        <v>0</v>
      </c>
      <c r="AG26" s="26">
        <f t="shared" si="9"/>
        <v>0</v>
      </c>
      <c r="AH26" s="6">
        <v>0</v>
      </c>
      <c r="AI26" s="6">
        <v>0</v>
      </c>
      <c r="AJ26" s="26">
        <f t="shared" si="10"/>
        <v>0</v>
      </c>
      <c r="AK26" s="6">
        <v>0</v>
      </c>
      <c r="AL26" s="6">
        <v>0</v>
      </c>
      <c r="AM26" s="26">
        <f t="shared" si="11"/>
        <v>0</v>
      </c>
      <c r="AN26" s="6">
        <v>0</v>
      </c>
      <c r="AO26" s="6">
        <v>0</v>
      </c>
      <c r="AP26" s="26">
        <f t="shared" si="12"/>
        <v>0</v>
      </c>
      <c r="AQ26" s="6">
        <v>0</v>
      </c>
      <c r="AR26" s="72" t="s">
        <v>620</v>
      </c>
      <c r="AS26" s="6">
        <v>0</v>
      </c>
      <c r="AT26" s="26">
        <f t="shared" si="13"/>
        <v>0</v>
      </c>
      <c r="AU26" s="6">
        <v>0</v>
      </c>
      <c r="AV26" s="6">
        <v>0</v>
      </c>
      <c r="AW26" s="26">
        <f t="shared" si="14"/>
        <v>0</v>
      </c>
      <c r="AX26" s="6">
        <v>0</v>
      </c>
      <c r="AY26" s="6">
        <v>0</v>
      </c>
      <c r="AZ26" s="26">
        <f t="shared" si="15"/>
        <v>0</v>
      </c>
      <c r="BA26" s="6">
        <v>0</v>
      </c>
    </row>
    <row r="27" spans="1:53" s="40" customFormat="1" ht="13.5" customHeight="1">
      <c r="A27" s="72" t="s">
        <v>637</v>
      </c>
      <c r="B27" s="6">
        <v>6</v>
      </c>
      <c r="C27" s="6">
        <f t="shared" si="17"/>
        <v>3</v>
      </c>
      <c r="D27" s="6">
        <v>0</v>
      </c>
      <c r="E27" s="26">
        <f t="shared" si="0"/>
        <v>0</v>
      </c>
      <c r="F27" s="6">
        <v>0</v>
      </c>
      <c r="G27" s="6">
        <v>0</v>
      </c>
      <c r="H27" s="26">
        <f t="shared" si="1"/>
        <v>0</v>
      </c>
      <c r="I27" s="6">
        <v>0</v>
      </c>
      <c r="J27" s="6">
        <v>1</v>
      </c>
      <c r="K27" s="26">
        <f t="shared" si="2"/>
        <v>16.666666666666664</v>
      </c>
      <c r="L27" s="6">
        <v>1</v>
      </c>
      <c r="M27" s="6">
        <v>0</v>
      </c>
      <c r="N27" s="26">
        <f t="shared" si="3"/>
        <v>0</v>
      </c>
      <c r="O27" s="6">
        <v>0</v>
      </c>
      <c r="P27" s="6">
        <v>2</v>
      </c>
      <c r="Q27" s="26">
        <f t="shared" si="4"/>
        <v>33.33333333333333</v>
      </c>
      <c r="R27" s="6">
        <v>2</v>
      </c>
      <c r="S27" s="6">
        <v>0</v>
      </c>
      <c r="T27" s="26">
        <f t="shared" si="5"/>
        <v>0</v>
      </c>
      <c r="U27" s="6">
        <v>0</v>
      </c>
      <c r="V27" s="72" t="s">
        <v>637</v>
      </c>
      <c r="W27" s="6">
        <v>0</v>
      </c>
      <c r="X27" s="26">
        <f t="shared" si="6"/>
        <v>0</v>
      </c>
      <c r="Y27" s="6">
        <v>0</v>
      </c>
      <c r="Z27" s="6">
        <v>0</v>
      </c>
      <c r="AA27" s="26">
        <f t="shared" si="7"/>
        <v>0</v>
      </c>
      <c r="AB27" s="6">
        <v>0</v>
      </c>
      <c r="AC27" s="6">
        <v>0</v>
      </c>
      <c r="AD27" s="26">
        <f t="shared" si="8"/>
        <v>0</v>
      </c>
      <c r="AE27" s="6">
        <v>0</v>
      </c>
      <c r="AF27" s="6">
        <v>0</v>
      </c>
      <c r="AG27" s="26">
        <f t="shared" si="9"/>
        <v>0</v>
      </c>
      <c r="AH27" s="6">
        <v>0</v>
      </c>
      <c r="AI27" s="6">
        <v>0</v>
      </c>
      <c r="AJ27" s="26">
        <f t="shared" si="10"/>
        <v>0</v>
      </c>
      <c r="AK27" s="6">
        <v>0</v>
      </c>
      <c r="AL27" s="6">
        <v>0</v>
      </c>
      <c r="AM27" s="26">
        <f t="shared" si="11"/>
        <v>0</v>
      </c>
      <c r="AN27" s="6">
        <v>0</v>
      </c>
      <c r="AO27" s="6">
        <v>0</v>
      </c>
      <c r="AP27" s="26">
        <f t="shared" si="12"/>
        <v>0</v>
      </c>
      <c r="AQ27" s="6">
        <v>0</v>
      </c>
      <c r="AR27" s="72" t="s">
        <v>637</v>
      </c>
      <c r="AS27" s="6">
        <v>0</v>
      </c>
      <c r="AT27" s="26">
        <f t="shared" si="13"/>
        <v>0</v>
      </c>
      <c r="AU27" s="6">
        <v>0</v>
      </c>
      <c r="AV27" s="6">
        <v>0</v>
      </c>
      <c r="AW27" s="26">
        <f t="shared" si="14"/>
        <v>0</v>
      </c>
      <c r="AX27" s="6">
        <v>0</v>
      </c>
      <c r="AY27" s="6">
        <v>0</v>
      </c>
      <c r="AZ27" s="26">
        <f t="shared" si="15"/>
        <v>0</v>
      </c>
      <c r="BA27" s="6">
        <v>0</v>
      </c>
    </row>
    <row r="28" spans="1:53" s="40" customFormat="1" ht="13.5" customHeight="1">
      <c r="A28" s="72" t="s">
        <v>639</v>
      </c>
      <c r="B28" s="6">
        <v>374</v>
      </c>
      <c r="C28" s="6">
        <f t="shared" si="17"/>
        <v>256</v>
      </c>
      <c r="D28" s="6">
        <v>2</v>
      </c>
      <c r="E28" s="26">
        <f t="shared" si="0"/>
        <v>0.53475935828877</v>
      </c>
      <c r="F28" s="6">
        <v>2</v>
      </c>
      <c r="G28" s="6">
        <v>0</v>
      </c>
      <c r="H28" s="26">
        <f t="shared" si="1"/>
        <v>0</v>
      </c>
      <c r="I28" s="6">
        <v>0</v>
      </c>
      <c r="J28" s="6">
        <v>72</v>
      </c>
      <c r="K28" s="26">
        <f t="shared" si="2"/>
        <v>19.25133689839572</v>
      </c>
      <c r="L28" s="6">
        <v>79</v>
      </c>
      <c r="M28" s="6">
        <v>82</v>
      </c>
      <c r="N28" s="26">
        <f t="shared" si="3"/>
        <v>21.92513368983957</v>
      </c>
      <c r="O28" s="6">
        <v>86</v>
      </c>
      <c r="P28" s="6">
        <v>50</v>
      </c>
      <c r="Q28" s="26">
        <f t="shared" si="4"/>
        <v>13.368983957219251</v>
      </c>
      <c r="R28" s="6">
        <v>57</v>
      </c>
      <c r="S28" s="6">
        <v>1</v>
      </c>
      <c r="T28" s="26">
        <f t="shared" si="5"/>
        <v>0.267379679144385</v>
      </c>
      <c r="U28" s="6">
        <v>2</v>
      </c>
      <c r="V28" s="72" t="s">
        <v>639</v>
      </c>
      <c r="W28" s="6">
        <v>1</v>
      </c>
      <c r="X28" s="26">
        <f t="shared" si="6"/>
        <v>0.267379679144385</v>
      </c>
      <c r="Y28" s="6">
        <v>1</v>
      </c>
      <c r="Z28" s="6">
        <v>0</v>
      </c>
      <c r="AA28" s="26">
        <f t="shared" si="7"/>
        <v>0</v>
      </c>
      <c r="AB28" s="6">
        <v>0</v>
      </c>
      <c r="AC28" s="6">
        <v>0</v>
      </c>
      <c r="AD28" s="26">
        <f t="shared" si="8"/>
        <v>0</v>
      </c>
      <c r="AE28" s="6">
        <v>0</v>
      </c>
      <c r="AF28" s="6">
        <v>0</v>
      </c>
      <c r="AG28" s="26">
        <f t="shared" si="9"/>
        <v>0</v>
      </c>
      <c r="AH28" s="6">
        <v>0</v>
      </c>
      <c r="AI28" s="6">
        <v>3</v>
      </c>
      <c r="AJ28" s="26">
        <f t="shared" si="10"/>
        <v>0.8021390374331552</v>
      </c>
      <c r="AK28" s="6">
        <v>3</v>
      </c>
      <c r="AL28" s="6">
        <v>18</v>
      </c>
      <c r="AM28" s="26">
        <f t="shared" si="11"/>
        <v>4.81283422459893</v>
      </c>
      <c r="AN28" s="6">
        <v>19</v>
      </c>
      <c r="AO28" s="6">
        <v>0</v>
      </c>
      <c r="AP28" s="26">
        <f t="shared" si="12"/>
        <v>0</v>
      </c>
      <c r="AQ28" s="6">
        <v>0</v>
      </c>
      <c r="AR28" s="72" t="s">
        <v>639</v>
      </c>
      <c r="AS28" s="6">
        <v>1</v>
      </c>
      <c r="AT28" s="26">
        <f t="shared" si="13"/>
        <v>0.267379679144385</v>
      </c>
      <c r="AU28" s="6">
        <v>1</v>
      </c>
      <c r="AV28" s="6">
        <v>5</v>
      </c>
      <c r="AW28" s="26">
        <f t="shared" si="14"/>
        <v>1.3368983957219251</v>
      </c>
      <c r="AX28" s="6">
        <v>5</v>
      </c>
      <c r="AY28" s="6">
        <v>1</v>
      </c>
      <c r="AZ28" s="26">
        <f t="shared" si="15"/>
        <v>0.267379679144385</v>
      </c>
      <c r="BA28" s="6">
        <v>1</v>
      </c>
    </row>
    <row r="29" spans="1:53" s="40" customFormat="1" ht="13.5" customHeight="1">
      <c r="A29" s="72" t="s">
        <v>582</v>
      </c>
      <c r="B29" s="6">
        <v>48</v>
      </c>
      <c r="C29" s="6">
        <f t="shared" si="17"/>
        <v>31</v>
      </c>
      <c r="D29" s="6">
        <v>0</v>
      </c>
      <c r="E29" s="26">
        <f t="shared" si="0"/>
        <v>0</v>
      </c>
      <c r="F29" s="6">
        <v>0</v>
      </c>
      <c r="G29" s="6">
        <v>0</v>
      </c>
      <c r="H29" s="26">
        <f t="shared" si="1"/>
        <v>0</v>
      </c>
      <c r="I29" s="6">
        <v>0</v>
      </c>
      <c r="J29" s="6">
        <v>11</v>
      </c>
      <c r="K29" s="26">
        <f t="shared" si="2"/>
        <v>22.916666666666664</v>
      </c>
      <c r="L29" s="6">
        <v>15</v>
      </c>
      <c r="M29" s="6">
        <v>6</v>
      </c>
      <c r="N29" s="26">
        <f t="shared" si="3"/>
        <v>12.5</v>
      </c>
      <c r="O29" s="6">
        <v>7</v>
      </c>
      <c r="P29" s="6">
        <v>6</v>
      </c>
      <c r="Q29" s="26">
        <f t="shared" si="4"/>
        <v>12.5</v>
      </c>
      <c r="R29" s="6">
        <v>6</v>
      </c>
      <c r="S29" s="6">
        <v>0</v>
      </c>
      <c r="T29" s="26">
        <f t="shared" si="5"/>
        <v>0</v>
      </c>
      <c r="U29" s="6">
        <v>0</v>
      </c>
      <c r="V29" s="72" t="s">
        <v>582</v>
      </c>
      <c r="W29" s="6">
        <v>0</v>
      </c>
      <c r="X29" s="26">
        <f t="shared" si="6"/>
        <v>0</v>
      </c>
      <c r="Y29" s="6">
        <v>0</v>
      </c>
      <c r="Z29" s="6">
        <v>0</v>
      </c>
      <c r="AA29" s="26">
        <f t="shared" si="7"/>
        <v>0</v>
      </c>
      <c r="AB29" s="6">
        <v>0</v>
      </c>
      <c r="AC29" s="6">
        <v>0</v>
      </c>
      <c r="AD29" s="26">
        <f t="shared" si="8"/>
        <v>0</v>
      </c>
      <c r="AE29" s="6">
        <v>0</v>
      </c>
      <c r="AF29" s="6">
        <v>0</v>
      </c>
      <c r="AG29" s="26">
        <f t="shared" si="9"/>
        <v>0</v>
      </c>
      <c r="AH29" s="6">
        <v>0</v>
      </c>
      <c r="AI29" s="6">
        <v>2</v>
      </c>
      <c r="AJ29" s="26">
        <f t="shared" si="10"/>
        <v>4.166666666666666</v>
      </c>
      <c r="AK29" s="6">
        <v>2</v>
      </c>
      <c r="AL29" s="6">
        <v>1</v>
      </c>
      <c r="AM29" s="26">
        <f t="shared" si="11"/>
        <v>2.083333333333333</v>
      </c>
      <c r="AN29" s="6">
        <v>1</v>
      </c>
      <c r="AO29" s="6">
        <v>0</v>
      </c>
      <c r="AP29" s="26">
        <f t="shared" si="12"/>
        <v>0</v>
      </c>
      <c r="AQ29" s="6">
        <v>0</v>
      </c>
      <c r="AR29" s="72" t="s">
        <v>582</v>
      </c>
      <c r="AS29" s="6">
        <v>0</v>
      </c>
      <c r="AT29" s="26">
        <f t="shared" si="13"/>
        <v>0</v>
      </c>
      <c r="AU29" s="6">
        <v>0</v>
      </c>
      <c r="AV29" s="6">
        <v>0</v>
      </c>
      <c r="AW29" s="26">
        <f t="shared" si="14"/>
        <v>0</v>
      </c>
      <c r="AX29" s="6">
        <v>0</v>
      </c>
      <c r="AY29" s="6">
        <v>0</v>
      </c>
      <c r="AZ29" s="26">
        <f t="shared" si="15"/>
        <v>0</v>
      </c>
      <c r="BA29" s="6">
        <v>0</v>
      </c>
    </row>
    <row r="30" spans="1:53" s="40" customFormat="1" ht="13.5" customHeight="1">
      <c r="A30" s="72" t="s">
        <v>583</v>
      </c>
      <c r="B30" s="6">
        <v>4</v>
      </c>
      <c r="C30" s="6">
        <f t="shared" si="17"/>
        <v>1</v>
      </c>
      <c r="D30" s="6">
        <v>0</v>
      </c>
      <c r="E30" s="26">
        <f t="shared" si="0"/>
        <v>0</v>
      </c>
      <c r="F30" s="6">
        <v>0</v>
      </c>
      <c r="G30" s="6">
        <v>0</v>
      </c>
      <c r="H30" s="26">
        <f t="shared" si="1"/>
        <v>0</v>
      </c>
      <c r="I30" s="6">
        <v>0</v>
      </c>
      <c r="J30" s="6">
        <v>0</v>
      </c>
      <c r="K30" s="26">
        <f t="shared" si="2"/>
        <v>0</v>
      </c>
      <c r="L30" s="6">
        <v>0</v>
      </c>
      <c r="M30" s="6">
        <v>0</v>
      </c>
      <c r="N30" s="26">
        <f t="shared" si="3"/>
        <v>0</v>
      </c>
      <c r="O30" s="6">
        <v>0</v>
      </c>
      <c r="P30" s="6">
        <v>1</v>
      </c>
      <c r="Q30" s="26">
        <f t="shared" si="4"/>
        <v>25</v>
      </c>
      <c r="R30" s="6">
        <v>1</v>
      </c>
      <c r="S30" s="6">
        <v>0</v>
      </c>
      <c r="T30" s="26">
        <f t="shared" si="5"/>
        <v>0</v>
      </c>
      <c r="U30" s="6">
        <v>0</v>
      </c>
      <c r="V30" s="72" t="s">
        <v>583</v>
      </c>
      <c r="W30" s="6">
        <v>0</v>
      </c>
      <c r="X30" s="26">
        <f t="shared" si="6"/>
        <v>0</v>
      </c>
      <c r="Y30" s="6">
        <v>0</v>
      </c>
      <c r="Z30" s="6">
        <v>0</v>
      </c>
      <c r="AA30" s="26">
        <f t="shared" si="7"/>
        <v>0</v>
      </c>
      <c r="AB30" s="6">
        <v>0</v>
      </c>
      <c r="AC30" s="6">
        <v>0</v>
      </c>
      <c r="AD30" s="26">
        <f t="shared" si="8"/>
        <v>0</v>
      </c>
      <c r="AE30" s="6">
        <v>0</v>
      </c>
      <c r="AF30" s="6">
        <v>0</v>
      </c>
      <c r="AG30" s="26">
        <f t="shared" si="9"/>
        <v>0</v>
      </c>
      <c r="AH30" s="6">
        <v>0</v>
      </c>
      <c r="AI30" s="6">
        <v>0</v>
      </c>
      <c r="AJ30" s="26">
        <f t="shared" si="10"/>
        <v>0</v>
      </c>
      <c r="AK30" s="6">
        <v>0</v>
      </c>
      <c r="AL30" s="6">
        <v>0</v>
      </c>
      <c r="AM30" s="26">
        <f t="shared" si="11"/>
        <v>0</v>
      </c>
      <c r="AN30" s="6">
        <v>0</v>
      </c>
      <c r="AO30" s="6">
        <v>0</v>
      </c>
      <c r="AP30" s="26">
        <f t="shared" si="12"/>
        <v>0</v>
      </c>
      <c r="AQ30" s="6">
        <v>0</v>
      </c>
      <c r="AR30" s="72" t="s">
        <v>583</v>
      </c>
      <c r="AS30" s="6">
        <v>0</v>
      </c>
      <c r="AT30" s="26">
        <f t="shared" si="13"/>
        <v>0</v>
      </c>
      <c r="AU30" s="6">
        <v>0</v>
      </c>
      <c r="AV30" s="6">
        <v>0</v>
      </c>
      <c r="AW30" s="26">
        <f t="shared" si="14"/>
        <v>0</v>
      </c>
      <c r="AX30" s="6">
        <v>0</v>
      </c>
      <c r="AY30" s="6">
        <v>0</v>
      </c>
      <c r="AZ30" s="26">
        <f t="shared" si="15"/>
        <v>0</v>
      </c>
      <c r="BA30" s="6">
        <v>0</v>
      </c>
    </row>
    <row r="31" spans="1:53" s="40" customFormat="1" ht="13.5" customHeight="1">
      <c r="A31" s="72" t="s">
        <v>638</v>
      </c>
      <c r="B31" s="6">
        <v>640</v>
      </c>
      <c r="C31" s="6">
        <f t="shared" si="17"/>
        <v>474</v>
      </c>
      <c r="D31" s="6">
        <v>4</v>
      </c>
      <c r="E31" s="26">
        <f t="shared" si="0"/>
        <v>0.625</v>
      </c>
      <c r="F31" s="6">
        <v>4</v>
      </c>
      <c r="G31" s="6">
        <v>1</v>
      </c>
      <c r="H31" s="26">
        <f t="shared" si="1"/>
        <v>0.15625</v>
      </c>
      <c r="I31" s="6">
        <v>2</v>
      </c>
      <c r="J31" s="6">
        <v>159</v>
      </c>
      <c r="K31" s="26">
        <f t="shared" si="2"/>
        <v>24.84375</v>
      </c>
      <c r="L31" s="6">
        <v>183</v>
      </c>
      <c r="M31" s="6">
        <v>130</v>
      </c>
      <c r="N31" s="26">
        <f t="shared" si="3"/>
        <v>20.3125</v>
      </c>
      <c r="O31" s="6">
        <v>141</v>
      </c>
      <c r="P31" s="6">
        <v>70</v>
      </c>
      <c r="Q31" s="26">
        <f t="shared" si="4"/>
        <v>10.9375</v>
      </c>
      <c r="R31" s="6">
        <v>75</v>
      </c>
      <c r="S31" s="6">
        <v>0</v>
      </c>
      <c r="T31" s="26">
        <f t="shared" si="5"/>
        <v>0</v>
      </c>
      <c r="U31" s="6">
        <v>0</v>
      </c>
      <c r="V31" s="72" t="s">
        <v>638</v>
      </c>
      <c r="W31" s="6">
        <v>1</v>
      </c>
      <c r="X31" s="26">
        <f t="shared" si="6"/>
        <v>0.15625</v>
      </c>
      <c r="Y31" s="6">
        <v>1</v>
      </c>
      <c r="Z31" s="6">
        <v>0</v>
      </c>
      <c r="AA31" s="26">
        <f t="shared" si="7"/>
        <v>0</v>
      </c>
      <c r="AB31" s="6">
        <v>0</v>
      </c>
      <c r="AC31" s="6">
        <v>3</v>
      </c>
      <c r="AD31" s="26">
        <f t="shared" si="8"/>
        <v>0.46875</v>
      </c>
      <c r="AE31" s="6">
        <v>3</v>
      </c>
      <c r="AF31" s="6">
        <v>0</v>
      </c>
      <c r="AG31" s="26">
        <f t="shared" si="9"/>
        <v>0</v>
      </c>
      <c r="AH31" s="6">
        <v>0</v>
      </c>
      <c r="AI31" s="6">
        <v>6</v>
      </c>
      <c r="AJ31" s="26">
        <f t="shared" si="10"/>
        <v>0.9375</v>
      </c>
      <c r="AK31" s="6">
        <v>6</v>
      </c>
      <c r="AL31" s="6">
        <v>25</v>
      </c>
      <c r="AM31" s="26">
        <f t="shared" si="11"/>
        <v>3.90625</v>
      </c>
      <c r="AN31" s="6">
        <v>25</v>
      </c>
      <c r="AO31" s="6">
        <v>0</v>
      </c>
      <c r="AP31" s="26">
        <f t="shared" si="12"/>
        <v>0</v>
      </c>
      <c r="AQ31" s="6">
        <v>0</v>
      </c>
      <c r="AR31" s="72" t="s">
        <v>638</v>
      </c>
      <c r="AS31" s="6">
        <v>0</v>
      </c>
      <c r="AT31" s="26">
        <f t="shared" si="13"/>
        <v>0</v>
      </c>
      <c r="AU31" s="6">
        <v>0</v>
      </c>
      <c r="AV31" s="6">
        <v>31</v>
      </c>
      <c r="AW31" s="26">
        <f t="shared" si="14"/>
        <v>4.84375</v>
      </c>
      <c r="AX31" s="6">
        <v>33</v>
      </c>
      <c r="AY31" s="6">
        <v>1</v>
      </c>
      <c r="AZ31" s="26">
        <f t="shared" si="15"/>
        <v>0.15625</v>
      </c>
      <c r="BA31" s="6">
        <v>1</v>
      </c>
    </row>
    <row r="32" spans="1:53" s="40" customFormat="1" ht="24" customHeight="1">
      <c r="A32" s="72" t="s">
        <v>619</v>
      </c>
      <c r="B32" s="6">
        <v>1623</v>
      </c>
      <c r="C32" s="6">
        <f t="shared" si="17"/>
        <v>1123</v>
      </c>
      <c r="D32" s="6">
        <v>13</v>
      </c>
      <c r="E32" s="26">
        <f t="shared" si="0"/>
        <v>0.8009858287122612</v>
      </c>
      <c r="F32" s="6">
        <v>18</v>
      </c>
      <c r="G32" s="6">
        <v>20</v>
      </c>
      <c r="H32" s="26">
        <f t="shared" si="1"/>
        <v>1.2322858903265557</v>
      </c>
      <c r="I32" s="6">
        <v>24</v>
      </c>
      <c r="J32" s="6">
        <v>292</v>
      </c>
      <c r="K32" s="26">
        <f t="shared" si="2"/>
        <v>17.991373998767717</v>
      </c>
      <c r="L32" s="6">
        <v>396</v>
      </c>
      <c r="M32" s="6">
        <v>250</v>
      </c>
      <c r="N32" s="26">
        <f t="shared" si="3"/>
        <v>15.403573629081945</v>
      </c>
      <c r="O32" s="6">
        <v>331</v>
      </c>
      <c r="P32" s="6">
        <v>136</v>
      </c>
      <c r="Q32" s="26">
        <f t="shared" si="4"/>
        <v>8.37954405422058</v>
      </c>
      <c r="R32" s="6">
        <v>183</v>
      </c>
      <c r="S32" s="6">
        <v>2</v>
      </c>
      <c r="T32" s="26">
        <f t="shared" si="5"/>
        <v>0.12322858903265559</v>
      </c>
      <c r="U32" s="6">
        <v>2</v>
      </c>
      <c r="V32" s="72" t="s">
        <v>619</v>
      </c>
      <c r="W32" s="6">
        <v>9</v>
      </c>
      <c r="X32" s="26">
        <f t="shared" si="6"/>
        <v>0.5545286506469501</v>
      </c>
      <c r="Y32" s="6">
        <v>12</v>
      </c>
      <c r="Z32" s="6">
        <v>6</v>
      </c>
      <c r="AA32" s="26">
        <f t="shared" si="7"/>
        <v>0.36968576709796674</v>
      </c>
      <c r="AB32" s="6">
        <v>6</v>
      </c>
      <c r="AC32" s="6">
        <v>5</v>
      </c>
      <c r="AD32" s="26">
        <f t="shared" si="8"/>
        <v>0.3080714725816389</v>
      </c>
      <c r="AE32" s="6">
        <v>11</v>
      </c>
      <c r="AF32" s="6">
        <v>3</v>
      </c>
      <c r="AG32" s="26">
        <f t="shared" si="9"/>
        <v>0.18484288354898337</v>
      </c>
      <c r="AH32" s="6">
        <v>3</v>
      </c>
      <c r="AI32" s="6">
        <v>7</v>
      </c>
      <c r="AJ32" s="26">
        <f t="shared" si="10"/>
        <v>0.43130006161429446</v>
      </c>
      <c r="AK32" s="6">
        <v>8</v>
      </c>
      <c r="AL32" s="6">
        <v>68</v>
      </c>
      <c r="AM32" s="26">
        <f t="shared" si="11"/>
        <v>4.18977202711029</v>
      </c>
      <c r="AN32" s="6">
        <v>79</v>
      </c>
      <c r="AO32" s="6">
        <v>4</v>
      </c>
      <c r="AP32" s="26">
        <f t="shared" si="12"/>
        <v>0.24645717806531117</v>
      </c>
      <c r="AQ32" s="6">
        <v>4</v>
      </c>
      <c r="AR32" s="72" t="s">
        <v>619</v>
      </c>
      <c r="AS32" s="6">
        <v>1</v>
      </c>
      <c r="AT32" s="26">
        <f t="shared" si="13"/>
        <v>0.06161429451632779</v>
      </c>
      <c r="AU32" s="6">
        <v>1</v>
      </c>
      <c r="AV32" s="6">
        <v>23</v>
      </c>
      <c r="AW32" s="26">
        <f t="shared" si="14"/>
        <v>1.4171287738755391</v>
      </c>
      <c r="AX32" s="6">
        <v>24</v>
      </c>
      <c r="AY32" s="6">
        <v>18</v>
      </c>
      <c r="AZ32" s="26">
        <f t="shared" si="15"/>
        <v>1.1090573012939002</v>
      </c>
      <c r="BA32" s="6">
        <v>21</v>
      </c>
    </row>
    <row r="33" spans="1:53" s="40" customFormat="1" ht="16.5" customHeight="1">
      <c r="A33" s="72" t="s">
        <v>612</v>
      </c>
      <c r="B33" s="6">
        <v>433</v>
      </c>
      <c r="C33" s="6">
        <f t="shared" si="17"/>
        <v>280</v>
      </c>
      <c r="D33" s="6">
        <v>4</v>
      </c>
      <c r="E33" s="26">
        <f t="shared" si="0"/>
        <v>0.9237875288683602</v>
      </c>
      <c r="F33" s="6">
        <v>4</v>
      </c>
      <c r="G33" s="6">
        <v>4</v>
      </c>
      <c r="H33" s="26">
        <f t="shared" si="1"/>
        <v>0.9237875288683602</v>
      </c>
      <c r="I33" s="6">
        <v>4</v>
      </c>
      <c r="J33" s="6">
        <v>104</v>
      </c>
      <c r="K33" s="26">
        <f t="shared" si="2"/>
        <v>24.018475750577366</v>
      </c>
      <c r="L33" s="6">
        <v>120</v>
      </c>
      <c r="M33" s="6">
        <v>76</v>
      </c>
      <c r="N33" s="26">
        <f t="shared" si="3"/>
        <v>17.551963048498845</v>
      </c>
      <c r="O33" s="6">
        <v>79</v>
      </c>
      <c r="P33" s="6">
        <v>43</v>
      </c>
      <c r="Q33" s="26">
        <f t="shared" si="4"/>
        <v>9.930715935334874</v>
      </c>
      <c r="R33" s="6">
        <v>50</v>
      </c>
      <c r="S33" s="6">
        <v>1</v>
      </c>
      <c r="T33" s="26">
        <f t="shared" si="5"/>
        <v>0.23094688221709006</v>
      </c>
      <c r="U33" s="6">
        <v>1</v>
      </c>
      <c r="V33" s="72" t="s">
        <v>612</v>
      </c>
      <c r="W33" s="6">
        <v>1</v>
      </c>
      <c r="X33" s="26">
        <f t="shared" si="6"/>
        <v>0.23094688221709006</v>
      </c>
      <c r="Y33" s="6">
        <v>1</v>
      </c>
      <c r="Z33" s="6">
        <v>1</v>
      </c>
      <c r="AA33" s="26">
        <f t="shared" si="7"/>
        <v>0.23094688221709006</v>
      </c>
      <c r="AB33" s="6">
        <v>1</v>
      </c>
      <c r="AC33" s="6">
        <v>5</v>
      </c>
      <c r="AD33" s="26">
        <f t="shared" si="8"/>
        <v>1.1547344110854503</v>
      </c>
      <c r="AE33" s="6">
        <v>8</v>
      </c>
      <c r="AF33" s="6">
        <v>0</v>
      </c>
      <c r="AG33" s="26">
        <f t="shared" si="9"/>
        <v>0</v>
      </c>
      <c r="AH33" s="6">
        <v>0</v>
      </c>
      <c r="AI33" s="6">
        <v>1</v>
      </c>
      <c r="AJ33" s="26">
        <f t="shared" si="10"/>
        <v>0.23094688221709006</v>
      </c>
      <c r="AK33" s="6">
        <v>1</v>
      </c>
      <c r="AL33" s="6">
        <v>1</v>
      </c>
      <c r="AM33" s="26">
        <f t="shared" si="11"/>
        <v>0.23094688221709006</v>
      </c>
      <c r="AN33" s="6">
        <v>1</v>
      </c>
      <c r="AO33" s="6">
        <v>0</v>
      </c>
      <c r="AP33" s="26">
        <f t="shared" si="12"/>
        <v>0</v>
      </c>
      <c r="AQ33" s="6">
        <v>0</v>
      </c>
      <c r="AR33" s="72" t="s">
        <v>612</v>
      </c>
      <c r="AS33" s="6">
        <v>0</v>
      </c>
      <c r="AT33" s="26">
        <f t="shared" si="13"/>
        <v>0</v>
      </c>
      <c r="AU33" s="6">
        <v>0</v>
      </c>
      <c r="AV33" s="6">
        <v>10</v>
      </c>
      <c r="AW33" s="26">
        <f t="shared" si="14"/>
        <v>2.3094688221709005</v>
      </c>
      <c r="AX33" s="6">
        <v>10</v>
      </c>
      <c r="AY33" s="6">
        <v>0</v>
      </c>
      <c r="AZ33" s="26">
        <f t="shared" si="15"/>
        <v>0</v>
      </c>
      <c r="BA33" s="6">
        <v>0</v>
      </c>
    </row>
    <row r="34" spans="1:53" s="40" customFormat="1" ht="16.5" customHeight="1">
      <c r="A34" s="72" t="s">
        <v>614</v>
      </c>
      <c r="B34" s="6">
        <v>12</v>
      </c>
      <c r="C34" s="6">
        <f t="shared" si="17"/>
        <v>9</v>
      </c>
      <c r="D34" s="6">
        <v>0</v>
      </c>
      <c r="E34" s="26">
        <f t="shared" si="0"/>
        <v>0</v>
      </c>
      <c r="F34" s="6">
        <v>0</v>
      </c>
      <c r="G34" s="6">
        <v>1</v>
      </c>
      <c r="H34" s="26">
        <f t="shared" si="1"/>
        <v>8.333333333333332</v>
      </c>
      <c r="I34" s="6">
        <v>1</v>
      </c>
      <c r="J34" s="6">
        <v>1</v>
      </c>
      <c r="K34" s="26">
        <f t="shared" si="2"/>
        <v>8.333333333333332</v>
      </c>
      <c r="L34" s="6">
        <v>1</v>
      </c>
      <c r="M34" s="6">
        <v>5</v>
      </c>
      <c r="N34" s="26">
        <f t="shared" si="3"/>
        <v>41.66666666666667</v>
      </c>
      <c r="O34" s="6">
        <v>5</v>
      </c>
      <c r="P34" s="6">
        <v>2</v>
      </c>
      <c r="Q34" s="26">
        <f t="shared" si="4"/>
        <v>16.666666666666664</v>
      </c>
      <c r="R34" s="6">
        <v>2</v>
      </c>
      <c r="S34" s="6">
        <v>0</v>
      </c>
      <c r="T34" s="26">
        <f t="shared" si="5"/>
        <v>0</v>
      </c>
      <c r="U34" s="6">
        <v>0</v>
      </c>
      <c r="V34" s="72" t="s">
        <v>614</v>
      </c>
      <c r="W34" s="6">
        <v>0</v>
      </c>
      <c r="X34" s="26">
        <f t="shared" si="6"/>
        <v>0</v>
      </c>
      <c r="Y34" s="6">
        <v>0</v>
      </c>
      <c r="Z34" s="6">
        <v>0</v>
      </c>
      <c r="AA34" s="26">
        <f t="shared" si="7"/>
        <v>0</v>
      </c>
      <c r="AB34" s="6">
        <v>0</v>
      </c>
      <c r="AC34" s="6">
        <v>0</v>
      </c>
      <c r="AD34" s="26">
        <f t="shared" si="8"/>
        <v>0</v>
      </c>
      <c r="AE34" s="6">
        <v>0</v>
      </c>
      <c r="AF34" s="6">
        <v>0</v>
      </c>
      <c r="AG34" s="26">
        <f t="shared" si="9"/>
        <v>0</v>
      </c>
      <c r="AH34" s="6">
        <v>0</v>
      </c>
      <c r="AI34" s="6">
        <v>0</v>
      </c>
      <c r="AJ34" s="26">
        <f t="shared" si="10"/>
        <v>0</v>
      </c>
      <c r="AK34" s="6">
        <v>0</v>
      </c>
      <c r="AL34" s="6">
        <v>0</v>
      </c>
      <c r="AM34" s="26">
        <f t="shared" si="11"/>
        <v>0</v>
      </c>
      <c r="AN34" s="6">
        <v>0</v>
      </c>
      <c r="AO34" s="6">
        <v>0</v>
      </c>
      <c r="AP34" s="26">
        <f t="shared" si="12"/>
        <v>0</v>
      </c>
      <c r="AQ34" s="6">
        <v>0</v>
      </c>
      <c r="AR34" s="72" t="s">
        <v>614</v>
      </c>
      <c r="AS34" s="6">
        <v>0</v>
      </c>
      <c r="AT34" s="26">
        <f t="shared" si="13"/>
        <v>0</v>
      </c>
      <c r="AU34" s="6">
        <v>0</v>
      </c>
      <c r="AV34" s="6">
        <v>0</v>
      </c>
      <c r="AW34" s="26">
        <f t="shared" si="14"/>
        <v>0</v>
      </c>
      <c r="AX34" s="6">
        <v>0</v>
      </c>
      <c r="AY34" s="6">
        <v>0</v>
      </c>
      <c r="AZ34" s="26">
        <f t="shared" si="15"/>
        <v>0</v>
      </c>
      <c r="BA34" s="6">
        <v>0</v>
      </c>
    </row>
    <row r="35" spans="1:53" s="40" customFormat="1" ht="16.5" customHeight="1">
      <c r="A35" s="72" t="s">
        <v>613</v>
      </c>
      <c r="B35" s="6">
        <v>3</v>
      </c>
      <c r="C35" s="6">
        <f>SUM(F35+I35+L35+O35+R35+U35+Y35+AB35+AE35+AH35+AK35+AN35+AQ35+AU35+AX35+BA35)</f>
        <v>4</v>
      </c>
      <c r="D35" s="6">
        <v>0</v>
      </c>
      <c r="E35" s="26">
        <f t="shared" si="0"/>
        <v>0</v>
      </c>
      <c r="F35" s="6">
        <v>0</v>
      </c>
      <c r="G35" s="6">
        <v>0</v>
      </c>
      <c r="H35" s="26">
        <f t="shared" si="1"/>
        <v>0</v>
      </c>
      <c r="I35" s="6">
        <v>0</v>
      </c>
      <c r="J35" s="6">
        <v>1</v>
      </c>
      <c r="K35" s="26">
        <f t="shared" si="2"/>
        <v>33.33333333333333</v>
      </c>
      <c r="L35" s="6">
        <v>1</v>
      </c>
      <c r="M35" s="6">
        <v>2</v>
      </c>
      <c r="N35" s="26">
        <f t="shared" si="3"/>
        <v>66.66666666666666</v>
      </c>
      <c r="O35" s="6">
        <v>2</v>
      </c>
      <c r="P35" s="6">
        <v>1</v>
      </c>
      <c r="Q35" s="26">
        <f t="shared" si="4"/>
        <v>33.33333333333333</v>
      </c>
      <c r="R35" s="6">
        <v>1</v>
      </c>
      <c r="S35" s="6">
        <v>0</v>
      </c>
      <c r="T35" s="26">
        <f t="shared" si="5"/>
        <v>0</v>
      </c>
      <c r="U35" s="6">
        <v>0</v>
      </c>
      <c r="V35" s="72" t="s">
        <v>613</v>
      </c>
      <c r="W35" s="6">
        <v>0</v>
      </c>
      <c r="X35" s="26">
        <f t="shared" si="6"/>
        <v>0</v>
      </c>
      <c r="Y35" s="6">
        <v>0</v>
      </c>
      <c r="Z35" s="6">
        <v>0</v>
      </c>
      <c r="AA35" s="26">
        <f t="shared" si="7"/>
        <v>0</v>
      </c>
      <c r="AB35" s="6">
        <v>0</v>
      </c>
      <c r="AC35" s="6">
        <v>0</v>
      </c>
      <c r="AD35" s="26">
        <f t="shared" si="8"/>
        <v>0</v>
      </c>
      <c r="AE35" s="6">
        <v>0</v>
      </c>
      <c r="AF35" s="6">
        <v>0</v>
      </c>
      <c r="AG35" s="26">
        <f t="shared" si="9"/>
        <v>0</v>
      </c>
      <c r="AH35" s="6">
        <v>0</v>
      </c>
      <c r="AI35" s="6">
        <v>0</v>
      </c>
      <c r="AJ35" s="26">
        <f t="shared" si="10"/>
        <v>0</v>
      </c>
      <c r="AK35" s="6">
        <v>0</v>
      </c>
      <c r="AL35" s="6">
        <v>0</v>
      </c>
      <c r="AM35" s="26">
        <f t="shared" si="11"/>
        <v>0</v>
      </c>
      <c r="AN35" s="6">
        <v>0</v>
      </c>
      <c r="AO35" s="6">
        <v>0</v>
      </c>
      <c r="AP35" s="26">
        <f t="shared" si="12"/>
        <v>0</v>
      </c>
      <c r="AQ35" s="6">
        <v>0</v>
      </c>
      <c r="AR35" s="72" t="s">
        <v>613</v>
      </c>
      <c r="AS35" s="6">
        <v>0</v>
      </c>
      <c r="AT35" s="26">
        <f t="shared" si="13"/>
        <v>0</v>
      </c>
      <c r="AU35" s="6">
        <v>0</v>
      </c>
      <c r="AV35" s="6">
        <v>0</v>
      </c>
      <c r="AW35" s="26">
        <f t="shared" si="14"/>
        <v>0</v>
      </c>
      <c r="AX35" s="6">
        <v>0</v>
      </c>
      <c r="AY35" s="6">
        <v>0</v>
      </c>
      <c r="AZ35" s="26">
        <f t="shared" si="15"/>
        <v>0</v>
      </c>
      <c r="BA35" s="6">
        <v>0</v>
      </c>
    </row>
    <row r="36" spans="1:53" s="40" customFormat="1" ht="16.5" customHeight="1">
      <c r="A36" s="72" t="s">
        <v>584</v>
      </c>
      <c r="B36" s="6">
        <v>3</v>
      </c>
      <c r="C36" s="6">
        <f t="shared" si="17"/>
        <v>3</v>
      </c>
      <c r="D36" s="6">
        <v>0</v>
      </c>
      <c r="E36" s="26">
        <f t="shared" si="0"/>
        <v>0</v>
      </c>
      <c r="F36" s="6">
        <v>0</v>
      </c>
      <c r="G36" s="6">
        <v>0</v>
      </c>
      <c r="H36" s="26">
        <f t="shared" si="1"/>
        <v>0</v>
      </c>
      <c r="I36" s="6">
        <v>0</v>
      </c>
      <c r="J36" s="6">
        <v>0</v>
      </c>
      <c r="K36" s="26">
        <f t="shared" si="2"/>
        <v>0</v>
      </c>
      <c r="L36" s="6">
        <v>0</v>
      </c>
      <c r="M36" s="6">
        <v>2</v>
      </c>
      <c r="N36" s="26">
        <f t="shared" si="3"/>
        <v>66.66666666666666</v>
      </c>
      <c r="O36" s="6">
        <v>2</v>
      </c>
      <c r="P36" s="6">
        <v>1</v>
      </c>
      <c r="Q36" s="26">
        <f t="shared" si="4"/>
        <v>33.33333333333333</v>
      </c>
      <c r="R36" s="6">
        <v>1</v>
      </c>
      <c r="S36" s="6">
        <v>0</v>
      </c>
      <c r="T36" s="26">
        <f t="shared" si="5"/>
        <v>0</v>
      </c>
      <c r="U36" s="6">
        <v>0</v>
      </c>
      <c r="V36" s="72" t="s">
        <v>584</v>
      </c>
      <c r="W36" s="6">
        <v>0</v>
      </c>
      <c r="X36" s="26">
        <f t="shared" si="6"/>
        <v>0</v>
      </c>
      <c r="Y36" s="6">
        <v>0</v>
      </c>
      <c r="Z36" s="6">
        <v>0</v>
      </c>
      <c r="AA36" s="26">
        <f t="shared" si="7"/>
        <v>0</v>
      </c>
      <c r="AB36" s="6">
        <v>0</v>
      </c>
      <c r="AC36" s="6">
        <v>0</v>
      </c>
      <c r="AD36" s="26">
        <f t="shared" si="8"/>
        <v>0</v>
      </c>
      <c r="AE36" s="6">
        <v>0</v>
      </c>
      <c r="AF36" s="6">
        <v>0</v>
      </c>
      <c r="AG36" s="26">
        <f t="shared" si="9"/>
        <v>0</v>
      </c>
      <c r="AH36" s="6">
        <v>0</v>
      </c>
      <c r="AI36" s="6">
        <v>0</v>
      </c>
      <c r="AJ36" s="26">
        <f t="shared" si="10"/>
        <v>0</v>
      </c>
      <c r="AK36" s="6">
        <v>0</v>
      </c>
      <c r="AL36" s="6">
        <v>0</v>
      </c>
      <c r="AM36" s="26">
        <f t="shared" si="11"/>
        <v>0</v>
      </c>
      <c r="AN36" s="6">
        <v>0</v>
      </c>
      <c r="AO36" s="6">
        <v>0</v>
      </c>
      <c r="AP36" s="26">
        <f t="shared" si="12"/>
        <v>0</v>
      </c>
      <c r="AQ36" s="6">
        <v>0</v>
      </c>
      <c r="AR36" s="72" t="s">
        <v>584</v>
      </c>
      <c r="AS36" s="6">
        <v>0</v>
      </c>
      <c r="AT36" s="26">
        <f t="shared" si="13"/>
        <v>0</v>
      </c>
      <c r="AU36" s="6">
        <v>0</v>
      </c>
      <c r="AV36" s="6">
        <v>0</v>
      </c>
      <c r="AW36" s="26">
        <f t="shared" si="14"/>
        <v>0</v>
      </c>
      <c r="AX36" s="6">
        <v>0</v>
      </c>
      <c r="AY36" s="6">
        <v>0</v>
      </c>
      <c r="AZ36" s="26">
        <f t="shared" si="15"/>
        <v>0</v>
      </c>
      <c r="BA36" s="6">
        <v>0</v>
      </c>
    </row>
    <row r="37" spans="1:53" s="40" customFormat="1" ht="16.5" customHeight="1" thickBot="1">
      <c r="A37" s="73" t="s">
        <v>109</v>
      </c>
      <c r="B37" s="6">
        <v>12</v>
      </c>
      <c r="C37" s="6">
        <f t="shared" si="17"/>
        <v>9</v>
      </c>
      <c r="D37" s="6">
        <v>0</v>
      </c>
      <c r="E37" s="26">
        <f t="shared" si="0"/>
        <v>0</v>
      </c>
      <c r="F37" s="6">
        <v>0</v>
      </c>
      <c r="G37" s="6">
        <v>0</v>
      </c>
      <c r="H37" s="26">
        <f t="shared" si="1"/>
        <v>0</v>
      </c>
      <c r="I37" s="6">
        <v>0</v>
      </c>
      <c r="J37" s="6">
        <v>0</v>
      </c>
      <c r="K37" s="26">
        <f t="shared" si="2"/>
        <v>0</v>
      </c>
      <c r="L37" s="6">
        <v>0</v>
      </c>
      <c r="M37" s="6">
        <v>7</v>
      </c>
      <c r="N37" s="26">
        <f t="shared" si="3"/>
        <v>58.333333333333336</v>
      </c>
      <c r="O37" s="6">
        <v>7</v>
      </c>
      <c r="P37" s="6">
        <v>2</v>
      </c>
      <c r="Q37" s="26">
        <f t="shared" si="4"/>
        <v>16.666666666666664</v>
      </c>
      <c r="R37" s="6">
        <v>2</v>
      </c>
      <c r="S37" s="6">
        <v>0</v>
      </c>
      <c r="T37" s="26">
        <f t="shared" si="5"/>
        <v>0</v>
      </c>
      <c r="U37" s="6">
        <v>0</v>
      </c>
      <c r="V37" s="73" t="s">
        <v>109</v>
      </c>
      <c r="W37" s="6">
        <v>0</v>
      </c>
      <c r="X37" s="26">
        <f t="shared" si="6"/>
        <v>0</v>
      </c>
      <c r="Y37" s="6">
        <v>0</v>
      </c>
      <c r="Z37" s="6">
        <v>0</v>
      </c>
      <c r="AA37" s="26">
        <f t="shared" si="7"/>
        <v>0</v>
      </c>
      <c r="AB37" s="6">
        <v>0</v>
      </c>
      <c r="AC37" s="6">
        <v>0</v>
      </c>
      <c r="AD37" s="26">
        <f t="shared" si="8"/>
        <v>0</v>
      </c>
      <c r="AE37" s="6">
        <v>0</v>
      </c>
      <c r="AF37" s="6">
        <v>0</v>
      </c>
      <c r="AG37" s="26">
        <f t="shared" si="9"/>
        <v>0</v>
      </c>
      <c r="AH37" s="6">
        <v>0</v>
      </c>
      <c r="AI37" s="6">
        <v>0</v>
      </c>
      <c r="AJ37" s="26">
        <f t="shared" si="10"/>
        <v>0</v>
      </c>
      <c r="AK37" s="6">
        <v>0</v>
      </c>
      <c r="AL37" s="6">
        <v>0</v>
      </c>
      <c r="AM37" s="26">
        <f t="shared" si="11"/>
        <v>0</v>
      </c>
      <c r="AN37" s="6">
        <v>0</v>
      </c>
      <c r="AO37" s="6">
        <v>0</v>
      </c>
      <c r="AP37" s="26">
        <f t="shared" si="12"/>
        <v>0</v>
      </c>
      <c r="AQ37" s="6">
        <v>0</v>
      </c>
      <c r="AR37" s="73" t="s">
        <v>109</v>
      </c>
      <c r="AS37" s="6">
        <v>0</v>
      </c>
      <c r="AT37" s="26">
        <f t="shared" si="13"/>
        <v>0</v>
      </c>
      <c r="AU37" s="6">
        <v>0</v>
      </c>
      <c r="AV37" s="6">
        <v>0</v>
      </c>
      <c r="AW37" s="26">
        <f t="shared" si="14"/>
        <v>0</v>
      </c>
      <c r="AX37" s="6">
        <v>0</v>
      </c>
      <c r="AY37" s="6">
        <v>0</v>
      </c>
      <c r="AZ37" s="26">
        <f t="shared" si="15"/>
        <v>0</v>
      </c>
      <c r="BA37" s="6">
        <v>0</v>
      </c>
    </row>
    <row r="38" spans="1:53" s="35" customFormat="1" ht="12" customHeight="1">
      <c r="A38" s="62" t="s">
        <v>105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</row>
    <row r="39" s="40" customFormat="1" ht="32.25" customHeight="1"/>
    <row r="40" spans="1:53" s="40" customFormat="1" ht="14.25" customHeight="1">
      <c r="A40" s="88" t="s">
        <v>90</v>
      </c>
      <c r="B40" s="102"/>
      <c r="C40" s="102"/>
      <c r="D40" s="102"/>
      <c r="E40" s="102"/>
      <c r="F40" s="102"/>
      <c r="G40" s="102"/>
      <c r="H40" s="102"/>
      <c r="I40" s="102"/>
      <c r="J40" s="88" t="s">
        <v>91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 t="s">
        <v>92</v>
      </c>
      <c r="W40" s="102"/>
      <c r="X40" s="102"/>
      <c r="Y40" s="102"/>
      <c r="Z40" s="102"/>
      <c r="AA40" s="102"/>
      <c r="AB40" s="102"/>
      <c r="AC40" s="102"/>
      <c r="AD40" s="102"/>
      <c r="AE40" s="102"/>
      <c r="AF40" s="102" t="s">
        <v>93</v>
      </c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 t="s">
        <v>94</v>
      </c>
      <c r="AS40" s="102"/>
      <c r="AT40" s="102"/>
      <c r="AU40" s="102"/>
      <c r="AV40" s="102"/>
      <c r="AW40" s="102"/>
      <c r="AX40" s="102"/>
      <c r="AY40" s="102"/>
      <c r="AZ40" s="102"/>
      <c r="BA40" s="102"/>
    </row>
  </sheetData>
  <mergeCells count="42">
    <mergeCell ref="W4:Y4"/>
    <mergeCell ref="AC4:AE4"/>
    <mergeCell ref="AO3:AQ4"/>
    <mergeCell ref="J4:L4"/>
    <mergeCell ref="M4:O4"/>
    <mergeCell ref="P4:R4"/>
    <mergeCell ref="S4:U4"/>
    <mergeCell ref="J3:U3"/>
    <mergeCell ref="V3:V5"/>
    <mergeCell ref="W3:AE3"/>
    <mergeCell ref="AF1:AN1"/>
    <mergeCell ref="AS3:AU4"/>
    <mergeCell ref="AR2:AX2"/>
    <mergeCell ref="AF2:AN2"/>
    <mergeCell ref="AP1:AQ1"/>
    <mergeCell ref="AR1:BA1"/>
    <mergeCell ref="AY3:BA4"/>
    <mergeCell ref="AV3:AX4"/>
    <mergeCell ref="AF3:AN3"/>
    <mergeCell ref="AF4:AH4"/>
    <mergeCell ref="AI4:AK4"/>
    <mergeCell ref="AL4:AN4"/>
    <mergeCell ref="Z4:AB4"/>
    <mergeCell ref="AR3:AR5"/>
    <mergeCell ref="A3:A5"/>
    <mergeCell ref="B3:B5"/>
    <mergeCell ref="C3:C5"/>
    <mergeCell ref="D3:I3"/>
    <mergeCell ref="D4:F4"/>
    <mergeCell ref="G4:I4"/>
    <mergeCell ref="A1:I1"/>
    <mergeCell ref="A2:I2"/>
    <mergeCell ref="J2:R2"/>
    <mergeCell ref="V2:AE2"/>
    <mergeCell ref="V1:AE1"/>
    <mergeCell ref="J1:R1"/>
    <mergeCell ref="S1:U1"/>
    <mergeCell ref="AR40:BA40"/>
    <mergeCell ref="A40:I40"/>
    <mergeCell ref="J40:U40"/>
    <mergeCell ref="V40:AE40"/>
    <mergeCell ref="AF40:AQ40"/>
  </mergeCells>
  <dataValidations count="1">
    <dataValidation type="whole" allowBlank="1" showInputMessage="1" showErrorMessage="1" errorTitle="嘿嘿！你粉混喔" error="數字必須素整數而且不得小於 0 也應該不會大於 50000000 吧" sqref="F24:G37 I24:J37 L24:M37 O24:P37 R24:S37 AU24:AV37 AK24:AL37 Y24:Z37 AB24:AC37 AE24:AF37 AH24:AI37 AX24:AY37 U24:U37 AQ24:AQ37 B24:B37 W24:W37 D24:D37 AN24:AO37 AS24:AS37 BA24:BA37 AQ9:AQ16 AQ18:AQ22 AX9:AY16 W9:W16 D9:D16 AN18:AO22 B9:B16 D18:D22 W18:W22 AX18:AY22 AN9:AO16 B18:B22 AU18:AV22 O18:P22 AB18:AC22 AK9:AL16 U9:U16 L18:M22 I18:J22 U18:U22 AK18:AL22 F18:G22 R9:S16 AH9:AI16 AE9:AF16 Y18:Z22 AU9:AV16 AS9:AS16 AS18:AS22 R18:S22 AH18:AI22 AE18:AF22 AB9:AC16 Y9:Z16 O9:P16 L9:M16 I9:J16 F9:G16 BA9:BA16 BA18:BA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23" width="8.625" style="0" customWidth="1"/>
    <col min="24" max="26" width="9.625" style="0" customWidth="1"/>
    <col min="27" max="28" width="8.125" style="0" customWidth="1"/>
    <col min="29" max="32" width="7.625" style="0" customWidth="1"/>
    <col min="33" max="33" width="9.125" style="0" customWidth="1"/>
  </cols>
  <sheetData>
    <row r="1" spans="1:24" s="13" customFormat="1" ht="48" customHeight="1">
      <c r="A1" s="126" t="s">
        <v>375</v>
      </c>
      <c r="B1" s="126"/>
      <c r="C1" s="126"/>
      <c r="D1" s="126"/>
      <c r="E1" s="126"/>
      <c r="F1" s="126"/>
      <c r="G1" s="126"/>
      <c r="H1" s="127" t="s">
        <v>356</v>
      </c>
      <c r="I1" s="127"/>
      <c r="J1" s="127"/>
      <c r="K1" s="127"/>
      <c r="L1" s="127"/>
      <c r="M1" s="127"/>
      <c r="N1" s="127"/>
      <c r="O1" s="127"/>
      <c r="P1" s="127"/>
      <c r="Q1" s="126" t="s">
        <v>445</v>
      </c>
      <c r="R1" s="126"/>
      <c r="S1" s="126"/>
      <c r="T1" s="126"/>
      <c r="U1" s="126"/>
      <c r="V1" s="126"/>
      <c r="W1" s="126"/>
      <c r="X1" s="13" t="s">
        <v>357</v>
      </c>
    </row>
    <row r="2" spans="1:32" s="7" customFormat="1" ht="12.75" customHeight="1" thickBot="1">
      <c r="A2" s="124" t="s">
        <v>358</v>
      </c>
      <c r="B2" s="124"/>
      <c r="C2" s="124"/>
      <c r="D2" s="124"/>
      <c r="E2" s="124"/>
      <c r="F2" s="124"/>
      <c r="G2" s="124"/>
      <c r="H2" s="125" t="s">
        <v>609</v>
      </c>
      <c r="I2" s="125"/>
      <c r="J2" s="125"/>
      <c r="K2" s="125"/>
      <c r="L2" s="125"/>
      <c r="M2" s="125"/>
      <c r="N2" s="125"/>
      <c r="O2" s="125"/>
      <c r="P2" s="8" t="s">
        <v>359</v>
      </c>
      <c r="Q2" s="124" t="s">
        <v>358</v>
      </c>
      <c r="R2" s="124"/>
      <c r="S2" s="124"/>
      <c r="T2" s="124"/>
      <c r="U2" s="124"/>
      <c r="V2" s="124"/>
      <c r="W2" s="124"/>
      <c r="X2" s="111" t="s">
        <v>607</v>
      </c>
      <c r="Y2" s="111"/>
      <c r="Z2" s="111"/>
      <c r="AA2" s="111"/>
      <c r="AB2" s="111"/>
      <c r="AC2" s="111"/>
      <c r="AD2" s="111"/>
      <c r="AE2" s="111"/>
      <c r="AF2" s="8" t="s">
        <v>359</v>
      </c>
    </row>
    <row r="3" spans="1:32" s="2" customFormat="1" ht="18" customHeight="1">
      <c r="A3" s="116" t="s">
        <v>364</v>
      </c>
      <c r="B3" s="120" t="s">
        <v>376</v>
      </c>
      <c r="C3" s="114" t="s">
        <v>377</v>
      </c>
      <c r="D3" s="122" t="s">
        <v>378</v>
      </c>
      <c r="E3" s="123"/>
      <c r="F3" s="123"/>
      <c r="G3" s="123"/>
      <c r="H3" s="113" t="s">
        <v>379</v>
      </c>
      <c r="I3" s="113"/>
      <c r="J3" s="113"/>
      <c r="K3" s="113"/>
      <c r="L3" s="113"/>
      <c r="M3" s="113"/>
      <c r="N3" s="113"/>
      <c r="O3" s="113"/>
      <c r="P3" s="113"/>
      <c r="Q3" s="116" t="s">
        <v>364</v>
      </c>
      <c r="R3" s="14" t="s">
        <v>380</v>
      </c>
      <c r="S3" s="15"/>
      <c r="T3" s="15"/>
      <c r="U3" s="15"/>
      <c r="V3" s="15"/>
      <c r="W3" s="15"/>
      <c r="X3" s="118" t="s">
        <v>600</v>
      </c>
      <c r="Y3" s="118"/>
      <c r="Z3" s="119"/>
      <c r="AA3" s="114" t="s">
        <v>615</v>
      </c>
      <c r="AB3" s="114" t="s">
        <v>616</v>
      </c>
      <c r="AC3" s="114" t="s">
        <v>382</v>
      </c>
      <c r="AD3" s="114" t="s">
        <v>383</v>
      </c>
      <c r="AE3" s="114" t="s">
        <v>599</v>
      </c>
      <c r="AF3" s="114" t="s">
        <v>384</v>
      </c>
    </row>
    <row r="4" spans="1:32" s="2" customFormat="1" ht="36" customHeight="1" thickBot="1">
      <c r="A4" s="117"/>
      <c r="B4" s="121"/>
      <c r="C4" s="115"/>
      <c r="D4" s="10" t="s">
        <v>360</v>
      </c>
      <c r="E4" s="10" t="s">
        <v>604</v>
      </c>
      <c r="F4" s="10" t="s">
        <v>399</v>
      </c>
      <c r="G4" s="10" t="s">
        <v>401</v>
      </c>
      <c r="H4" s="10" t="s">
        <v>381</v>
      </c>
      <c r="I4" s="10" t="s">
        <v>385</v>
      </c>
      <c r="J4" s="10" t="s">
        <v>386</v>
      </c>
      <c r="K4" s="11" t="s">
        <v>387</v>
      </c>
      <c r="L4" s="10" t="s">
        <v>388</v>
      </c>
      <c r="M4" s="10" t="s">
        <v>389</v>
      </c>
      <c r="N4" s="10" t="s">
        <v>390</v>
      </c>
      <c r="O4" s="10" t="s">
        <v>391</v>
      </c>
      <c r="P4" s="10" t="s">
        <v>392</v>
      </c>
      <c r="Q4" s="117"/>
      <c r="R4" s="19" t="s">
        <v>393</v>
      </c>
      <c r="S4" s="12" t="s">
        <v>394</v>
      </c>
      <c r="T4" s="12" t="s">
        <v>395</v>
      </c>
      <c r="U4" s="12" t="s">
        <v>396</v>
      </c>
      <c r="V4" s="10" t="s">
        <v>397</v>
      </c>
      <c r="W4" s="11" t="s">
        <v>398</v>
      </c>
      <c r="X4" s="11" t="s">
        <v>400</v>
      </c>
      <c r="Y4" s="10" t="s">
        <v>402</v>
      </c>
      <c r="Z4" s="16" t="s">
        <v>403</v>
      </c>
      <c r="AA4" s="115"/>
      <c r="AB4" s="115"/>
      <c r="AC4" s="115"/>
      <c r="AD4" s="115"/>
      <c r="AE4" s="115"/>
      <c r="AF4" s="115"/>
    </row>
    <row r="5" spans="1:43" s="2" customFormat="1" ht="15" customHeight="1">
      <c r="A5" s="21" t="s">
        <v>405</v>
      </c>
      <c r="B5" s="6">
        <f>SUM(B7,B8,B9,B37:B52)</f>
        <v>85297</v>
      </c>
      <c r="C5" s="6"/>
      <c r="D5" s="6">
        <f>SUM(D7,D8,D9,D37:D52)</f>
        <v>51546</v>
      </c>
      <c r="E5" s="6">
        <f>SUM(E7,E8,E9,E37:E52)</f>
        <v>8770</v>
      </c>
      <c r="F5" s="6">
        <f aca="true" t="shared" si="0" ref="F5:P5">SUM(F7,F8,F9,F37:F52)</f>
        <v>7059</v>
      </c>
      <c r="G5" s="6">
        <f t="shared" si="0"/>
        <v>8570</v>
      </c>
      <c r="H5" s="6">
        <f t="shared" si="0"/>
        <v>7160</v>
      </c>
      <c r="I5" s="6">
        <f t="shared" si="0"/>
        <v>1102</v>
      </c>
      <c r="J5" s="6">
        <f t="shared" si="0"/>
        <v>5697</v>
      </c>
      <c r="K5" s="6">
        <f t="shared" si="0"/>
        <v>1841</v>
      </c>
      <c r="L5" s="6">
        <f t="shared" si="0"/>
        <v>907</v>
      </c>
      <c r="M5" s="6">
        <f t="shared" si="0"/>
        <v>1963</v>
      </c>
      <c r="N5" s="6">
        <f t="shared" si="0"/>
        <v>942</v>
      </c>
      <c r="O5" s="6">
        <f t="shared" si="0"/>
        <v>1250</v>
      </c>
      <c r="P5" s="6">
        <f t="shared" si="0"/>
        <v>808</v>
      </c>
      <c r="Q5" s="21" t="s">
        <v>405</v>
      </c>
      <c r="R5" s="6">
        <f aca="true" t="shared" si="1" ref="R5:AF5">SUM(R7,R8,R9,R37:R52)</f>
        <v>2412</v>
      </c>
      <c r="S5" s="6">
        <f t="shared" si="1"/>
        <v>169</v>
      </c>
      <c r="T5" s="6">
        <f t="shared" si="1"/>
        <v>599</v>
      </c>
      <c r="U5" s="6">
        <f t="shared" si="1"/>
        <v>50</v>
      </c>
      <c r="V5" s="6">
        <f t="shared" si="1"/>
        <v>995</v>
      </c>
      <c r="W5" s="6">
        <f t="shared" si="1"/>
        <v>852</v>
      </c>
      <c r="X5" s="6">
        <f t="shared" si="1"/>
        <v>340</v>
      </c>
      <c r="Y5" s="6">
        <f t="shared" si="1"/>
        <v>45</v>
      </c>
      <c r="Z5" s="6">
        <f t="shared" si="1"/>
        <v>15</v>
      </c>
      <c r="AA5" s="6">
        <f t="shared" si="1"/>
        <v>24630</v>
      </c>
      <c r="AB5" s="6">
        <f t="shared" si="1"/>
        <v>6995</v>
      </c>
      <c r="AC5" s="6">
        <f t="shared" si="1"/>
        <v>778</v>
      </c>
      <c r="AD5" s="6">
        <f t="shared" si="1"/>
        <v>541</v>
      </c>
      <c r="AE5" s="6">
        <f t="shared" si="1"/>
        <v>269</v>
      </c>
      <c r="AF5" s="6">
        <f t="shared" si="1"/>
        <v>538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32" s="2" customFormat="1" ht="12" customHeight="1">
      <c r="A6" s="9" t="s">
        <v>404</v>
      </c>
      <c r="B6" s="6"/>
      <c r="C6" s="22">
        <f>SUM(C7+C8+C9,C37:C52)</f>
        <v>100.00000000000001</v>
      </c>
      <c r="D6" s="22">
        <f aca="true" t="shared" si="2" ref="D6:AF6">IF(D5&gt;$B$5,999,IF($B$5=0,0,D5/$B$5*100))</f>
        <v>60.43119922154355</v>
      </c>
      <c r="E6" s="22">
        <f t="shared" si="2"/>
        <v>10.281721514238484</v>
      </c>
      <c r="F6" s="22">
        <f t="shared" si="2"/>
        <v>8.27578930091328</v>
      </c>
      <c r="G6" s="22">
        <f t="shared" si="2"/>
        <v>10.047246679250149</v>
      </c>
      <c r="H6" s="22">
        <f t="shared" si="2"/>
        <v>8.394199092582388</v>
      </c>
      <c r="I6" s="22">
        <f t="shared" si="2"/>
        <v>1.291956340785725</v>
      </c>
      <c r="J6" s="22">
        <f t="shared" si="2"/>
        <v>6.679015674642718</v>
      </c>
      <c r="K6" s="22">
        <f t="shared" si="2"/>
        <v>2.1583408560676225</v>
      </c>
      <c r="L6" s="22">
        <f t="shared" si="2"/>
        <v>1.0633433766720986</v>
      </c>
      <c r="M6" s="22">
        <f t="shared" si="2"/>
        <v>2.3013705054105067</v>
      </c>
      <c r="N6" s="22">
        <f t="shared" si="2"/>
        <v>1.1043764727950571</v>
      </c>
      <c r="O6" s="22">
        <f t="shared" si="2"/>
        <v>1.465467718677093</v>
      </c>
      <c r="P6" s="22">
        <f t="shared" si="2"/>
        <v>0.9472783333528729</v>
      </c>
      <c r="Q6" s="9" t="s">
        <v>404</v>
      </c>
      <c r="R6" s="22">
        <f t="shared" si="2"/>
        <v>2.8277665099593183</v>
      </c>
      <c r="S6" s="22">
        <f t="shared" si="2"/>
        <v>0.19813123556514295</v>
      </c>
      <c r="T6" s="22">
        <f t="shared" si="2"/>
        <v>0.702252130790063</v>
      </c>
      <c r="U6" s="22">
        <f t="shared" si="2"/>
        <v>0.05861870874708372</v>
      </c>
      <c r="V6" s="22">
        <f t="shared" si="2"/>
        <v>1.166512304066966</v>
      </c>
      <c r="W6" s="22">
        <f t="shared" si="2"/>
        <v>0.9988627970503065</v>
      </c>
      <c r="X6" s="22">
        <f t="shared" si="2"/>
        <v>0.3986072194801693</v>
      </c>
      <c r="Y6" s="22">
        <f t="shared" si="2"/>
        <v>0.052756837872375346</v>
      </c>
      <c r="Z6" s="22">
        <f t="shared" si="2"/>
        <v>0.017585612624125117</v>
      </c>
      <c r="AA6" s="22">
        <f t="shared" si="2"/>
        <v>28.87557592881344</v>
      </c>
      <c r="AB6" s="22">
        <f t="shared" si="2"/>
        <v>8.200757353717012</v>
      </c>
      <c r="AC6" s="22">
        <f t="shared" si="2"/>
        <v>0.9121071081046227</v>
      </c>
      <c r="AD6" s="22">
        <f t="shared" si="2"/>
        <v>0.6342544286434458</v>
      </c>
      <c r="AE6" s="22">
        <f t="shared" si="2"/>
        <v>0.3153686530593104</v>
      </c>
      <c r="AF6" s="22">
        <f t="shared" si="2"/>
        <v>0.6307373061186208</v>
      </c>
    </row>
    <row r="7" spans="1:32" s="2" customFormat="1" ht="14.25" customHeight="1">
      <c r="A7" s="9" t="s">
        <v>362</v>
      </c>
      <c r="B7" s="6">
        <f>SUM(D7+AA7+AB7+AC7+AD7+AE7+AF7)</f>
        <v>59</v>
      </c>
      <c r="C7" s="22">
        <f aca="true" t="shared" si="3" ref="C7:C52">IF(B7&gt;$B$5,999,IF($B$5=0,0,B7/$B$5*100))</f>
        <v>0.06917007632155879</v>
      </c>
      <c r="D7" s="6">
        <f>SUM(E7:P7,R7:Z7)</f>
        <v>40</v>
      </c>
      <c r="E7" s="6">
        <v>2</v>
      </c>
      <c r="F7" s="6">
        <v>4</v>
      </c>
      <c r="G7" s="6">
        <v>3</v>
      </c>
      <c r="H7" s="6">
        <v>6</v>
      </c>
      <c r="I7" s="6">
        <v>2</v>
      </c>
      <c r="J7" s="6">
        <v>2</v>
      </c>
      <c r="K7" s="6">
        <v>2</v>
      </c>
      <c r="L7" s="6">
        <v>2</v>
      </c>
      <c r="M7" s="6">
        <v>4</v>
      </c>
      <c r="N7" s="6">
        <v>2</v>
      </c>
      <c r="O7" s="6">
        <v>1</v>
      </c>
      <c r="P7" s="6">
        <v>2</v>
      </c>
      <c r="Q7" s="9" t="s">
        <v>362</v>
      </c>
      <c r="R7" s="6">
        <v>2</v>
      </c>
      <c r="S7" s="6">
        <v>2</v>
      </c>
      <c r="T7" s="6">
        <v>3</v>
      </c>
      <c r="U7" s="6">
        <v>0</v>
      </c>
      <c r="V7" s="6">
        <v>0</v>
      </c>
      <c r="W7" s="6">
        <v>0</v>
      </c>
      <c r="X7" s="6">
        <v>1</v>
      </c>
      <c r="Y7" s="6">
        <v>0</v>
      </c>
      <c r="Z7" s="6">
        <v>0</v>
      </c>
      <c r="AA7" s="6">
        <v>6</v>
      </c>
      <c r="AB7" s="6">
        <v>12</v>
      </c>
      <c r="AC7" s="6">
        <v>1</v>
      </c>
      <c r="AD7" s="6">
        <v>0</v>
      </c>
      <c r="AE7" s="6">
        <v>0</v>
      </c>
      <c r="AF7" s="6">
        <v>0</v>
      </c>
    </row>
    <row r="8" spans="1:32" s="2" customFormat="1" ht="11.25" customHeight="1">
      <c r="A8" s="9" t="s">
        <v>361</v>
      </c>
      <c r="B8" s="6">
        <f>SUM(D8+AA8+AB8+AC8+AD8+AE8+AF8)</f>
        <v>77</v>
      </c>
      <c r="C8" s="22">
        <f t="shared" si="3"/>
        <v>0.09027281147050893</v>
      </c>
      <c r="D8" s="6">
        <f>SUM(E8:P8,R8:Z8)</f>
        <v>72</v>
      </c>
      <c r="E8" s="6">
        <v>3</v>
      </c>
      <c r="F8" s="6">
        <v>5</v>
      </c>
      <c r="G8" s="6">
        <v>5</v>
      </c>
      <c r="H8" s="6">
        <v>3</v>
      </c>
      <c r="I8" s="6">
        <v>3</v>
      </c>
      <c r="J8" s="6">
        <v>7</v>
      </c>
      <c r="K8" s="6">
        <v>5</v>
      </c>
      <c r="L8" s="6">
        <v>11</v>
      </c>
      <c r="M8" s="6">
        <v>8</v>
      </c>
      <c r="N8" s="6">
        <v>0</v>
      </c>
      <c r="O8" s="6">
        <v>5</v>
      </c>
      <c r="P8" s="6">
        <v>0</v>
      </c>
      <c r="Q8" s="9" t="s">
        <v>361</v>
      </c>
      <c r="R8" s="6">
        <v>5</v>
      </c>
      <c r="S8" s="6">
        <v>6</v>
      </c>
      <c r="T8" s="6">
        <v>2</v>
      </c>
      <c r="U8" s="6">
        <v>0</v>
      </c>
      <c r="V8" s="6">
        <v>3</v>
      </c>
      <c r="W8" s="6">
        <v>1</v>
      </c>
      <c r="X8" s="6">
        <v>0</v>
      </c>
      <c r="Y8" s="6">
        <v>0</v>
      </c>
      <c r="Z8" s="6">
        <v>0</v>
      </c>
      <c r="AA8" s="6">
        <v>3</v>
      </c>
      <c r="AB8" s="6">
        <v>2</v>
      </c>
      <c r="AC8" s="6">
        <v>0</v>
      </c>
      <c r="AD8" s="6">
        <v>0</v>
      </c>
      <c r="AE8" s="6">
        <v>0</v>
      </c>
      <c r="AF8" s="6">
        <v>0</v>
      </c>
    </row>
    <row r="9" spans="1:32" s="2" customFormat="1" ht="14.25" customHeight="1">
      <c r="A9" s="9" t="s">
        <v>406</v>
      </c>
      <c r="B9" s="6">
        <f>SUM(B10:B36)</f>
        <v>16069</v>
      </c>
      <c r="C9" s="22">
        <f t="shared" si="3"/>
        <v>18.838880617137765</v>
      </c>
      <c r="D9" s="6">
        <f aca="true" t="shared" si="4" ref="D9:P9">SUM(D10:D36)</f>
        <v>12604</v>
      </c>
      <c r="E9" s="6">
        <f t="shared" si="4"/>
        <v>1835</v>
      </c>
      <c r="F9" s="6">
        <f t="shared" si="4"/>
        <v>1635</v>
      </c>
      <c r="G9" s="6">
        <f t="shared" si="4"/>
        <v>1530</v>
      </c>
      <c r="H9" s="6">
        <f t="shared" si="4"/>
        <v>1802</v>
      </c>
      <c r="I9" s="6">
        <f t="shared" si="4"/>
        <v>311</v>
      </c>
      <c r="J9" s="6">
        <f t="shared" si="4"/>
        <v>1998</v>
      </c>
      <c r="K9" s="6">
        <f t="shared" si="4"/>
        <v>405</v>
      </c>
      <c r="L9" s="6">
        <f t="shared" si="4"/>
        <v>337</v>
      </c>
      <c r="M9" s="6">
        <f t="shared" si="4"/>
        <v>884</v>
      </c>
      <c r="N9" s="6">
        <f t="shared" si="4"/>
        <v>344</v>
      </c>
      <c r="O9" s="6">
        <f t="shared" si="4"/>
        <v>545</v>
      </c>
      <c r="P9" s="6">
        <f t="shared" si="4"/>
        <v>291</v>
      </c>
      <c r="Q9" s="9" t="s">
        <v>406</v>
      </c>
      <c r="R9" s="6">
        <f aca="true" t="shared" si="5" ref="R9:AF9">SUM(R10:R36)</f>
        <v>260</v>
      </c>
      <c r="S9" s="6">
        <f t="shared" si="5"/>
        <v>17</v>
      </c>
      <c r="T9" s="6">
        <f t="shared" si="5"/>
        <v>158</v>
      </c>
      <c r="U9" s="6">
        <f t="shared" si="5"/>
        <v>3</v>
      </c>
      <c r="V9" s="6">
        <f t="shared" si="5"/>
        <v>111</v>
      </c>
      <c r="W9" s="6">
        <f t="shared" si="5"/>
        <v>93</v>
      </c>
      <c r="X9" s="6">
        <f t="shared" si="5"/>
        <v>31</v>
      </c>
      <c r="Y9" s="6">
        <f t="shared" si="5"/>
        <v>14</v>
      </c>
      <c r="Z9" s="6">
        <f t="shared" si="5"/>
        <v>0</v>
      </c>
      <c r="AA9" s="6">
        <f t="shared" si="5"/>
        <v>633</v>
      </c>
      <c r="AB9" s="6">
        <f t="shared" si="5"/>
        <v>1696</v>
      </c>
      <c r="AC9" s="6">
        <f t="shared" si="5"/>
        <v>502</v>
      </c>
      <c r="AD9" s="6">
        <f t="shared" si="5"/>
        <v>262</v>
      </c>
      <c r="AE9" s="6">
        <f t="shared" si="5"/>
        <v>124</v>
      </c>
      <c r="AF9" s="6">
        <f t="shared" si="5"/>
        <v>248</v>
      </c>
    </row>
    <row r="10" spans="1:32" s="2" customFormat="1" ht="11.25" customHeight="1">
      <c r="A10" s="27" t="s">
        <v>511</v>
      </c>
      <c r="B10" s="6">
        <f aca="true" t="shared" si="6" ref="B10:B52">SUM(D10+AA10+AB10+AC10+AD10+AE10+AF10)</f>
        <v>829</v>
      </c>
      <c r="C10" s="22">
        <f t="shared" si="3"/>
        <v>0.971898191026648</v>
      </c>
      <c r="D10" s="6">
        <f aca="true" t="shared" si="7" ref="D10:D52">SUM(E10:P10,R10:Z10)</f>
        <v>704</v>
      </c>
      <c r="E10" s="6">
        <v>179</v>
      </c>
      <c r="F10" s="6">
        <v>58</v>
      </c>
      <c r="G10" s="6">
        <v>38</v>
      </c>
      <c r="H10" s="6">
        <v>59</v>
      </c>
      <c r="I10" s="6">
        <v>50</v>
      </c>
      <c r="J10" s="6">
        <v>175</v>
      </c>
      <c r="K10" s="6">
        <v>8</v>
      </c>
      <c r="L10" s="6">
        <v>1</v>
      </c>
      <c r="M10" s="6">
        <v>30</v>
      </c>
      <c r="N10" s="6">
        <v>19</v>
      </c>
      <c r="O10" s="6">
        <v>33</v>
      </c>
      <c r="P10" s="6">
        <v>5</v>
      </c>
      <c r="Q10" s="27" t="s">
        <v>511</v>
      </c>
      <c r="R10" s="6">
        <v>18</v>
      </c>
      <c r="S10" s="6">
        <v>0</v>
      </c>
      <c r="T10" s="6">
        <v>4</v>
      </c>
      <c r="U10" s="6">
        <v>0</v>
      </c>
      <c r="V10" s="6">
        <v>11</v>
      </c>
      <c r="W10" s="6">
        <v>13</v>
      </c>
      <c r="X10" s="6">
        <v>3</v>
      </c>
      <c r="Y10" s="6">
        <v>0</v>
      </c>
      <c r="Z10" s="6">
        <v>0</v>
      </c>
      <c r="AA10" s="6">
        <v>49</v>
      </c>
      <c r="AB10" s="6">
        <v>71</v>
      </c>
      <c r="AC10" s="6">
        <v>3</v>
      </c>
      <c r="AD10" s="6">
        <v>0</v>
      </c>
      <c r="AE10" s="6">
        <v>0</v>
      </c>
      <c r="AF10" s="6">
        <v>2</v>
      </c>
    </row>
    <row r="11" spans="1:32" s="2" customFormat="1" ht="11.25" customHeight="1">
      <c r="A11" s="27" t="s">
        <v>512</v>
      </c>
      <c r="B11" s="6">
        <f t="shared" si="6"/>
        <v>89</v>
      </c>
      <c r="C11" s="22">
        <f t="shared" si="3"/>
        <v>0.10434130156980902</v>
      </c>
      <c r="D11" s="6">
        <f t="shared" si="7"/>
        <v>76</v>
      </c>
      <c r="E11" s="6">
        <v>4</v>
      </c>
      <c r="F11" s="6">
        <v>8</v>
      </c>
      <c r="G11" s="6">
        <v>13</v>
      </c>
      <c r="H11" s="6">
        <v>11</v>
      </c>
      <c r="I11" s="6">
        <v>3</v>
      </c>
      <c r="J11" s="6">
        <v>14</v>
      </c>
      <c r="K11" s="6">
        <v>0</v>
      </c>
      <c r="L11" s="6">
        <v>5</v>
      </c>
      <c r="M11" s="6">
        <v>3</v>
      </c>
      <c r="N11" s="6">
        <v>4</v>
      </c>
      <c r="O11" s="6">
        <v>1</v>
      </c>
      <c r="P11" s="6">
        <v>3</v>
      </c>
      <c r="Q11" s="27" t="s">
        <v>512</v>
      </c>
      <c r="R11" s="6">
        <v>3</v>
      </c>
      <c r="S11" s="6">
        <v>0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>
        <v>2</v>
      </c>
      <c r="Z11" s="6">
        <v>0</v>
      </c>
      <c r="AA11" s="6">
        <v>8</v>
      </c>
      <c r="AB11" s="6">
        <v>1</v>
      </c>
      <c r="AC11" s="6">
        <v>3</v>
      </c>
      <c r="AD11" s="6">
        <v>0</v>
      </c>
      <c r="AE11" s="6">
        <v>0</v>
      </c>
      <c r="AF11" s="6">
        <v>1</v>
      </c>
    </row>
    <row r="12" spans="1:32" s="2" customFormat="1" ht="11.25" customHeight="1">
      <c r="A12" s="27" t="s">
        <v>513</v>
      </c>
      <c r="B12" s="6">
        <f t="shared" si="6"/>
        <v>5</v>
      </c>
      <c r="C12" s="22">
        <f t="shared" si="3"/>
        <v>0.005861870874708372</v>
      </c>
      <c r="D12" s="6">
        <f t="shared" si="7"/>
        <v>4</v>
      </c>
      <c r="E12" s="6">
        <v>0</v>
      </c>
      <c r="F12" s="6">
        <v>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27" t="s">
        <v>513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s="2" customFormat="1" ht="11.25" customHeight="1">
      <c r="A13" s="27" t="s">
        <v>416</v>
      </c>
      <c r="B13" s="6">
        <f t="shared" si="6"/>
        <v>549</v>
      </c>
      <c r="C13" s="22">
        <f t="shared" si="3"/>
        <v>0.6436334220429792</v>
      </c>
      <c r="D13" s="6">
        <f t="shared" si="7"/>
        <v>523</v>
      </c>
      <c r="E13" s="6">
        <v>54</v>
      </c>
      <c r="F13" s="6">
        <v>26</v>
      </c>
      <c r="G13" s="6">
        <v>116</v>
      </c>
      <c r="H13" s="6">
        <v>6</v>
      </c>
      <c r="I13" s="6">
        <v>9</v>
      </c>
      <c r="J13" s="6">
        <v>123</v>
      </c>
      <c r="K13" s="6">
        <v>10</v>
      </c>
      <c r="L13" s="6">
        <v>20</v>
      </c>
      <c r="M13" s="6">
        <v>85</v>
      </c>
      <c r="N13" s="6">
        <v>9</v>
      </c>
      <c r="O13" s="6">
        <v>23</v>
      </c>
      <c r="P13" s="6">
        <v>37</v>
      </c>
      <c r="Q13" s="27" t="s">
        <v>416</v>
      </c>
      <c r="R13" s="6">
        <v>1</v>
      </c>
      <c r="S13" s="6">
        <v>0</v>
      </c>
      <c r="T13" s="6">
        <v>0</v>
      </c>
      <c r="U13" s="6">
        <v>0</v>
      </c>
      <c r="V13" s="6">
        <v>4</v>
      </c>
      <c r="W13" s="6">
        <v>0</v>
      </c>
      <c r="X13" s="6">
        <v>0</v>
      </c>
      <c r="Y13" s="6">
        <v>0</v>
      </c>
      <c r="Z13" s="6">
        <v>0</v>
      </c>
      <c r="AA13" s="6">
        <v>17</v>
      </c>
      <c r="AB13" s="6">
        <v>1</v>
      </c>
      <c r="AC13" s="6">
        <v>7</v>
      </c>
      <c r="AD13" s="6">
        <v>0</v>
      </c>
      <c r="AE13" s="6">
        <v>1</v>
      </c>
      <c r="AF13" s="6">
        <v>0</v>
      </c>
    </row>
    <row r="14" spans="1:32" s="2" customFormat="1" ht="11.25" customHeight="1">
      <c r="A14" s="27" t="s">
        <v>514</v>
      </c>
      <c r="B14" s="6">
        <f t="shared" si="6"/>
        <v>78</v>
      </c>
      <c r="C14" s="22">
        <f t="shared" si="3"/>
        <v>0.0914451856454506</v>
      </c>
      <c r="D14" s="6">
        <f t="shared" si="7"/>
        <v>61</v>
      </c>
      <c r="E14" s="6">
        <v>15</v>
      </c>
      <c r="F14" s="6">
        <v>3</v>
      </c>
      <c r="G14" s="6">
        <v>10</v>
      </c>
      <c r="H14" s="6">
        <v>3</v>
      </c>
      <c r="I14" s="6">
        <v>2</v>
      </c>
      <c r="J14" s="6">
        <v>6</v>
      </c>
      <c r="K14" s="6">
        <v>2</v>
      </c>
      <c r="L14" s="6">
        <v>3</v>
      </c>
      <c r="M14" s="6">
        <v>10</v>
      </c>
      <c r="N14" s="6">
        <v>3</v>
      </c>
      <c r="O14" s="6">
        <v>2</v>
      </c>
      <c r="P14" s="6">
        <v>0</v>
      </c>
      <c r="Q14" s="27" t="s">
        <v>514</v>
      </c>
      <c r="R14" s="6">
        <v>2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7</v>
      </c>
      <c r="AB14" s="6">
        <v>6</v>
      </c>
      <c r="AC14" s="6">
        <v>4</v>
      </c>
      <c r="AD14" s="6">
        <v>0</v>
      </c>
      <c r="AE14" s="6">
        <v>0</v>
      </c>
      <c r="AF14" s="6">
        <v>0</v>
      </c>
    </row>
    <row r="15" spans="1:32" s="2" customFormat="1" ht="11.25" customHeight="1">
      <c r="A15" s="27" t="s">
        <v>417</v>
      </c>
      <c r="B15" s="6">
        <f t="shared" si="6"/>
        <v>94</v>
      </c>
      <c r="C15" s="22">
        <f t="shared" si="3"/>
        <v>0.11020317244451738</v>
      </c>
      <c r="D15" s="6">
        <f t="shared" si="7"/>
        <v>87</v>
      </c>
      <c r="E15" s="6">
        <v>0</v>
      </c>
      <c r="F15" s="6">
        <v>19</v>
      </c>
      <c r="G15" s="6">
        <v>19</v>
      </c>
      <c r="H15" s="6">
        <v>21</v>
      </c>
      <c r="I15" s="6">
        <v>0</v>
      </c>
      <c r="J15" s="6">
        <v>0</v>
      </c>
      <c r="K15" s="6">
        <v>1</v>
      </c>
      <c r="L15" s="6">
        <v>2</v>
      </c>
      <c r="M15" s="6">
        <v>14</v>
      </c>
      <c r="N15" s="6">
        <v>6</v>
      </c>
      <c r="O15" s="6">
        <v>4</v>
      </c>
      <c r="P15" s="6">
        <v>0</v>
      </c>
      <c r="Q15" s="27" t="s">
        <v>417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6</v>
      </c>
      <c r="AC15" s="6">
        <v>1</v>
      </c>
      <c r="AD15" s="6">
        <v>0</v>
      </c>
      <c r="AE15" s="6">
        <v>0</v>
      </c>
      <c r="AF15" s="6">
        <v>0</v>
      </c>
    </row>
    <row r="16" spans="1:32" s="2" customFormat="1" ht="11.25" customHeight="1">
      <c r="A16" s="27" t="s">
        <v>418</v>
      </c>
      <c r="B16" s="6">
        <f t="shared" si="6"/>
        <v>70</v>
      </c>
      <c r="C16" s="22">
        <f t="shared" si="3"/>
        <v>0.08206619224591721</v>
      </c>
      <c r="D16" s="6">
        <f t="shared" si="7"/>
        <v>58</v>
      </c>
      <c r="E16" s="6">
        <v>9</v>
      </c>
      <c r="F16" s="6">
        <v>3</v>
      </c>
      <c r="G16" s="6">
        <v>4</v>
      </c>
      <c r="H16" s="6">
        <v>13</v>
      </c>
      <c r="I16" s="6">
        <v>4</v>
      </c>
      <c r="J16" s="6">
        <v>2</v>
      </c>
      <c r="K16" s="6">
        <v>1</v>
      </c>
      <c r="L16" s="6">
        <v>1</v>
      </c>
      <c r="M16" s="6">
        <v>10</v>
      </c>
      <c r="N16" s="6">
        <v>2</v>
      </c>
      <c r="O16" s="6">
        <v>1</v>
      </c>
      <c r="P16" s="6">
        <v>5</v>
      </c>
      <c r="Q16" s="27" t="s">
        <v>418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3</v>
      </c>
      <c r="Y16" s="6">
        <v>0</v>
      </c>
      <c r="Z16" s="6">
        <v>0</v>
      </c>
      <c r="AA16" s="6">
        <v>4</v>
      </c>
      <c r="AB16" s="6">
        <v>7</v>
      </c>
      <c r="AC16" s="6">
        <v>1</v>
      </c>
      <c r="AD16" s="6">
        <v>0</v>
      </c>
      <c r="AE16" s="6">
        <v>0</v>
      </c>
      <c r="AF16" s="6">
        <v>0</v>
      </c>
    </row>
    <row r="17" spans="1:32" s="2" customFormat="1" ht="11.25" customHeight="1">
      <c r="A17" s="27" t="s">
        <v>419</v>
      </c>
      <c r="B17" s="6">
        <f t="shared" si="6"/>
        <v>322</v>
      </c>
      <c r="C17" s="22">
        <f t="shared" si="3"/>
        <v>0.37750448433121914</v>
      </c>
      <c r="D17" s="6">
        <f t="shared" si="7"/>
        <v>313</v>
      </c>
      <c r="E17" s="6">
        <v>9</v>
      </c>
      <c r="F17" s="6">
        <v>49</v>
      </c>
      <c r="G17" s="6">
        <v>46</v>
      </c>
      <c r="H17" s="6">
        <v>50</v>
      </c>
      <c r="I17" s="6">
        <v>10</v>
      </c>
      <c r="J17" s="6">
        <v>54</v>
      </c>
      <c r="K17" s="6">
        <v>9</v>
      </c>
      <c r="L17" s="6">
        <v>10</v>
      </c>
      <c r="M17" s="6">
        <v>25</v>
      </c>
      <c r="N17" s="6">
        <v>14</v>
      </c>
      <c r="O17" s="6">
        <v>14</v>
      </c>
      <c r="P17" s="6">
        <v>12</v>
      </c>
      <c r="Q17" s="27" t="s">
        <v>419</v>
      </c>
      <c r="R17" s="6">
        <v>4</v>
      </c>
      <c r="S17" s="6">
        <v>2</v>
      </c>
      <c r="T17" s="6">
        <v>2</v>
      </c>
      <c r="U17" s="6">
        <v>0</v>
      </c>
      <c r="V17" s="6">
        <v>0</v>
      </c>
      <c r="W17" s="6">
        <v>2</v>
      </c>
      <c r="X17" s="6">
        <v>1</v>
      </c>
      <c r="Y17" s="6">
        <v>0</v>
      </c>
      <c r="Z17" s="6">
        <v>0</v>
      </c>
      <c r="AA17" s="6">
        <v>2</v>
      </c>
      <c r="AB17" s="6">
        <v>4</v>
      </c>
      <c r="AC17" s="6">
        <v>3</v>
      </c>
      <c r="AD17" s="6">
        <v>0</v>
      </c>
      <c r="AE17" s="6">
        <v>0</v>
      </c>
      <c r="AF17" s="6">
        <v>0</v>
      </c>
    </row>
    <row r="18" spans="1:32" s="2" customFormat="1" ht="11.25" customHeight="1">
      <c r="A18" s="27" t="s">
        <v>515</v>
      </c>
      <c r="B18" s="6">
        <f t="shared" si="6"/>
        <v>128</v>
      </c>
      <c r="C18" s="22">
        <f t="shared" si="3"/>
        <v>0.1500638943925343</v>
      </c>
      <c r="D18" s="6">
        <f t="shared" si="7"/>
        <v>84</v>
      </c>
      <c r="E18" s="6">
        <v>16</v>
      </c>
      <c r="F18" s="6">
        <v>21</v>
      </c>
      <c r="G18" s="6">
        <v>21</v>
      </c>
      <c r="H18" s="6">
        <v>8</v>
      </c>
      <c r="I18" s="6">
        <v>0</v>
      </c>
      <c r="J18" s="6">
        <v>6</v>
      </c>
      <c r="K18" s="6">
        <v>2</v>
      </c>
      <c r="L18" s="6">
        <v>0</v>
      </c>
      <c r="M18" s="6">
        <v>1</v>
      </c>
      <c r="N18" s="6">
        <v>5</v>
      </c>
      <c r="O18" s="6">
        <v>2</v>
      </c>
      <c r="P18" s="6">
        <v>0</v>
      </c>
      <c r="Q18" s="27" t="s">
        <v>515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1</v>
      </c>
      <c r="Y18" s="6">
        <v>0</v>
      </c>
      <c r="Z18" s="6">
        <v>0</v>
      </c>
      <c r="AA18" s="6">
        <v>19</v>
      </c>
      <c r="AB18" s="6">
        <v>18</v>
      </c>
      <c r="AC18" s="6">
        <v>7</v>
      </c>
      <c r="AD18" s="6">
        <v>0</v>
      </c>
      <c r="AE18" s="6">
        <v>0</v>
      </c>
      <c r="AF18" s="6">
        <v>0</v>
      </c>
    </row>
    <row r="19" spans="1:32" s="2" customFormat="1" ht="11.25" customHeight="1">
      <c r="A19" s="27" t="s">
        <v>422</v>
      </c>
      <c r="B19" s="6">
        <f t="shared" si="6"/>
        <v>208</v>
      </c>
      <c r="C19" s="22">
        <f t="shared" si="3"/>
        <v>0.2438538283878683</v>
      </c>
      <c r="D19" s="6">
        <f t="shared" si="7"/>
        <v>74</v>
      </c>
      <c r="E19" s="6">
        <v>7</v>
      </c>
      <c r="F19" s="6">
        <v>2</v>
      </c>
      <c r="G19" s="6">
        <v>0</v>
      </c>
      <c r="H19" s="6">
        <v>7</v>
      </c>
      <c r="I19" s="6">
        <v>3</v>
      </c>
      <c r="J19" s="6">
        <v>8</v>
      </c>
      <c r="K19" s="6">
        <v>0</v>
      </c>
      <c r="L19" s="6">
        <v>0</v>
      </c>
      <c r="M19" s="6">
        <v>10</v>
      </c>
      <c r="N19" s="6">
        <v>0</v>
      </c>
      <c r="O19" s="6">
        <v>37</v>
      </c>
      <c r="P19" s="6">
        <v>0</v>
      </c>
      <c r="Q19" s="27" t="s">
        <v>422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133</v>
      </c>
      <c r="AC19" s="6">
        <v>0</v>
      </c>
      <c r="AD19" s="6">
        <v>0</v>
      </c>
      <c r="AE19" s="6">
        <v>0</v>
      </c>
      <c r="AF19" s="6">
        <v>0</v>
      </c>
    </row>
    <row r="20" spans="1:32" s="2" customFormat="1" ht="11.25" customHeight="1">
      <c r="A20" s="27" t="s">
        <v>420</v>
      </c>
      <c r="B20" s="6">
        <f t="shared" si="6"/>
        <v>992</v>
      </c>
      <c r="C20" s="22">
        <f t="shared" si="3"/>
        <v>1.162995181542141</v>
      </c>
      <c r="D20" s="6">
        <f t="shared" si="7"/>
        <v>840</v>
      </c>
      <c r="E20" s="6">
        <v>10</v>
      </c>
      <c r="F20" s="6">
        <v>88</v>
      </c>
      <c r="G20" s="6">
        <v>91</v>
      </c>
      <c r="H20" s="6">
        <v>232</v>
      </c>
      <c r="I20" s="6">
        <v>7</v>
      </c>
      <c r="J20" s="6">
        <v>34</v>
      </c>
      <c r="K20" s="6">
        <v>27</v>
      </c>
      <c r="L20" s="6">
        <v>48</v>
      </c>
      <c r="M20" s="6">
        <v>26</v>
      </c>
      <c r="N20" s="6">
        <v>28</v>
      </c>
      <c r="O20" s="6">
        <v>208</v>
      </c>
      <c r="P20" s="6">
        <v>10</v>
      </c>
      <c r="Q20" s="27" t="s">
        <v>420</v>
      </c>
      <c r="R20" s="6">
        <v>14</v>
      </c>
      <c r="S20" s="6">
        <v>0</v>
      </c>
      <c r="T20" s="6">
        <v>4</v>
      </c>
      <c r="U20" s="6">
        <v>0</v>
      </c>
      <c r="V20" s="6">
        <v>4</v>
      </c>
      <c r="W20" s="6">
        <v>5</v>
      </c>
      <c r="X20" s="6">
        <v>4</v>
      </c>
      <c r="Y20" s="6">
        <v>0</v>
      </c>
      <c r="Z20" s="6">
        <v>0</v>
      </c>
      <c r="AA20" s="6">
        <v>3</v>
      </c>
      <c r="AB20" s="6">
        <v>142</v>
      </c>
      <c r="AC20" s="6">
        <v>6</v>
      </c>
      <c r="AD20" s="6">
        <v>0</v>
      </c>
      <c r="AE20" s="6">
        <v>1</v>
      </c>
      <c r="AF20" s="6">
        <v>0</v>
      </c>
    </row>
    <row r="21" spans="1:32" s="2" customFormat="1" ht="11.25" customHeight="1">
      <c r="A21" s="27" t="s">
        <v>421</v>
      </c>
      <c r="B21" s="6">
        <f t="shared" si="6"/>
        <v>975</v>
      </c>
      <c r="C21" s="22">
        <f t="shared" si="3"/>
        <v>1.1430648205681326</v>
      </c>
      <c r="D21" s="6">
        <f t="shared" si="7"/>
        <v>848</v>
      </c>
      <c r="E21" s="6">
        <v>67</v>
      </c>
      <c r="F21" s="6">
        <v>105</v>
      </c>
      <c r="G21" s="6">
        <v>95</v>
      </c>
      <c r="H21" s="6">
        <v>138</v>
      </c>
      <c r="I21" s="6">
        <v>2</v>
      </c>
      <c r="J21" s="6">
        <v>157</v>
      </c>
      <c r="K21" s="6">
        <v>28</v>
      </c>
      <c r="L21" s="6">
        <v>47</v>
      </c>
      <c r="M21" s="6">
        <v>58</v>
      </c>
      <c r="N21" s="6">
        <v>46</v>
      </c>
      <c r="O21" s="6">
        <v>44</v>
      </c>
      <c r="P21" s="6">
        <v>42</v>
      </c>
      <c r="Q21" s="27" t="s">
        <v>421</v>
      </c>
      <c r="R21" s="6">
        <v>15</v>
      </c>
      <c r="S21" s="6">
        <v>0</v>
      </c>
      <c r="T21" s="6">
        <v>0</v>
      </c>
      <c r="U21" s="6">
        <v>0</v>
      </c>
      <c r="V21" s="6">
        <v>1</v>
      </c>
      <c r="W21" s="6">
        <v>3</v>
      </c>
      <c r="X21" s="6">
        <v>0</v>
      </c>
      <c r="Y21" s="6">
        <v>0</v>
      </c>
      <c r="Z21" s="6">
        <v>0</v>
      </c>
      <c r="AA21" s="6">
        <v>3</v>
      </c>
      <c r="AB21" s="6">
        <v>73</v>
      </c>
      <c r="AC21" s="6">
        <v>24</v>
      </c>
      <c r="AD21" s="6">
        <v>7</v>
      </c>
      <c r="AE21" s="6">
        <v>6</v>
      </c>
      <c r="AF21" s="6">
        <v>14</v>
      </c>
    </row>
    <row r="22" spans="1:32" s="2" customFormat="1" ht="11.25" customHeight="1">
      <c r="A22" s="27" t="s">
        <v>516</v>
      </c>
      <c r="B22" s="6">
        <f t="shared" si="6"/>
        <v>158</v>
      </c>
      <c r="C22" s="22">
        <f t="shared" si="3"/>
        <v>0.18523511964078457</v>
      </c>
      <c r="D22" s="6">
        <f t="shared" si="7"/>
        <v>120</v>
      </c>
      <c r="E22" s="6">
        <v>18</v>
      </c>
      <c r="F22" s="6">
        <v>29</v>
      </c>
      <c r="G22" s="6">
        <v>19</v>
      </c>
      <c r="H22" s="6">
        <v>15</v>
      </c>
      <c r="I22" s="6">
        <v>5</v>
      </c>
      <c r="J22" s="6">
        <v>19</v>
      </c>
      <c r="K22" s="6">
        <v>1</v>
      </c>
      <c r="L22" s="6">
        <v>0</v>
      </c>
      <c r="M22" s="6">
        <v>3</v>
      </c>
      <c r="N22" s="6">
        <v>4</v>
      </c>
      <c r="O22" s="6">
        <v>1</v>
      </c>
      <c r="P22" s="6">
        <v>0</v>
      </c>
      <c r="Q22" s="27" t="s">
        <v>516</v>
      </c>
      <c r="R22" s="6">
        <v>6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9</v>
      </c>
      <c r="AB22" s="6">
        <v>5</v>
      </c>
      <c r="AC22" s="6">
        <v>3</v>
      </c>
      <c r="AD22" s="6">
        <v>3</v>
      </c>
      <c r="AE22" s="6">
        <v>9</v>
      </c>
      <c r="AF22" s="6">
        <v>9</v>
      </c>
    </row>
    <row r="23" spans="1:32" s="2" customFormat="1" ht="14.25" customHeight="1">
      <c r="A23" s="27" t="s">
        <v>423</v>
      </c>
      <c r="B23" s="6">
        <f t="shared" si="6"/>
        <v>192</v>
      </c>
      <c r="C23" s="22">
        <f t="shared" si="3"/>
        <v>0.2250958415888015</v>
      </c>
      <c r="D23" s="6">
        <f t="shared" si="7"/>
        <v>177</v>
      </c>
      <c r="E23" s="6">
        <v>20</v>
      </c>
      <c r="F23" s="6">
        <v>17</v>
      </c>
      <c r="G23" s="6">
        <v>5</v>
      </c>
      <c r="H23" s="6">
        <v>15</v>
      </c>
      <c r="I23" s="6">
        <v>2</v>
      </c>
      <c r="J23" s="6">
        <v>12</v>
      </c>
      <c r="K23" s="6">
        <v>10</v>
      </c>
      <c r="L23" s="6">
        <v>0</v>
      </c>
      <c r="M23" s="6">
        <v>53</v>
      </c>
      <c r="N23" s="6">
        <v>24</v>
      </c>
      <c r="O23" s="6">
        <v>11</v>
      </c>
      <c r="P23" s="6">
        <v>2</v>
      </c>
      <c r="Q23" s="27" t="s">
        <v>423</v>
      </c>
      <c r="R23" s="6">
        <v>3</v>
      </c>
      <c r="S23" s="6">
        <v>0</v>
      </c>
      <c r="T23" s="6">
        <v>0</v>
      </c>
      <c r="U23" s="6">
        <v>0</v>
      </c>
      <c r="V23" s="6">
        <v>0</v>
      </c>
      <c r="W23" s="6">
        <v>3</v>
      </c>
      <c r="X23" s="6">
        <v>0</v>
      </c>
      <c r="Y23" s="6">
        <v>0</v>
      </c>
      <c r="Z23" s="6">
        <v>0</v>
      </c>
      <c r="AA23" s="6">
        <v>1</v>
      </c>
      <c r="AB23" s="6">
        <v>7</v>
      </c>
      <c r="AC23" s="6">
        <v>5</v>
      </c>
      <c r="AD23" s="6">
        <v>0</v>
      </c>
      <c r="AE23" s="6">
        <v>0</v>
      </c>
      <c r="AF23" s="6">
        <v>2</v>
      </c>
    </row>
    <row r="24" spans="1:32" s="2" customFormat="1" ht="11.25" customHeight="1">
      <c r="A24" s="27" t="s">
        <v>424</v>
      </c>
      <c r="B24" s="6">
        <f t="shared" si="6"/>
        <v>892</v>
      </c>
      <c r="C24" s="22">
        <f t="shared" si="3"/>
        <v>1.0457577640479736</v>
      </c>
      <c r="D24" s="6">
        <f t="shared" si="7"/>
        <v>845</v>
      </c>
      <c r="E24" s="6">
        <v>149</v>
      </c>
      <c r="F24" s="6">
        <v>163</v>
      </c>
      <c r="G24" s="6">
        <v>116</v>
      </c>
      <c r="H24" s="6">
        <v>79</v>
      </c>
      <c r="I24" s="6">
        <v>1</v>
      </c>
      <c r="J24" s="6">
        <v>72</v>
      </c>
      <c r="K24" s="6">
        <v>17</v>
      </c>
      <c r="L24" s="6">
        <v>24</v>
      </c>
      <c r="M24" s="6">
        <v>116</v>
      </c>
      <c r="N24" s="6">
        <v>20</v>
      </c>
      <c r="O24" s="6">
        <v>19</v>
      </c>
      <c r="P24" s="6">
        <v>56</v>
      </c>
      <c r="Q24" s="27" t="s">
        <v>424</v>
      </c>
      <c r="R24" s="6">
        <v>9</v>
      </c>
      <c r="S24" s="6">
        <v>0</v>
      </c>
      <c r="T24" s="6">
        <v>0</v>
      </c>
      <c r="U24" s="6">
        <v>0</v>
      </c>
      <c r="V24" s="6">
        <v>1</v>
      </c>
      <c r="W24" s="6">
        <v>0</v>
      </c>
      <c r="X24" s="6">
        <v>3</v>
      </c>
      <c r="Y24" s="6">
        <v>0</v>
      </c>
      <c r="Z24" s="6">
        <v>0</v>
      </c>
      <c r="AA24" s="6">
        <v>3</v>
      </c>
      <c r="AB24" s="6">
        <v>25</v>
      </c>
      <c r="AC24" s="6">
        <v>17</v>
      </c>
      <c r="AD24" s="6">
        <v>0</v>
      </c>
      <c r="AE24" s="6">
        <v>0</v>
      </c>
      <c r="AF24" s="6">
        <v>2</v>
      </c>
    </row>
    <row r="25" spans="1:32" s="2" customFormat="1" ht="11.25" customHeight="1">
      <c r="A25" s="27" t="s">
        <v>425</v>
      </c>
      <c r="B25" s="6">
        <f t="shared" si="6"/>
        <v>1298</v>
      </c>
      <c r="C25" s="22">
        <f t="shared" si="3"/>
        <v>1.5217416790742935</v>
      </c>
      <c r="D25" s="6">
        <f t="shared" si="7"/>
        <v>1141</v>
      </c>
      <c r="E25" s="6">
        <v>224</v>
      </c>
      <c r="F25" s="6">
        <v>50</v>
      </c>
      <c r="G25" s="6">
        <v>88</v>
      </c>
      <c r="H25" s="6">
        <v>95</v>
      </c>
      <c r="I25" s="6">
        <v>59</v>
      </c>
      <c r="J25" s="6">
        <v>141</v>
      </c>
      <c r="K25" s="6">
        <v>60</v>
      </c>
      <c r="L25" s="6">
        <v>68</v>
      </c>
      <c r="M25" s="6">
        <v>25</v>
      </c>
      <c r="N25" s="6">
        <v>1</v>
      </c>
      <c r="O25" s="6">
        <v>17</v>
      </c>
      <c r="P25" s="6">
        <v>49</v>
      </c>
      <c r="Q25" s="27" t="s">
        <v>425</v>
      </c>
      <c r="R25" s="6">
        <v>43</v>
      </c>
      <c r="S25" s="6">
        <v>11</v>
      </c>
      <c r="T25" s="6">
        <v>129</v>
      </c>
      <c r="U25" s="6">
        <v>2</v>
      </c>
      <c r="V25" s="6">
        <v>44</v>
      </c>
      <c r="W25" s="6">
        <v>25</v>
      </c>
      <c r="X25" s="6">
        <v>1</v>
      </c>
      <c r="Y25" s="6">
        <v>9</v>
      </c>
      <c r="Z25" s="6">
        <v>0</v>
      </c>
      <c r="AA25" s="6">
        <v>55</v>
      </c>
      <c r="AB25" s="6">
        <v>71</v>
      </c>
      <c r="AC25" s="6">
        <v>16</v>
      </c>
      <c r="AD25" s="6">
        <v>0</v>
      </c>
      <c r="AE25" s="6">
        <v>6</v>
      </c>
      <c r="AF25" s="6">
        <v>9</v>
      </c>
    </row>
    <row r="26" spans="1:32" s="2" customFormat="1" ht="11.25" customHeight="1">
      <c r="A26" s="27" t="s">
        <v>517</v>
      </c>
      <c r="B26" s="6">
        <f t="shared" si="6"/>
        <v>1185</v>
      </c>
      <c r="C26" s="22">
        <f t="shared" si="3"/>
        <v>1.389263397305884</v>
      </c>
      <c r="D26" s="6">
        <f t="shared" si="7"/>
        <v>850</v>
      </c>
      <c r="E26" s="6">
        <v>63</v>
      </c>
      <c r="F26" s="6">
        <v>126</v>
      </c>
      <c r="G26" s="6">
        <v>199</v>
      </c>
      <c r="H26" s="6">
        <v>171</v>
      </c>
      <c r="I26" s="6">
        <v>21</v>
      </c>
      <c r="J26" s="6">
        <v>106</v>
      </c>
      <c r="K26" s="6">
        <v>12</v>
      </c>
      <c r="L26" s="6">
        <v>12</v>
      </c>
      <c r="M26" s="6">
        <v>37</v>
      </c>
      <c r="N26" s="6">
        <v>21</v>
      </c>
      <c r="O26" s="6">
        <v>8</v>
      </c>
      <c r="P26" s="6">
        <v>21</v>
      </c>
      <c r="Q26" s="27" t="s">
        <v>517</v>
      </c>
      <c r="R26" s="6">
        <v>42</v>
      </c>
      <c r="S26" s="6">
        <v>0</v>
      </c>
      <c r="T26" s="6">
        <v>2</v>
      </c>
      <c r="U26" s="6">
        <v>0</v>
      </c>
      <c r="V26" s="6">
        <v>3</v>
      </c>
      <c r="W26" s="6">
        <v>4</v>
      </c>
      <c r="X26" s="6">
        <v>2</v>
      </c>
      <c r="Y26" s="6">
        <v>0</v>
      </c>
      <c r="Z26" s="6">
        <v>0</v>
      </c>
      <c r="AA26" s="6">
        <v>22</v>
      </c>
      <c r="AB26" s="6">
        <v>307</v>
      </c>
      <c r="AC26" s="6">
        <v>2</v>
      </c>
      <c r="AD26" s="6">
        <v>0</v>
      </c>
      <c r="AE26" s="6">
        <v>0</v>
      </c>
      <c r="AF26" s="6">
        <v>4</v>
      </c>
    </row>
    <row r="27" spans="1:32" s="2" customFormat="1" ht="11.25" customHeight="1">
      <c r="A27" s="27" t="s">
        <v>426</v>
      </c>
      <c r="B27" s="6">
        <f t="shared" si="6"/>
        <v>2843</v>
      </c>
      <c r="C27" s="22">
        <f t="shared" si="3"/>
        <v>3.33305977935918</v>
      </c>
      <c r="D27" s="6">
        <f t="shared" si="7"/>
        <v>2440</v>
      </c>
      <c r="E27" s="6">
        <v>444</v>
      </c>
      <c r="F27" s="6">
        <v>321</v>
      </c>
      <c r="G27" s="6">
        <v>318</v>
      </c>
      <c r="H27" s="6">
        <v>533</v>
      </c>
      <c r="I27" s="6">
        <v>25</v>
      </c>
      <c r="J27" s="6">
        <v>293</v>
      </c>
      <c r="K27" s="6">
        <v>66</v>
      </c>
      <c r="L27" s="6">
        <v>21</v>
      </c>
      <c r="M27" s="6">
        <v>200</v>
      </c>
      <c r="N27" s="6">
        <v>43</v>
      </c>
      <c r="O27" s="6">
        <v>44</v>
      </c>
      <c r="P27" s="6">
        <v>30</v>
      </c>
      <c r="Q27" s="27" t="s">
        <v>426</v>
      </c>
      <c r="R27" s="6">
        <v>61</v>
      </c>
      <c r="S27" s="6">
        <v>4</v>
      </c>
      <c r="T27" s="6">
        <v>1</v>
      </c>
      <c r="U27" s="6">
        <v>0</v>
      </c>
      <c r="V27" s="6">
        <v>11</v>
      </c>
      <c r="W27" s="6">
        <v>16</v>
      </c>
      <c r="X27" s="6">
        <v>7</v>
      </c>
      <c r="Y27" s="6">
        <v>2</v>
      </c>
      <c r="Z27" s="6">
        <v>0</v>
      </c>
      <c r="AA27" s="6">
        <v>131</v>
      </c>
      <c r="AB27" s="6">
        <v>221</v>
      </c>
      <c r="AC27" s="6">
        <v>27</v>
      </c>
      <c r="AD27" s="6">
        <v>1</v>
      </c>
      <c r="AE27" s="6">
        <v>12</v>
      </c>
      <c r="AF27" s="6">
        <v>11</v>
      </c>
    </row>
    <row r="28" spans="1:32" s="2" customFormat="1" ht="11.25" customHeight="1">
      <c r="A28" s="27" t="s">
        <v>427</v>
      </c>
      <c r="B28" s="6">
        <f t="shared" si="6"/>
        <v>1423</v>
      </c>
      <c r="C28" s="22">
        <f t="shared" si="3"/>
        <v>1.6682884509420026</v>
      </c>
      <c r="D28" s="6">
        <f t="shared" si="7"/>
        <v>812</v>
      </c>
      <c r="E28" s="6">
        <v>158</v>
      </c>
      <c r="F28" s="6">
        <v>70</v>
      </c>
      <c r="G28" s="6">
        <v>44</v>
      </c>
      <c r="H28" s="6">
        <v>57</v>
      </c>
      <c r="I28" s="6">
        <v>20</v>
      </c>
      <c r="J28" s="6">
        <v>319</v>
      </c>
      <c r="K28" s="6">
        <v>61</v>
      </c>
      <c r="L28" s="6">
        <v>22</v>
      </c>
      <c r="M28" s="6">
        <v>13</v>
      </c>
      <c r="N28" s="6">
        <v>15</v>
      </c>
      <c r="O28" s="6">
        <v>17</v>
      </c>
      <c r="P28" s="6">
        <v>3</v>
      </c>
      <c r="Q28" s="27" t="s">
        <v>427</v>
      </c>
      <c r="R28" s="6">
        <v>1</v>
      </c>
      <c r="S28" s="6">
        <v>0</v>
      </c>
      <c r="T28" s="6">
        <v>0</v>
      </c>
      <c r="U28" s="6">
        <v>0</v>
      </c>
      <c r="V28" s="6">
        <v>5</v>
      </c>
      <c r="W28" s="6">
        <v>6</v>
      </c>
      <c r="X28" s="6">
        <v>0</v>
      </c>
      <c r="Y28" s="6">
        <v>1</v>
      </c>
      <c r="Z28" s="6">
        <v>0</v>
      </c>
      <c r="AA28" s="6">
        <v>47</v>
      </c>
      <c r="AB28" s="6">
        <v>37</v>
      </c>
      <c r="AC28" s="6">
        <v>229</v>
      </c>
      <c r="AD28" s="6">
        <v>160</v>
      </c>
      <c r="AE28" s="6">
        <v>25</v>
      </c>
      <c r="AF28" s="6">
        <v>113</v>
      </c>
    </row>
    <row r="29" spans="1:32" s="2" customFormat="1" ht="11.25" customHeight="1">
      <c r="A29" s="27" t="s">
        <v>518</v>
      </c>
      <c r="B29" s="6">
        <f t="shared" si="6"/>
        <v>503</v>
      </c>
      <c r="C29" s="22">
        <f t="shared" si="3"/>
        <v>0.5897042099956622</v>
      </c>
      <c r="D29" s="6">
        <f t="shared" si="7"/>
        <v>241</v>
      </c>
      <c r="E29" s="6">
        <v>52</v>
      </c>
      <c r="F29" s="6">
        <v>20</v>
      </c>
      <c r="G29" s="6">
        <v>12</v>
      </c>
      <c r="H29" s="6">
        <v>7</v>
      </c>
      <c r="I29" s="6">
        <v>7</v>
      </c>
      <c r="J29" s="6">
        <v>77</v>
      </c>
      <c r="K29" s="6">
        <v>23</v>
      </c>
      <c r="L29" s="6">
        <v>8</v>
      </c>
      <c r="M29" s="6">
        <v>8</v>
      </c>
      <c r="N29" s="6">
        <v>8</v>
      </c>
      <c r="O29" s="6">
        <v>5</v>
      </c>
      <c r="P29" s="6">
        <v>0</v>
      </c>
      <c r="Q29" s="27" t="s">
        <v>518</v>
      </c>
      <c r="R29" s="6">
        <v>0</v>
      </c>
      <c r="S29" s="6">
        <v>0</v>
      </c>
      <c r="T29" s="6">
        <v>0</v>
      </c>
      <c r="U29" s="6">
        <v>0</v>
      </c>
      <c r="V29" s="6">
        <v>10</v>
      </c>
      <c r="W29" s="6">
        <v>4</v>
      </c>
      <c r="X29" s="6">
        <v>0</v>
      </c>
      <c r="Y29" s="6">
        <v>0</v>
      </c>
      <c r="Z29" s="6">
        <v>0</v>
      </c>
      <c r="AA29" s="6">
        <v>95</v>
      </c>
      <c r="AB29" s="6">
        <v>23</v>
      </c>
      <c r="AC29" s="6">
        <v>65</v>
      </c>
      <c r="AD29" s="6">
        <v>53</v>
      </c>
      <c r="AE29" s="6">
        <v>11</v>
      </c>
      <c r="AF29" s="6">
        <v>15</v>
      </c>
    </row>
    <row r="30" spans="1:32" s="2" customFormat="1" ht="11.25" customHeight="1">
      <c r="A30" s="28" t="s">
        <v>519</v>
      </c>
      <c r="B30" s="6">
        <f t="shared" si="6"/>
        <v>429</v>
      </c>
      <c r="C30" s="22">
        <f t="shared" si="3"/>
        <v>0.5029485210499782</v>
      </c>
      <c r="D30" s="6">
        <f t="shared" si="7"/>
        <v>300</v>
      </c>
      <c r="E30" s="6">
        <v>67</v>
      </c>
      <c r="F30" s="6">
        <v>33</v>
      </c>
      <c r="G30" s="6">
        <v>38</v>
      </c>
      <c r="H30" s="6">
        <v>37</v>
      </c>
      <c r="I30" s="6">
        <v>13</v>
      </c>
      <c r="J30" s="6">
        <v>41</v>
      </c>
      <c r="K30" s="6">
        <v>12</v>
      </c>
      <c r="L30" s="6">
        <v>7</v>
      </c>
      <c r="M30" s="6">
        <v>25</v>
      </c>
      <c r="N30" s="6">
        <v>9</v>
      </c>
      <c r="O30" s="6">
        <v>6</v>
      </c>
      <c r="P30" s="6">
        <v>0</v>
      </c>
      <c r="Q30" s="28" t="s">
        <v>519</v>
      </c>
      <c r="R30" s="6">
        <v>5</v>
      </c>
      <c r="S30" s="6">
        <v>0</v>
      </c>
      <c r="T30" s="6">
        <v>5</v>
      </c>
      <c r="U30" s="6">
        <v>0</v>
      </c>
      <c r="V30" s="6">
        <v>1</v>
      </c>
      <c r="W30" s="6">
        <v>1</v>
      </c>
      <c r="X30" s="6">
        <v>0</v>
      </c>
      <c r="Y30" s="6">
        <v>0</v>
      </c>
      <c r="Z30" s="6">
        <v>0</v>
      </c>
      <c r="AA30" s="6">
        <v>45</v>
      </c>
      <c r="AB30" s="6">
        <v>45</v>
      </c>
      <c r="AC30" s="6">
        <v>15</v>
      </c>
      <c r="AD30" s="6">
        <v>9</v>
      </c>
      <c r="AE30" s="6">
        <v>1</v>
      </c>
      <c r="AF30" s="6">
        <v>14</v>
      </c>
    </row>
    <row r="31" spans="1:32" s="2" customFormat="1" ht="11.25" customHeight="1">
      <c r="A31" s="28" t="s">
        <v>520</v>
      </c>
      <c r="B31" s="6">
        <f t="shared" si="6"/>
        <v>1577</v>
      </c>
      <c r="C31" s="22">
        <f t="shared" si="3"/>
        <v>1.8488340738830205</v>
      </c>
      <c r="D31" s="6">
        <f t="shared" si="7"/>
        <v>1143</v>
      </c>
      <c r="E31" s="6">
        <v>172</v>
      </c>
      <c r="F31" s="6">
        <v>232</v>
      </c>
      <c r="G31" s="6">
        <v>100</v>
      </c>
      <c r="H31" s="6">
        <v>174</v>
      </c>
      <c r="I31" s="6">
        <v>50</v>
      </c>
      <c r="J31" s="6">
        <v>212</v>
      </c>
      <c r="K31" s="6">
        <v>25</v>
      </c>
      <c r="L31" s="6">
        <v>19</v>
      </c>
      <c r="M31" s="6">
        <v>43</v>
      </c>
      <c r="N31" s="6">
        <v>31</v>
      </c>
      <c r="O31" s="6">
        <v>39</v>
      </c>
      <c r="P31" s="6">
        <v>4</v>
      </c>
      <c r="Q31" s="28" t="s">
        <v>520</v>
      </c>
      <c r="R31" s="6">
        <v>10</v>
      </c>
      <c r="S31" s="6">
        <v>0</v>
      </c>
      <c r="T31" s="6">
        <v>10</v>
      </c>
      <c r="U31" s="6">
        <v>0</v>
      </c>
      <c r="V31" s="6">
        <v>11</v>
      </c>
      <c r="W31" s="6">
        <v>8</v>
      </c>
      <c r="X31" s="6">
        <v>3</v>
      </c>
      <c r="Y31" s="6">
        <v>0</v>
      </c>
      <c r="Z31" s="6">
        <v>0</v>
      </c>
      <c r="AA31" s="6">
        <v>76</v>
      </c>
      <c r="AB31" s="6">
        <v>201</v>
      </c>
      <c r="AC31" s="6">
        <v>40</v>
      </c>
      <c r="AD31" s="6">
        <v>28</v>
      </c>
      <c r="AE31" s="6">
        <v>47</v>
      </c>
      <c r="AF31" s="6">
        <v>42</v>
      </c>
    </row>
    <row r="32" spans="1:32" s="2" customFormat="1" ht="11.25" customHeight="1">
      <c r="A32" s="28" t="s">
        <v>521</v>
      </c>
      <c r="B32" s="6">
        <f t="shared" si="6"/>
        <v>334</v>
      </c>
      <c r="C32" s="22">
        <f t="shared" si="3"/>
        <v>0.39157297443051925</v>
      </c>
      <c r="D32" s="6">
        <f t="shared" si="7"/>
        <v>305</v>
      </c>
      <c r="E32" s="6">
        <v>32</v>
      </c>
      <c r="F32" s="6">
        <v>33</v>
      </c>
      <c r="G32" s="6">
        <v>72</v>
      </c>
      <c r="H32" s="6">
        <v>19</v>
      </c>
      <c r="I32" s="6">
        <v>0</v>
      </c>
      <c r="J32" s="6">
        <v>74</v>
      </c>
      <c r="K32" s="6">
        <v>17</v>
      </c>
      <c r="L32" s="6">
        <v>9</v>
      </c>
      <c r="M32" s="6">
        <v>27</v>
      </c>
      <c r="N32" s="6">
        <v>10</v>
      </c>
      <c r="O32" s="6">
        <v>1</v>
      </c>
      <c r="P32" s="6">
        <v>1</v>
      </c>
      <c r="Q32" s="28" t="s">
        <v>521</v>
      </c>
      <c r="R32" s="6">
        <v>10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14</v>
      </c>
      <c r="AB32" s="6">
        <v>10</v>
      </c>
      <c r="AC32" s="6">
        <v>3</v>
      </c>
      <c r="AD32" s="6">
        <v>0</v>
      </c>
      <c r="AE32" s="6">
        <v>2</v>
      </c>
      <c r="AF32" s="6">
        <v>0</v>
      </c>
    </row>
    <row r="33" spans="1:32" s="2" customFormat="1" ht="11.25" customHeight="1">
      <c r="A33" s="27" t="s">
        <v>522</v>
      </c>
      <c r="B33" s="6">
        <f t="shared" si="6"/>
        <v>527</v>
      </c>
      <c r="C33" s="22">
        <f t="shared" si="3"/>
        <v>0.6178411901942624</v>
      </c>
      <c r="D33" s="6">
        <f t="shared" si="7"/>
        <v>262</v>
      </c>
      <c r="E33" s="6">
        <v>24</v>
      </c>
      <c r="F33" s="6">
        <v>85</v>
      </c>
      <c r="G33" s="6">
        <v>31</v>
      </c>
      <c r="H33" s="6">
        <v>28</v>
      </c>
      <c r="I33" s="6">
        <v>4</v>
      </c>
      <c r="J33" s="6">
        <v>32</v>
      </c>
      <c r="K33" s="6">
        <v>4</v>
      </c>
      <c r="L33" s="6">
        <v>2</v>
      </c>
      <c r="M33" s="6">
        <v>32</v>
      </c>
      <c r="N33" s="6">
        <v>6</v>
      </c>
      <c r="O33" s="6">
        <v>3</v>
      </c>
      <c r="P33" s="6">
        <v>0</v>
      </c>
      <c r="Q33" s="27" t="s">
        <v>522</v>
      </c>
      <c r="R33" s="6">
        <v>8</v>
      </c>
      <c r="S33" s="6">
        <v>0</v>
      </c>
      <c r="T33" s="6">
        <v>0</v>
      </c>
      <c r="U33" s="6">
        <v>0</v>
      </c>
      <c r="V33" s="6">
        <v>3</v>
      </c>
      <c r="W33" s="6">
        <v>0</v>
      </c>
      <c r="X33" s="6">
        <v>0</v>
      </c>
      <c r="Y33" s="6">
        <v>0</v>
      </c>
      <c r="Z33" s="6">
        <v>0</v>
      </c>
      <c r="AA33" s="6">
        <v>6</v>
      </c>
      <c r="AB33" s="6">
        <v>254</v>
      </c>
      <c r="AC33" s="6">
        <v>3</v>
      </c>
      <c r="AD33" s="6">
        <v>0</v>
      </c>
      <c r="AE33" s="6">
        <v>0</v>
      </c>
      <c r="AF33" s="6">
        <v>2</v>
      </c>
    </row>
    <row r="34" spans="1:32" s="2" customFormat="1" ht="11.25" customHeight="1">
      <c r="A34" s="27" t="s">
        <v>523</v>
      </c>
      <c r="B34" s="6">
        <f t="shared" si="6"/>
        <v>120</v>
      </c>
      <c r="C34" s="22">
        <f t="shared" si="3"/>
        <v>0.14068490099300093</v>
      </c>
      <c r="D34" s="6">
        <f t="shared" si="7"/>
        <v>106</v>
      </c>
      <c r="E34" s="6">
        <v>26</v>
      </c>
      <c r="F34" s="6">
        <v>23</v>
      </c>
      <c r="G34" s="6">
        <v>6</v>
      </c>
      <c r="H34" s="6">
        <v>10</v>
      </c>
      <c r="I34" s="6">
        <v>2</v>
      </c>
      <c r="J34" s="6">
        <v>5</v>
      </c>
      <c r="K34" s="6">
        <v>4</v>
      </c>
      <c r="L34" s="6">
        <v>0</v>
      </c>
      <c r="M34" s="6">
        <v>12</v>
      </c>
      <c r="N34" s="6">
        <v>8</v>
      </c>
      <c r="O34" s="6">
        <v>1</v>
      </c>
      <c r="P34" s="6">
        <v>4</v>
      </c>
      <c r="Q34" s="27" t="s">
        <v>523</v>
      </c>
      <c r="R34" s="6">
        <v>2</v>
      </c>
      <c r="S34" s="6">
        <v>0</v>
      </c>
      <c r="T34" s="6">
        <v>0</v>
      </c>
      <c r="U34" s="6">
        <v>0</v>
      </c>
      <c r="V34" s="6">
        <v>0</v>
      </c>
      <c r="W34" s="6">
        <v>1</v>
      </c>
      <c r="X34" s="6">
        <v>2</v>
      </c>
      <c r="Y34" s="6">
        <v>0</v>
      </c>
      <c r="Z34" s="6">
        <v>0</v>
      </c>
      <c r="AA34" s="6">
        <v>6</v>
      </c>
      <c r="AB34" s="6">
        <v>6</v>
      </c>
      <c r="AC34" s="6">
        <v>2</v>
      </c>
      <c r="AD34" s="6">
        <v>0</v>
      </c>
      <c r="AE34" s="6">
        <v>0</v>
      </c>
      <c r="AF34" s="6">
        <v>0</v>
      </c>
    </row>
    <row r="35" spans="1:32" s="2" customFormat="1" ht="11.25" customHeight="1">
      <c r="A35" s="27" t="s">
        <v>524</v>
      </c>
      <c r="B35" s="6">
        <f t="shared" si="6"/>
        <v>236</v>
      </c>
      <c r="C35" s="22">
        <f t="shared" si="3"/>
        <v>0.27668030528623516</v>
      </c>
      <c r="D35" s="6">
        <f t="shared" si="7"/>
        <v>184</v>
      </c>
      <c r="E35" s="6">
        <v>16</v>
      </c>
      <c r="F35" s="6">
        <v>47</v>
      </c>
      <c r="G35" s="6">
        <v>29</v>
      </c>
      <c r="H35" s="6">
        <v>13</v>
      </c>
      <c r="I35" s="6">
        <v>11</v>
      </c>
      <c r="J35" s="6">
        <v>14</v>
      </c>
      <c r="K35" s="6">
        <v>5</v>
      </c>
      <c r="L35" s="6">
        <v>8</v>
      </c>
      <c r="M35" s="6">
        <v>18</v>
      </c>
      <c r="N35" s="6">
        <v>8</v>
      </c>
      <c r="O35" s="6">
        <v>4</v>
      </c>
      <c r="P35" s="6">
        <v>7</v>
      </c>
      <c r="Q35" s="27" t="s">
        <v>524</v>
      </c>
      <c r="R35" s="6">
        <v>1</v>
      </c>
      <c r="S35" s="6">
        <v>0</v>
      </c>
      <c r="T35" s="6">
        <v>0</v>
      </c>
      <c r="U35" s="6">
        <v>0</v>
      </c>
      <c r="V35" s="6">
        <v>1</v>
      </c>
      <c r="W35" s="6">
        <v>1</v>
      </c>
      <c r="X35" s="6">
        <v>1</v>
      </c>
      <c r="Y35" s="6">
        <v>0</v>
      </c>
      <c r="Z35" s="6">
        <v>0</v>
      </c>
      <c r="AA35" s="6">
        <v>7</v>
      </c>
      <c r="AB35" s="6">
        <v>18</v>
      </c>
      <c r="AC35" s="6">
        <v>16</v>
      </c>
      <c r="AD35" s="6">
        <v>1</v>
      </c>
      <c r="AE35" s="6">
        <v>2</v>
      </c>
      <c r="AF35" s="6">
        <v>8</v>
      </c>
    </row>
    <row r="36" spans="1:32" s="2" customFormat="1" ht="11.25" customHeight="1">
      <c r="A36" s="27" t="s">
        <v>525</v>
      </c>
      <c r="B36" s="6">
        <f t="shared" si="6"/>
        <v>13</v>
      </c>
      <c r="C36" s="22">
        <f t="shared" si="3"/>
        <v>0.015240864274241768</v>
      </c>
      <c r="D36" s="6">
        <f t="shared" si="7"/>
        <v>6</v>
      </c>
      <c r="E36" s="6">
        <v>0</v>
      </c>
      <c r="F36" s="6">
        <v>1</v>
      </c>
      <c r="G36" s="6">
        <v>0</v>
      </c>
      <c r="H36" s="6">
        <v>1</v>
      </c>
      <c r="I36" s="6">
        <v>1</v>
      </c>
      <c r="J36" s="6">
        <v>2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27" t="s">
        <v>525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2</v>
      </c>
      <c r="AB36" s="6">
        <v>4</v>
      </c>
      <c r="AC36" s="6">
        <v>0</v>
      </c>
      <c r="AD36" s="6">
        <v>0</v>
      </c>
      <c r="AE36" s="6">
        <v>1</v>
      </c>
      <c r="AF36" s="6">
        <v>0</v>
      </c>
    </row>
    <row r="37" spans="1:32" s="2" customFormat="1" ht="14.25" customHeight="1">
      <c r="A37" s="29" t="s">
        <v>526</v>
      </c>
      <c r="B37" s="6">
        <f t="shared" si="6"/>
        <v>782</v>
      </c>
      <c r="C37" s="22">
        <f t="shared" si="3"/>
        <v>0.9167966048043893</v>
      </c>
      <c r="D37" s="6">
        <f t="shared" si="7"/>
        <v>558</v>
      </c>
      <c r="E37" s="6">
        <v>74</v>
      </c>
      <c r="F37" s="6">
        <v>61</v>
      </c>
      <c r="G37" s="6">
        <v>39</v>
      </c>
      <c r="H37" s="6">
        <v>46</v>
      </c>
      <c r="I37" s="6">
        <v>21</v>
      </c>
      <c r="J37" s="6">
        <v>48</v>
      </c>
      <c r="K37" s="6">
        <v>5</v>
      </c>
      <c r="L37" s="6">
        <v>34</v>
      </c>
      <c r="M37" s="6">
        <v>48</v>
      </c>
      <c r="N37" s="6">
        <v>31</v>
      </c>
      <c r="O37" s="6">
        <v>18</v>
      </c>
      <c r="P37" s="6">
        <v>36</v>
      </c>
      <c r="Q37" s="29" t="s">
        <v>526</v>
      </c>
      <c r="R37" s="6">
        <v>28</v>
      </c>
      <c r="S37" s="6">
        <v>9</v>
      </c>
      <c r="T37" s="6">
        <v>15</v>
      </c>
      <c r="U37" s="6">
        <v>12</v>
      </c>
      <c r="V37" s="6">
        <v>8</v>
      </c>
      <c r="W37" s="6">
        <v>4</v>
      </c>
      <c r="X37" s="6">
        <v>17</v>
      </c>
      <c r="Y37" s="6">
        <v>4</v>
      </c>
      <c r="Z37" s="6">
        <v>0</v>
      </c>
      <c r="AA37" s="6">
        <v>135</v>
      </c>
      <c r="AB37" s="6">
        <v>80</v>
      </c>
      <c r="AC37" s="6">
        <v>3</v>
      </c>
      <c r="AD37" s="6">
        <v>4</v>
      </c>
      <c r="AE37" s="6">
        <v>2</v>
      </c>
      <c r="AF37" s="6">
        <v>0</v>
      </c>
    </row>
    <row r="38" spans="1:32" s="2" customFormat="1" ht="11.25" customHeight="1">
      <c r="A38" s="29" t="s">
        <v>527</v>
      </c>
      <c r="B38" s="6">
        <f t="shared" si="6"/>
        <v>339</v>
      </c>
      <c r="C38" s="22">
        <f t="shared" si="3"/>
        <v>0.3974348453052276</v>
      </c>
      <c r="D38" s="6">
        <f t="shared" si="7"/>
        <v>229</v>
      </c>
      <c r="E38" s="6">
        <v>36</v>
      </c>
      <c r="F38" s="6">
        <v>43</v>
      </c>
      <c r="G38" s="6">
        <v>19</v>
      </c>
      <c r="H38" s="6">
        <v>41</v>
      </c>
      <c r="I38" s="6">
        <v>4</v>
      </c>
      <c r="J38" s="6">
        <v>18</v>
      </c>
      <c r="K38" s="6">
        <v>5</v>
      </c>
      <c r="L38" s="6">
        <v>7</v>
      </c>
      <c r="M38" s="6">
        <v>11</v>
      </c>
      <c r="N38" s="6">
        <v>2</v>
      </c>
      <c r="O38" s="6">
        <v>8</v>
      </c>
      <c r="P38" s="6">
        <v>4</v>
      </c>
      <c r="Q38" s="29" t="s">
        <v>527</v>
      </c>
      <c r="R38" s="6">
        <v>14</v>
      </c>
      <c r="S38" s="6">
        <v>0</v>
      </c>
      <c r="T38" s="6">
        <v>2</v>
      </c>
      <c r="U38" s="6">
        <v>2</v>
      </c>
      <c r="V38" s="6">
        <v>8</v>
      </c>
      <c r="W38" s="6">
        <v>2</v>
      </c>
      <c r="X38" s="6">
        <v>3</v>
      </c>
      <c r="Y38" s="6">
        <v>0</v>
      </c>
      <c r="Z38" s="6">
        <v>0</v>
      </c>
      <c r="AA38" s="6">
        <v>46</v>
      </c>
      <c r="AB38" s="6">
        <v>52</v>
      </c>
      <c r="AC38" s="6">
        <v>3</v>
      </c>
      <c r="AD38" s="6">
        <v>5</v>
      </c>
      <c r="AE38" s="6">
        <v>3</v>
      </c>
      <c r="AF38" s="6">
        <v>1</v>
      </c>
    </row>
    <row r="39" spans="1:32" s="2" customFormat="1" ht="11.25" customHeight="1">
      <c r="A39" s="29" t="s">
        <v>528</v>
      </c>
      <c r="B39" s="6">
        <f t="shared" si="6"/>
        <v>51860</v>
      </c>
      <c r="C39" s="22">
        <f t="shared" si="3"/>
        <v>60.79932471247523</v>
      </c>
      <c r="D39" s="6">
        <f t="shared" si="7"/>
        <v>31099</v>
      </c>
      <c r="E39" s="6">
        <v>5813</v>
      </c>
      <c r="F39" s="6">
        <v>4324</v>
      </c>
      <c r="G39" s="6">
        <v>5825</v>
      </c>
      <c r="H39" s="6">
        <v>4163</v>
      </c>
      <c r="I39" s="6">
        <v>674</v>
      </c>
      <c r="J39" s="6">
        <v>2832</v>
      </c>
      <c r="K39" s="6">
        <v>1262</v>
      </c>
      <c r="L39" s="6">
        <v>403</v>
      </c>
      <c r="M39" s="6">
        <v>744</v>
      </c>
      <c r="N39" s="6">
        <v>446</v>
      </c>
      <c r="O39" s="6">
        <v>522</v>
      </c>
      <c r="P39" s="6">
        <v>366</v>
      </c>
      <c r="Q39" s="29" t="s">
        <v>528</v>
      </c>
      <c r="R39" s="6">
        <v>1735</v>
      </c>
      <c r="S39" s="6">
        <v>110</v>
      </c>
      <c r="T39" s="6">
        <v>353</v>
      </c>
      <c r="U39" s="6">
        <v>12</v>
      </c>
      <c r="V39" s="6">
        <v>712</v>
      </c>
      <c r="W39" s="6">
        <v>605</v>
      </c>
      <c r="X39" s="6">
        <v>174</v>
      </c>
      <c r="Y39" s="6">
        <v>12</v>
      </c>
      <c r="Z39" s="6">
        <v>12</v>
      </c>
      <c r="AA39" s="6">
        <v>17526</v>
      </c>
      <c r="AB39" s="6">
        <v>2461</v>
      </c>
      <c r="AC39" s="6">
        <v>214</v>
      </c>
      <c r="AD39" s="6">
        <v>202</v>
      </c>
      <c r="AE39" s="6">
        <v>125</v>
      </c>
      <c r="AF39" s="6">
        <v>233</v>
      </c>
    </row>
    <row r="40" spans="1:32" s="2" customFormat="1" ht="11.25" customHeight="1">
      <c r="A40" s="29" t="s">
        <v>352</v>
      </c>
      <c r="B40" s="6">
        <f t="shared" si="6"/>
        <v>4385</v>
      </c>
      <c r="C40" s="22">
        <f t="shared" si="3"/>
        <v>5.140860757119242</v>
      </c>
      <c r="D40" s="6">
        <f t="shared" si="7"/>
        <v>2363</v>
      </c>
      <c r="E40" s="6">
        <v>341</v>
      </c>
      <c r="F40" s="6">
        <v>274</v>
      </c>
      <c r="G40" s="6">
        <v>399</v>
      </c>
      <c r="H40" s="6">
        <v>445</v>
      </c>
      <c r="I40" s="6">
        <v>30</v>
      </c>
      <c r="J40" s="6">
        <v>227</v>
      </c>
      <c r="K40" s="6">
        <v>53</v>
      </c>
      <c r="L40" s="6">
        <v>38</v>
      </c>
      <c r="M40" s="6">
        <v>112</v>
      </c>
      <c r="N40" s="6">
        <v>48</v>
      </c>
      <c r="O40" s="6">
        <v>44</v>
      </c>
      <c r="P40" s="6">
        <v>42</v>
      </c>
      <c r="Q40" s="29" t="s">
        <v>352</v>
      </c>
      <c r="R40" s="6">
        <v>146</v>
      </c>
      <c r="S40" s="6">
        <v>9</v>
      </c>
      <c r="T40" s="6">
        <v>18</v>
      </c>
      <c r="U40" s="6">
        <v>6</v>
      </c>
      <c r="V40" s="6">
        <v>46</v>
      </c>
      <c r="W40" s="6">
        <v>44</v>
      </c>
      <c r="X40" s="6">
        <v>36</v>
      </c>
      <c r="Y40" s="6">
        <v>4</v>
      </c>
      <c r="Z40" s="6">
        <v>1</v>
      </c>
      <c r="AA40" s="6">
        <v>1532</v>
      </c>
      <c r="AB40" s="6">
        <v>433</v>
      </c>
      <c r="AC40" s="6">
        <v>18</v>
      </c>
      <c r="AD40" s="6">
        <v>15</v>
      </c>
      <c r="AE40" s="6">
        <v>2</v>
      </c>
      <c r="AF40" s="6">
        <v>22</v>
      </c>
    </row>
    <row r="41" spans="1:32" s="2" customFormat="1" ht="11.25" customHeight="1">
      <c r="A41" s="29" t="s">
        <v>529</v>
      </c>
      <c r="B41" s="6">
        <f t="shared" si="6"/>
        <v>1947</v>
      </c>
      <c r="C41" s="22">
        <f t="shared" si="3"/>
        <v>2.28261251861144</v>
      </c>
      <c r="D41" s="6">
        <f t="shared" si="7"/>
        <v>823</v>
      </c>
      <c r="E41" s="6">
        <v>135</v>
      </c>
      <c r="F41" s="6">
        <v>176</v>
      </c>
      <c r="G41" s="6">
        <v>50</v>
      </c>
      <c r="H41" s="6">
        <v>98</v>
      </c>
      <c r="I41" s="6">
        <v>10</v>
      </c>
      <c r="J41" s="6">
        <v>131</v>
      </c>
      <c r="K41" s="6">
        <v>20</v>
      </c>
      <c r="L41" s="6">
        <v>9</v>
      </c>
      <c r="M41" s="6">
        <v>20</v>
      </c>
      <c r="N41" s="6">
        <v>5</v>
      </c>
      <c r="O41" s="6">
        <v>44</v>
      </c>
      <c r="P41" s="6">
        <v>10</v>
      </c>
      <c r="Q41" s="29" t="s">
        <v>529</v>
      </c>
      <c r="R41" s="6">
        <v>21</v>
      </c>
      <c r="S41" s="6">
        <v>1</v>
      </c>
      <c r="T41" s="6">
        <v>6</v>
      </c>
      <c r="U41" s="6">
        <v>3</v>
      </c>
      <c r="V41" s="6">
        <v>48</v>
      </c>
      <c r="W41" s="6">
        <v>19</v>
      </c>
      <c r="X41" s="6">
        <v>13</v>
      </c>
      <c r="Y41" s="6">
        <v>3</v>
      </c>
      <c r="Z41" s="6">
        <v>1</v>
      </c>
      <c r="AA41" s="6">
        <v>360</v>
      </c>
      <c r="AB41" s="6">
        <v>743</v>
      </c>
      <c r="AC41" s="6">
        <v>11</v>
      </c>
      <c r="AD41" s="6">
        <v>5</v>
      </c>
      <c r="AE41" s="6">
        <v>2</v>
      </c>
      <c r="AF41" s="6">
        <v>3</v>
      </c>
    </row>
    <row r="42" spans="1:32" s="2" customFormat="1" ht="11.25" customHeight="1">
      <c r="A42" s="29" t="s">
        <v>353</v>
      </c>
      <c r="B42" s="6">
        <f t="shared" si="6"/>
        <v>2158</v>
      </c>
      <c r="C42" s="22">
        <f t="shared" si="3"/>
        <v>2.5299834695241334</v>
      </c>
      <c r="D42" s="6">
        <f t="shared" si="7"/>
        <v>672</v>
      </c>
      <c r="E42" s="6">
        <v>59</v>
      </c>
      <c r="F42" s="6">
        <v>89</v>
      </c>
      <c r="G42" s="6">
        <v>123</v>
      </c>
      <c r="H42" s="6">
        <v>93</v>
      </c>
      <c r="I42" s="6">
        <v>18</v>
      </c>
      <c r="J42" s="6">
        <v>118</v>
      </c>
      <c r="K42" s="6">
        <v>13</v>
      </c>
      <c r="L42" s="6">
        <v>8</v>
      </c>
      <c r="M42" s="6">
        <v>27</v>
      </c>
      <c r="N42" s="6">
        <v>16</v>
      </c>
      <c r="O42" s="6">
        <v>6</v>
      </c>
      <c r="P42" s="6">
        <v>3</v>
      </c>
      <c r="Q42" s="29" t="s">
        <v>353</v>
      </c>
      <c r="R42" s="6">
        <v>28</v>
      </c>
      <c r="S42" s="6">
        <v>4</v>
      </c>
      <c r="T42" s="6">
        <v>10</v>
      </c>
      <c r="U42" s="6">
        <v>0</v>
      </c>
      <c r="V42" s="6">
        <v>10</v>
      </c>
      <c r="W42" s="6">
        <v>27</v>
      </c>
      <c r="X42" s="6">
        <v>19</v>
      </c>
      <c r="Y42" s="6">
        <v>1</v>
      </c>
      <c r="Z42" s="6">
        <v>0</v>
      </c>
      <c r="AA42" s="6">
        <v>1227</v>
      </c>
      <c r="AB42" s="6">
        <v>259</v>
      </c>
      <c r="AC42" s="6">
        <v>0</v>
      </c>
      <c r="AD42" s="6">
        <v>0</v>
      </c>
      <c r="AE42" s="6">
        <v>0</v>
      </c>
      <c r="AF42" s="6">
        <v>0</v>
      </c>
    </row>
    <row r="43" spans="1:32" s="2" customFormat="1" ht="11.25" customHeight="1">
      <c r="A43" s="29" t="s">
        <v>530</v>
      </c>
      <c r="B43" s="6">
        <f t="shared" si="6"/>
        <v>686</v>
      </c>
      <c r="C43" s="22">
        <f t="shared" si="3"/>
        <v>0.8042486840099887</v>
      </c>
      <c r="D43" s="6">
        <f t="shared" si="7"/>
        <v>377</v>
      </c>
      <c r="E43" s="6">
        <v>34</v>
      </c>
      <c r="F43" s="6">
        <v>44</v>
      </c>
      <c r="G43" s="6">
        <v>86</v>
      </c>
      <c r="H43" s="6">
        <v>64</v>
      </c>
      <c r="I43" s="6">
        <v>1</v>
      </c>
      <c r="J43" s="6">
        <v>21</v>
      </c>
      <c r="K43" s="6">
        <v>6</v>
      </c>
      <c r="L43" s="6">
        <v>3</v>
      </c>
      <c r="M43" s="6">
        <v>12</v>
      </c>
      <c r="N43" s="6">
        <v>5</v>
      </c>
      <c r="O43" s="6">
        <v>4</v>
      </c>
      <c r="P43" s="6">
        <v>20</v>
      </c>
      <c r="Q43" s="29" t="s">
        <v>530</v>
      </c>
      <c r="R43" s="6">
        <v>54</v>
      </c>
      <c r="S43" s="6">
        <v>2</v>
      </c>
      <c r="T43" s="6">
        <v>3</v>
      </c>
      <c r="U43" s="6">
        <v>4</v>
      </c>
      <c r="V43" s="6">
        <v>4</v>
      </c>
      <c r="W43" s="6">
        <v>1</v>
      </c>
      <c r="X43" s="6">
        <v>7</v>
      </c>
      <c r="Y43" s="6">
        <v>2</v>
      </c>
      <c r="Z43" s="6">
        <v>0</v>
      </c>
      <c r="AA43" s="6">
        <v>257</v>
      </c>
      <c r="AB43" s="6">
        <v>45</v>
      </c>
      <c r="AC43" s="6">
        <v>4</v>
      </c>
      <c r="AD43" s="6">
        <v>1</v>
      </c>
      <c r="AE43" s="6">
        <v>2</v>
      </c>
      <c r="AF43" s="6">
        <v>0</v>
      </c>
    </row>
    <row r="44" spans="1:32" s="2" customFormat="1" ht="11.25" customHeight="1">
      <c r="A44" s="29" t="s">
        <v>354</v>
      </c>
      <c r="B44" s="6">
        <f t="shared" si="6"/>
        <v>428</v>
      </c>
      <c r="C44" s="22">
        <f t="shared" si="3"/>
        <v>0.5017761468750367</v>
      </c>
      <c r="D44" s="6">
        <f t="shared" si="7"/>
        <v>191</v>
      </c>
      <c r="E44" s="6">
        <v>28</v>
      </c>
      <c r="F44" s="6">
        <v>27</v>
      </c>
      <c r="G44" s="6">
        <v>52</v>
      </c>
      <c r="H44" s="6">
        <v>36</v>
      </c>
      <c r="I44" s="6">
        <v>0</v>
      </c>
      <c r="J44" s="6">
        <v>13</v>
      </c>
      <c r="K44" s="6">
        <v>5</v>
      </c>
      <c r="L44" s="6">
        <v>4</v>
      </c>
      <c r="M44" s="6">
        <v>5</v>
      </c>
      <c r="N44" s="6">
        <v>2</v>
      </c>
      <c r="O44" s="6">
        <v>2</v>
      </c>
      <c r="P44" s="6">
        <v>1</v>
      </c>
      <c r="Q44" s="29" t="s">
        <v>354</v>
      </c>
      <c r="R44" s="6">
        <v>5</v>
      </c>
      <c r="S44" s="6">
        <v>1</v>
      </c>
      <c r="T44" s="6">
        <v>1</v>
      </c>
      <c r="U44" s="6">
        <v>0</v>
      </c>
      <c r="V44" s="6">
        <v>3</v>
      </c>
      <c r="W44" s="6">
        <v>4</v>
      </c>
      <c r="X44" s="6">
        <v>2</v>
      </c>
      <c r="Y44" s="6">
        <v>0</v>
      </c>
      <c r="Z44" s="6">
        <v>0</v>
      </c>
      <c r="AA44" s="6">
        <v>168</v>
      </c>
      <c r="AB44" s="6">
        <v>69</v>
      </c>
      <c r="AC44" s="6">
        <v>0</v>
      </c>
      <c r="AD44" s="6">
        <v>0</v>
      </c>
      <c r="AE44" s="6">
        <v>0</v>
      </c>
      <c r="AF44" s="6">
        <v>0</v>
      </c>
    </row>
    <row r="45" spans="1:32" s="2" customFormat="1" ht="11.25" customHeight="1">
      <c r="A45" s="30" t="s">
        <v>531</v>
      </c>
      <c r="B45" s="6">
        <f t="shared" si="6"/>
        <v>740</v>
      </c>
      <c r="C45" s="22">
        <f t="shared" si="3"/>
        <v>0.867556889456839</v>
      </c>
      <c r="D45" s="6">
        <f t="shared" si="7"/>
        <v>466</v>
      </c>
      <c r="E45" s="6">
        <v>21</v>
      </c>
      <c r="F45" s="6">
        <v>17</v>
      </c>
      <c r="G45" s="6">
        <v>233</v>
      </c>
      <c r="H45" s="6">
        <v>99</v>
      </c>
      <c r="I45" s="6">
        <v>1</v>
      </c>
      <c r="J45" s="6">
        <v>31</v>
      </c>
      <c r="K45" s="6">
        <v>3</v>
      </c>
      <c r="L45" s="6">
        <v>4</v>
      </c>
      <c r="M45" s="6">
        <v>2</v>
      </c>
      <c r="N45" s="6">
        <v>0</v>
      </c>
      <c r="O45" s="6">
        <v>0</v>
      </c>
      <c r="P45" s="6">
        <v>0</v>
      </c>
      <c r="Q45" s="30" t="s">
        <v>531</v>
      </c>
      <c r="R45" s="6">
        <v>46</v>
      </c>
      <c r="S45" s="6">
        <v>1</v>
      </c>
      <c r="T45" s="6">
        <v>0</v>
      </c>
      <c r="U45" s="6">
        <v>0</v>
      </c>
      <c r="V45" s="6">
        <v>2</v>
      </c>
      <c r="W45" s="6">
        <v>2</v>
      </c>
      <c r="X45" s="6">
        <v>4</v>
      </c>
      <c r="Y45" s="6">
        <v>0</v>
      </c>
      <c r="Z45" s="6">
        <v>0</v>
      </c>
      <c r="AA45" s="6">
        <v>235</v>
      </c>
      <c r="AB45" s="6">
        <v>39</v>
      </c>
      <c r="AC45" s="6">
        <v>0</v>
      </c>
      <c r="AD45" s="6">
        <v>0</v>
      </c>
      <c r="AE45" s="6">
        <v>0</v>
      </c>
      <c r="AF45" s="6">
        <v>0</v>
      </c>
    </row>
    <row r="46" spans="1:32" s="2" customFormat="1" ht="11.25" customHeight="1">
      <c r="A46" s="30" t="s">
        <v>355</v>
      </c>
      <c r="B46" s="6">
        <f t="shared" si="6"/>
        <v>1219</v>
      </c>
      <c r="C46" s="22">
        <f t="shared" si="3"/>
        <v>1.429124119253901</v>
      </c>
      <c r="D46" s="6">
        <f t="shared" si="7"/>
        <v>380</v>
      </c>
      <c r="E46" s="6">
        <v>78</v>
      </c>
      <c r="F46" s="6">
        <v>66</v>
      </c>
      <c r="G46" s="6">
        <v>36</v>
      </c>
      <c r="H46" s="6">
        <v>67</v>
      </c>
      <c r="I46" s="6">
        <v>1</v>
      </c>
      <c r="J46" s="6">
        <v>50</v>
      </c>
      <c r="K46" s="6">
        <v>2</v>
      </c>
      <c r="L46" s="6">
        <v>7</v>
      </c>
      <c r="M46" s="6">
        <v>15</v>
      </c>
      <c r="N46" s="6">
        <v>7</v>
      </c>
      <c r="O46" s="6">
        <v>4</v>
      </c>
      <c r="P46" s="6">
        <v>9</v>
      </c>
      <c r="Q46" s="30" t="s">
        <v>355</v>
      </c>
      <c r="R46" s="6">
        <v>16</v>
      </c>
      <c r="S46" s="6">
        <v>0</v>
      </c>
      <c r="T46" s="6">
        <v>3</v>
      </c>
      <c r="U46" s="6">
        <v>0</v>
      </c>
      <c r="V46" s="6">
        <v>10</v>
      </c>
      <c r="W46" s="6">
        <v>5</v>
      </c>
      <c r="X46" s="6">
        <v>3</v>
      </c>
      <c r="Y46" s="6">
        <v>1</v>
      </c>
      <c r="Z46" s="6">
        <v>0</v>
      </c>
      <c r="AA46" s="6">
        <v>568</v>
      </c>
      <c r="AB46" s="6">
        <v>220</v>
      </c>
      <c r="AC46" s="6">
        <v>4</v>
      </c>
      <c r="AD46" s="6">
        <v>37</v>
      </c>
      <c r="AE46" s="6">
        <v>3</v>
      </c>
      <c r="AF46" s="6">
        <v>7</v>
      </c>
    </row>
    <row r="47" spans="1:32" s="2" customFormat="1" ht="11.25" customHeight="1">
      <c r="A47" s="30" t="s">
        <v>532</v>
      </c>
      <c r="B47" s="6">
        <f t="shared" si="6"/>
        <v>2483</v>
      </c>
      <c r="C47" s="22">
        <f t="shared" si="3"/>
        <v>2.9110050763801776</v>
      </c>
      <c r="D47" s="6">
        <f t="shared" si="7"/>
        <v>770</v>
      </c>
      <c r="E47" s="6">
        <v>188</v>
      </c>
      <c r="F47" s="6">
        <v>165</v>
      </c>
      <c r="G47" s="6">
        <v>79</v>
      </c>
      <c r="H47" s="6">
        <v>71</v>
      </c>
      <c r="I47" s="6">
        <v>3</v>
      </c>
      <c r="J47" s="6">
        <v>99</v>
      </c>
      <c r="K47" s="6">
        <v>28</v>
      </c>
      <c r="L47" s="6">
        <v>15</v>
      </c>
      <c r="M47" s="6">
        <v>23</v>
      </c>
      <c r="N47" s="6">
        <v>4</v>
      </c>
      <c r="O47" s="6">
        <v>26</v>
      </c>
      <c r="P47" s="6">
        <v>7</v>
      </c>
      <c r="Q47" s="30" t="s">
        <v>532</v>
      </c>
      <c r="R47" s="6">
        <v>16</v>
      </c>
      <c r="S47" s="6">
        <v>1</v>
      </c>
      <c r="T47" s="6">
        <v>5</v>
      </c>
      <c r="U47" s="6">
        <v>1</v>
      </c>
      <c r="V47" s="6">
        <v>12</v>
      </c>
      <c r="W47" s="6">
        <v>21</v>
      </c>
      <c r="X47" s="6">
        <v>5</v>
      </c>
      <c r="Y47" s="6">
        <v>1</v>
      </c>
      <c r="Z47" s="6">
        <v>0</v>
      </c>
      <c r="AA47" s="6">
        <v>1288</v>
      </c>
      <c r="AB47" s="6">
        <v>374</v>
      </c>
      <c r="AC47" s="6">
        <v>18</v>
      </c>
      <c r="AD47" s="6">
        <v>7</v>
      </c>
      <c r="AE47" s="6">
        <v>5</v>
      </c>
      <c r="AF47" s="6">
        <v>21</v>
      </c>
    </row>
    <row r="48" spans="1:32" s="2" customFormat="1" ht="11.25" customHeight="1">
      <c r="A48" s="30" t="s">
        <v>533</v>
      </c>
      <c r="B48" s="6">
        <f t="shared" si="6"/>
        <v>182</v>
      </c>
      <c r="C48" s="22">
        <f t="shared" si="3"/>
        <v>0.2133720998393847</v>
      </c>
      <c r="D48" s="6">
        <f t="shared" si="7"/>
        <v>117</v>
      </c>
      <c r="E48" s="6">
        <v>35</v>
      </c>
      <c r="F48" s="6">
        <v>7</v>
      </c>
      <c r="G48" s="6">
        <v>9</v>
      </c>
      <c r="H48" s="6">
        <v>20</v>
      </c>
      <c r="I48" s="6">
        <v>2</v>
      </c>
      <c r="J48" s="6">
        <v>16</v>
      </c>
      <c r="K48" s="6">
        <v>0</v>
      </c>
      <c r="L48" s="6">
        <v>1</v>
      </c>
      <c r="M48" s="6">
        <v>3</v>
      </c>
      <c r="N48" s="6">
        <v>1</v>
      </c>
      <c r="O48" s="6">
        <v>3</v>
      </c>
      <c r="P48" s="6">
        <v>1</v>
      </c>
      <c r="Q48" s="30" t="s">
        <v>533</v>
      </c>
      <c r="R48" s="6">
        <v>8</v>
      </c>
      <c r="S48" s="6">
        <v>3</v>
      </c>
      <c r="T48" s="6">
        <v>1</v>
      </c>
      <c r="U48" s="6">
        <v>2</v>
      </c>
      <c r="V48" s="6">
        <v>1</v>
      </c>
      <c r="W48" s="6">
        <v>0</v>
      </c>
      <c r="X48" s="6">
        <v>2</v>
      </c>
      <c r="Y48" s="6">
        <v>2</v>
      </c>
      <c r="Z48" s="6">
        <v>0</v>
      </c>
      <c r="AA48" s="6">
        <v>46</v>
      </c>
      <c r="AB48" s="6">
        <v>18</v>
      </c>
      <c r="AC48" s="6">
        <v>0</v>
      </c>
      <c r="AD48" s="6">
        <v>0</v>
      </c>
      <c r="AE48" s="6">
        <v>0</v>
      </c>
      <c r="AF48" s="6">
        <v>1</v>
      </c>
    </row>
    <row r="49" spans="1:32" s="2" customFormat="1" ht="11.25" customHeight="1">
      <c r="A49" s="30" t="s">
        <v>534</v>
      </c>
      <c r="B49" s="6">
        <f t="shared" si="6"/>
        <v>312</v>
      </c>
      <c r="C49" s="22">
        <f t="shared" si="3"/>
        <v>0.3657807425818024</v>
      </c>
      <c r="D49" s="6">
        <f t="shared" si="7"/>
        <v>148</v>
      </c>
      <c r="E49" s="6">
        <v>17</v>
      </c>
      <c r="F49" s="6">
        <v>32</v>
      </c>
      <c r="G49" s="6">
        <v>12</v>
      </c>
      <c r="H49" s="6">
        <v>19</v>
      </c>
      <c r="I49" s="6">
        <v>1</v>
      </c>
      <c r="J49" s="6">
        <v>8</v>
      </c>
      <c r="K49" s="6">
        <v>1</v>
      </c>
      <c r="L49" s="6">
        <v>12</v>
      </c>
      <c r="M49" s="6">
        <v>17</v>
      </c>
      <c r="N49" s="6">
        <v>8</v>
      </c>
      <c r="O49" s="6">
        <v>8</v>
      </c>
      <c r="P49" s="6">
        <v>0</v>
      </c>
      <c r="Q49" s="30" t="s">
        <v>534</v>
      </c>
      <c r="R49" s="6">
        <v>1</v>
      </c>
      <c r="S49" s="6">
        <v>1</v>
      </c>
      <c r="T49" s="6">
        <v>3</v>
      </c>
      <c r="U49" s="6">
        <v>0</v>
      </c>
      <c r="V49" s="6">
        <v>3</v>
      </c>
      <c r="W49" s="6">
        <v>2</v>
      </c>
      <c r="X49" s="6">
        <v>3</v>
      </c>
      <c r="Y49" s="6">
        <v>0</v>
      </c>
      <c r="Z49" s="6">
        <v>0</v>
      </c>
      <c r="AA49" s="6">
        <v>81</v>
      </c>
      <c r="AB49" s="6">
        <v>83</v>
      </c>
      <c r="AC49" s="6">
        <v>0</v>
      </c>
      <c r="AD49" s="6">
        <v>0</v>
      </c>
      <c r="AE49" s="6">
        <v>0</v>
      </c>
      <c r="AF49" s="6">
        <v>0</v>
      </c>
    </row>
    <row r="50" spans="1:32" s="2" customFormat="1" ht="11.25" customHeight="1">
      <c r="A50" s="30" t="s">
        <v>535</v>
      </c>
      <c r="B50" s="6">
        <f t="shared" si="6"/>
        <v>843</v>
      </c>
      <c r="C50" s="22">
        <f t="shared" si="3"/>
        <v>0.9883114294758315</v>
      </c>
      <c r="D50" s="6">
        <f t="shared" si="7"/>
        <v>339</v>
      </c>
      <c r="E50" s="6">
        <v>28</v>
      </c>
      <c r="F50" s="6">
        <v>44</v>
      </c>
      <c r="G50" s="6">
        <v>33</v>
      </c>
      <c r="H50" s="6">
        <v>41</v>
      </c>
      <c r="I50" s="6">
        <v>19</v>
      </c>
      <c r="J50" s="6">
        <v>41</v>
      </c>
      <c r="K50" s="6">
        <v>5</v>
      </c>
      <c r="L50" s="6">
        <v>7</v>
      </c>
      <c r="M50" s="6">
        <v>22</v>
      </c>
      <c r="N50" s="6">
        <v>14</v>
      </c>
      <c r="O50" s="6">
        <v>7</v>
      </c>
      <c r="P50" s="6">
        <v>14</v>
      </c>
      <c r="Q50" s="30" t="s">
        <v>535</v>
      </c>
      <c r="R50" s="6">
        <v>11</v>
      </c>
      <c r="S50" s="6">
        <v>1</v>
      </c>
      <c r="T50" s="6">
        <v>9</v>
      </c>
      <c r="U50" s="6">
        <v>5</v>
      </c>
      <c r="V50" s="6">
        <v>13</v>
      </c>
      <c r="W50" s="6">
        <v>13</v>
      </c>
      <c r="X50" s="6">
        <v>11</v>
      </c>
      <c r="Y50" s="6">
        <v>1</v>
      </c>
      <c r="Z50" s="6">
        <v>0</v>
      </c>
      <c r="AA50" s="6">
        <v>210</v>
      </c>
      <c r="AB50" s="6">
        <v>293</v>
      </c>
      <c r="AC50" s="6">
        <v>0</v>
      </c>
      <c r="AD50" s="6">
        <v>0</v>
      </c>
      <c r="AE50" s="6">
        <v>0</v>
      </c>
      <c r="AF50" s="6">
        <v>1</v>
      </c>
    </row>
    <row r="51" spans="1:32" s="2" customFormat="1" ht="11.25" customHeight="1">
      <c r="A51" s="30" t="s">
        <v>536</v>
      </c>
      <c r="B51" s="6">
        <f t="shared" si="6"/>
        <v>247</v>
      </c>
      <c r="C51" s="22">
        <f t="shared" si="3"/>
        <v>0.28957642121059357</v>
      </c>
      <c r="D51" s="6">
        <f t="shared" si="7"/>
        <v>74</v>
      </c>
      <c r="E51" s="6">
        <v>6</v>
      </c>
      <c r="F51" s="6">
        <v>8</v>
      </c>
      <c r="G51" s="6">
        <v>7</v>
      </c>
      <c r="H51" s="6">
        <v>13</v>
      </c>
      <c r="I51" s="6">
        <v>0</v>
      </c>
      <c r="J51" s="6">
        <v>13</v>
      </c>
      <c r="K51" s="6">
        <v>11</v>
      </c>
      <c r="L51" s="6">
        <v>4</v>
      </c>
      <c r="M51" s="6">
        <v>0</v>
      </c>
      <c r="N51" s="6">
        <v>5</v>
      </c>
      <c r="O51" s="6">
        <v>0</v>
      </c>
      <c r="P51" s="6">
        <v>0</v>
      </c>
      <c r="Q51" s="30" t="s">
        <v>536</v>
      </c>
      <c r="R51" s="6">
        <v>2</v>
      </c>
      <c r="S51" s="6">
        <v>0</v>
      </c>
      <c r="T51" s="6">
        <v>4</v>
      </c>
      <c r="U51" s="6">
        <v>0</v>
      </c>
      <c r="V51" s="6">
        <v>0</v>
      </c>
      <c r="W51" s="6">
        <v>0</v>
      </c>
      <c r="X51" s="6">
        <v>1</v>
      </c>
      <c r="Y51" s="6">
        <v>0</v>
      </c>
      <c r="Z51" s="6">
        <v>0</v>
      </c>
      <c r="AA51" s="6">
        <v>109</v>
      </c>
      <c r="AB51" s="6">
        <v>63</v>
      </c>
      <c r="AC51" s="6">
        <v>0</v>
      </c>
      <c r="AD51" s="6">
        <v>0</v>
      </c>
      <c r="AE51" s="6">
        <v>0</v>
      </c>
      <c r="AF51" s="6">
        <v>1</v>
      </c>
    </row>
    <row r="52" spans="1:32" s="2" customFormat="1" ht="13.5" customHeight="1" thickBot="1">
      <c r="A52" s="29" t="s">
        <v>537</v>
      </c>
      <c r="B52" s="6">
        <f t="shared" si="6"/>
        <v>481</v>
      </c>
      <c r="C52" s="22">
        <f t="shared" si="3"/>
        <v>0.5639119781469454</v>
      </c>
      <c r="D52" s="6">
        <f t="shared" si="7"/>
        <v>224</v>
      </c>
      <c r="E52" s="6">
        <v>37</v>
      </c>
      <c r="F52" s="6">
        <v>38</v>
      </c>
      <c r="G52" s="6">
        <v>30</v>
      </c>
      <c r="H52" s="6">
        <v>33</v>
      </c>
      <c r="I52" s="6">
        <v>1</v>
      </c>
      <c r="J52" s="6">
        <v>24</v>
      </c>
      <c r="K52" s="6">
        <v>10</v>
      </c>
      <c r="L52" s="6">
        <v>1</v>
      </c>
      <c r="M52" s="6">
        <v>6</v>
      </c>
      <c r="N52" s="6">
        <v>2</v>
      </c>
      <c r="O52" s="6">
        <v>3</v>
      </c>
      <c r="P52" s="6">
        <v>2</v>
      </c>
      <c r="Q52" s="29" t="s">
        <v>537</v>
      </c>
      <c r="R52" s="6">
        <v>14</v>
      </c>
      <c r="S52" s="6">
        <v>1</v>
      </c>
      <c r="T52" s="6">
        <v>3</v>
      </c>
      <c r="U52" s="6">
        <v>0</v>
      </c>
      <c r="V52" s="6">
        <v>1</v>
      </c>
      <c r="W52" s="6">
        <v>9</v>
      </c>
      <c r="X52" s="6">
        <v>8</v>
      </c>
      <c r="Y52" s="6">
        <v>0</v>
      </c>
      <c r="Z52" s="6">
        <v>1</v>
      </c>
      <c r="AA52" s="6">
        <v>200</v>
      </c>
      <c r="AB52" s="6">
        <v>53</v>
      </c>
      <c r="AC52" s="6">
        <v>0</v>
      </c>
      <c r="AD52" s="6">
        <v>3</v>
      </c>
      <c r="AE52" s="6">
        <v>1</v>
      </c>
      <c r="AF52" s="6">
        <v>0</v>
      </c>
    </row>
    <row r="53" spans="1:32" s="2" customFormat="1" ht="12" customHeight="1">
      <c r="A53" s="24" t="s">
        <v>312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="2" customFormat="1" ht="12" customHeight="1">
      <c r="A54" s="7" t="s">
        <v>635</v>
      </c>
    </row>
    <row r="55" s="2" customFormat="1" ht="18.75" customHeight="1"/>
    <row r="56" spans="1:32" s="5" customFormat="1" ht="13.5" customHeight="1">
      <c r="A56" s="112" t="s">
        <v>289</v>
      </c>
      <c r="B56" s="112"/>
      <c r="C56" s="112"/>
      <c r="D56" s="112"/>
      <c r="E56" s="112"/>
      <c r="F56" s="112"/>
      <c r="G56" s="112"/>
      <c r="H56" s="112" t="s">
        <v>290</v>
      </c>
      <c r="I56" s="112"/>
      <c r="J56" s="112"/>
      <c r="K56" s="112"/>
      <c r="L56" s="112"/>
      <c r="M56" s="112"/>
      <c r="N56" s="112"/>
      <c r="O56" s="112"/>
      <c r="P56" s="112"/>
      <c r="Q56" s="112" t="s">
        <v>308</v>
      </c>
      <c r="R56" s="112"/>
      <c r="S56" s="112"/>
      <c r="T56" s="112"/>
      <c r="U56" s="112"/>
      <c r="V56" s="112"/>
      <c r="W56" s="112"/>
      <c r="X56" s="112" t="s">
        <v>309</v>
      </c>
      <c r="Y56" s="112"/>
      <c r="Z56" s="112"/>
      <c r="AA56" s="112"/>
      <c r="AB56" s="112"/>
      <c r="AC56" s="112"/>
      <c r="AD56" s="112"/>
      <c r="AE56" s="112"/>
      <c r="AF56" s="112"/>
    </row>
  </sheetData>
  <mergeCells count="24">
    <mergeCell ref="A2:G2"/>
    <mergeCell ref="H2:O2"/>
    <mergeCell ref="Q2:W2"/>
    <mergeCell ref="A1:G1"/>
    <mergeCell ref="H1:P1"/>
    <mergeCell ref="Q1:W1"/>
    <mergeCell ref="AD3:AD4"/>
    <mergeCell ref="A56:G56"/>
    <mergeCell ref="H56:P56"/>
    <mergeCell ref="Q56:W56"/>
    <mergeCell ref="A3:A4"/>
    <mergeCell ref="B3:B4"/>
    <mergeCell ref="C3:C4"/>
    <mergeCell ref="D3:G3"/>
    <mergeCell ref="X2:AE2"/>
    <mergeCell ref="X56:AF56"/>
    <mergeCell ref="H3:P3"/>
    <mergeCell ref="AC3:AC4"/>
    <mergeCell ref="AE3:AE4"/>
    <mergeCell ref="AF3:AF4"/>
    <mergeCell ref="Q3:Q4"/>
    <mergeCell ref="X3:Z3"/>
    <mergeCell ref="AA3:AA4"/>
    <mergeCell ref="AB3:AB4"/>
  </mergeCells>
  <dataValidations count="1">
    <dataValidation type="whole" allowBlank="1" showInputMessage="1" showErrorMessage="1" errorTitle="嘿嘿！你粉混喔" error="數字必須素整數而且不得小於 0 也應該不會大於 50000000 吧" sqref="E7:P8 E10:P52 R7:AF8 R10:AF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6"/>
  <sheetViews>
    <sheetView workbookViewId="0" topLeftCell="A1">
      <selection activeCell="A1" sqref="A1:G1"/>
    </sheetView>
  </sheetViews>
  <sheetFormatPr defaultColWidth="9.00390625" defaultRowHeight="16.5"/>
  <cols>
    <col min="1" max="1" width="28.625" style="23" customWidth="1"/>
    <col min="2" max="7" width="8.25390625" style="23" customWidth="1"/>
    <col min="8" max="16" width="8.375" style="23" customWidth="1"/>
    <col min="17" max="17" width="27.125" style="23" customWidth="1"/>
    <col min="18" max="23" width="8.625" style="23" customWidth="1"/>
    <col min="24" max="26" width="9.625" style="23" customWidth="1"/>
    <col min="27" max="28" width="8.125" style="23" customWidth="1"/>
    <col min="29" max="32" width="7.625" style="23" customWidth="1"/>
    <col min="33" max="33" width="9.125" style="23" customWidth="1"/>
    <col min="34" max="16384" width="9.00390625" style="23" customWidth="1"/>
  </cols>
  <sheetData>
    <row r="1" spans="1:32" s="1" customFormat="1" ht="48" customHeight="1">
      <c r="A1" s="126" t="s">
        <v>292</v>
      </c>
      <c r="B1" s="126"/>
      <c r="C1" s="126"/>
      <c r="D1" s="126"/>
      <c r="E1" s="126"/>
      <c r="F1" s="126"/>
      <c r="G1" s="126"/>
      <c r="H1" s="127" t="s">
        <v>291</v>
      </c>
      <c r="I1" s="127"/>
      <c r="J1" s="127"/>
      <c r="K1" s="127"/>
      <c r="L1" s="127"/>
      <c r="M1" s="127"/>
      <c r="N1" s="127"/>
      <c r="O1" s="127"/>
      <c r="P1" s="127"/>
      <c r="Q1" s="126" t="s">
        <v>313</v>
      </c>
      <c r="R1" s="126"/>
      <c r="S1" s="126"/>
      <c r="T1" s="126"/>
      <c r="U1" s="126"/>
      <c r="V1" s="126"/>
      <c r="W1" s="126"/>
      <c r="X1" s="100" t="s">
        <v>293</v>
      </c>
      <c r="Y1" s="100"/>
      <c r="Z1" s="100"/>
      <c r="AA1" s="32"/>
      <c r="AB1" s="32"/>
      <c r="AC1" s="32"/>
      <c r="AD1" s="32"/>
      <c r="AE1" s="32"/>
      <c r="AF1" s="32"/>
    </row>
    <row r="2" spans="1:38" s="2" customFormat="1" ht="12.75" customHeight="1" thickBot="1">
      <c r="A2" s="124" t="s">
        <v>358</v>
      </c>
      <c r="B2" s="124"/>
      <c r="C2" s="124"/>
      <c r="D2" s="124"/>
      <c r="E2" s="124"/>
      <c r="F2" s="124"/>
      <c r="G2" s="124"/>
      <c r="H2" s="125" t="s">
        <v>608</v>
      </c>
      <c r="I2" s="125"/>
      <c r="J2" s="125"/>
      <c r="K2" s="125"/>
      <c r="L2" s="125"/>
      <c r="M2" s="125"/>
      <c r="N2" s="125"/>
      <c r="O2" s="125"/>
      <c r="P2" s="8" t="s">
        <v>359</v>
      </c>
      <c r="Q2" s="124" t="s">
        <v>358</v>
      </c>
      <c r="R2" s="124"/>
      <c r="S2" s="124"/>
      <c r="T2" s="124"/>
      <c r="U2" s="124"/>
      <c r="V2" s="124"/>
      <c r="W2" s="124"/>
      <c r="X2" s="31" t="s">
        <v>607</v>
      </c>
      <c r="Y2" s="31"/>
      <c r="Z2" s="31"/>
      <c r="AA2" s="31"/>
      <c r="AB2" s="31"/>
      <c r="AC2" s="31"/>
      <c r="AD2" s="31"/>
      <c r="AE2" s="31"/>
      <c r="AF2" s="8" t="s">
        <v>359</v>
      </c>
      <c r="AG2" s="7"/>
      <c r="AH2" s="7"/>
      <c r="AI2" s="7"/>
      <c r="AJ2" s="7"/>
      <c r="AK2" s="7"/>
      <c r="AL2" s="7"/>
    </row>
    <row r="3" spans="1:32" s="2" customFormat="1" ht="18" customHeight="1">
      <c r="A3" s="116" t="s">
        <v>365</v>
      </c>
      <c r="B3" s="97" t="s">
        <v>376</v>
      </c>
      <c r="C3" s="114" t="s">
        <v>294</v>
      </c>
      <c r="D3" s="99" t="s">
        <v>295</v>
      </c>
      <c r="E3" s="123"/>
      <c r="F3" s="123"/>
      <c r="G3" s="123"/>
      <c r="H3" s="123" t="s">
        <v>314</v>
      </c>
      <c r="I3" s="128"/>
      <c r="J3" s="128"/>
      <c r="K3" s="128"/>
      <c r="L3" s="128"/>
      <c r="M3" s="128"/>
      <c r="N3" s="128"/>
      <c r="O3" s="128"/>
      <c r="P3" s="128"/>
      <c r="Q3" s="116" t="s">
        <v>365</v>
      </c>
      <c r="R3" s="123" t="s">
        <v>296</v>
      </c>
      <c r="S3" s="123"/>
      <c r="T3" s="123"/>
      <c r="U3" s="123"/>
      <c r="V3" s="123"/>
      <c r="W3" s="123"/>
      <c r="X3" s="129" t="s">
        <v>602</v>
      </c>
      <c r="Y3" s="129"/>
      <c r="Z3" s="130"/>
      <c r="AA3" s="114" t="s">
        <v>615</v>
      </c>
      <c r="AB3" s="114" t="s">
        <v>616</v>
      </c>
      <c r="AC3" s="114" t="s">
        <v>297</v>
      </c>
      <c r="AD3" s="114" t="s">
        <v>298</v>
      </c>
      <c r="AE3" s="114" t="s">
        <v>601</v>
      </c>
      <c r="AF3" s="114" t="s">
        <v>299</v>
      </c>
    </row>
    <row r="4" spans="1:32" s="2" customFormat="1" ht="36" customHeight="1" thickBot="1">
      <c r="A4" s="117"/>
      <c r="B4" s="98"/>
      <c r="C4" s="115"/>
      <c r="D4" s="10" t="s">
        <v>360</v>
      </c>
      <c r="E4" s="10" t="s">
        <v>604</v>
      </c>
      <c r="F4" s="10" t="s">
        <v>399</v>
      </c>
      <c r="G4" s="10" t="s">
        <v>401</v>
      </c>
      <c r="H4" s="10" t="s">
        <v>381</v>
      </c>
      <c r="I4" s="10" t="s">
        <v>385</v>
      </c>
      <c r="J4" s="10" t="s">
        <v>386</v>
      </c>
      <c r="K4" s="11" t="s">
        <v>387</v>
      </c>
      <c r="L4" s="10" t="s">
        <v>388</v>
      </c>
      <c r="M4" s="10" t="s">
        <v>389</v>
      </c>
      <c r="N4" s="10" t="s">
        <v>390</v>
      </c>
      <c r="O4" s="10" t="s">
        <v>391</v>
      </c>
      <c r="P4" s="10" t="s">
        <v>392</v>
      </c>
      <c r="Q4" s="117"/>
      <c r="R4" s="19" t="s">
        <v>300</v>
      </c>
      <c r="S4" s="12" t="s">
        <v>301</v>
      </c>
      <c r="T4" s="12" t="s">
        <v>302</v>
      </c>
      <c r="U4" s="12" t="s">
        <v>303</v>
      </c>
      <c r="V4" s="10" t="s">
        <v>605</v>
      </c>
      <c r="W4" s="11" t="s">
        <v>304</v>
      </c>
      <c r="X4" s="11" t="s">
        <v>305</v>
      </c>
      <c r="Y4" s="10" t="s">
        <v>306</v>
      </c>
      <c r="Z4" s="16" t="s">
        <v>307</v>
      </c>
      <c r="AA4" s="115"/>
      <c r="AB4" s="115"/>
      <c r="AC4" s="115"/>
      <c r="AD4" s="115"/>
      <c r="AE4" s="115"/>
      <c r="AF4" s="115"/>
    </row>
    <row r="5" spans="1:43" s="2" customFormat="1" ht="15" customHeight="1">
      <c r="A5" s="9" t="s">
        <v>405</v>
      </c>
      <c r="B5" s="6">
        <f>SUM(B7,B8,B9,B37:B52)</f>
        <v>13224</v>
      </c>
      <c r="C5" s="6"/>
      <c r="D5" s="6">
        <f aca="true" t="shared" si="0" ref="D5:P5">SUM(D7,D8,D9,D37:D52)</f>
        <v>7635</v>
      </c>
      <c r="E5" s="6">
        <f t="shared" si="0"/>
        <v>1061</v>
      </c>
      <c r="F5" s="6">
        <f t="shared" si="0"/>
        <v>1051</v>
      </c>
      <c r="G5" s="6">
        <f t="shared" si="0"/>
        <v>976</v>
      </c>
      <c r="H5" s="6">
        <f t="shared" si="0"/>
        <v>1130</v>
      </c>
      <c r="I5" s="6">
        <f t="shared" si="0"/>
        <v>170</v>
      </c>
      <c r="J5" s="6">
        <f t="shared" si="0"/>
        <v>1149</v>
      </c>
      <c r="K5" s="6">
        <f t="shared" si="0"/>
        <v>223</v>
      </c>
      <c r="L5" s="6">
        <f t="shared" si="0"/>
        <v>216</v>
      </c>
      <c r="M5" s="6">
        <f t="shared" si="0"/>
        <v>468</v>
      </c>
      <c r="N5" s="6">
        <f t="shared" si="0"/>
        <v>168</v>
      </c>
      <c r="O5" s="6">
        <f t="shared" si="0"/>
        <v>265</v>
      </c>
      <c r="P5" s="6">
        <f t="shared" si="0"/>
        <v>106</v>
      </c>
      <c r="Q5" s="9" t="s">
        <v>405</v>
      </c>
      <c r="R5" s="6">
        <f aca="true" t="shared" si="1" ref="R5:AF5">SUM(R7,R8,R9,R37:R52)</f>
        <v>214</v>
      </c>
      <c r="S5" s="6">
        <f t="shared" si="1"/>
        <v>13</v>
      </c>
      <c r="T5" s="6">
        <f t="shared" si="1"/>
        <v>72</v>
      </c>
      <c r="U5" s="6">
        <f t="shared" si="1"/>
        <v>15</v>
      </c>
      <c r="V5" s="6">
        <f t="shared" si="1"/>
        <v>110</v>
      </c>
      <c r="W5" s="6">
        <f t="shared" si="1"/>
        <v>127</v>
      </c>
      <c r="X5" s="6">
        <f t="shared" si="1"/>
        <v>91</v>
      </c>
      <c r="Y5" s="6">
        <f t="shared" si="1"/>
        <v>10</v>
      </c>
      <c r="Z5" s="6">
        <f t="shared" si="1"/>
        <v>0</v>
      </c>
      <c r="AA5" s="6">
        <f t="shared" si="1"/>
        <v>3191</v>
      </c>
      <c r="AB5" s="6">
        <f t="shared" si="1"/>
        <v>1832</v>
      </c>
      <c r="AC5" s="6">
        <f t="shared" si="1"/>
        <v>283</v>
      </c>
      <c r="AD5" s="6">
        <f t="shared" si="1"/>
        <v>141</v>
      </c>
      <c r="AE5" s="6">
        <f t="shared" si="1"/>
        <v>44</v>
      </c>
      <c r="AF5" s="6">
        <f t="shared" si="1"/>
        <v>98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32" s="2" customFormat="1" ht="12" customHeight="1">
      <c r="A6" s="9" t="s">
        <v>404</v>
      </c>
      <c r="B6" s="6"/>
      <c r="C6" s="22">
        <f>SUM(C7+C8+C9,C37:C52)</f>
        <v>100</v>
      </c>
      <c r="D6" s="22">
        <f aca="true" t="shared" si="2" ref="D6:AF6">IF(D5&gt;$B$5,999,IF($B$5=0,0,D5/$B$5*100))</f>
        <v>57.73593466424683</v>
      </c>
      <c r="E6" s="22">
        <f t="shared" si="2"/>
        <v>8.023290986085904</v>
      </c>
      <c r="F6" s="22">
        <f t="shared" si="2"/>
        <v>7.94767090139141</v>
      </c>
      <c r="G6" s="22">
        <f t="shared" si="2"/>
        <v>7.380520266182698</v>
      </c>
      <c r="H6" s="22">
        <f t="shared" si="2"/>
        <v>8.545069570477919</v>
      </c>
      <c r="I6" s="22">
        <f t="shared" si="2"/>
        <v>1.2855414398064127</v>
      </c>
      <c r="J6" s="22">
        <f t="shared" si="2"/>
        <v>8.68874773139746</v>
      </c>
      <c r="K6" s="22">
        <f t="shared" si="2"/>
        <v>1.6863278886872353</v>
      </c>
      <c r="L6" s="22">
        <f t="shared" si="2"/>
        <v>1.6333938294010888</v>
      </c>
      <c r="M6" s="22">
        <f t="shared" si="2"/>
        <v>3.539019963702359</v>
      </c>
      <c r="N6" s="22">
        <f t="shared" si="2"/>
        <v>1.2704174228675136</v>
      </c>
      <c r="O6" s="22">
        <f t="shared" si="2"/>
        <v>2.003932244404114</v>
      </c>
      <c r="P6" s="22">
        <f t="shared" si="2"/>
        <v>0.8015728977616454</v>
      </c>
      <c r="Q6" s="9" t="s">
        <v>404</v>
      </c>
      <c r="R6" s="22">
        <f t="shared" si="2"/>
        <v>1.61826981246219</v>
      </c>
      <c r="S6" s="22">
        <f t="shared" si="2"/>
        <v>0.09830611010284332</v>
      </c>
      <c r="T6" s="22">
        <f t="shared" si="2"/>
        <v>0.5444646098003629</v>
      </c>
      <c r="U6" s="22">
        <f t="shared" si="2"/>
        <v>0.1134301270417423</v>
      </c>
      <c r="V6" s="22">
        <f t="shared" si="2"/>
        <v>0.8318209316394435</v>
      </c>
      <c r="W6" s="22">
        <f t="shared" si="2"/>
        <v>0.9603750756200846</v>
      </c>
      <c r="X6" s="22">
        <f t="shared" si="2"/>
        <v>0.6881427707199032</v>
      </c>
      <c r="Y6" s="22">
        <f t="shared" si="2"/>
        <v>0.07562008469449485</v>
      </c>
      <c r="Z6" s="22">
        <f t="shared" si="2"/>
        <v>0</v>
      </c>
      <c r="AA6" s="22">
        <f t="shared" si="2"/>
        <v>24.13036902601331</v>
      </c>
      <c r="AB6" s="22">
        <f t="shared" si="2"/>
        <v>13.853599516031458</v>
      </c>
      <c r="AC6" s="22">
        <f t="shared" si="2"/>
        <v>2.1400483968542043</v>
      </c>
      <c r="AD6" s="22">
        <f t="shared" si="2"/>
        <v>1.0662431941923776</v>
      </c>
      <c r="AE6" s="22">
        <f t="shared" si="2"/>
        <v>0.33272837265577737</v>
      </c>
      <c r="AF6" s="22">
        <f t="shared" si="2"/>
        <v>0.7410768300060496</v>
      </c>
    </row>
    <row r="7" spans="1:32" s="2" customFormat="1" ht="14.25" customHeight="1">
      <c r="A7" s="9" t="s">
        <v>362</v>
      </c>
      <c r="B7" s="6">
        <f>SUM(D7+AA7+AB7+AC7+AD7+AE7+AF7)</f>
        <v>8</v>
      </c>
      <c r="C7" s="22">
        <f aca="true" t="shared" si="3" ref="C7:C52">IF(B7&gt;$B$5,999,IF($B$5=0,0,B7/$B$5*100))</f>
        <v>0.06049606775559589</v>
      </c>
      <c r="D7" s="6">
        <f>SUM(E7:P7,R7:Z7)</f>
        <v>6</v>
      </c>
      <c r="E7" s="6">
        <v>0</v>
      </c>
      <c r="F7" s="6">
        <v>0</v>
      </c>
      <c r="G7" s="6">
        <v>1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1</v>
      </c>
      <c r="O7" s="6">
        <v>0</v>
      </c>
      <c r="P7" s="6">
        <v>0</v>
      </c>
      <c r="Q7" s="9" t="s">
        <v>362</v>
      </c>
      <c r="R7" s="6">
        <v>1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6">
        <v>0</v>
      </c>
      <c r="Z7" s="6">
        <v>0</v>
      </c>
      <c r="AA7" s="6">
        <v>0</v>
      </c>
      <c r="AB7" s="6">
        <v>2</v>
      </c>
      <c r="AC7" s="6">
        <v>0</v>
      </c>
      <c r="AD7" s="6">
        <v>0</v>
      </c>
      <c r="AE7" s="6">
        <v>0</v>
      </c>
      <c r="AF7" s="6">
        <v>0</v>
      </c>
    </row>
    <row r="8" spans="1:32" s="2" customFormat="1" ht="11.25" customHeight="1">
      <c r="A8" s="9" t="s">
        <v>361</v>
      </c>
      <c r="B8" s="6">
        <f>SUM(D8+AA8+AB8+AC8+AD8+AE8+AF8)</f>
        <v>20</v>
      </c>
      <c r="C8" s="22">
        <f t="shared" si="3"/>
        <v>0.1512401693889897</v>
      </c>
      <c r="D8" s="6">
        <f>SUM(E8:P8,R8:Z8)</f>
        <v>19</v>
      </c>
      <c r="E8" s="6">
        <v>2</v>
      </c>
      <c r="F8" s="6">
        <v>1</v>
      </c>
      <c r="G8" s="6">
        <v>0</v>
      </c>
      <c r="H8" s="6">
        <v>1</v>
      </c>
      <c r="I8" s="6">
        <v>2</v>
      </c>
      <c r="J8" s="6">
        <v>4</v>
      </c>
      <c r="K8" s="6">
        <v>2</v>
      </c>
      <c r="L8" s="6">
        <v>2</v>
      </c>
      <c r="M8" s="6">
        <v>2</v>
      </c>
      <c r="N8" s="6">
        <v>0</v>
      </c>
      <c r="O8" s="6">
        <v>2</v>
      </c>
      <c r="P8" s="6">
        <v>0</v>
      </c>
      <c r="Q8" s="9" t="s">
        <v>361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s="2" customFormat="1" ht="14.25" customHeight="1">
      <c r="A9" s="9" t="s">
        <v>406</v>
      </c>
      <c r="B9" s="6">
        <f>SUM(B10:B36)</f>
        <v>4605</v>
      </c>
      <c r="C9" s="22">
        <f t="shared" si="3"/>
        <v>34.82304900181488</v>
      </c>
      <c r="D9" s="6">
        <f aca="true" t="shared" si="4" ref="D9:P9">SUM(D10:D36)</f>
        <v>3665</v>
      </c>
      <c r="E9" s="6">
        <f t="shared" si="4"/>
        <v>464</v>
      </c>
      <c r="F9" s="6">
        <f t="shared" si="4"/>
        <v>454</v>
      </c>
      <c r="G9" s="6">
        <f t="shared" si="4"/>
        <v>434</v>
      </c>
      <c r="H9" s="6">
        <f t="shared" si="4"/>
        <v>544</v>
      </c>
      <c r="I9" s="6">
        <f t="shared" si="4"/>
        <v>108</v>
      </c>
      <c r="J9" s="6">
        <f t="shared" si="4"/>
        <v>672</v>
      </c>
      <c r="K9" s="6">
        <f t="shared" si="4"/>
        <v>139</v>
      </c>
      <c r="L9" s="6">
        <f t="shared" si="4"/>
        <v>126</v>
      </c>
      <c r="M9" s="6">
        <f t="shared" si="4"/>
        <v>284</v>
      </c>
      <c r="N9" s="6">
        <f t="shared" si="4"/>
        <v>99</v>
      </c>
      <c r="O9" s="6">
        <f t="shared" si="4"/>
        <v>157</v>
      </c>
      <c r="P9" s="6">
        <f t="shared" si="4"/>
        <v>32</v>
      </c>
      <c r="Q9" s="9" t="s">
        <v>406</v>
      </c>
      <c r="R9" s="6">
        <f aca="true" t="shared" si="5" ref="R9:AF9">SUM(R10:R36)</f>
        <v>50</v>
      </c>
      <c r="S9" s="6">
        <f t="shared" si="5"/>
        <v>0</v>
      </c>
      <c r="T9" s="6">
        <f t="shared" si="5"/>
        <v>25</v>
      </c>
      <c r="U9" s="6">
        <f t="shared" si="5"/>
        <v>0</v>
      </c>
      <c r="V9" s="6">
        <f t="shared" si="5"/>
        <v>36</v>
      </c>
      <c r="W9" s="6">
        <f t="shared" si="5"/>
        <v>33</v>
      </c>
      <c r="X9" s="6">
        <f t="shared" si="5"/>
        <v>7</v>
      </c>
      <c r="Y9" s="6">
        <f t="shared" si="5"/>
        <v>1</v>
      </c>
      <c r="Z9" s="6">
        <f t="shared" si="5"/>
        <v>0</v>
      </c>
      <c r="AA9" s="6">
        <f t="shared" si="5"/>
        <v>233</v>
      </c>
      <c r="AB9" s="6">
        <f t="shared" si="5"/>
        <v>208</v>
      </c>
      <c r="AC9" s="6">
        <f t="shared" si="5"/>
        <v>263</v>
      </c>
      <c r="AD9" s="6">
        <f t="shared" si="5"/>
        <v>112</v>
      </c>
      <c r="AE9" s="6">
        <f t="shared" si="5"/>
        <v>32</v>
      </c>
      <c r="AF9" s="6">
        <f t="shared" si="5"/>
        <v>92</v>
      </c>
    </row>
    <row r="10" spans="1:32" s="2" customFormat="1" ht="11.25" customHeight="1">
      <c r="A10" s="27" t="s">
        <v>511</v>
      </c>
      <c r="B10" s="6">
        <f aca="true" t="shared" si="6" ref="B10:B52">SUM(D10+AA10+AB10+AC10+AD10+AE10+AF10)</f>
        <v>296</v>
      </c>
      <c r="C10" s="22">
        <f t="shared" si="3"/>
        <v>2.238354506957048</v>
      </c>
      <c r="D10" s="6">
        <f aca="true" t="shared" si="7" ref="D10:D52">SUM(E10:P10,R10:Z10)</f>
        <v>249</v>
      </c>
      <c r="E10" s="6">
        <v>49</v>
      </c>
      <c r="F10" s="6">
        <v>21</v>
      </c>
      <c r="G10" s="6">
        <v>13</v>
      </c>
      <c r="H10" s="6">
        <v>38</v>
      </c>
      <c r="I10" s="6">
        <v>27</v>
      </c>
      <c r="J10" s="6">
        <v>49</v>
      </c>
      <c r="K10" s="6">
        <v>3</v>
      </c>
      <c r="L10" s="6">
        <v>1</v>
      </c>
      <c r="M10" s="6">
        <v>10</v>
      </c>
      <c r="N10" s="6">
        <v>4</v>
      </c>
      <c r="O10" s="6">
        <v>14</v>
      </c>
      <c r="P10" s="6">
        <v>2</v>
      </c>
      <c r="Q10" s="27" t="s">
        <v>511</v>
      </c>
      <c r="R10" s="6">
        <v>6</v>
      </c>
      <c r="S10" s="6">
        <v>0</v>
      </c>
      <c r="T10" s="6">
        <v>0</v>
      </c>
      <c r="U10" s="6">
        <v>0</v>
      </c>
      <c r="V10" s="6">
        <v>5</v>
      </c>
      <c r="W10" s="6">
        <v>5</v>
      </c>
      <c r="X10" s="6">
        <v>2</v>
      </c>
      <c r="Y10" s="6">
        <v>0</v>
      </c>
      <c r="Z10" s="6">
        <v>0</v>
      </c>
      <c r="AA10" s="6">
        <v>35</v>
      </c>
      <c r="AB10" s="6">
        <v>11</v>
      </c>
      <c r="AC10" s="6">
        <v>1</v>
      </c>
      <c r="AD10" s="6">
        <v>0</v>
      </c>
      <c r="AE10" s="6">
        <v>0</v>
      </c>
      <c r="AF10" s="6">
        <v>0</v>
      </c>
    </row>
    <row r="11" spans="1:32" s="2" customFormat="1" ht="11.25" customHeight="1">
      <c r="A11" s="27" t="s">
        <v>512</v>
      </c>
      <c r="B11" s="6">
        <f t="shared" si="6"/>
        <v>30</v>
      </c>
      <c r="C11" s="22">
        <f t="shared" si="3"/>
        <v>0.2268602540834846</v>
      </c>
      <c r="D11" s="6">
        <f t="shared" si="7"/>
        <v>27</v>
      </c>
      <c r="E11" s="6">
        <v>2</v>
      </c>
      <c r="F11" s="6">
        <v>4</v>
      </c>
      <c r="G11" s="6">
        <v>4</v>
      </c>
      <c r="H11" s="6">
        <v>6</v>
      </c>
      <c r="I11" s="6">
        <v>0</v>
      </c>
      <c r="J11" s="6">
        <v>3</v>
      </c>
      <c r="K11" s="6">
        <v>0</v>
      </c>
      <c r="L11" s="6">
        <v>3</v>
      </c>
      <c r="M11" s="6">
        <v>1</v>
      </c>
      <c r="N11" s="6">
        <v>2</v>
      </c>
      <c r="O11" s="6">
        <v>1</v>
      </c>
      <c r="P11" s="6">
        <v>0</v>
      </c>
      <c r="Q11" s="27" t="s">
        <v>512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2</v>
      </c>
      <c r="AB11" s="6">
        <v>0</v>
      </c>
      <c r="AC11" s="6">
        <v>1</v>
      </c>
      <c r="AD11" s="6">
        <v>0</v>
      </c>
      <c r="AE11" s="6">
        <v>0</v>
      </c>
      <c r="AF11" s="6">
        <v>0</v>
      </c>
    </row>
    <row r="12" spans="1:32" s="2" customFormat="1" ht="11.25" customHeight="1">
      <c r="A12" s="27" t="s">
        <v>513</v>
      </c>
      <c r="B12" s="6">
        <f t="shared" si="6"/>
        <v>1</v>
      </c>
      <c r="C12" s="22">
        <f t="shared" si="3"/>
        <v>0.0075620084694494865</v>
      </c>
      <c r="D12" s="6">
        <f t="shared" si="7"/>
        <v>1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27" t="s">
        <v>513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s="2" customFormat="1" ht="11.25" customHeight="1">
      <c r="A13" s="27" t="s">
        <v>416</v>
      </c>
      <c r="B13" s="6">
        <f t="shared" si="6"/>
        <v>142</v>
      </c>
      <c r="C13" s="22">
        <f t="shared" si="3"/>
        <v>1.073805202661827</v>
      </c>
      <c r="D13" s="6">
        <f t="shared" si="7"/>
        <v>126</v>
      </c>
      <c r="E13" s="6">
        <v>15</v>
      </c>
      <c r="F13" s="6">
        <v>6</v>
      </c>
      <c r="G13" s="6">
        <v>34</v>
      </c>
      <c r="H13" s="6">
        <v>3</v>
      </c>
      <c r="I13" s="6">
        <v>1</v>
      </c>
      <c r="J13" s="6">
        <v>20</v>
      </c>
      <c r="K13" s="6">
        <v>2</v>
      </c>
      <c r="L13" s="6">
        <v>9</v>
      </c>
      <c r="M13" s="6">
        <v>21</v>
      </c>
      <c r="N13" s="6">
        <v>2</v>
      </c>
      <c r="O13" s="6">
        <v>9</v>
      </c>
      <c r="P13" s="6">
        <v>4</v>
      </c>
      <c r="Q13" s="27" t="s">
        <v>416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13</v>
      </c>
      <c r="AB13" s="6">
        <v>0</v>
      </c>
      <c r="AC13" s="6">
        <v>3</v>
      </c>
      <c r="AD13" s="6">
        <v>0</v>
      </c>
      <c r="AE13" s="6">
        <v>0</v>
      </c>
      <c r="AF13" s="6">
        <v>0</v>
      </c>
    </row>
    <row r="14" spans="1:32" s="2" customFormat="1" ht="11.25" customHeight="1">
      <c r="A14" s="27" t="s">
        <v>514</v>
      </c>
      <c r="B14" s="6">
        <f t="shared" si="6"/>
        <v>38</v>
      </c>
      <c r="C14" s="22">
        <f t="shared" si="3"/>
        <v>0.28735632183908044</v>
      </c>
      <c r="D14" s="6">
        <f t="shared" si="7"/>
        <v>26</v>
      </c>
      <c r="E14" s="6">
        <v>7</v>
      </c>
      <c r="F14" s="6">
        <v>1</v>
      </c>
      <c r="G14" s="6">
        <v>4</v>
      </c>
      <c r="H14" s="6">
        <v>2</v>
      </c>
      <c r="I14" s="6">
        <v>1</v>
      </c>
      <c r="J14" s="6">
        <v>3</v>
      </c>
      <c r="K14" s="6">
        <v>0</v>
      </c>
      <c r="L14" s="6">
        <v>0</v>
      </c>
      <c r="M14" s="6">
        <v>4</v>
      </c>
      <c r="N14" s="6">
        <v>2</v>
      </c>
      <c r="O14" s="6">
        <v>1</v>
      </c>
      <c r="P14" s="6">
        <v>0</v>
      </c>
      <c r="Q14" s="27" t="s">
        <v>514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4</v>
      </c>
      <c r="AB14" s="6">
        <v>5</v>
      </c>
      <c r="AC14" s="6">
        <v>3</v>
      </c>
      <c r="AD14" s="6">
        <v>0</v>
      </c>
      <c r="AE14" s="6">
        <v>0</v>
      </c>
      <c r="AF14" s="6">
        <v>0</v>
      </c>
    </row>
    <row r="15" spans="1:32" s="2" customFormat="1" ht="11.25" customHeight="1">
      <c r="A15" s="27" t="s">
        <v>417</v>
      </c>
      <c r="B15" s="6">
        <f t="shared" si="6"/>
        <v>27</v>
      </c>
      <c r="C15" s="22">
        <f t="shared" si="3"/>
        <v>0.2041742286751361</v>
      </c>
      <c r="D15" s="6">
        <f t="shared" si="7"/>
        <v>25</v>
      </c>
      <c r="E15" s="6">
        <v>0</v>
      </c>
      <c r="F15" s="6">
        <v>4</v>
      </c>
      <c r="G15" s="6">
        <v>6</v>
      </c>
      <c r="H15" s="6">
        <v>7</v>
      </c>
      <c r="I15" s="6">
        <v>0</v>
      </c>
      <c r="J15" s="6">
        <v>0</v>
      </c>
      <c r="K15" s="6">
        <v>1</v>
      </c>
      <c r="L15" s="6">
        <v>1</v>
      </c>
      <c r="M15" s="6">
        <v>4</v>
      </c>
      <c r="N15" s="6">
        <v>1</v>
      </c>
      <c r="O15" s="6">
        <v>1</v>
      </c>
      <c r="P15" s="6">
        <v>0</v>
      </c>
      <c r="Q15" s="27" t="s">
        <v>417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1</v>
      </c>
      <c r="AC15" s="6">
        <v>1</v>
      </c>
      <c r="AD15" s="6">
        <v>0</v>
      </c>
      <c r="AE15" s="6">
        <v>0</v>
      </c>
      <c r="AF15" s="6">
        <v>0</v>
      </c>
    </row>
    <row r="16" spans="1:32" s="2" customFormat="1" ht="11.25" customHeight="1">
      <c r="A16" s="27" t="s">
        <v>418</v>
      </c>
      <c r="B16" s="6">
        <f t="shared" si="6"/>
        <v>19</v>
      </c>
      <c r="C16" s="22">
        <f t="shared" si="3"/>
        <v>0.14367816091954022</v>
      </c>
      <c r="D16" s="6">
        <f t="shared" si="7"/>
        <v>17</v>
      </c>
      <c r="E16" s="6">
        <v>2</v>
      </c>
      <c r="F16" s="6">
        <v>2</v>
      </c>
      <c r="G16" s="6">
        <v>1</v>
      </c>
      <c r="H16" s="6">
        <v>5</v>
      </c>
      <c r="I16" s="6">
        <v>2</v>
      </c>
      <c r="J16" s="6">
        <v>1</v>
      </c>
      <c r="K16" s="6">
        <v>0</v>
      </c>
      <c r="L16" s="6">
        <v>0</v>
      </c>
      <c r="M16" s="6">
        <v>2</v>
      </c>
      <c r="N16" s="6">
        <v>0</v>
      </c>
      <c r="O16" s="6">
        <v>0</v>
      </c>
      <c r="P16" s="6">
        <v>1</v>
      </c>
      <c r="Q16" s="27" t="s">
        <v>418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0</v>
      </c>
      <c r="AA16" s="6">
        <v>0</v>
      </c>
      <c r="AB16" s="6">
        <v>2</v>
      </c>
      <c r="AC16" s="6">
        <v>0</v>
      </c>
      <c r="AD16" s="6">
        <v>0</v>
      </c>
      <c r="AE16" s="6">
        <v>0</v>
      </c>
      <c r="AF16" s="6">
        <v>0</v>
      </c>
    </row>
    <row r="17" spans="1:32" s="2" customFormat="1" ht="11.25" customHeight="1">
      <c r="A17" s="27" t="s">
        <v>419</v>
      </c>
      <c r="B17" s="6">
        <f t="shared" si="6"/>
        <v>81</v>
      </c>
      <c r="C17" s="22">
        <f t="shared" si="3"/>
        <v>0.6125226860254084</v>
      </c>
      <c r="D17" s="6">
        <f t="shared" si="7"/>
        <v>79</v>
      </c>
      <c r="E17" s="6">
        <v>2</v>
      </c>
      <c r="F17" s="6">
        <v>14</v>
      </c>
      <c r="G17" s="6">
        <v>15</v>
      </c>
      <c r="H17" s="6">
        <v>12</v>
      </c>
      <c r="I17" s="6">
        <v>4</v>
      </c>
      <c r="J17" s="6">
        <v>7</v>
      </c>
      <c r="K17" s="6">
        <v>2</v>
      </c>
      <c r="L17" s="6">
        <v>5</v>
      </c>
      <c r="M17" s="6">
        <v>7</v>
      </c>
      <c r="N17" s="6">
        <v>6</v>
      </c>
      <c r="O17" s="6">
        <v>1</v>
      </c>
      <c r="P17" s="6">
        <v>2</v>
      </c>
      <c r="Q17" s="27" t="s">
        <v>419</v>
      </c>
      <c r="R17" s="6">
        <v>1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</row>
    <row r="18" spans="1:32" s="2" customFormat="1" ht="11.25" customHeight="1">
      <c r="A18" s="27" t="s">
        <v>515</v>
      </c>
      <c r="B18" s="6">
        <f t="shared" si="6"/>
        <v>63</v>
      </c>
      <c r="C18" s="22">
        <f t="shared" si="3"/>
        <v>0.4764065335753176</v>
      </c>
      <c r="D18" s="6">
        <f t="shared" si="7"/>
        <v>42</v>
      </c>
      <c r="E18" s="6">
        <v>12</v>
      </c>
      <c r="F18" s="6">
        <v>9</v>
      </c>
      <c r="G18" s="6">
        <v>9</v>
      </c>
      <c r="H18" s="6">
        <v>4</v>
      </c>
      <c r="I18" s="6">
        <v>0</v>
      </c>
      <c r="J18" s="6">
        <v>5</v>
      </c>
      <c r="K18" s="6">
        <v>1</v>
      </c>
      <c r="L18" s="6">
        <v>0</v>
      </c>
      <c r="M18" s="6">
        <v>1</v>
      </c>
      <c r="N18" s="6">
        <v>0</v>
      </c>
      <c r="O18" s="6">
        <v>1</v>
      </c>
      <c r="P18" s="6">
        <v>0</v>
      </c>
      <c r="Q18" s="27" t="s">
        <v>515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13</v>
      </c>
      <c r="AB18" s="6">
        <v>4</v>
      </c>
      <c r="AC18" s="6">
        <v>4</v>
      </c>
      <c r="AD18" s="6">
        <v>0</v>
      </c>
      <c r="AE18" s="6">
        <v>0</v>
      </c>
      <c r="AF18" s="6">
        <v>0</v>
      </c>
    </row>
    <row r="19" spans="1:32" s="2" customFormat="1" ht="11.25" customHeight="1">
      <c r="A19" s="27" t="s">
        <v>422</v>
      </c>
      <c r="B19" s="6">
        <f t="shared" si="6"/>
        <v>23</v>
      </c>
      <c r="C19" s="22">
        <f t="shared" si="3"/>
        <v>0.17392619479733817</v>
      </c>
      <c r="D19" s="6">
        <f t="shared" si="7"/>
        <v>17</v>
      </c>
      <c r="E19" s="6">
        <v>0</v>
      </c>
      <c r="F19" s="6">
        <v>1</v>
      </c>
      <c r="G19" s="6">
        <v>0</v>
      </c>
      <c r="H19" s="6">
        <v>3</v>
      </c>
      <c r="I19" s="6">
        <v>1</v>
      </c>
      <c r="J19" s="6">
        <v>2</v>
      </c>
      <c r="K19" s="6">
        <v>0</v>
      </c>
      <c r="L19" s="6">
        <v>0</v>
      </c>
      <c r="M19" s="6">
        <v>4</v>
      </c>
      <c r="N19" s="6">
        <v>0</v>
      </c>
      <c r="O19" s="6">
        <v>6</v>
      </c>
      <c r="P19" s="6">
        <v>0</v>
      </c>
      <c r="Q19" s="27" t="s">
        <v>422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6</v>
      </c>
      <c r="AC19" s="6">
        <v>0</v>
      </c>
      <c r="AD19" s="6">
        <v>0</v>
      </c>
      <c r="AE19" s="6">
        <v>0</v>
      </c>
      <c r="AF19" s="6">
        <v>0</v>
      </c>
    </row>
    <row r="20" spans="1:32" s="2" customFormat="1" ht="11.25" customHeight="1">
      <c r="A20" s="27" t="s">
        <v>420</v>
      </c>
      <c r="B20" s="6">
        <f t="shared" si="6"/>
        <v>224</v>
      </c>
      <c r="C20" s="22">
        <f t="shared" si="3"/>
        <v>1.693889897156685</v>
      </c>
      <c r="D20" s="6">
        <f t="shared" si="7"/>
        <v>210</v>
      </c>
      <c r="E20" s="6">
        <v>1</v>
      </c>
      <c r="F20" s="6">
        <v>22</v>
      </c>
      <c r="G20" s="6">
        <v>18</v>
      </c>
      <c r="H20" s="6">
        <v>55</v>
      </c>
      <c r="I20" s="6">
        <v>2</v>
      </c>
      <c r="J20" s="6">
        <v>11</v>
      </c>
      <c r="K20" s="6">
        <v>8</v>
      </c>
      <c r="L20" s="6">
        <v>15</v>
      </c>
      <c r="M20" s="6">
        <v>7</v>
      </c>
      <c r="N20" s="6">
        <v>9</v>
      </c>
      <c r="O20" s="6">
        <v>53</v>
      </c>
      <c r="P20" s="6">
        <v>0</v>
      </c>
      <c r="Q20" s="27" t="s">
        <v>420</v>
      </c>
      <c r="R20" s="6">
        <v>6</v>
      </c>
      <c r="S20" s="6">
        <v>0</v>
      </c>
      <c r="T20" s="6">
        <v>0</v>
      </c>
      <c r="U20" s="6">
        <v>0</v>
      </c>
      <c r="V20" s="6">
        <v>2</v>
      </c>
      <c r="W20" s="6">
        <v>1</v>
      </c>
      <c r="X20" s="6">
        <v>0</v>
      </c>
      <c r="Y20" s="6">
        <v>0</v>
      </c>
      <c r="Z20" s="6">
        <v>0</v>
      </c>
      <c r="AA20" s="6">
        <v>3</v>
      </c>
      <c r="AB20" s="6">
        <v>8</v>
      </c>
      <c r="AC20" s="6">
        <v>3</v>
      </c>
      <c r="AD20" s="6">
        <v>0</v>
      </c>
      <c r="AE20" s="6">
        <v>0</v>
      </c>
      <c r="AF20" s="6">
        <v>0</v>
      </c>
    </row>
    <row r="21" spans="1:32" s="2" customFormat="1" ht="11.25" customHeight="1">
      <c r="A21" s="27" t="s">
        <v>421</v>
      </c>
      <c r="B21" s="6">
        <f t="shared" si="6"/>
        <v>272</v>
      </c>
      <c r="C21" s="22">
        <f t="shared" si="3"/>
        <v>2.05686630369026</v>
      </c>
      <c r="D21" s="6">
        <f t="shared" si="7"/>
        <v>244</v>
      </c>
      <c r="E21" s="6">
        <v>17</v>
      </c>
      <c r="F21" s="6">
        <v>25</v>
      </c>
      <c r="G21" s="6">
        <v>26</v>
      </c>
      <c r="H21" s="6">
        <v>53</v>
      </c>
      <c r="I21" s="6">
        <v>0</v>
      </c>
      <c r="J21" s="6">
        <v>43</v>
      </c>
      <c r="K21" s="6">
        <v>6</v>
      </c>
      <c r="L21" s="6">
        <v>16</v>
      </c>
      <c r="M21" s="6">
        <v>18</v>
      </c>
      <c r="N21" s="6">
        <v>14</v>
      </c>
      <c r="O21" s="6">
        <v>17</v>
      </c>
      <c r="P21" s="6">
        <v>3</v>
      </c>
      <c r="Q21" s="27" t="s">
        <v>421</v>
      </c>
      <c r="R21" s="6">
        <v>5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6">
        <v>0</v>
      </c>
      <c r="Z21" s="6">
        <v>0</v>
      </c>
      <c r="AA21" s="6">
        <v>3</v>
      </c>
      <c r="AB21" s="6">
        <v>8</v>
      </c>
      <c r="AC21" s="6">
        <v>9</v>
      </c>
      <c r="AD21" s="6">
        <v>3</v>
      </c>
      <c r="AE21" s="6">
        <v>2</v>
      </c>
      <c r="AF21" s="6">
        <v>3</v>
      </c>
    </row>
    <row r="22" spans="1:32" s="2" customFormat="1" ht="11.25" customHeight="1">
      <c r="A22" s="27" t="s">
        <v>516</v>
      </c>
      <c r="B22" s="6">
        <f t="shared" si="6"/>
        <v>76</v>
      </c>
      <c r="C22" s="22">
        <f t="shared" si="3"/>
        <v>0.5747126436781609</v>
      </c>
      <c r="D22" s="6">
        <f t="shared" si="7"/>
        <v>59</v>
      </c>
      <c r="E22" s="6">
        <v>7</v>
      </c>
      <c r="F22" s="6">
        <v>14</v>
      </c>
      <c r="G22" s="6">
        <v>13</v>
      </c>
      <c r="H22" s="6">
        <v>9</v>
      </c>
      <c r="I22" s="6">
        <v>3</v>
      </c>
      <c r="J22" s="6">
        <v>7</v>
      </c>
      <c r="K22" s="6">
        <v>0</v>
      </c>
      <c r="L22" s="6">
        <v>0</v>
      </c>
      <c r="M22" s="6">
        <v>2</v>
      </c>
      <c r="N22" s="6">
        <v>1</v>
      </c>
      <c r="O22" s="6">
        <v>1</v>
      </c>
      <c r="P22" s="6">
        <v>0</v>
      </c>
      <c r="Q22" s="27" t="s">
        <v>516</v>
      </c>
      <c r="R22" s="6">
        <v>2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8</v>
      </c>
      <c r="AB22" s="6">
        <v>1</v>
      </c>
      <c r="AC22" s="6">
        <v>2</v>
      </c>
      <c r="AD22" s="6">
        <v>1</v>
      </c>
      <c r="AE22" s="6">
        <v>2</v>
      </c>
      <c r="AF22" s="6">
        <v>3</v>
      </c>
    </row>
    <row r="23" spans="1:32" s="2" customFormat="1" ht="14.25" customHeight="1">
      <c r="A23" s="27" t="s">
        <v>423</v>
      </c>
      <c r="B23" s="6">
        <f t="shared" si="6"/>
        <v>62</v>
      </c>
      <c r="C23" s="22">
        <f t="shared" si="3"/>
        <v>0.4688445251058681</v>
      </c>
      <c r="D23" s="6">
        <f t="shared" si="7"/>
        <v>56</v>
      </c>
      <c r="E23" s="6">
        <v>3</v>
      </c>
      <c r="F23" s="6">
        <v>7</v>
      </c>
      <c r="G23" s="6">
        <v>2</v>
      </c>
      <c r="H23" s="6">
        <v>5</v>
      </c>
      <c r="I23" s="6">
        <v>0</v>
      </c>
      <c r="J23" s="6">
        <v>1</v>
      </c>
      <c r="K23" s="6">
        <v>1</v>
      </c>
      <c r="L23" s="6">
        <v>0</v>
      </c>
      <c r="M23" s="6">
        <v>21</v>
      </c>
      <c r="N23" s="6">
        <v>10</v>
      </c>
      <c r="O23" s="6">
        <v>2</v>
      </c>
      <c r="P23" s="6">
        <v>2</v>
      </c>
      <c r="Q23" s="27" t="s">
        <v>423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6">
        <v>0</v>
      </c>
      <c r="Z23" s="6">
        <v>0</v>
      </c>
      <c r="AA23" s="6">
        <v>1</v>
      </c>
      <c r="AB23" s="6">
        <v>1</v>
      </c>
      <c r="AC23" s="6">
        <v>3</v>
      </c>
      <c r="AD23" s="6">
        <v>0</v>
      </c>
      <c r="AE23" s="6">
        <v>0</v>
      </c>
      <c r="AF23" s="6">
        <v>1</v>
      </c>
    </row>
    <row r="24" spans="1:32" s="2" customFormat="1" ht="11.25" customHeight="1">
      <c r="A24" s="27" t="s">
        <v>424</v>
      </c>
      <c r="B24" s="6">
        <f t="shared" si="6"/>
        <v>265</v>
      </c>
      <c r="C24" s="22">
        <f t="shared" si="3"/>
        <v>2.003932244404114</v>
      </c>
      <c r="D24" s="6">
        <f t="shared" si="7"/>
        <v>252</v>
      </c>
      <c r="E24" s="6">
        <v>39</v>
      </c>
      <c r="F24" s="6">
        <v>40</v>
      </c>
      <c r="G24" s="6">
        <v>47</v>
      </c>
      <c r="H24" s="6">
        <v>41</v>
      </c>
      <c r="I24" s="6">
        <v>1</v>
      </c>
      <c r="J24" s="6">
        <v>16</v>
      </c>
      <c r="K24" s="6">
        <v>4</v>
      </c>
      <c r="L24" s="6">
        <v>9</v>
      </c>
      <c r="M24" s="6">
        <v>33</v>
      </c>
      <c r="N24" s="6">
        <v>7</v>
      </c>
      <c r="O24" s="6">
        <v>5</v>
      </c>
      <c r="P24" s="6">
        <v>4</v>
      </c>
      <c r="Q24" s="27" t="s">
        <v>424</v>
      </c>
      <c r="R24" s="6">
        <v>4</v>
      </c>
      <c r="S24" s="6">
        <v>0</v>
      </c>
      <c r="T24" s="6">
        <v>0</v>
      </c>
      <c r="U24" s="6">
        <v>0</v>
      </c>
      <c r="V24" s="6">
        <v>1</v>
      </c>
      <c r="W24" s="6">
        <v>0</v>
      </c>
      <c r="X24" s="6">
        <v>1</v>
      </c>
      <c r="Y24" s="6">
        <v>0</v>
      </c>
      <c r="Z24" s="6">
        <v>0</v>
      </c>
      <c r="AA24" s="6">
        <v>1</v>
      </c>
      <c r="AB24" s="6">
        <v>3</v>
      </c>
      <c r="AC24" s="6">
        <v>9</v>
      </c>
      <c r="AD24" s="6">
        <v>0</v>
      </c>
      <c r="AE24" s="6">
        <v>0</v>
      </c>
      <c r="AF24" s="6">
        <v>0</v>
      </c>
    </row>
    <row r="25" spans="1:32" s="2" customFormat="1" ht="11.25" customHeight="1">
      <c r="A25" s="27" t="s">
        <v>425</v>
      </c>
      <c r="B25" s="6">
        <f t="shared" si="6"/>
        <v>299</v>
      </c>
      <c r="C25" s="22">
        <f t="shared" si="3"/>
        <v>2.261040532365396</v>
      </c>
      <c r="D25" s="6">
        <f t="shared" si="7"/>
        <v>262</v>
      </c>
      <c r="E25" s="6">
        <v>61</v>
      </c>
      <c r="F25" s="6">
        <v>9</v>
      </c>
      <c r="G25" s="6">
        <v>13</v>
      </c>
      <c r="H25" s="6">
        <v>22</v>
      </c>
      <c r="I25" s="6">
        <v>16</v>
      </c>
      <c r="J25" s="6">
        <v>36</v>
      </c>
      <c r="K25" s="6">
        <v>15</v>
      </c>
      <c r="L25" s="6">
        <v>25</v>
      </c>
      <c r="M25" s="6">
        <v>8</v>
      </c>
      <c r="N25" s="6">
        <v>0</v>
      </c>
      <c r="O25" s="6">
        <v>7</v>
      </c>
      <c r="P25" s="6">
        <v>4</v>
      </c>
      <c r="Q25" s="27" t="s">
        <v>425</v>
      </c>
      <c r="R25" s="6">
        <v>4</v>
      </c>
      <c r="S25" s="6">
        <v>0</v>
      </c>
      <c r="T25" s="6">
        <v>19</v>
      </c>
      <c r="U25" s="6">
        <v>0</v>
      </c>
      <c r="V25" s="6">
        <v>15</v>
      </c>
      <c r="W25" s="6">
        <v>8</v>
      </c>
      <c r="X25" s="6">
        <v>0</v>
      </c>
      <c r="Y25" s="6">
        <v>0</v>
      </c>
      <c r="Z25" s="6">
        <v>0</v>
      </c>
      <c r="AA25" s="6">
        <v>1</v>
      </c>
      <c r="AB25" s="6">
        <v>23</v>
      </c>
      <c r="AC25" s="6">
        <v>9</v>
      </c>
      <c r="AD25" s="6">
        <v>0</v>
      </c>
      <c r="AE25" s="6">
        <v>1</v>
      </c>
      <c r="AF25" s="6">
        <v>3</v>
      </c>
    </row>
    <row r="26" spans="1:32" s="2" customFormat="1" ht="11.25" customHeight="1">
      <c r="A26" s="27" t="s">
        <v>517</v>
      </c>
      <c r="B26" s="6">
        <f t="shared" si="6"/>
        <v>217</v>
      </c>
      <c r="C26" s="22">
        <f t="shared" si="3"/>
        <v>1.6409558378705384</v>
      </c>
      <c r="D26" s="6">
        <f t="shared" si="7"/>
        <v>190</v>
      </c>
      <c r="E26" s="6">
        <v>6</v>
      </c>
      <c r="F26" s="6">
        <v>39</v>
      </c>
      <c r="G26" s="6">
        <v>40</v>
      </c>
      <c r="H26" s="6">
        <v>30</v>
      </c>
      <c r="I26" s="6">
        <v>3</v>
      </c>
      <c r="J26" s="6">
        <v>38</v>
      </c>
      <c r="K26" s="6">
        <v>5</v>
      </c>
      <c r="L26" s="6">
        <v>3</v>
      </c>
      <c r="M26" s="6">
        <v>11</v>
      </c>
      <c r="N26" s="6">
        <v>4</v>
      </c>
      <c r="O26" s="6">
        <v>3</v>
      </c>
      <c r="P26" s="6">
        <v>1</v>
      </c>
      <c r="Q26" s="27" t="s">
        <v>517</v>
      </c>
      <c r="R26" s="6">
        <v>3</v>
      </c>
      <c r="S26" s="6">
        <v>0</v>
      </c>
      <c r="T26" s="6">
        <v>0</v>
      </c>
      <c r="U26" s="6">
        <v>0</v>
      </c>
      <c r="V26" s="6">
        <v>1</v>
      </c>
      <c r="W26" s="6">
        <v>1</v>
      </c>
      <c r="X26" s="6">
        <v>2</v>
      </c>
      <c r="Y26" s="6">
        <v>0</v>
      </c>
      <c r="Z26" s="6">
        <v>0</v>
      </c>
      <c r="AA26" s="6">
        <v>1</v>
      </c>
      <c r="AB26" s="6">
        <v>25</v>
      </c>
      <c r="AC26" s="6">
        <v>0</v>
      </c>
      <c r="AD26" s="6">
        <v>0</v>
      </c>
      <c r="AE26" s="6">
        <v>0</v>
      </c>
      <c r="AF26" s="6">
        <v>1</v>
      </c>
    </row>
    <row r="27" spans="1:32" s="2" customFormat="1" ht="11.25" customHeight="1">
      <c r="A27" s="27" t="s">
        <v>426</v>
      </c>
      <c r="B27" s="6">
        <f t="shared" si="6"/>
        <v>595</v>
      </c>
      <c r="C27" s="22">
        <f t="shared" si="3"/>
        <v>4.499395039322444</v>
      </c>
      <c r="D27" s="6">
        <f t="shared" si="7"/>
        <v>539</v>
      </c>
      <c r="E27" s="6">
        <v>56</v>
      </c>
      <c r="F27" s="6">
        <v>73</v>
      </c>
      <c r="G27" s="6">
        <v>72</v>
      </c>
      <c r="H27" s="6">
        <v>125</v>
      </c>
      <c r="I27" s="6">
        <v>8</v>
      </c>
      <c r="J27" s="6">
        <v>71</v>
      </c>
      <c r="K27" s="6">
        <v>16</v>
      </c>
      <c r="L27" s="6">
        <v>8</v>
      </c>
      <c r="M27" s="6">
        <v>66</v>
      </c>
      <c r="N27" s="6">
        <v>12</v>
      </c>
      <c r="O27" s="6">
        <v>9</v>
      </c>
      <c r="P27" s="6">
        <v>4</v>
      </c>
      <c r="Q27" s="27" t="s">
        <v>426</v>
      </c>
      <c r="R27" s="6">
        <v>12</v>
      </c>
      <c r="S27" s="6">
        <v>0</v>
      </c>
      <c r="T27" s="6">
        <v>0</v>
      </c>
      <c r="U27" s="6">
        <v>0</v>
      </c>
      <c r="V27" s="6">
        <v>2</v>
      </c>
      <c r="W27" s="6">
        <v>5</v>
      </c>
      <c r="X27" s="6">
        <v>0</v>
      </c>
      <c r="Y27" s="6">
        <v>0</v>
      </c>
      <c r="Z27" s="6">
        <v>0</v>
      </c>
      <c r="AA27" s="6">
        <v>2</v>
      </c>
      <c r="AB27" s="6">
        <v>33</v>
      </c>
      <c r="AC27" s="6">
        <v>16</v>
      </c>
      <c r="AD27" s="6">
        <v>0</v>
      </c>
      <c r="AE27" s="6">
        <v>3</v>
      </c>
      <c r="AF27" s="6">
        <v>2</v>
      </c>
    </row>
    <row r="28" spans="1:32" s="2" customFormat="1" ht="11.25" customHeight="1">
      <c r="A28" s="27" t="s">
        <v>427</v>
      </c>
      <c r="B28" s="6">
        <f t="shared" si="6"/>
        <v>701</v>
      </c>
      <c r="C28" s="22">
        <f t="shared" si="3"/>
        <v>5.300967937084089</v>
      </c>
      <c r="D28" s="6">
        <f t="shared" si="7"/>
        <v>402</v>
      </c>
      <c r="E28" s="6">
        <v>63</v>
      </c>
      <c r="F28" s="6">
        <v>29</v>
      </c>
      <c r="G28" s="6">
        <v>21</v>
      </c>
      <c r="H28" s="6">
        <v>30</v>
      </c>
      <c r="I28" s="6">
        <v>11</v>
      </c>
      <c r="J28" s="6">
        <v>169</v>
      </c>
      <c r="K28" s="6">
        <v>38</v>
      </c>
      <c r="L28" s="6">
        <v>12</v>
      </c>
      <c r="M28" s="6">
        <v>9</v>
      </c>
      <c r="N28" s="6">
        <v>6</v>
      </c>
      <c r="O28" s="6">
        <v>6</v>
      </c>
      <c r="P28" s="6">
        <v>0</v>
      </c>
      <c r="Q28" s="27" t="s">
        <v>427</v>
      </c>
      <c r="R28" s="6">
        <v>0</v>
      </c>
      <c r="S28" s="6">
        <v>0</v>
      </c>
      <c r="T28" s="6">
        <v>0</v>
      </c>
      <c r="U28" s="6">
        <v>0</v>
      </c>
      <c r="V28" s="6">
        <v>3</v>
      </c>
      <c r="W28" s="6">
        <v>4</v>
      </c>
      <c r="X28" s="6">
        <v>0</v>
      </c>
      <c r="Y28" s="6">
        <v>1</v>
      </c>
      <c r="Z28" s="6">
        <v>0</v>
      </c>
      <c r="AA28" s="6">
        <v>35</v>
      </c>
      <c r="AB28" s="6">
        <v>14</v>
      </c>
      <c r="AC28" s="6">
        <v>119</v>
      </c>
      <c r="AD28" s="6">
        <v>74</v>
      </c>
      <c r="AE28" s="6">
        <v>6</v>
      </c>
      <c r="AF28" s="6">
        <v>51</v>
      </c>
    </row>
    <row r="29" spans="1:32" s="2" customFormat="1" ht="11.25" customHeight="1">
      <c r="A29" s="27" t="s">
        <v>518</v>
      </c>
      <c r="B29" s="6">
        <f t="shared" si="6"/>
        <v>276</v>
      </c>
      <c r="C29" s="22">
        <f t="shared" si="3"/>
        <v>2.087114337568058</v>
      </c>
      <c r="D29" s="6">
        <f t="shared" si="7"/>
        <v>134</v>
      </c>
      <c r="E29" s="6">
        <v>31</v>
      </c>
      <c r="F29" s="6">
        <v>8</v>
      </c>
      <c r="G29" s="6">
        <v>4</v>
      </c>
      <c r="H29" s="6">
        <v>4</v>
      </c>
      <c r="I29" s="6">
        <v>4</v>
      </c>
      <c r="J29" s="6">
        <v>55</v>
      </c>
      <c r="K29" s="6">
        <v>13</v>
      </c>
      <c r="L29" s="6">
        <v>3</v>
      </c>
      <c r="M29" s="6">
        <v>4</v>
      </c>
      <c r="N29" s="6">
        <v>0</v>
      </c>
      <c r="O29" s="6">
        <v>2</v>
      </c>
      <c r="P29" s="6">
        <v>0</v>
      </c>
      <c r="Q29" s="27" t="s">
        <v>518</v>
      </c>
      <c r="R29" s="6">
        <v>0</v>
      </c>
      <c r="S29" s="6">
        <v>0</v>
      </c>
      <c r="T29" s="6">
        <v>0</v>
      </c>
      <c r="U29" s="6">
        <v>0</v>
      </c>
      <c r="V29" s="6">
        <v>3</v>
      </c>
      <c r="W29" s="6">
        <v>3</v>
      </c>
      <c r="X29" s="6">
        <v>0</v>
      </c>
      <c r="Y29" s="6">
        <v>0</v>
      </c>
      <c r="Z29" s="6">
        <v>0</v>
      </c>
      <c r="AA29" s="6">
        <v>63</v>
      </c>
      <c r="AB29" s="6">
        <v>7</v>
      </c>
      <c r="AC29" s="6">
        <v>39</v>
      </c>
      <c r="AD29" s="6">
        <v>20</v>
      </c>
      <c r="AE29" s="6">
        <v>3</v>
      </c>
      <c r="AF29" s="6">
        <v>10</v>
      </c>
    </row>
    <row r="30" spans="1:32" s="2" customFormat="1" ht="11.25" customHeight="1">
      <c r="A30" s="28" t="s">
        <v>519</v>
      </c>
      <c r="B30" s="6">
        <f t="shared" si="6"/>
        <v>139</v>
      </c>
      <c r="C30" s="22">
        <f t="shared" si="3"/>
        <v>1.0511191772534785</v>
      </c>
      <c r="D30" s="6">
        <f t="shared" si="7"/>
        <v>92</v>
      </c>
      <c r="E30" s="6">
        <v>27</v>
      </c>
      <c r="F30" s="6">
        <v>6</v>
      </c>
      <c r="G30" s="6">
        <v>9</v>
      </c>
      <c r="H30" s="6">
        <v>10</v>
      </c>
      <c r="I30" s="6">
        <v>4</v>
      </c>
      <c r="J30" s="6">
        <v>15</v>
      </c>
      <c r="K30" s="6">
        <v>6</v>
      </c>
      <c r="L30" s="6">
        <v>3</v>
      </c>
      <c r="M30" s="6">
        <v>7</v>
      </c>
      <c r="N30" s="6">
        <v>3</v>
      </c>
      <c r="O30" s="6">
        <v>2</v>
      </c>
      <c r="P30" s="6">
        <v>0</v>
      </c>
      <c r="Q30" s="28" t="s">
        <v>519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22</v>
      </c>
      <c r="AB30" s="6">
        <v>8</v>
      </c>
      <c r="AC30" s="6">
        <v>10</v>
      </c>
      <c r="AD30" s="6">
        <v>5</v>
      </c>
      <c r="AE30" s="6">
        <v>1</v>
      </c>
      <c r="AF30" s="6">
        <v>1</v>
      </c>
    </row>
    <row r="31" spans="1:32" s="2" customFormat="1" ht="11.25" customHeight="1">
      <c r="A31" s="28" t="s">
        <v>520</v>
      </c>
      <c r="B31" s="6">
        <f t="shared" si="6"/>
        <v>422</v>
      </c>
      <c r="C31" s="22">
        <f t="shared" si="3"/>
        <v>3.1911675741076833</v>
      </c>
      <c r="D31" s="6">
        <f t="shared" si="7"/>
        <v>341</v>
      </c>
      <c r="E31" s="6">
        <v>39</v>
      </c>
      <c r="F31" s="6">
        <v>61</v>
      </c>
      <c r="G31" s="6">
        <v>33</v>
      </c>
      <c r="H31" s="6">
        <v>52</v>
      </c>
      <c r="I31" s="6">
        <v>15</v>
      </c>
      <c r="J31" s="6">
        <v>78</v>
      </c>
      <c r="K31" s="6">
        <v>11</v>
      </c>
      <c r="L31" s="6">
        <v>6</v>
      </c>
      <c r="M31" s="6">
        <v>13</v>
      </c>
      <c r="N31" s="6">
        <v>11</v>
      </c>
      <c r="O31" s="6">
        <v>11</v>
      </c>
      <c r="P31" s="6">
        <v>1</v>
      </c>
      <c r="Q31" s="28" t="s">
        <v>520</v>
      </c>
      <c r="R31" s="6">
        <v>0</v>
      </c>
      <c r="S31" s="6">
        <v>0</v>
      </c>
      <c r="T31" s="6">
        <v>4</v>
      </c>
      <c r="U31" s="6">
        <v>0</v>
      </c>
      <c r="V31" s="6">
        <v>3</v>
      </c>
      <c r="W31" s="6">
        <v>3</v>
      </c>
      <c r="X31" s="6">
        <v>0</v>
      </c>
      <c r="Y31" s="6">
        <v>0</v>
      </c>
      <c r="Z31" s="6">
        <v>0</v>
      </c>
      <c r="AA31" s="6">
        <v>12</v>
      </c>
      <c r="AB31" s="6">
        <v>16</v>
      </c>
      <c r="AC31" s="6">
        <v>19</v>
      </c>
      <c r="AD31" s="6">
        <v>8</v>
      </c>
      <c r="AE31" s="6">
        <v>13</v>
      </c>
      <c r="AF31" s="6">
        <v>13</v>
      </c>
    </row>
    <row r="32" spans="1:32" s="2" customFormat="1" ht="11.25" customHeight="1">
      <c r="A32" s="28" t="s">
        <v>521</v>
      </c>
      <c r="B32" s="6">
        <f t="shared" si="6"/>
        <v>113</v>
      </c>
      <c r="C32" s="22">
        <f t="shared" si="3"/>
        <v>0.8545069570477919</v>
      </c>
      <c r="D32" s="6">
        <f t="shared" si="7"/>
        <v>101</v>
      </c>
      <c r="E32" s="6">
        <v>8</v>
      </c>
      <c r="F32" s="6">
        <v>13</v>
      </c>
      <c r="G32" s="6">
        <v>25</v>
      </c>
      <c r="H32" s="6">
        <v>9</v>
      </c>
      <c r="I32" s="6">
        <v>0</v>
      </c>
      <c r="J32" s="6">
        <v>25</v>
      </c>
      <c r="K32" s="6">
        <v>4</v>
      </c>
      <c r="L32" s="6">
        <v>5</v>
      </c>
      <c r="M32" s="6">
        <v>8</v>
      </c>
      <c r="N32" s="6">
        <v>1</v>
      </c>
      <c r="O32" s="6">
        <v>0</v>
      </c>
      <c r="P32" s="6">
        <v>0</v>
      </c>
      <c r="Q32" s="28" t="s">
        <v>521</v>
      </c>
      <c r="R32" s="6">
        <v>3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9</v>
      </c>
      <c r="AB32" s="6">
        <v>0</v>
      </c>
      <c r="AC32" s="6">
        <v>2</v>
      </c>
      <c r="AD32" s="6">
        <v>0</v>
      </c>
      <c r="AE32" s="6">
        <v>1</v>
      </c>
      <c r="AF32" s="6">
        <v>0</v>
      </c>
    </row>
    <row r="33" spans="1:32" s="2" customFormat="1" ht="11.25" customHeight="1">
      <c r="A33" s="27" t="s">
        <v>522</v>
      </c>
      <c r="B33" s="6">
        <f t="shared" si="6"/>
        <v>104</v>
      </c>
      <c r="C33" s="22">
        <f t="shared" si="3"/>
        <v>0.7864488808227466</v>
      </c>
      <c r="D33" s="6">
        <f t="shared" si="7"/>
        <v>71</v>
      </c>
      <c r="E33" s="6">
        <v>6</v>
      </c>
      <c r="F33" s="6">
        <v>24</v>
      </c>
      <c r="G33" s="6">
        <v>7</v>
      </c>
      <c r="H33" s="6">
        <v>9</v>
      </c>
      <c r="I33" s="6">
        <v>0</v>
      </c>
      <c r="J33" s="6">
        <v>9</v>
      </c>
      <c r="K33" s="6">
        <v>1</v>
      </c>
      <c r="L33" s="6">
        <v>1</v>
      </c>
      <c r="M33" s="6">
        <v>10</v>
      </c>
      <c r="N33" s="6">
        <v>0</v>
      </c>
      <c r="O33" s="6">
        <v>0</v>
      </c>
      <c r="P33" s="6">
        <v>0</v>
      </c>
      <c r="Q33" s="27" t="s">
        <v>522</v>
      </c>
      <c r="R33" s="6">
        <v>3</v>
      </c>
      <c r="S33" s="6">
        <v>0</v>
      </c>
      <c r="T33" s="6">
        <v>0</v>
      </c>
      <c r="U33" s="6">
        <v>0</v>
      </c>
      <c r="V33" s="6">
        <v>1</v>
      </c>
      <c r="W33" s="6">
        <v>0</v>
      </c>
      <c r="X33" s="6">
        <v>0</v>
      </c>
      <c r="Y33" s="6">
        <v>0</v>
      </c>
      <c r="Z33" s="6">
        <v>0</v>
      </c>
      <c r="AA33" s="6">
        <v>2</v>
      </c>
      <c r="AB33" s="6">
        <v>29</v>
      </c>
      <c r="AC33" s="6">
        <v>1</v>
      </c>
      <c r="AD33" s="6">
        <v>0</v>
      </c>
      <c r="AE33" s="6">
        <v>0</v>
      </c>
      <c r="AF33" s="6">
        <v>1</v>
      </c>
    </row>
    <row r="34" spans="1:32" s="2" customFormat="1" ht="11.25" customHeight="1">
      <c r="A34" s="27" t="s">
        <v>523</v>
      </c>
      <c r="B34" s="6">
        <f t="shared" si="6"/>
        <v>40</v>
      </c>
      <c r="C34" s="22">
        <f t="shared" si="3"/>
        <v>0.3024803387779794</v>
      </c>
      <c r="D34" s="6">
        <f t="shared" si="7"/>
        <v>36</v>
      </c>
      <c r="E34" s="6">
        <v>6</v>
      </c>
      <c r="F34" s="6">
        <v>7</v>
      </c>
      <c r="G34" s="6">
        <v>3</v>
      </c>
      <c r="H34" s="6">
        <v>5</v>
      </c>
      <c r="I34" s="6">
        <v>0</v>
      </c>
      <c r="J34" s="6">
        <v>1</v>
      </c>
      <c r="K34" s="6">
        <v>1</v>
      </c>
      <c r="L34" s="6">
        <v>0</v>
      </c>
      <c r="M34" s="6">
        <v>7</v>
      </c>
      <c r="N34" s="6">
        <v>2</v>
      </c>
      <c r="O34" s="6">
        <v>1</v>
      </c>
      <c r="P34" s="6">
        <v>3</v>
      </c>
      <c r="Q34" s="27" t="s">
        <v>523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2</v>
      </c>
      <c r="AB34" s="6">
        <v>0</v>
      </c>
      <c r="AC34" s="6">
        <v>2</v>
      </c>
      <c r="AD34" s="6">
        <v>0</v>
      </c>
      <c r="AE34" s="6">
        <v>0</v>
      </c>
      <c r="AF34" s="6">
        <v>0</v>
      </c>
    </row>
    <row r="35" spans="1:32" s="2" customFormat="1" ht="11.25" customHeight="1">
      <c r="A35" s="27" t="s">
        <v>524</v>
      </c>
      <c r="B35" s="6">
        <f t="shared" si="6"/>
        <v>79</v>
      </c>
      <c r="C35" s="22">
        <f t="shared" si="3"/>
        <v>0.5973986690865094</v>
      </c>
      <c r="D35" s="6">
        <f t="shared" si="7"/>
        <v>66</v>
      </c>
      <c r="E35" s="6">
        <v>5</v>
      </c>
      <c r="F35" s="6">
        <v>14</v>
      </c>
      <c r="G35" s="6">
        <v>15</v>
      </c>
      <c r="H35" s="6">
        <v>4</v>
      </c>
      <c r="I35" s="6">
        <v>5</v>
      </c>
      <c r="J35" s="6">
        <v>7</v>
      </c>
      <c r="K35" s="6">
        <v>1</v>
      </c>
      <c r="L35" s="6">
        <v>1</v>
      </c>
      <c r="M35" s="6">
        <v>6</v>
      </c>
      <c r="N35" s="6">
        <v>2</v>
      </c>
      <c r="O35" s="6">
        <v>4</v>
      </c>
      <c r="P35" s="6">
        <v>1</v>
      </c>
      <c r="Q35" s="27" t="s">
        <v>524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1</v>
      </c>
      <c r="Y35" s="6">
        <v>0</v>
      </c>
      <c r="Z35" s="6">
        <v>0</v>
      </c>
      <c r="AA35" s="6">
        <v>0</v>
      </c>
      <c r="AB35" s="6">
        <v>3</v>
      </c>
      <c r="AC35" s="6">
        <v>6</v>
      </c>
      <c r="AD35" s="6">
        <v>1</v>
      </c>
      <c r="AE35" s="6">
        <v>0</v>
      </c>
      <c r="AF35" s="6">
        <v>3</v>
      </c>
    </row>
    <row r="36" spans="1:32" s="2" customFormat="1" ht="11.25" customHeight="1">
      <c r="A36" s="27" t="s">
        <v>525</v>
      </c>
      <c r="B36" s="6">
        <f t="shared" si="6"/>
        <v>1</v>
      </c>
      <c r="C36" s="22">
        <f t="shared" si="3"/>
        <v>0.0075620084694494865</v>
      </c>
      <c r="D36" s="6">
        <f t="shared" si="7"/>
        <v>1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27" t="s">
        <v>525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</row>
    <row r="37" spans="1:32" s="2" customFormat="1" ht="14.25" customHeight="1">
      <c r="A37" s="29" t="s">
        <v>526</v>
      </c>
      <c r="B37" s="6">
        <f t="shared" si="6"/>
        <v>97</v>
      </c>
      <c r="C37" s="22">
        <f t="shared" si="3"/>
        <v>0.7335148215366002</v>
      </c>
      <c r="D37" s="6">
        <f t="shared" si="7"/>
        <v>87</v>
      </c>
      <c r="E37" s="6">
        <v>4</v>
      </c>
      <c r="F37" s="6">
        <v>13</v>
      </c>
      <c r="G37" s="6">
        <v>5</v>
      </c>
      <c r="H37" s="6">
        <v>4</v>
      </c>
      <c r="I37" s="6">
        <v>0</v>
      </c>
      <c r="J37" s="6">
        <v>5</v>
      </c>
      <c r="K37" s="6">
        <v>0</v>
      </c>
      <c r="L37" s="6">
        <v>15</v>
      </c>
      <c r="M37" s="6">
        <v>14</v>
      </c>
      <c r="N37" s="6">
        <v>8</v>
      </c>
      <c r="O37" s="6">
        <v>7</v>
      </c>
      <c r="P37" s="6">
        <v>4</v>
      </c>
      <c r="Q37" s="29" t="s">
        <v>526</v>
      </c>
      <c r="R37" s="6">
        <v>5</v>
      </c>
      <c r="S37" s="6">
        <v>0</v>
      </c>
      <c r="T37" s="6">
        <v>0</v>
      </c>
      <c r="U37" s="6">
        <v>3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8</v>
      </c>
      <c r="AB37" s="6">
        <v>0</v>
      </c>
      <c r="AC37" s="6">
        <v>1</v>
      </c>
      <c r="AD37" s="6">
        <v>1</v>
      </c>
      <c r="AE37" s="6">
        <v>0</v>
      </c>
      <c r="AF37" s="6">
        <v>0</v>
      </c>
    </row>
    <row r="38" spans="1:32" s="2" customFormat="1" ht="11.25" customHeight="1">
      <c r="A38" s="29" t="s">
        <v>527</v>
      </c>
      <c r="B38" s="6">
        <f t="shared" si="6"/>
        <v>56</v>
      </c>
      <c r="C38" s="22">
        <f t="shared" si="3"/>
        <v>0.42347247428917123</v>
      </c>
      <c r="D38" s="6">
        <f t="shared" si="7"/>
        <v>28</v>
      </c>
      <c r="E38" s="6">
        <v>1</v>
      </c>
      <c r="F38" s="6">
        <v>10</v>
      </c>
      <c r="G38" s="6">
        <v>1</v>
      </c>
      <c r="H38" s="6">
        <v>3</v>
      </c>
      <c r="I38" s="6">
        <v>0</v>
      </c>
      <c r="J38" s="6">
        <v>3</v>
      </c>
      <c r="K38" s="6">
        <v>2</v>
      </c>
      <c r="L38" s="6">
        <v>1</v>
      </c>
      <c r="M38" s="6">
        <v>5</v>
      </c>
      <c r="N38" s="6">
        <v>0</v>
      </c>
      <c r="O38" s="6">
        <v>0</v>
      </c>
      <c r="P38" s="6">
        <v>0</v>
      </c>
      <c r="Q38" s="29" t="s">
        <v>527</v>
      </c>
      <c r="R38" s="6">
        <v>0</v>
      </c>
      <c r="S38" s="6">
        <v>0</v>
      </c>
      <c r="T38" s="6">
        <v>1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0</v>
      </c>
      <c r="AA38" s="6">
        <v>8</v>
      </c>
      <c r="AB38" s="6">
        <v>19</v>
      </c>
      <c r="AC38" s="6">
        <v>0</v>
      </c>
      <c r="AD38" s="6">
        <v>0</v>
      </c>
      <c r="AE38" s="6">
        <v>1</v>
      </c>
      <c r="AF38" s="6">
        <v>0</v>
      </c>
    </row>
    <row r="39" spans="1:32" s="2" customFormat="1" ht="11.25" customHeight="1">
      <c r="A39" s="29" t="s">
        <v>528</v>
      </c>
      <c r="B39" s="6">
        <f t="shared" si="6"/>
        <v>630</v>
      </c>
      <c r="C39" s="22">
        <f t="shared" si="3"/>
        <v>4.764065335753176</v>
      </c>
      <c r="D39" s="6">
        <f t="shared" si="7"/>
        <v>276</v>
      </c>
      <c r="E39" s="6">
        <v>26</v>
      </c>
      <c r="F39" s="6">
        <v>64</v>
      </c>
      <c r="G39" s="6">
        <v>3</v>
      </c>
      <c r="H39" s="6">
        <v>38</v>
      </c>
      <c r="I39" s="6">
        <v>7</v>
      </c>
      <c r="J39" s="6">
        <v>37</v>
      </c>
      <c r="K39" s="6">
        <v>4</v>
      </c>
      <c r="L39" s="6">
        <v>8</v>
      </c>
      <c r="M39" s="6">
        <v>16</v>
      </c>
      <c r="N39" s="6">
        <v>8</v>
      </c>
      <c r="O39" s="6">
        <v>37</v>
      </c>
      <c r="P39" s="6">
        <v>5</v>
      </c>
      <c r="Q39" s="29" t="s">
        <v>528</v>
      </c>
      <c r="R39" s="6">
        <v>7</v>
      </c>
      <c r="S39" s="6">
        <v>0</v>
      </c>
      <c r="T39" s="6">
        <v>4</v>
      </c>
      <c r="U39" s="6">
        <v>3</v>
      </c>
      <c r="V39" s="6">
        <v>1</v>
      </c>
      <c r="W39" s="6">
        <v>7</v>
      </c>
      <c r="X39" s="6">
        <v>0</v>
      </c>
      <c r="Y39" s="6">
        <v>1</v>
      </c>
      <c r="Z39" s="6">
        <v>0</v>
      </c>
      <c r="AA39" s="6">
        <v>230</v>
      </c>
      <c r="AB39" s="6">
        <v>116</v>
      </c>
      <c r="AC39" s="6">
        <v>4</v>
      </c>
      <c r="AD39" s="6">
        <v>0</v>
      </c>
      <c r="AE39" s="6">
        <v>3</v>
      </c>
      <c r="AF39" s="6">
        <v>1</v>
      </c>
    </row>
    <row r="40" spans="1:32" s="2" customFormat="1" ht="11.25" customHeight="1">
      <c r="A40" s="29" t="s">
        <v>352</v>
      </c>
      <c r="B40" s="6">
        <f t="shared" si="6"/>
        <v>1986</v>
      </c>
      <c r="C40" s="22">
        <f t="shared" si="3"/>
        <v>15.01814882032668</v>
      </c>
      <c r="D40" s="6">
        <f t="shared" si="7"/>
        <v>1039</v>
      </c>
      <c r="E40" s="6">
        <v>179</v>
      </c>
      <c r="F40" s="6">
        <v>124</v>
      </c>
      <c r="G40" s="6">
        <v>137</v>
      </c>
      <c r="H40" s="6">
        <v>179</v>
      </c>
      <c r="I40" s="6">
        <v>12</v>
      </c>
      <c r="J40" s="6">
        <v>135</v>
      </c>
      <c r="K40" s="6">
        <v>20</v>
      </c>
      <c r="L40" s="6">
        <v>21</v>
      </c>
      <c r="M40" s="6">
        <v>56</v>
      </c>
      <c r="N40" s="6">
        <v>18</v>
      </c>
      <c r="O40" s="6">
        <v>19</v>
      </c>
      <c r="P40" s="6">
        <v>15</v>
      </c>
      <c r="Q40" s="29" t="s">
        <v>352</v>
      </c>
      <c r="R40" s="6">
        <v>38</v>
      </c>
      <c r="S40" s="6">
        <v>2</v>
      </c>
      <c r="T40" s="6">
        <v>14</v>
      </c>
      <c r="U40" s="6">
        <v>0</v>
      </c>
      <c r="V40" s="6">
        <v>20</v>
      </c>
      <c r="W40" s="6">
        <v>26</v>
      </c>
      <c r="X40" s="6">
        <v>22</v>
      </c>
      <c r="Y40" s="6">
        <v>2</v>
      </c>
      <c r="Z40" s="6">
        <v>0</v>
      </c>
      <c r="AA40" s="6">
        <v>720</v>
      </c>
      <c r="AB40" s="6">
        <v>217</v>
      </c>
      <c r="AC40" s="6">
        <v>6</v>
      </c>
      <c r="AD40" s="6">
        <v>4</v>
      </c>
      <c r="AE40" s="6">
        <v>0</v>
      </c>
      <c r="AF40" s="6">
        <v>0</v>
      </c>
    </row>
    <row r="41" spans="1:32" s="2" customFormat="1" ht="11.25" customHeight="1">
      <c r="A41" s="29" t="s">
        <v>529</v>
      </c>
      <c r="B41" s="6">
        <f t="shared" si="6"/>
        <v>828</v>
      </c>
      <c r="C41" s="22">
        <f t="shared" si="3"/>
        <v>6.261343012704174</v>
      </c>
      <c r="D41" s="6">
        <f t="shared" si="7"/>
        <v>436</v>
      </c>
      <c r="E41" s="6">
        <v>90</v>
      </c>
      <c r="F41" s="6">
        <v>76</v>
      </c>
      <c r="G41" s="6">
        <v>29</v>
      </c>
      <c r="H41" s="6">
        <v>51</v>
      </c>
      <c r="I41" s="6">
        <v>5</v>
      </c>
      <c r="J41" s="6">
        <v>75</v>
      </c>
      <c r="K41" s="6">
        <v>13</v>
      </c>
      <c r="L41" s="6">
        <v>5</v>
      </c>
      <c r="M41" s="6">
        <v>6</v>
      </c>
      <c r="N41" s="6">
        <v>0</v>
      </c>
      <c r="O41" s="6">
        <v>14</v>
      </c>
      <c r="P41" s="6">
        <v>9</v>
      </c>
      <c r="Q41" s="29" t="s">
        <v>529</v>
      </c>
      <c r="R41" s="6">
        <v>15</v>
      </c>
      <c r="S41" s="6">
        <v>0</v>
      </c>
      <c r="T41" s="6">
        <v>0</v>
      </c>
      <c r="U41" s="6">
        <v>1</v>
      </c>
      <c r="V41" s="6">
        <v>21</v>
      </c>
      <c r="W41" s="6">
        <v>11</v>
      </c>
      <c r="X41" s="6">
        <v>13</v>
      </c>
      <c r="Y41" s="6">
        <v>2</v>
      </c>
      <c r="Z41" s="6">
        <v>0</v>
      </c>
      <c r="AA41" s="6">
        <v>204</v>
      </c>
      <c r="AB41" s="6">
        <v>182</v>
      </c>
      <c r="AC41" s="6">
        <v>2</v>
      </c>
      <c r="AD41" s="6">
        <v>3</v>
      </c>
      <c r="AE41" s="6">
        <v>1</v>
      </c>
      <c r="AF41" s="6">
        <v>0</v>
      </c>
    </row>
    <row r="42" spans="1:32" s="2" customFormat="1" ht="11.25" customHeight="1">
      <c r="A42" s="29" t="s">
        <v>353</v>
      </c>
      <c r="B42" s="6">
        <f t="shared" si="6"/>
        <v>1206</v>
      </c>
      <c r="C42" s="22">
        <f t="shared" si="3"/>
        <v>9.11978221415608</v>
      </c>
      <c r="D42" s="6">
        <f t="shared" si="7"/>
        <v>577</v>
      </c>
      <c r="E42" s="6">
        <v>51</v>
      </c>
      <c r="F42" s="6">
        <v>64</v>
      </c>
      <c r="G42" s="6">
        <v>117</v>
      </c>
      <c r="H42" s="6">
        <v>88</v>
      </c>
      <c r="I42" s="6">
        <v>16</v>
      </c>
      <c r="J42" s="6">
        <v>98</v>
      </c>
      <c r="K42" s="6">
        <v>9</v>
      </c>
      <c r="L42" s="6">
        <v>6</v>
      </c>
      <c r="M42" s="6">
        <v>24</v>
      </c>
      <c r="N42" s="6">
        <v>12</v>
      </c>
      <c r="O42" s="6">
        <v>5</v>
      </c>
      <c r="P42" s="6">
        <v>3</v>
      </c>
      <c r="Q42" s="29" t="s">
        <v>353</v>
      </c>
      <c r="R42" s="6">
        <v>23</v>
      </c>
      <c r="S42" s="6">
        <v>1</v>
      </c>
      <c r="T42" s="6">
        <v>8</v>
      </c>
      <c r="U42" s="6">
        <v>0</v>
      </c>
      <c r="V42" s="6">
        <v>10</v>
      </c>
      <c r="W42" s="6">
        <v>22</v>
      </c>
      <c r="X42" s="6">
        <v>19</v>
      </c>
      <c r="Y42" s="6">
        <v>1</v>
      </c>
      <c r="Z42" s="6">
        <v>0</v>
      </c>
      <c r="AA42" s="6">
        <v>436</v>
      </c>
      <c r="AB42" s="6">
        <v>193</v>
      </c>
      <c r="AC42" s="6">
        <v>0</v>
      </c>
      <c r="AD42" s="6">
        <v>0</v>
      </c>
      <c r="AE42" s="6">
        <v>0</v>
      </c>
      <c r="AF42" s="6">
        <v>0</v>
      </c>
    </row>
    <row r="43" spans="1:32" s="2" customFormat="1" ht="11.25" customHeight="1">
      <c r="A43" s="29" t="s">
        <v>530</v>
      </c>
      <c r="B43" s="6">
        <f t="shared" si="6"/>
        <v>457</v>
      </c>
      <c r="C43" s="22">
        <f t="shared" si="3"/>
        <v>3.455837870538415</v>
      </c>
      <c r="D43" s="6">
        <f t="shared" si="7"/>
        <v>255</v>
      </c>
      <c r="E43" s="6">
        <v>13</v>
      </c>
      <c r="F43" s="6">
        <v>10</v>
      </c>
      <c r="G43" s="6">
        <v>82</v>
      </c>
      <c r="H43" s="6">
        <v>57</v>
      </c>
      <c r="I43" s="6">
        <v>0</v>
      </c>
      <c r="J43" s="6">
        <v>4</v>
      </c>
      <c r="K43" s="6">
        <v>1</v>
      </c>
      <c r="L43" s="6">
        <v>0</v>
      </c>
      <c r="M43" s="6">
        <v>4</v>
      </c>
      <c r="N43" s="6">
        <v>1</v>
      </c>
      <c r="O43" s="6">
        <v>0</v>
      </c>
      <c r="P43" s="6">
        <v>19</v>
      </c>
      <c r="Q43" s="29" t="s">
        <v>530</v>
      </c>
      <c r="R43" s="6">
        <v>48</v>
      </c>
      <c r="S43" s="6">
        <v>2</v>
      </c>
      <c r="T43" s="6">
        <v>0</v>
      </c>
      <c r="U43" s="6">
        <v>4</v>
      </c>
      <c r="V43" s="6">
        <v>2</v>
      </c>
      <c r="W43" s="6">
        <v>0</v>
      </c>
      <c r="X43" s="6">
        <v>7</v>
      </c>
      <c r="Y43" s="6">
        <v>1</v>
      </c>
      <c r="Z43" s="6">
        <v>0</v>
      </c>
      <c r="AA43" s="6">
        <v>169</v>
      </c>
      <c r="AB43" s="6">
        <v>28</v>
      </c>
      <c r="AC43" s="6">
        <v>2</v>
      </c>
      <c r="AD43" s="6">
        <v>1</v>
      </c>
      <c r="AE43" s="6">
        <v>2</v>
      </c>
      <c r="AF43" s="6">
        <v>0</v>
      </c>
    </row>
    <row r="44" spans="1:32" s="2" customFormat="1" ht="11.25" customHeight="1">
      <c r="A44" s="29" t="s">
        <v>354</v>
      </c>
      <c r="B44" s="6">
        <f t="shared" si="6"/>
        <v>391</v>
      </c>
      <c r="C44" s="22">
        <f t="shared" si="3"/>
        <v>2.956745311554749</v>
      </c>
      <c r="D44" s="6">
        <f t="shared" si="7"/>
        <v>181</v>
      </c>
      <c r="E44" s="6">
        <v>27</v>
      </c>
      <c r="F44" s="6">
        <v>27</v>
      </c>
      <c r="G44" s="6">
        <v>52</v>
      </c>
      <c r="H44" s="6">
        <v>35</v>
      </c>
      <c r="I44" s="6">
        <v>0</v>
      </c>
      <c r="J44" s="6">
        <v>8</v>
      </c>
      <c r="K44" s="6">
        <v>5</v>
      </c>
      <c r="L44" s="6">
        <v>4</v>
      </c>
      <c r="M44" s="6">
        <v>5</v>
      </c>
      <c r="N44" s="6">
        <v>2</v>
      </c>
      <c r="O44" s="6">
        <v>2</v>
      </c>
      <c r="P44" s="6">
        <v>1</v>
      </c>
      <c r="Q44" s="29" t="s">
        <v>354</v>
      </c>
      <c r="R44" s="6">
        <v>4</v>
      </c>
      <c r="S44" s="6">
        <v>1</v>
      </c>
      <c r="T44" s="6">
        <v>1</v>
      </c>
      <c r="U44" s="6">
        <v>0</v>
      </c>
      <c r="V44" s="6">
        <v>3</v>
      </c>
      <c r="W44" s="6">
        <v>2</v>
      </c>
      <c r="X44" s="6">
        <v>2</v>
      </c>
      <c r="Y44" s="6">
        <v>0</v>
      </c>
      <c r="Z44" s="6">
        <v>0</v>
      </c>
      <c r="AA44" s="6">
        <v>152</v>
      </c>
      <c r="AB44" s="6">
        <v>58</v>
      </c>
      <c r="AC44" s="6">
        <v>0</v>
      </c>
      <c r="AD44" s="6">
        <v>0</v>
      </c>
      <c r="AE44" s="6">
        <v>0</v>
      </c>
      <c r="AF44" s="6">
        <v>0</v>
      </c>
    </row>
    <row r="45" spans="1:32" s="2" customFormat="1" ht="11.25" customHeight="1">
      <c r="A45" s="30" t="s">
        <v>531</v>
      </c>
      <c r="B45" s="6">
        <f t="shared" si="6"/>
        <v>128</v>
      </c>
      <c r="C45" s="22">
        <f t="shared" si="3"/>
        <v>0.9679370840895343</v>
      </c>
      <c r="D45" s="6">
        <f t="shared" si="7"/>
        <v>22</v>
      </c>
      <c r="E45" s="6">
        <v>2</v>
      </c>
      <c r="F45" s="6">
        <v>11</v>
      </c>
      <c r="G45" s="6">
        <v>0</v>
      </c>
      <c r="H45" s="6">
        <v>1</v>
      </c>
      <c r="I45" s="6">
        <v>0</v>
      </c>
      <c r="J45" s="6">
        <v>4</v>
      </c>
      <c r="K45" s="6">
        <v>0</v>
      </c>
      <c r="L45" s="6">
        <v>0</v>
      </c>
      <c r="M45" s="6">
        <v>1</v>
      </c>
      <c r="N45" s="6">
        <v>0</v>
      </c>
      <c r="O45" s="6">
        <v>0</v>
      </c>
      <c r="P45" s="6">
        <v>0</v>
      </c>
      <c r="Q45" s="30" t="s">
        <v>531</v>
      </c>
      <c r="R45" s="6">
        <v>0</v>
      </c>
      <c r="S45" s="6">
        <v>1</v>
      </c>
      <c r="T45" s="6">
        <v>0</v>
      </c>
      <c r="U45" s="6">
        <v>0</v>
      </c>
      <c r="V45" s="6">
        <v>1</v>
      </c>
      <c r="W45" s="6">
        <v>0</v>
      </c>
      <c r="X45" s="6">
        <v>1</v>
      </c>
      <c r="Y45" s="6">
        <v>0</v>
      </c>
      <c r="Z45" s="6">
        <v>0</v>
      </c>
      <c r="AA45" s="6">
        <v>80</v>
      </c>
      <c r="AB45" s="6">
        <v>26</v>
      </c>
      <c r="AC45" s="6">
        <v>0</v>
      </c>
      <c r="AD45" s="6">
        <v>0</v>
      </c>
      <c r="AE45" s="6">
        <v>0</v>
      </c>
      <c r="AF45" s="6">
        <v>0</v>
      </c>
    </row>
    <row r="46" spans="1:32" s="2" customFormat="1" ht="11.25" customHeight="1">
      <c r="A46" s="30" t="s">
        <v>355</v>
      </c>
      <c r="B46" s="6">
        <f t="shared" si="6"/>
        <v>511</v>
      </c>
      <c r="C46" s="22">
        <f t="shared" si="3"/>
        <v>3.864186327888687</v>
      </c>
      <c r="D46" s="6">
        <f t="shared" si="7"/>
        <v>90</v>
      </c>
      <c r="E46" s="6">
        <v>22</v>
      </c>
      <c r="F46" s="6">
        <v>15</v>
      </c>
      <c r="G46" s="6">
        <v>18</v>
      </c>
      <c r="H46" s="6">
        <v>17</v>
      </c>
      <c r="I46" s="6">
        <v>0</v>
      </c>
      <c r="J46" s="6">
        <v>8</v>
      </c>
      <c r="K46" s="6">
        <v>1</v>
      </c>
      <c r="L46" s="6">
        <v>2</v>
      </c>
      <c r="M46" s="6">
        <v>3</v>
      </c>
      <c r="N46" s="6">
        <v>0</v>
      </c>
      <c r="O46" s="6">
        <v>0</v>
      </c>
      <c r="P46" s="6">
        <v>0</v>
      </c>
      <c r="Q46" s="30" t="s">
        <v>355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2</v>
      </c>
      <c r="X46" s="6">
        <v>2</v>
      </c>
      <c r="Y46" s="6">
        <v>0</v>
      </c>
      <c r="Z46" s="6">
        <v>0</v>
      </c>
      <c r="AA46" s="6">
        <v>224</v>
      </c>
      <c r="AB46" s="6">
        <v>172</v>
      </c>
      <c r="AC46" s="6">
        <v>2</v>
      </c>
      <c r="AD46" s="6">
        <v>18</v>
      </c>
      <c r="AE46" s="6">
        <v>2</v>
      </c>
      <c r="AF46" s="6">
        <v>3</v>
      </c>
    </row>
    <row r="47" spans="1:32" s="2" customFormat="1" ht="11.25" customHeight="1">
      <c r="A47" s="30" t="s">
        <v>532</v>
      </c>
      <c r="B47" s="6">
        <f t="shared" si="6"/>
        <v>961</v>
      </c>
      <c r="C47" s="22">
        <f t="shared" si="3"/>
        <v>7.267090139140955</v>
      </c>
      <c r="D47" s="6">
        <f t="shared" si="7"/>
        <v>403</v>
      </c>
      <c r="E47" s="6">
        <v>111</v>
      </c>
      <c r="F47" s="6">
        <v>89</v>
      </c>
      <c r="G47" s="6">
        <v>43</v>
      </c>
      <c r="H47" s="6">
        <v>32</v>
      </c>
      <c r="I47" s="6">
        <v>1</v>
      </c>
      <c r="J47" s="6">
        <v>44</v>
      </c>
      <c r="K47" s="6">
        <v>10</v>
      </c>
      <c r="L47" s="6">
        <v>9</v>
      </c>
      <c r="M47" s="6">
        <v>14</v>
      </c>
      <c r="N47" s="6">
        <v>0</v>
      </c>
      <c r="O47" s="6">
        <v>11</v>
      </c>
      <c r="P47" s="6">
        <v>4</v>
      </c>
      <c r="Q47" s="30" t="s">
        <v>532</v>
      </c>
      <c r="R47" s="6">
        <v>10</v>
      </c>
      <c r="S47" s="6">
        <v>1</v>
      </c>
      <c r="T47" s="6">
        <v>5</v>
      </c>
      <c r="U47" s="6">
        <v>1</v>
      </c>
      <c r="V47" s="6">
        <v>1</v>
      </c>
      <c r="W47" s="6">
        <v>13</v>
      </c>
      <c r="X47" s="6">
        <v>3</v>
      </c>
      <c r="Y47" s="6">
        <v>1</v>
      </c>
      <c r="Z47" s="6">
        <v>0</v>
      </c>
      <c r="AA47" s="6">
        <v>370</v>
      </c>
      <c r="AB47" s="6">
        <v>179</v>
      </c>
      <c r="AC47" s="6">
        <v>3</v>
      </c>
      <c r="AD47" s="6">
        <v>1</v>
      </c>
      <c r="AE47" s="6">
        <v>3</v>
      </c>
      <c r="AF47" s="6">
        <v>2</v>
      </c>
    </row>
    <row r="48" spans="1:32" s="2" customFormat="1" ht="11.25" customHeight="1">
      <c r="A48" s="30" t="s">
        <v>533</v>
      </c>
      <c r="B48" s="6">
        <f t="shared" si="6"/>
        <v>50</v>
      </c>
      <c r="C48" s="22">
        <f t="shared" si="3"/>
        <v>0.3781004234724743</v>
      </c>
      <c r="D48" s="6">
        <f t="shared" si="7"/>
        <v>39</v>
      </c>
      <c r="E48" s="6">
        <v>16</v>
      </c>
      <c r="F48" s="6">
        <v>4</v>
      </c>
      <c r="G48" s="6">
        <v>4</v>
      </c>
      <c r="H48" s="6">
        <v>4</v>
      </c>
      <c r="I48" s="6">
        <v>2</v>
      </c>
      <c r="J48" s="6">
        <v>3</v>
      </c>
      <c r="K48" s="6">
        <v>0</v>
      </c>
      <c r="L48" s="6">
        <v>0</v>
      </c>
      <c r="M48" s="6">
        <v>1</v>
      </c>
      <c r="N48" s="6">
        <v>1</v>
      </c>
      <c r="O48" s="6">
        <v>1</v>
      </c>
      <c r="P48" s="6">
        <v>0</v>
      </c>
      <c r="Q48" s="30" t="s">
        <v>533</v>
      </c>
      <c r="R48" s="6">
        <v>1</v>
      </c>
      <c r="S48" s="6">
        <v>2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9</v>
      </c>
      <c r="AB48" s="6">
        <v>2</v>
      </c>
      <c r="AC48" s="6">
        <v>0</v>
      </c>
      <c r="AD48" s="6">
        <v>0</v>
      </c>
      <c r="AE48" s="6">
        <v>0</v>
      </c>
      <c r="AF48" s="6">
        <v>0</v>
      </c>
    </row>
    <row r="49" spans="1:32" s="2" customFormat="1" ht="11.25" customHeight="1">
      <c r="A49" s="30" t="s">
        <v>534</v>
      </c>
      <c r="B49" s="6">
        <f t="shared" si="6"/>
        <v>232</v>
      </c>
      <c r="C49" s="22">
        <f t="shared" si="3"/>
        <v>1.7543859649122806</v>
      </c>
      <c r="D49" s="6">
        <f t="shared" si="7"/>
        <v>102</v>
      </c>
      <c r="E49" s="6">
        <v>12</v>
      </c>
      <c r="F49" s="6">
        <v>21</v>
      </c>
      <c r="G49" s="6">
        <v>7</v>
      </c>
      <c r="H49" s="6">
        <v>18</v>
      </c>
      <c r="I49" s="6">
        <v>0</v>
      </c>
      <c r="J49" s="6">
        <v>6</v>
      </c>
      <c r="K49" s="6">
        <v>1</v>
      </c>
      <c r="L49" s="6">
        <v>7</v>
      </c>
      <c r="M49" s="6">
        <v>11</v>
      </c>
      <c r="N49" s="6">
        <v>3</v>
      </c>
      <c r="O49" s="6">
        <v>4</v>
      </c>
      <c r="P49" s="6">
        <v>0</v>
      </c>
      <c r="Q49" s="30" t="s">
        <v>534</v>
      </c>
      <c r="R49" s="6">
        <v>1</v>
      </c>
      <c r="S49" s="6">
        <v>1</v>
      </c>
      <c r="T49" s="6">
        <v>3</v>
      </c>
      <c r="U49" s="6">
        <v>0</v>
      </c>
      <c r="V49" s="6">
        <v>3</v>
      </c>
      <c r="W49" s="6">
        <v>1</v>
      </c>
      <c r="X49" s="6">
        <v>3</v>
      </c>
      <c r="Y49" s="6">
        <v>0</v>
      </c>
      <c r="Z49" s="6">
        <v>0</v>
      </c>
      <c r="AA49" s="6">
        <v>71</v>
      </c>
      <c r="AB49" s="6">
        <v>59</v>
      </c>
      <c r="AC49" s="6">
        <v>0</v>
      </c>
      <c r="AD49" s="6">
        <v>0</v>
      </c>
      <c r="AE49" s="6">
        <v>0</v>
      </c>
      <c r="AF49" s="6">
        <v>0</v>
      </c>
    </row>
    <row r="50" spans="1:32" s="2" customFormat="1" ht="11.25" customHeight="1">
      <c r="A50" s="30" t="s">
        <v>535</v>
      </c>
      <c r="B50" s="6">
        <f t="shared" si="6"/>
        <v>669</v>
      </c>
      <c r="C50" s="22">
        <f t="shared" si="3"/>
        <v>5.058983666061706</v>
      </c>
      <c r="D50" s="6">
        <f t="shared" si="7"/>
        <v>265</v>
      </c>
      <c r="E50" s="6">
        <v>15</v>
      </c>
      <c r="F50" s="6">
        <v>38</v>
      </c>
      <c r="G50" s="6">
        <v>25</v>
      </c>
      <c r="H50" s="6">
        <v>38</v>
      </c>
      <c r="I50" s="6">
        <v>16</v>
      </c>
      <c r="J50" s="6">
        <v>26</v>
      </c>
      <c r="K50" s="6">
        <v>4</v>
      </c>
      <c r="L50" s="6">
        <v>5</v>
      </c>
      <c r="M50" s="6">
        <v>18</v>
      </c>
      <c r="N50" s="6">
        <v>13</v>
      </c>
      <c r="O50" s="6">
        <v>5</v>
      </c>
      <c r="P50" s="6">
        <v>13</v>
      </c>
      <c r="Q50" s="30" t="s">
        <v>535</v>
      </c>
      <c r="R50" s="6">
        <v>6</v>
      </c>
      <c r="S50" s="6">
        <v>1</v>
      </c>
      <c r="T50" s="6">
        <v>7</v>
      </c>
      <c r="U50" s="6">
        <v>3</v>
      </c>
      <c r="V50" s="6">
        <v>11</v>
      </c>
      <c r="W50" s="6">
        <v>10</v>
      </c>
      <c r="X50" s="6">
        <v>10</v>
      </c>
      <c r="Y50" s="6">
        <v>1</v>
      </c>
      <c r="Z50" s="6">
        <v>0</v>
      </c>
      <c r="AA50" s="6">
        <v>129</v>
      </c>
      <c r="AB50" s="6">
        <v>275</v>
      </c>
      <c r="AC50" s="6">
        <v>0</v>
      </c>
      <c r="AD50" s="6">
        <v>0</v>
      </c>
      <c r="AE50" s="6">
        <v>0</v>
      </c>
      <c r="AF50" s="6">
        <v>0</v>
      </c>
    </row>
    <row r="51" spans="1:32" s="2" customFormat="1" ht="11.25" customHeight="1">
      <c r="A51" s="30" t="s">
        <v>536</v>
      </c>
      <c r="B51" s="6">
        <f t="shared" si="6"/>
        <v>149</v>
      </c>
      <c r="C51" s="22">
        <f t="shared" si="3"/>
        <v>1.1267392619479735</v>
      </c>
      <c r="D51" s="6">
        <f t="shared" si="7"/>
        <v>62</v>
      </c>
      <c r="E51" s="6">
        <v>5</v>
      </c>
      <c r="F51" s="6">
        <v>8</v>
      </c>
      <c r="G51" s="6">
        <v>7</v>
      </c>
      <c r="H51" s="6">
        <v>10</v>
      </c>
      <c r="I51" s="6">
        <v>0</v>
      </c>
      <c r="J51" s="6">
        <v>12</v>
      </c>
      <c r="K51" s="6">
        <v>8</v>
      </c>
      <c r="L51" s="6">
        <v>4</v>
      </c>
      <c r="M51" s="6">
        <v>0</v>
      </c>
      <c r="N51" s="6">
        <v>2</v>
      </c>
      <c r="O51" s="6">
        <v>0</v>
      </c>
      <c r="P51" s="6">
        <v>0</v>
      </c>
      <c r="Q51" s="30" t="s">
        <v>536</v>
      </c>
      <c r="R51" s="6">
        <v>2</v>
      </c>
      <c r="S51" s="6">
        <v>0</v>
      </c>
      <c r="T51" s="6">
        <v>3</v>
      </c>
      <c r="U51" s="6">
        <v>0</v>
      </c>
      <c r="V51" s="6">
        <v>0</v>
      </c>
      <c r="W51" s="6">
        <v>0</v>
      </c>
      <c r="X51" s="6">
        <v>1</v>
      </c>
      <c r="Y51" s="6">
        <v>0</v>
      </c>
      <c r="Z51" s="6">
        <v>0</v>
      </c>
      <c r="AA51" s="6">
        <v>31</v>
      </c>
      <c r="AB51" s="6">
        <v>56</v>
      </c>
      <c r="AC51" s="6">
        <v>0</v>
      </c>
      <c r="AD51" s="6">
        <v>0</v>
      </c>
      <c r="AE51" s="6">
        <v>0</v>
      </c>
      <c r="AF51" s="6">
        <v>0</v>
      </c>
    </row>
    <row r="52" spans="1:32" s="2" customFormat="1" ht="13.5" customHeight="1" thickBot="1">
      <c r="A52" s="29" t="s">
        <v>537</v>
      </c>
      <c r="B52" s="6">
        <f t="shared" si="6"/>
        <v>240</v>
      </c>
      <c r="C52" s="22">
        <f t="shared" si="3"/>
        <v>1.8148820326678767</v>
      </c>
      <c r="D52" s="6">
        <f t="shared" si="7"/>
        <v>83</v>
      </c>
      <c r="E52" s="6">
        <v>21</v>
      </c>
      <c r="F52" s="6">
        <v>22</v>
      </c>
      <c r="G52" s="6">
        <v>11</v>
      </c>
      <c r="H52" s="6">
        <v>9</v>
      </c>
      <c r="I52" s="6">
        <v>1</v>
      </c>
      <c r="J52" s="6">
        <v>5</v>
      </c>
      <c r="K52" s="6">
        <v>4</v>
      </c>
      <c r="L52" s="6">
        <v>1</v>
      </c>
      <c r="M52" s="6">
        <v>3</v>
      </c>
      <c r="N52" s="6">
        <v>0</v>
      </c>
      <c r="O52" s="6">
        <v>1</v>
      </c>
      <c r="P52" s="6">
        <v>1</v>
      </c>
      <c r="Q52" s="29" t="s">
        <v>537</v>
      </c>
      <c r="R52" s="6">
        <v>2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116</v>
      </c>
      <c r="AB52" s="6">
        <v>40</v>
      </c>
      <c r="AC52" s="6">
        <v>0</v>
      </c>
      <c r="AD52" s="6">
        <v>1</v>
      </c>
      <c r="AE52" s="6">
        <v>0</v>
      </c>
      <c r="AF52" s="6">
        <v>0</v>
      </c>
    </row>
    <row r="53" spans="1:32" s="2" customFormat="1" ht="12" customHeight="1">
      <c r="A53" s="24" t="s">
        <v>622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2" customFormat="1" ht="12" customHeight="1">
      <c r="A54" s="18" t="s">
        <v>623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="2" customFormat="1" ht="12" customHeight="1"/>
    <row r="56" spans="1:32" s="5" customFormat="1" ht="13.5" customHeight="1">
      <c r="A56" s="112" t="s">
        <v>310</v>
      </c>
      <c r="B56" s="112"/>
      <c r="C56" s="112"/>
      <c r="D56" s="112"/>
      <c r="E56" s="112"/>
      <c r="F56" s="112"/>
      <c r="G56" s="112"/>
      <c r="H56" s="112" t="s">
        <v>311</v>
      </c>
      <c r="I56" s="112"/>
      <c r="J56" s="112"/>
      <c r="K56" s="112"/>
      <c r="L56" s="112"/>
      <c r="M56" s="112"/>
      <c r="N56" s="112"/>
      <c r="O56" s="112"/>
      <c r="P56" s="112"/>
      <c r="Q56" s="112" t="s">
        <v>483</v>
      </c>
      <c r="R56" s="112"/>
      <c r="S56" s="112"/>
      <c r="T56" s="112"/>
      <c r="U56" s="112"/>
      <c r="V56" s="112"/>
      <c r="W56" s="112"/>
      <c r="X56" s="112" t="s">
        <v>484</v>
      </c>
      <c r="Y56" s="112"/>
      <c r="Z56" s="112"/>
      <c r="AA56" s="112"/>
      <c r="AB56" s="112"/>
      <c r="AC56" s="112"/>
      <c r="AD56" s="112"/>
      <c r="AE56" s="112"/>
      <c r="AF56" s="112"/>
    </row>
  </sheetData>
  <mergeCells count="25">
    <mergeCell ref="X1:Z1"/>
    <mergeCell ref="A2:G2"/>
    <mergeCell ref="H2:O2"/>
    <mergeCell ref="Q2:W2"/>
    <mergeCell ref="A1:G1"/>
    <mergeCell ref="H1:P1"/>
    <mergeCell ref="Q1:W1"/>
    <mergeCell ref="A3:A4"/>
    <mergeCell ref="B3:B4"/>
    <mergeCell ref="C3:C4"/>
    <mergeCell ref="D3:G3"/>
    <mergeCell ref="H3:P3"/>
    <mergeCell ref="Q3:Q4"/>
    <mergeCell ref="R3:W3"/>
    <mergeCell ref="X3:Z3"/>
    <mergeCell ref="AD3:AD4"/>
    <mergeCell ref="AF3:AF4"/>
    <mergeCell ref="A56:G56"/>
    <mergeCell ref="H56:P56"/>
    <mergeCell ref="Q56:W56"/>
    <mergeCell ref="X56:AF56"/>
    <mergeCell ref="AA3:AA4"/>
    <mergeCell ref="AB3:AB4"/>
    <mergeCell ref="AC3:AC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10:P52 E7:P8 R10:AF52 R7:AF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57"/>
  <sheetViews>
    <sheetView workbookViewId="0" topLeftCell="Q1">
      <selection activeCell="AB1" sqref="AB1"/>
    </sheetView>
  </sheetViews>
  <sheetFormatPr defaultColWidth="9.00390625" defaultRowHeight="16.5"/>
  <cols>
    <col min="1" max="1" width="28.625" style="20" customWidth="1"/>
    <col min="2" max="7" width="8.25390625" style="20" customWidth="1"/>
    <col min="8" max="16" width="8.375" style="20" customWidth="1"/>
    <col min="17" max="17" width="27.125" style="20" customWidth="1"/>
    <col min="18" max="23" width="8.625" style="20" customWidth="1"/>
    <col min="24" max="26" width="9.625" style="20" customWidth="1"/>
    <col min="27" max="28" width="8.125" style="20" customWidth="1"/>
    <col min="29" max="32" width="7.625" style="20" customWidth="1"/>
    <col min="33" max="33" width="9.125" style="20" customWidth="1"/>
    <col min="34" max="16384" width="9.00390625" style="20" customWidth="1"/>
  </cols>
  <sheetData>
    <row r="1" spans="1:32" s="1" customFormat="1" ht="48" customHeight="1">
      <c r="A1" s="126" t="s">
        <v>450</v>
      </c>
      <c r="B1" s="126"/>
      <c r="C1" s="126"/>
      <c r="D1" s="126"/>
      <c r="E1" s="126"/>
      <c r="F1" s="126"/>
      <c r="G1" s="126"/>
      <c r="H1" s="127" t="s">
        <v>451</v>
      </c>
      <c r="I1" s="127"/>
      <c r="J1" s="127"/>
      <c r="K1" s="127"/>
      <c r="L1" s="127"/>
      <c r="M1" s="127"/>
      <c r="N1" s="127"/>
      <c r="O1" s="127"/>
      <c r="P1" s="127"/>
      <c r="Q1" s="126" t="s">
        <v>510</v>
      </c>
      <c r="R1" s="126"/>
      <c r="S1" s="126"/>
      <c r="T1" s="126"/>
      <c r="U1" s="126"/>
      <c r="V1" s="126"/>
      <c r="W1" s="126"/>
      <c r="X1" s="13" t="s">
        <v>452</v>
      </c>
      <c r="Y1" s="13"/>
      <c r="Z1" s="13"/>
      <c r="AA1" s="32"/>
      <c r="AB1" s="32"/>
      <c r="AC1" s="32"/>
      <c r="AD1" s="32"/>
      <c r="AE1" s="32"/>
      <c r="AF1" s="32"/>
    </row>
    <row r="2" spans="1:38" s="2" customFormat="1" ht="12.75" customHeight="1" thickBot="1">
      <c r="A2" s="124" t="s">
        <v>358</v>
      </c>
      <c r="B2" s="124"/>
      <c r="C2" s="124"/>
      <c r="D2" s="124"/>
      <c r="E2" s="124"/>
      <c r="F2" s="124"/>
      <c r="G2" s="124"/>
      <c r="H2" s="125" t="s">
        <v>607</v>
      </c>
      <c r="I2" s="125"/>
      <c r="J2" s="125"/>
      <c r="K2" s="125"/>
      <c r="L2" s="125"/>
      <c r="M2" s="125"/>
      <c r="N2" s="125"/>
      <c r="O2" s="125"/>
      <c r="P2" s="8" t="s">
        <v>359</v>
      </c>
      <c r="Q2" s="93" t="s">
        <v>358</v>
      </c>
      <c r="R2" s="93"/>
      <c r="S2" s="93"/>
      <c r="T2" s="93"/>
      <c r="U2" s="93"/>
      <c r="V2" s="93"/>
      <c r="W2" s="93"/>
      <c r="X2" s="111" t="s">
        <v>607</v>
      </c>
      <c r="Y2" s="111"/>
      <c r="Z2" s="111"/>
      <c r="AA2" s="111"/>
      <c r="AB2" s="111"/>
      <c r="AC2" s="111"/>
      <c r="AD2" s="111"/>
      <c r="AE2" s="111"/>
      <c r="AF2" s="8" t="s">
        <v>359</v>
      </c>
      <c r="AG2" s="7"/>
      <c r="AH2" s="7"/>
      <c r="AI2" s="7"/>
      <c r="AJ2" s="7"/>
      <c r="AK2" s="7"/>
      <c r="AL2" s="7"/>
    </row>
    <row r="3" spans="1:32" s="2" customFormat="1" ht="18" customHeight="1">
      <c r="A3" s="116" t="s">
        <v>453</v>
      </c>
      <c r="B3" s="97" t="s">
        <v>454</v>
      </c>
      <c r="C3" s="114" t="s">
        <v>455</v>
      </c>
      <c r="D3" s="99" t="s">
        <v>456</v>
      </c>
      <c r="E3" s="123"/>
      <c r="F3" s="123"/>
      <c r="G3" s="123"/>
      <c r="H3" s="123" t="s">
        <v>457</v>
      </c>
      <c r="I3" s="128"/>
      <c r="J3" s="128"/>
      <c r="K3" s="128"/>
      <c r="L3" s="128"/>
      <c r="M3" s="128"/>
      <c r="N3" s="128"/>
      <c r="O3" s="128"/>
      <c r="P3" s="128"/>
      <c r="Q3" s="116" t="s">
        <v>453</v>
      </c>
      <c r="R3" s="94" t="s">
        <v>458</v>
      </c>
      <c r="S3" s="123"/>
      <c r="T3" s="123"/>
      <c r="U3" s="123"/>
      <c r="V3" s="123"/>
      <c r="W3" s="123"/>
      <c r="X3" s="129" t="s">
        <v>603</v>
      </c>
      <c r="Y3" s="101"/>
      <c r="Z3" s="92"/>
      <c r="AA3" s="114" t="s">
        <v>615</v>
      </c>
      <c r="AB3" s="114" t="s">
        <v>616</v>
      </c>
      <c r="AC3" s="114" t="s">
        <v>459</v>
      </c>
      <c r="AD3" s="114" t="s">
        <v>460</v>
      </c>
      <c r="AE3" s="114" t="s">
        <v>601</v>
      </c>
      <c r="AF3" s="114" t="s">
        <v>461</v>
      </c>
    </row>
    <row r="4" spans="1:32" s="2" customFormat="1" ht="36" customHeight="1" thickBot="1">
      <c r="A4" s="117"/>
      <c r="B4" s="98"/>
      <c r="C4" s="115"/>
      <c r="D4" s="10" t="s">
        <v>360</v>
      </c>
      <c r="E4" s="10" t="s">
        <v>604</v>
      </c>
      <c r="F4" s="10" t="s">
        <v>399</v>
      </c>
      <c r="G4" s="10" t="s">
        <v>401</v>
      </c>
      <c r="H4" s="10" t="s">
        <v>381</v>
      </c>
      <c r="I4" s="10" t="s">
        <v>385</v>
      </c>
      <c r="J4" s="10" t="s">
        <v>386</v>
      </c>
      <c r="K4" s="11" t="s">
        <v>387</v>
      </c>
      <c r="L4" s="10" t="s">
        <v>388</v>
      </c>
      <c r="M4" s="10" t="s">
        <v>389</v>
      </c>
      <c r="N4" s="10" t="s">
        <v>390</v>
      </c>
      <c r="O4" s="10" t="s">
        <v>391</v>
      </c>
      <c r="P4" s="10" t="s">
        <v>392</v>
      </c>
      <c r="Q4" s="117"/>
      <c r="R4" s="19" t="s">
        <v>462</v>
      </c>
      <c r="S4" s="12" t="s">
        <v>463</v>
      </c>
      <c r="T4" s="12" t="s">
        <v>464</v>
      </c>
      <c r="U4" s="12" t="s">
        <v>465</v>
      </c>
      <c r="V4" s="10" t="s">
        <v>621</v>
      </c>
      <c r="W4" s="11" t="s">
        <v>466</v>
      </c>
      <c r="X4" s="11" t="s">
        <v>467</v>
      </c>
      <c r="Y4" s="10" t="s">
        <v>468</v>
      </c>
      <c r="Z4" s="16" t="s">
        <v>469</v>
      </c>
      <c r="AA4" s="115"/>
      <c r="AB4" s="115"/>
      <c r="AC4" s="115"/>
      <c r="AD4" s="115"/>
      <c r="AE4" s="115"/>
      <c r="AF4" s="115"/>
    </row>
    <row r="5" spans="1:43" s="2" customFormat="1" ht="15" customHeight="1">
      <c r="A5" s="9" t="s">
        <v>470</v>
      </c>
      <c r="B5" s="6">
        <f>SUM(B7,B8,B9,B37:B52)</f>
        <v>76048</v>
      </c>
      <c r="C5" s="6"/>
      <c r="D5" s="6">
        <f>SUM(D7,D8,D9,D37:D52)</f>
        <v>47182</v>
      </c>
      <c r="E5" s="6">
        <f>SUM(E7,E8,E9,E37:E52)</f>
        <v>8039</v>
      </c>
      <c r="F5" s="6">
        <f aca="true" t="shared" si="0" ref="F5:P5">SUM(F7,F8,F9,F37:F52)</f>
        <v>6593</v>
      </c>
      <c r="G5" s="6">
        <f t="shared" si="0"/>
        <v>7943</v>
      </c>
      <c r="H5" s="6">
        <f t="shared" si="0"/>
        <v>6440</v>
      </c>
      <c r="I5" s="6">
        <f t="shared" si="0"/>
        <v>1010</v>
      </c>
      <c r="J5" s="6">
        <f t="shared" si="0"/>
        <v>4978</v>
      </c>
      <c r="K5" s="6">
        <f t="shared" si="0"/>
        <v>1720</v>
      </c>
      <c r="L5" s="6">
        <f t="shared" si="0"/>
        <v>850</v>
      </c>
      <c r="M5" s="6">
        <f t="shared" si="0"/>
        <v>1809</v>
      </c>
      <c r="N5" s="6">
        <f t="shared" si="0"/>
        <v>886</v>
      </c>
      <c r="O5" s="6">
        <f t="shared" si="0"/>
        <v>1176</v>
      </c>
      <c r="P5" s="6">
        <f t="shared" si="0"/>
        <v>735</v>
      </c>
      <c r="Q5" s="9" t="s">
        <v>470</v>
      </c>
      <c r="R5" s="6">
        <f aca="true" t="shared" si="1" ref="R5:AF5">SUM(R7,R8,R9,R37:R52)</f>
        <v>2272</v>
      </c>
      <c r="S5" s="6">
        <f t="shared" si="1"/>
        <v>157</v>
      </c>
      <c r="T5" s="6">
        <f t="shared" si="1"/>
        <v>551</v>
      </c>
      <c r="U5" s="6">
        <f t="shared" si="1"/>
        <v>40</v>
      </c>
      <c r="V5" s="6">
        <f t="shared" si="1"/>
        <v>916</v>
      </c>
      <c r="W5" s="6">
        <f t="shared" si="1"/>
        <v>752</v>
      </c>
      <c r="X5" s="6">
        <f t="shared" si="1"/>
        <v>263</v>
      </c>
      <c r="Y5" s="6">
        <f t="shared" si="1"/>
        <v>37</v>
      </c>
      <c r="Z5" s="6">
        <f t="shared" si="1"/>
        <v>15</v>
      </c>
      <c r="AA5" s="6">
        <f t="shared" si="1"/>
        <v>21865</v>
      </c>
      <c r="AB5" s="6">
        <f t="shared" si="1"/>
        <v>5300</v>
      </c>
      <c r="AC5" s="6">
        <f t="shared" si="1"/>
        <v>580</v>
      </c>
      <c r="AD5" s="6">
        <f t="shared" si="1"/>
        <v>456</v>
      </c>
      <c r="AE5" s="6">
        <f t="shared" si="1"/>
        <v>225</v>
      </c>
      <c r="AF5" s="6">
        <f t="shared" si="1"/>
        <v>440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32" s="2" customFormat="1" ht="12" customHeight="1">
      <c r="A6" s="9" t="s">
        <v>471</v>
      </c>
      <c r="B6" s="6"/>
      <c r="C6" s="22">
        <f>SUM(C7+C8+C9,C37:C52)</f>
        <v>99.99999999999999</v>
      </c>
      <c r="D6" s="22">
        <f aca="true" t="shared" si="2" ref="D6:AF6">IF(D5&gt;$B$5,999,IF($B$5=0,0,D5/$B$5*100))</f>
        <v>62.04239427729855</v>
      </c>
      <c r="E6" s="22">
        <f t="shared" si="2"/>
        <v>10.57095518619819</v>
      </c>
      <c r="F6" s="22">
        <f t="shared" si="2"/>
        <v>8.669524510835263</v>
      </c>
      <c r="G6" s="22">
        <f t="shared" si="2"/>
        <v>10.444719124763308</v>
      </c>
      <c r="H6" s="22">
        <f t="shared" si="2"/>
        <v>8.468335787923417</v>
      </c>
      <c r="I6" s="22">
        <f t="shared" si="2"/>
        <v>1.328108563012834</v>
      </c>
      <c r="J6" s="22">
        <f t="shared" si="2"/>
        <v>6.5458657689880075</v>
      </c>
      <c r="K6" s="22">
        <f t="shared" si="2"/>
        <v>2.261729434041658</v>
      </c>
      <c r="L6" s="22">
        <f t="shared" si="2"/>
        <v>1.1177151272880286</v>
      </c>
      <c r="M6" s="22">
        <f t="shared" si="2"/>
        <v>2.3787607826635813</v>
      </c>
      <c r="N6" s="22">
        <f t="shared" si="2"/>
        <v>1.16505365032611</v>
      </c>
      <c r="O6" s="22">
        <f t="shared" si="2"/>
        <v>1.5463917525773196</v>
      </c>
      <c r="P6" s="22">
        <f t="shared" si="2"/>
        <v>0.9664948453608248</v>
      </c>
      <c r="Q6" s="9" t="s">
        <v>471</v>
      </c>
      <c r="R6" s="22">
        <f t="shared" si="2"/>
        <v>2.987586787292236</v>
      </c>
      <c r="S6" s="22">
        <f t="shared" si="2"/>
        <v>0.2064485588049653</v>
      </c>
      <c r="T6" s="22">
        <f t="shared" si="2"/>
        <v>0.7245423942772986</v>
      </c>
      <c r="U6" s="22">
        <f t="shared" si="2"/>
        <v>0.05259835893120135</v>
      </c>
      <c r="V6" s="22">
        <f t="shared" si="2"/>
        <v>1.2045024195245109</v>
      </c>
      <c r="W6" s="22">
        <f t="shared" si="2"/>
        <v>0.9888491479065854</v>
      </c>
      <c r="X6" s="22">
        <f t="shared" si="2"/>
        <v>0.34583420997264885</v>
      </c>
      <c r="Y6" s="22">
        <f t="shared" si="2"/>
        <v>0.04865348201136124</v>
      </c>
      <c r="Z6" s="22">
        <f t="shared" si="2"/>
        <v>0.019724384599200503</v>
      </c>
      <c r="AA6" s="22">
        <f t="shared" si="2"/>
        <v>28.75157795076794</v>
      </c>
      <c r="AB6" s="22">
        <f t="shared" si="2"/>
        <v>6.969282558384178</v>
      </c>
      <c r="AC6" s="22">
        <f t="shared" si="2"/>
        <v>0.7626762045024195</v>
      </c>
      <c r="AD6" s="22">
        <f t="shared" si="2"/>
        <v>0.5996212918156953</v>
      </c>
      <c r="AE6" s="22">
        <f t="shared" si="2"/>
        <v>0.2958657689880076</v>
      </c>
      <c r="AF6" s="22">
        <f t="shared" si="2"/>
        <v>0.5785819482432148</v>
      </c>
    </row>
    <row r="7" spans="1:32" s="2" customFormat="1" ht="14.25" customHeight="1">
      <c r="A7" s="9" t="s">
        <v>472</v>
      </c>
      <c r="B7" s="6">
        <f>SUM(D7+AA7+AB7+AC7+AD7+AE7+AF7)</f>
        <v>53</v>
      </c>
      <c r="C7" s="22">
        <f aca="true" t="shared" si="3" ref="C7:C52">IF(B7&gt;$B$5,999,IF($B$5=0,0,B7/$B$5*100))</f>
        <v>0.06969282558384178</v>
      </c>
      <c r="D7" s="6">
        <f>SUM(E7:P7,R7:Z7)</f>
        <v>36</v>
      </c>
      <c r="E7" s="6">
        <v>2</v>
      </c>
      <c r="F7" s="6">
        <v>4</v>
      </c>
      <c r="G7" s="6">
        <v>2</v>
      </c>
      <c r="H7" s="6">
        <v>5</v>
      </c>
      <c r="I7" s="6">
        <v>2</v>
      </c>
      <c r="J7" s="6">
        <v>2</v>
      </c>
      <c r="K7" s="6">
        <v>2</v>
      </c>
      <c r="L7" s="6">
        <v>2</v>
      </c>
      <c r="M7" s="6">
        <v>3</v>
      </c>
      <c r="N7" s="6">
        <v>1</v>
      </c>
      <c r="O7" s="6">
        <v>1</v>
      </c>
      <c r="P7" s="6">
        <v>2</v>
      </c>
      <c r="Q7" s="9" t="s">
        <v>472</v>
      </c>
      <c r="R7" s="6">
        <v>2</v>
      </c>
      <c r="S7" s="6">
        <v>2</v>
      </c>
      <c r="T7" s="6">
        <v>3</v>
      </c>
      <c r="U7" s="6">
        <v>0</v>
      </c>
      <c r="V7" s="6">
        <v>0</v>
      </c>
      <c r="W7" s="6">
        <v>0</v>
      </c>
      <c r="X7" s="6">
        <v>1</v>
      </c>
      <c r="Y7" s="6">
        <v>0</v>
      </c>
      <c r="Z7" s="6">
        <v>0</v>
      </c>
      <c r="AA7" s="6">
        <v>6</v>
      </c>
      <c r="AB7" s="6">
        <v>10</v>
      </c>
      <c r="AC7" s="6">
        <v>1</v>
      </c>
      <c r="AD7" s="6">
        <v>0</v>
      </c>
      <c r="AE7" s="6">
        <v>0</v>
      </c>
      <c r="AF7" s="6">
        <v>0</v>
      </c>
    </row>
    <row r="8" spans="1:32" s="2" customFormat="1" ht="11.25" customHeight="1">
      <c r="A8" s="9" t="s">
        <v>361</v>
      </c>
      <c r="B8" s="6">
        <f>SUM(D8+AA8+AB8+AC8+AD8+AE8+AF8)</f>
        <v>69</v>
      </c>
      <c r="C8" s="22">
        <f t="shared" si="3"/>
        <v>0.09073216915632232</v>
      </c>
      <c r="D8" s="6">
        <f>SUM(E8:P8,R8:Z8)</f>
        <v>65</v>
      </c>
      <c r="E8" s="6">
        <v>3</v>
      </c>
      <c r="F8" s="6">
        <v>5</v>
      </c>
      <c r="G8" s="6">
        <v>5</v>
      </c>
      <c r="H8" s="6">
        <v>2</v>
      </c>
      <c r="I8" s="6">
        <v>2</v>
      </c>
      <c r="J8" s="6">
        <v>5</v>
      </c>
      <c r="K8" s="6">
        <v>4</v>
      </c>
      <c r="L8" s="6">
        <v>11</v>
      </c>
      <c r="M8" s="6">
        <v>7</v>
      </c>
      <c r="N8" s="6">
        <v>0</v>
      </c>
      <c r="O8" s="6">
        <v>5</v>
      </c>
      <c r="P8" s="6">
        <v>0</v>
      </c>
      <c r="Q8" s="9" t="s">
        <v>361</v>
      </c>
      <c r="R8" s="6">
        <v>4</v>
      </c>
      <c r="S8" s="6">
        <v>6</v>
      </c>
      <c r="T8" s="6">
        <v>2</v>
      </c>
      <c r="U8" s="6">
        <v>0</v>
      </c>
      <c r="V8" s="6">
        <v>3</v>
      </c>
      <c r="W8" s="6">
        <v>1</v>
      </c>
      <c r="X8" s="6">
        <v>0</v>
      </c>
      <c r="Y8" s="6">
        <v>0</v>
      </c>
      <c r="Z8" s="6">
        <v>0</v>
      </c>
      <c r="AA8" s="6">
        <v>2</v>
      </c>
      <c r="AB8" s="6">
        <v>2</v>
      </c>
      <c r="AC8" s="6">
        <v>0</v>
      </c>
      <c r="AD8" s="6">
        <v>0</v>
      </c>
      <c r="AE8" s="6">
        <v>0</v>
      </c>
      <c r="AF8" s="6">
        <v>0</v>
      </c>
    </row>
    <row r="9" spans="1:32" s="2" customFormat="1" ht="14.25" customHeight="1">
      <c r="A9" s="9" t="s">
        <v>473</v>
      </c>
      <c r="B9" s="6">
        <f>SUM(B10:B36)</f>
        <v>14257</v>
      </c>
      <c r="C9" s="22">
        <f t="shared" si="3"/>
        <v>18.74737008205344</v>
      </c>
      <c r="D9" s="6">
        <f>SUM(D10:D36)</f>
        <v>11488</v>
      </c>
      <c r="E9" s="6">
        <f>SUM(E10:E36)</f>
        <v>1643</v>
      </c>
      <c r="F9" s="6">
        <f aca="true" t="shared" si="4" ref="F9:P9">SUM(F10:F36)</f>
        <v>1583</v>
      </c>
      <c r="G9" s="6">
        <f t="shared" si="4"/>
        <v>1384</v>
      </c>
      <c r="H9" s="6">
        <f t="shared" si="4"/>
        <v>1582</v>
      </c>
      <c r="I9" s="6">
        <f t="shared" si="4"/>
        <v>271</v>
      </c>
      <c r="J9" s="6">
        <f t="shared" si="4"/>
        <v>1715</v>
      </c>
      <c r="K9" s="6">
        <f t="shared" si="4"/>
        <v>355</v>
      </c>
      <c r="L9" s="6">
        <f t="shared" si="4"/>
        <v>329</v>
      </c>
      <c r="M9" s="6">
        <f t="shared" si="4"/>
        <v>856</v>
      </c>
      <c r="N9" s="6">
        <f t="shared" si="4"/>
        <v>330</v>
      </c>
      <c r="O9" s="6">
        <f t="shared" si="4"/>
        <v>526</v>
      </c>
      <c r="P9" s="6">
        <f t="shared" si="4"/>
        <v>280</v>
      </c>
      <c r="Q9" s="9" t="s">
        <v>473</v>
      </c>
      <c r="R9" s="6">
        <f aca="true" t="shared" si="5" ref="R9:AF9">SUM(R10:R36)</f>
        <v>250</v>
      </c>
      <c r="S9" s="6">
        <f t="shared" si="5"/>
        <v>17</v>
      </c>
      <c r="T9" s="6">
        <f t="shared" si="5"/>
        <v>148</v>
      </c>
      <c r="U9" s="6">
        <f t="shared" si="5"/>
        <v>3</v>
      </c>
      <c r="V9" s="6">
        <f t="shared" si="5"/>
        <v>96</v>
      </c>
      <c r="W9" s="6">
        <f t="shared" si="5"/>
        <v>82</v>
      </c>
      <c r="X9" s="6">
        <f t="shared" si="5"/>
        <v>25</v>
      </c>
      <c r="Y9" s="6">
        <f t="shared" si="5"/>
        <v>13</v>
      </c>
      <c r="Z9" s="6">
        <f t="shared" si="5"/>
        <v>0</v>
      </c>
      <c r="AA9" s="6">
        <f t="shared" si="5"/>
        <v>430</v>
      </c>
      <c r="AB9" s="6">
        <f t="shared" si="5"/>
        <v>1579</v>
      </c>
      <c r="AC9" s="6">
        <f t="shared" si="5"/>
        <v>316</v>
      </c>
      <c r="AD9" s="6">
        <f t="shared" si="5"/>
        <v>196</v>
      </c>
      <c r="AE9" s="6">
        <f t="shared" si="5"/>
        <v>92</v>
      </c>
      <c r="AF9" s="6">
        <f t="shared" si="5"/>
        <v>156</v>
      </c>
    </row>
    <row r="10" spans="1:32" s="2" customFormat="1" ht="11.25" customHeight="1">
      <c r="A10" s="27" t="s">
        <v>511</v>
      </c>
      <c r="B10" s="6">
        <f aca="true" t="shared" si="6" ref="B10:B52">SUM(D10+AA10+AB10+AC10+AD10+AE10+AF10)</f>
        <v>718</v>
      </c>
      <c r="C10" s="22">
        <f t="shared" si="3"/>
        <v>0.9441405428150642</v>
      </c>
      <c r="D10" s="6">
        <f aca="true" t="shared" si="7" ref="D10:D52">SUM(E10:P10,R10:Z10)</f>
        <v>632</v>
      </c>
      <c r="E10" s="6">
        <v>166</v>
      </c>
      <c r="F10" s="6">
        <v>56</v>
      </c>
      <c r="G10" s="6">
        <v>30</v>
      </c>
      <c r="H10" s="6">
        <v>34</v>
      </c>
      <c r="I10" s="6">
        <v>45</v>
      </c>
      <c r="J10" s="6">
        <v>164</v>
      </c>
      <c r="K10" s="6">
        <v>7</v>
      </c>
      <c r="L10" s="6">
        <v>1</v>
      </c>
      <c r="M10" s="6">
        <v>30</v>
      </c>
      <c r="N10" s="6">
        <v>18</v>
      </c>
      <c r="O10" s="6">
        <v>32</v>
      </c>
      <c r="P10" s="6">
        <v>4</v>
      </c>
      <c r="Q10" s="27" t="s">
        <v>511</v>
      </c>
      <c r="R10" s="6">
        <v>17</v>
      </c>
      <c r="S10" s="6">
        <v>0</v>
      </c>
      <c r="T10" s="6">
        <v>4</v>
      </c>
      <c r="U10" s="6">
        <v>0</v>
      </c>
      <c r="V10" s="6">
        <v>10</v>
      </c>
      <c r="W10" s="6">
        <v>13</v>
      </c>
      <c r="X10" s="6">
        <v>1</v>
      </c>
      <c r="Y10" s="6">
        <v>0</v>
      </c>
      <c r="Z10" s="6">
        <v>0</v>
      </c>
      <c r="AA10" s="6">
        <v>18</v>
      </c>
      <c r="AB10" s="6">
        <v>64</v>
      </c>
      <c r="AC10" s="6">
        <v>2</v>
      </c>
      <c r="AD10" s="6">
        <v>0</v>
      </c>
      <c r="AE10" s="6">
        <v>0</v>
      </c>
      <c r="AF10" s="6">
        <v>2</v>
      </c>
    </row>
    <row r="11" spans="1:32" s="2" customFormat="1" ht="11.25" customHeight="1">
      <c r="A11" s="27" t="s">
        <v>512</v>
      </c>
      <c r="B11" s="6">
        <f t="shared" si="6"/>
        <v>81</v>
      </c>
      <c r="C11" s="22">
        <f t="shared" si="3"/>
        <v>0.10651167683568272</v>
      </c>
      <c r="D11" s="6">
        <f t="shared" si="7"/>
        <v>71</v>
      </c>
      <c r="E11" s="6">
        <v>3</v>
      </c>
      <c r="F11" s="6">
        <v>8</v>
      </c>
      <c r="G11" s="6">
        <v>12</v>
      </c>
      <c r="H11" s="6">
        <v>9</v>
      </c>
      <c r="I11" s="6">
        <v>3</v>
      </c>
      <c r="J11" s="6">
        <v>14</v>
      </c>
      <c r="K11" s="6">
        <v>0</v>
      </c>
      <c r="L11" s="6">
        <v>5</v>
      </c>
      <c r="M11" s="6">
        <v>2</v>
      </c>
      <c r="N11" s="6">
        <v>4</v>
      </c>
      <c r="O11" s="6">
        <v>1</v>
      </c>
      <c r="P11" s="6">
        <v>3</v>
      </c>
      <c r="Q11" s="27" t="s">
        <v>512</v>
      </c>
      <c r="R11" s="6">
        <v>3</v>
      </c>
      <c r="S11" s="6">
        <v>0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>
        <v>2</v>
      </c>
      <c r="Z11" s="6">
        <v>0</v>
      </c>
      <c r="AA11" s="6">
        <v>6</v>
      </c>
      <c r="AB11" s="6">
        <v>1</v>
      </c>
      <c r="AC11" s="6">
        <v>2</v>
      </c>
      <c r="AD11" s="6">
        <v>0</v>
      </c>
      <c r="AE11" s="6">
        <v>0</v>
      </c>
      <c r="AF11" s="6">
        <v>1</v>
      </c>
    </row>
    <row r="12" spans="1:32" s="2" customFormat="1" ht="11.25" customHeight="1">
      <c r="A12" s="27" t="s">
        <v>513</v>
      </c>
      <c r="B12" s="6">
        <f t="shared" si="6"/>
        <v>5</v>
      </c>
      <c r="C12" s="22">
        <f t="shared" si="3"/>
        <v>0.006574794866400169</v>
      </c>
      <c r="D12" s="6">
        <f t="shared" si="7"/>
        <v>4</v>
      </c>
      <c r="E12" s="6">
        <v>0</v>
      </c>
      <c r="F12" s="6">
        <v>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27" t="s">
        <v>513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s="2" customFormat="1" ht="11.25" customHeight="1">
      <c r="A13" s="27" t="s">
        <v>416</v>
      </c>
      <c r="B13" s="6">
        <f t="shared" si="6"/>
        <v>520</v>
      </c>
      <c r="C13" s="22">
        <f t="shared" si="3"/>
        <v>0.6837786661056175</v>
      </c>
      <c r="D13" s="6">
        <f t="shared" si="7"/>
        <v>506</v>
      </c>
      <c r="E13" s="6">
        <v>52</v>
      </c>
      <c r="F13" s="6">
        <v>26</v>
      </c>
      <c r="G13" s="6">
        <v>110</v>
      </c>
      <c r="H13" s="6">
        <v>6</v>
      </c>
      <c r="I13" s="6">
        <v>9</v>
      </c>
      <c r="J13" s="6">
        <v>118</v>
      </c>
      <c r="K13" s="6">
        <v>10</v>
      </c>
      <c r="L13" s="6">
        <v>20</v>
      </c>
      <c r="M13" s="6">
        <v>83</v>
      </c>
      <c r="N13" s="6">
        <v>9</v>
      </c>
      <c r="O13" s="6">
        <v>23</v>
      </c>
      <c r="P13" s="6">
        <v>35</v>
      </c>
      <c r="Q13" s="27" t="s">
        <v>416</v>
      </c>
      <c r="R13" s="6">
        <v>1</v>
      </c>
      <c r="S13" s="6">
        <v>0</v>
      </c>
      <c r="T13" s="6">
        <v>0</v>
      </c>
      <c r="U13" s="6">
        <v>0</v>
      </c>
      <c r="V13" s="6">
        <v>4</v>
      </c>
      <c r="W13" s="6">
        <v>0</v>
      </c>
      <c r="X13" s="6">
        <v>0</v>
      </c>
      <c r="Y13" s="6">
        <v>0</v>
      </c>
      <c r="Z13" s="6">
        <v>0</v>
      </c>
      <c r="AA13" s="6">
        <v>7</v>
      </c>
      <c r="AB13" s="6">
        <v>1</v>
      </c>
      <c r="AC13" s="6">
        <v>5</v>
      </c>
      <c r="AD13" s="6">
        <v>0</v>
      </c>
      <c r="AE13" s="6">
        <v>1</v>
      </c>
      <c r="AF13" s="6">
        <v>0</v>
      </c>
    </row>
    <row r="14" spans="1:32" s="2" customFormat="1" ht="11.25" customHeight="1">
      <c r="A14" s="27" t="s">
        <v>514</v>
      </c>
      <c r="B14" s="6">
        <f t="shared" si="6"/>
        <v>53</v>
      </c>
      <c r="C14" s="22">
        <f t="shared" si="3"/>
        <v>0.06969282558384178</v>
      </c>
      <c r="D14" s="6">
        <f t="shared" si="7"/>
        <v>46</v>
      </c>
      <c r="E14" s="6">
        <v>8</v>
      </c>
      <c r="F14" s="6">
        <v>2</v>
      </c>
      <c r="G14" s="6">
        <v>9</v>
      </c>
      <c r="H14" s="6">
        <v>1</v>
      </c>
      <c r="I14" s="6">
        <v>1</v>
      </c>
      <c r="J14" s="6">
        <v>4</v>
      </c>
      <c r="K14" s="6">
        <v>2</v>
      </c>
      <c r="L14" s="6">
        <v>3</v>
      </c>
      <c r="M14" s="6">
        <v>9</v>
      </c>
      <c r="N14" s="6">
        <v>3</v>
      </c>
      <c r="O14" s="6">
        <v>2</v>
      </c>
      <c r="P14" s="6">
        <v>0</v>
      </c>
      <c r="Q14" s="27" t="s">
        <v>514</v>
      </c>
      <c r="R14" s="6">
        <v>2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3</v>
      </c>
      <c r="AB14" s="6">
        <v>1</v>
      </c>
      <c r="AC14" s="6">
        <v>3</v>
      </c>
      <c r="AD14" s="6">
        <v>0</v>
      </c>
      <c r="AE14" s="6">
        <v>0</v>
      </c>
      <c r="AF14" s="6">
        <v>0</v>
      </c>
    </row>
    <row r="15" spans="1:32" s="2" customFormat="1" ht="11.25" customHeight="1">
      <c r="A15" s="27" t="s">
        <v>417</v>
      </c>
      <c r="B15" s="6">
        <f t="shared" si="6"/>
        <v>83</v>
      </c>
      <c r="C15" s="22">
        <f t="shared" si="3"/>
        <v>0.10914159478224278</v>
      </c>
      <c r="D15" s="6">
        <f t="shared" si="7"/>
        <v>78</v>
      </c>
      <c r="E15" s="6">
        <v>0</v>
      </c>
      <c r="F15" s="6">
        <v>19</v>
      </c>
      <c r="G15" s="6">
        <v>16</v>
      </c>
      <c r="H15" s="6">
        <v>15</v>
      </c>
      <c r="I15" s="6">
        <v>0</v>
      </c>
      <c r="J15" s="6">
        <v>0</v>
      </c>
      <c r="K15" s="6">
        <v>1</v>
      </c>
      <c r="L15" s="6">
        <v>2</v>
      </c>
      <c r="M15" s="6">
        <v>14</v>
      </c>
      <c r="N15" s="6">
        <v>6</v>
      </c>
      <c r="O15" s="6">
        <v>4</v>
      </c>
      <c r="P15" s="6">
        <v>0</v>
      </c>
      <c r="Q15" s="27" t="s">
        <v>417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5</v>
      </c>
      <c r="AC15" s="6">
        <v>0</v>
      </c>
      <c r="AD15" s="6">
        <v>0</v>
      </c>
      <c r="AE15" s="6">
        <v>0</v>
      </c>
      <c r="AF15" s="6">
        <v>0</v>
      </c>
    </row>
    <row r="16" spans="1:32" s="2" customFormat="1" ht="11.25" customHeight="1">
      <c r="A16" s="27" t="s">
        <v>418</v>
      </c>
      <c r="B16" s="6">
        <f t="shared" si="6"/>
        <v>60</v>
      </c>
      <c r="C16" s="22">
        <f t="shared" si="3"/>
        <v>0.07889753839680201</v>
      </c>
      <c r="D16" s="6">
        <f t="shared" si="7"/>
        <v>49</v>
      </c>
      <c r="E16" s="6">
        <v>8</v>
      </c>
      <c r="F16" s="6">
        <v>3</v>
      </c>
      <c r="G16" s="6">
        <v>3</v>
      </c>
      <c r="H16" s="6">
        <v>10</v>
      </c>
      <c r="I16" s="6">
        <v>3</v>
      </c>
      <c r="J16" s="6">
        <v>1</v>
      </c>
      <c r="K16" s="6">
        <v>1</v>
      </c>
      <c r="L16" s="6">
        <v>1</v>
      </c>
      <c r="M16" s="6">
        <v>10</v>
      </c>
      <c r="N16" s="6">
        <v>2</v>
      </c>
      <c r="O16" s="6">
        <v>1</v>
      </c>
      <c r="P16" s="6">
        <v>4</v>
      </c>
      <c r="Q16" s="27" t="s">
        <v>418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Y16" s="6">
        <v>0</v>
      </c>
      <c r="Z16" s="6">
        <v>0</v>
      </c>
      <c r="AA16" s="6">
        <v>4</v>
      </c>
      <c r="AB16" s="6">
        <v>6</v>
      </c>
      <c r="AC16" s="6">
        <v>1</v>
      </c>
      <c r="AD16" s="6">
        <v>0</v>
      </c>
      <c r="AE16" s="6">
        <v>0</v>
      </c>
      <c r="AF16" s="6">
        <v>0</v>
      </c>
    </row>
    <row r="17" spans="1:32" s="2" customFormat="1" ht="11.25" customHeight="1">
      <c r="A17" s="27" t="s">
        <v>419</v>
      </c>
      <c r="B17" s="6">
        <f t="shared" si="6"/>
        <v>303</v>
      </c>
      <c r="C17" s="22">
        <f t="shared" si="3"/>
        <v>0.3984325689038502</v>
      </c>
      <c r="D17" s="6">
        <f t="shared" si="7"/>
        <v>296</v>
      </c>
      <c r="E17" s="6">
        <v>8</v>
      </c>
      <c r="F17" s="6">
        <v>46</v>
      </c>
      <c r="G17" s="6">
        <v>44</v>
      </c>
      <c r="H17" s="6">
        <v>43</v>
      </c>
      <c r="I17" s="6">
        <v>8</v>
      </c>
      <c r="J17" s="6">
        <v>53</v>
      </c>
      <c r="K17" s="6">
        <v>9</v>
      </c>
      <c r="L17" s="6">
        <v>10</v>
      </c>
      <c r="M17" s="6">
        <v>25</v>
      </c>
      <c r="N17" s="6">
        <v>13</v>
      </c>
      <c r="O17" s="6">
        <v>14</v>
      </c>
      <c r="P17" s="6">
        <v>12</v>
      </c>
      <c r="Q17" s="27" t="s">
        <v>419</v>
      </c>
      <c r="R17" s="6">
        <v>4</v>
      </c>
      <c r="S17" s="6">
        <v>2</v>
      </c>
      <c r="T17" s="6">
        <v>2</v>
      </c>
      <c r="U17" s="6">
        <v>0</v>
      </c>
      <c r="V17" s="6">
        <v>0</v>
      </c>
      <c r="W17" s="6">
        <v>2</v>
      </c>
      <c r="X17" s="6">
        <v>1</v>
      </c>
      <c r="Y17" s="6">
        <v>0</v>
      </c>
      <c r="Z17" s="6">
        <v>0</v>
      </c>
      <c r="AA17" s="6">
        <v>1</v>
      </c>
      <c r="AB17" s="6">
        <v>4</v>
      </c>
      <c r="AC17" s="6">
        <v>2</v>
      </c>
      <c r="AD17" s="6">
        <v>0</v>
      </c>
      <c r="AE17" s="6">
        <v>0</v>
      </c>
      <c r="AF17" s="6">
        <v>0</v>
      </c>
    </row>
    <row r="18" spans="1:32" s="2" customFormat="1" ht="11.25" customHeight="1">
      <c r="A18" s="27" t="s">
        <v>515</v>
      </c>
      <c r="B18" s="6">
        <f t="shared" si="6"/>
        <v>89</v>
      </c>
      <c r="C18" s="22">
        <f t="shared" si="3"/>
        <v>0.11703134862192299</v>
      </c>
      <c r="D18" s="6">
        <f t="shared" si="7"/>
        <v>63</v>
      </c>
      <c r="E18" s="6">
        <v>8</v>
      </c>
      <c r="F18" s="6">
        <v>21</v>
      </c>
      <c r="G18" s="6">
        <v>17</v>
      </c>
      <c r="H18" s="6">
        <v>4</v>
      </c>
      <c r="I18" s="6">
        <v>0</v>
      </c>
      <c r="J18" s="6">
        <v>2</v>
      </c>
      <c r="K18" s="6">
        <v>2</v>
      </c>
      <c r="L18" s="6">
        <v>0</v>
      </c>
      <c r="M18" s="6">
        <v>0</v>
      </c>
      <c r="N18" s="6">
        <v>5</v>
      </c>
      <c r="O18" s="6">
        <v>2</v>
      </c>
      <c r="P18" s="6">
        <v>0</v>
      </c>
      <c r="Q18" s="27" t="s">
        <v>515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1</v>
      </c>
      <c r="Y18" s="6">
        <v>0</v>
      </c>
      <c r="Z18" s="6">
        <v>0</v>
      </c>
      <c r="AA18" s="6">
        <v>7</v>
      </c>
      <c r="AB18" s="6">
        <v>16</v>
      </c>
      <c r="AC18" s="6">
        <v>3</v>
      </c>
      <c r="AD18" s="6">
        <v>0</v>
      </c>
      <c r="AE18" s="6">
        <v>0</v>
      </c>
      <c r="AF18" s="6">
        <v>0</v>
      </c>
    </row>
    <row r="19" spans="1:32" s="2" customFormat="1" ht="11.25" customHeight="1">
      <c r="A19" s="27" t="s">
        <v>422</v>
      </c>
      <c r="B19" s="6">
        <f t="shared" si="6"/>
        <v>203</v>
      </c>
      <c r="C19" s="22">
        <f t="shared" si="3"/>
        <v>0.26693667157584683</v>
      </c>
      <c r="D19" s="6">
        <f t="shared" si="7"/>
        <v>73</v>
      </c>
      <c r="E19" s="6">
        <v>7</v>
      </c>
      <c r="F19" s="6">
        <v>2</v>
      </c>
      <c r="G19" s="6">
        <v>0</v>
      </c>
      <c r="H19" s="6">
        <v>7</v>
      </c>
      <c r="I19" s="6">
        <v>3</v>
      </c>
      <c r="J19" s="6">
        <v>8</v>
      </c>
      <c r="K19" s="6">
        <v>0</v>
      </c>
      <c r="L19" s="6">
        <v>0</v>
      </c>
      <c r="M19" s="6">
        <v>9</v>
      </c>
      <c r="N19" s="6">
        <v>0</v>
      </c>
      <c r="O19" s="6">
        <v>37</v>
      </c>
      <c r="P19" s="6">
        <v>0</v>
      </c>
      <c r="Q19" s="27" t="s">
        <v>422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129</v>
      </c>
      <c r="AC19" s="6">
        <v>0</v>
      </c>
      <c r="AD19" s="6">
        <v>0</v>
      </c>
      <c r="AE19" s="6">
        <v>0</v>
      </c>
      <c r="AF19" s="6">
        <v>0</v>
      </c>
    </row>
    <row r="20" spans="1:32" s="2" customFormat="1" ht="11.25" customHeight="1">
      <c r="A20" s="27" t="s">
        <v>420</v>
      </c>
      <c r="B20" s="6">
        <f t="shared" si="6"/>
        <v>959</v>
      </c>
      <c r="C20" s="22">
        <f t="shared" si="3"/>
        <v>1.2610456553755522</v>
      </c>
      <c r="D20" s="6">
        <f t="shared" si="7"/>
        <v>814</v>
      </c>
      <c r="E20" s="6">
        <v>10</v>
      </c>
      <c r="F20" s="6">
        <v>88</v>
      </c>
      <c r="G20" s="6">
        <v>89</v>
      </c>
      <c r="H20" s="6">
        <v>226</v>
      </c>
      <c r="I20" s="6">
        <v>6</v>
      </c>
      <c r="J20" s="6">
        <v>27</v>
      </c>
      <c r="K20" s="6">
        <v>24</v>
      </c>
      <c r="L20" s="6">
        <v>48</v>
      </c>
      <c r="M20" s="6">
        <v>26</v>
      </c>
      <c r="N20" s="6">
        <v>27</v>
      </c>
      <c r="O20" s="6">
        <v>205</v>
      </c>
      <c r="P20" s="6">
        <v>10</v>
      </c>
      <c r="Q20" s="27" t="s">
        <v>420</v>
      </c>
      <c r="R20" s="6">
        <v>13</v>
      </c>
      <c r="S20" s="6">
        <v>0</v>
      </c>
      <c r="T20" s="6">
        <v>4</v>
      </c>
      <c r="U20" s="6">
        <v>0</v>
      </c>
      <c r="V20" s="6">
        <v>2</v>
      </c>
      <c r="W20" s="6">
        <v>5</v>
      </c>
      <c r="X20" s="6">
        <v>4</v>
      </c>
      <c r="Y20" s="6">
        <v>0</v>
      </c>
      <c r="Z20" s="6">
        <v>0</v>
      </c>
      <c r="AA20" s="6">
        <v>1</v>
      </c>
      <c r="AB20" s="6">
        <v>138</v>
      </c>
      <c r="AC20" s="6">
        <v>5</v>
      </c>
      <c r="AD20" s="6">
        <v>0</v>
      </c>
      <c r="AE20" s="6">
        <v>1</v>
      </c>
      <c r="AF20" s="6">
        <v>0</v>
      </c>
    </row>
    <row r="21" spans="1:32" s="2" customFormat="1" ht="11.25" customHeight="1">
      <c r="A21" s="27" t="s">
        <v>421</v>
      </c>
      <c r="B21" s="6">
        <f t="shared" si="6"/>
        <v>932</v>
      </c>
      <c r="C21" s="22">
        <f t="shared" si="3"/>
        <v>1.2255417630969914</v>
      </c>
      <c r="D21" s="6">
        <f t="shared" si="7"/>
        <v>821</v>
      </c>
      <c r="E21" s="6">
        <v>63</v>
      </c>
      <c r="F21" s="6">
        <v>105</v>
      </c>
      <c r="G21" s="6">
        <v>94</v>
      </c>
      <c r="H21" s="6">
        <v>133</v>
      </c>
      <c r="I21" s="6">
        <v>2</v>
      </c>
      <c r="J21" s="6">
        <v>150</v>
      </c>
      <c r="K21" s="6">
        <v>27</v>
      </c>
      <c r="L21" s="6">
        <v>46</v>
      </c>
      <c r="M21" s="6">
        <v>56</v>
      </c>
      <c r="N21" s="6">
        <v>44</v>
      </c>
      <c r="O21" s="6">
        <v>41</v>
      </c>
      <c r="P21" s="6">
        <v>42</v>
      </c>
      <c r="Q21" s="27" t="s">
        <v>421</v>
      </c>
      <c r="R21" s="6">
        <v>15</v>
      </c>
      <c r="S21" s="6">
        <v>0</v>
      </c>
      <c r="T21" s="6">
        <v>0</v>
      </c>
      <c r="U21" s="6">
        <v>0</v>
      </c>
      <c r="V21" s="6">
        <v>1</v>
      </c>
      <c r="W21" s="6">
        <v>2</v>
      </c>
      <c r="X21" s="6">
        <v>0</v>
      </c>
      <c r="Y21" s="6">
        <v>0</v>
      </c>
      <c r="Z21" s="6">
        <v>0</v>
      </c>
      <c r="AA21" s="6">
        <v>0</v>
      </c>
      <c r="AB21" s="6">
        <v>71</v>
      </c>
      <c r="AC21" s="6">
        <v>19</v>
      </c>
      <c r="AD21" s="6">
        <v>6</v>
      </c>
      <c r="AE21" s="6">
        <v>4</v>
      </c>
      <c r="AF21" s="6">
        <v>11</v>
      </c>
    </row>
    <row r="22" spans="1:32" s="2" customFormat="1" ht="11.25" customHeight="1">
      <c r="A22" s="27" t="s">
        <v>516</v>
      </c>
      <c r="B22" s="6">
        <f t="shared" si="6"/>
        <v>130</v>
      </c>
      <c r="C22" s="22">
        <f t="shared" si="3"/>
        <v>0.1709446665264044</v>
      </c>
      <c r="D22" s="6">
        <f t="shared" si="7"/>
        <v>109</v>
      </c>
      <c r="E22" s="6">
        <v>17</v>
      </c>
      <c r="F22" s="6">
        <v>27</v>
      </c>
      <c r="G22" s="6">
        <v>16</v>
      </c>
      <c r="H22" s="6">
        <v>15</v>
      </c>
      <c r="I22" s="6">
        <v>2</v>
      </c>
      <c r="J22" s="6">
        <v>18</v>
      </c>
      <c r="K22" s="6">
        <v>1</v>
      </c>
      <c r="L22" s="6">
        <v>0</v>
      </c>
      <c r="M22" s="6">
        <v>3</v>
      </c>
      <c r="N22" s="6">
        <v>4</v>
      </c>
      <c r="O22" s="6">
        <v>1</v>
      </c>
      <c r="P22" s="6">
        <v>0</v>
      </c>
      <c r="Q22" s="27" t="s">
        <v>516</v>
      </c>
      <c r="R22" s="6">
        <v>5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1</v>
      </c>
      <c r="AB22" s="6">
        <v>4</v>
      </c>
      <c r="AC22" s="6">
        <v>1</v>
      </c>
      <c r="AD22" s="6">
        <v>2</v>
      </c>
      <c r="AE22" s="6">
        <v>7</v>
      </c>
      <c r="AF22" s="6">
        <v>6</v>
      </c>
    </row>
    <row r="23" spans="1:32" s="2" customFormat="1" ht="14.25" customHeight="1">
      <c r="A23" s="27" t="s">
        <v>423</v>
      </c>
      <c r="B23" s="6">
        <f t="shared" si="6"/>
        <v>175</v>
      </c>
      <c r="C23" s="22">
        <f t="shared" si="3"/>
        <v>0.2301178203240059</v>
      </c>
      <c r="D23" s="6">
        <f t="shared" si="7"/>
        <v>164</v>
      </c>
      <c r="E23" s="6">
        <v>19</v>
      </c>
      <c r="F23" s="6">
        <v>17</v>
      </c>
      <c r="G23" s="6">
        <v>4</v>
      </c>
      <c r="H23" s="6">
        <v>13</v>
      </c>
      <c r="I23" s="6">
        <v>2</v>
      </c>
      <c r="J23" s="6">
        <v>12</v>
      </c>
      <c r="K23" s="6">
        <v>10</v>
      </c>
      <c r="L23" s="6">
        <v>0</v>
      </c>
      <c r="M23" s="6">
        <v>50</v>
      </c>
      <c r="N23" s="6">
        <v>20</v>
      </c>
      <c r="O23" s="6">
        <v>11</v>
      </c>
      <c r="P23" s="6">
        <v>1</v>
      </c>
      <c r="Q23" s="27" t="s">
        <v>423</v>
      </c>
      <c r="R23" s="6">
        <v>3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6">
        <v>0</v>
      </c>
      <c r="Z23" s="6">
        <v>0</v>
      </c>
      <c r="AA23" s="6">
        <v>0</v>
      </c>
      <c r="AB23" s="6">
        <v>6</v>
      </c>
      <c r="AC23" s="6">
        <v>4</v>
      </c>
      <c r="AD23" s="6">
        <v>0</v>
      </c>
      <c r="AE23" s="6">
        <v>0</v>
      </c>
      <c r="AF23" s="6">
        <v>1</v>
      </c>
    </row>
    <row r="24" spans="1:32" s="2" customFormat="1" ht="11.25" customHeight="1">
      <c r="A24" s="27" t="s">
        <v>424</v>
      </c>
      <c r="B24" s="6">
        <f t="shared" si="6"/>
        <v>819</v>
      </c>
      <c r="C24" s="22">
        <f t="shared" si="3"/>
        <v>1.0769513991163475</v>
      </c>
      <c r="D24" s="6">
        <f t="shared" si="7"/>
        <v>777</v>
      </c>
      <c r="E24" s="6">
        <v>135</v>
      </c>
      <c r="F24" s="6">
        <v>161</v>
      </c>
      <c r="G24" s="6">
        <v>95</v>
      </c>
      <c r="H24" s="6">
        <v>59</v>
      </c>
      <c r="I24" s="6">
        <v>1</v>
      </c>
      <c r="J24" s="6">
        <v>68</v>
      </c>
      <c r="K24" s="6">
        <v>17</v>
      </c>
      <c r="L24" s="6">
        <v>24</v>
      </c>
      <c r="M24" s="6">
        <v>112</v>
      </c>
      <c r="N24" s="6">
        <v>20</v>
      </c>
      <c r="O24" s="6">
        <v>19</v>
      </c>
      <c r="P24" s="6">
        <v>55</v>
      </c>
      <c r="Q24" s="27" t="s">
        <v>424</v>
      </c>
      <c r="R24" s="6">
        <v>8</v>
      </c>
      <c r="S24" s="6">
        <v>0</v>
      </c>
      <c r="T24" s="6">
        <v>0</v>
      </c>
      <c r="U24" s="6">
        <v>0</v>
      </c>
      <c r="V24" s="6">
        <v>1</v>
      </c>
      <c r="W24" s="6">
        <v>0</v>
      </c>
      <c r="X24" s="6">
        <v>2</v>
      </c>
      <c r="Y24" s="6">
        <v>0</v>
      </c>
      <c r="Z24" s="6">
        <v>0</v>
      </c>
      <c r="AA24" s="6">
        <v>2</v>
      </c>
      <c r="AB24" s="6">
        <v>25</v>
      </c>
      <c r="AC24" s="6">
        <v>13</v>
      </c>
      <c r="AD24" s="6">
        <v>0</v>
      </c>
      <c r="AE24" s="6">
        <v>0</v>
      </c>
      <c r="AF24" s="6">
        <v>2</v>
      </c>
    </row>
    <row r="25" spans="1:32" s="2" customFormat="1" ht="11.25" customHeight="1">
      <c r="A25" s="27" t="s">
        <v>425</v>
      </c>
      <c r="B25" s="6">
        <f t="shared" si="6"/>
        <v>1183</v>
      </c>
      <c r="C25" s="22">
        <f t="shared" si="3"/>
        <v>1.5555964653902798</v>
      </c>
      <c r="D25" s="6">
        <f t="shared" si="7"/>
        <v>1048</v>
      </c>
      <c r="E25" s="6">
        <v>201</v>
      </c>
      <c r="F25" s="6">
        <v>48</v>
      </c>
      <c r="G25" s="6">
        <v>82</v>
      </c>
      <c r="H25" s="6">
        <v>89</v>
      </c>
      <c r="I25" s="6">
        <v>51</v>
      </c>
      <c r="J25" s="6">
        <v>120</v>
      </c>
      <c r="K25" s="6">
        <v>56</v>
      </c>
      <c r="L25" s="6">
        <v>67</v>
      </c>
      <c r="M25" s="6">
        <v>24</v>
      </c>
      <c r="N25" s="6">
        <v>1</v>
      </c>
      <c r="O25" s="6">
        <v>17</v>
      </c>
      <c r="P25" s="6">
        <v>49</v>
      </c>
      <c r="Q25" s="27" t="s">
        <v>425</v>
      </c>
      <c r="R25" s="6">
        <v>42</v>
      </c>
      <c r="S25" s="6">
        <v>11</v>
      </c>
      <c r="T25" s="6">
        <v>119</v>
      </c>
      <c r="U25" s="6">
        <v>2</v>
      </c>
      <c r="V25" s="6">
        <v>35</v>
      </c>
      <c r="W25" s="6">
        <v>24</v>
      </c>
      <c r="X25" s="6">
        <v>1</v>
      </c>
      <c r="Y25" s="6">
        <v>9</v>
      </c>
      <c r="Z25" s="6">
        <v>0</v>
      </c>
      <c r="AA25" s="6">
        <v>55</v>
      </c>
      <c r="AB25" s="6">
        <v>61</v>
      </c>
      <c r="AC25" s="6">
        <v>8</v>
      </c>
      <c r="AD25" s="6">
        <v>0</v>
      </c>
      <c r="AE25" s="6">
        <v>5</v>
      </c>
      <c r="AF25" s="6">
        <v>6</v>
      </c>
    </row>
    <row r="26" spans="1:32" s="2" customFormat="1" ht="11.25" customHeight="1">
      <c r="A26" s="27" t="s">
        <v>517</v>
      </c>
      <c r="B26" s="6">
        <f t="shared" si="6"/>
        <v>1141</v>
      </c>
      <c r="C26" s="22">
        <f t="shared" si="3"/>
        <v>1.5003681885125184</v>
      </c>
      <c r="D26" s="6">
        <f t="shared" si="7"/>
        <v>812</v>
      </c>
      <c r="E26" s="6">
        <v>61</v>
      </c>
      <c r="F26" s="6">
        <v>123</v>
      </c>
      <c r="G26" s="6">
        <v>192</v>
      </c>
      <c r="H26" s="6">
        <v>164</v>
      </c>
      <c r="I26" s="6">
        <v>20</v>
      </c>
      <c r="J26" s="6">
        <v>92</v>
      </c>
      <c r="K26" s="6">
        <v>12</v>
      </c>
      <c r="L26" s="6">
        <v>12</v>
      </c>
      <c r="M26" s="6">
        <v>36</v>
      </c>
      <c r="N26" s="6">
        <v>21</v>
      </c>
      <c r="O26" s="6">
        <v>7</v>
      </c>
      <c r="P26" s="6">
        <v>21</v>
      </c>
      <c r="Q26" s="27" t="s">
        <v>517</v>
      </c>
      <c r="R26" s="6">
        <v>42</v>
      </c>
      <c r="S26" s="6">
        <v>0</v>
      </c>
      <c r="T26" s="6">
        <v>2</v>
      </c>
      <c r="U26" s="6">
        <v>0</v>
      </c>
      <c r="V26" s="6">
        <v>3</v>
      </c>
      <c r="W26" s="6">
        <v>3</v>
      </c>
      <c r="X26" s="6">
        <v>1</v>
      </c>
      <c r="Y26" s="6">
        <v>0</v>
      </c>
      <c r="Z26" s="6">
        <v>0</v>
      </c>
      <c r="AA26" s="6">
        <v>22</v>
      </c>
      <c r="AB26" s="6">
        <v>302</v>
      </c>
      <c r="AC26" s="6">
        <v>2</v>
      </c>
      <c r="AD26" s="6">
        <v>0</v>
      </c>
      <c r="AE26" s="6">
        <v>0</v>
      </c>
      <c r="AF26" s="6">
        <v>3</v>
      </c>
    </row>
    <row r="27" spans="1:32" s="2" customFormat="1" ht="11.25" customHeight="1">
      <c r="A27" s="27" t="s">
        <v>426</v>
      </c>
      <c r="B27" s="6">
        <f t="shared" si="6"/>
        <v>2657</v>
      </c>
      <c r="C27" s="22">
        <f t="shared" si="3"/>
        <v>3.493845992005049</v>
      </c>
      <c r="D27" s="6">
        <f t="shared" si="7"/>
        <v>2291</v>
      </c>
      <c r="E27" s="6">
        <v>427</v>
      </c>
      <c r="F27" s="6">
        <v>317</v>
      </c>
      <c r="G27" s="6">
        <v>292</v>
      </c>
      <c r="H27" s="6">
        <v>470</v>
      </c>
      <c r="I27" s="6">
        <v>20</v>
      </c>
      <c r="J27" s="6">
        <v>280</v>
      </c>
      <c r="K27" s="6">
        <v>63</v>
      </c>
      <c r="L27" s="6">
        <v>21</v>
      </c>
      <c r="M27" s="6">
        <v>195</v>
      </c>
      <c r="N27" s="6">
        <v>42</v>
      </c>
      <c r="O27" s="6">
        <v>42</v>
      </c>
      <c r="P27" s="6">
        <v>28</v>
      </c>
      <c r="Q27" s="27" t="s">
        <v>426</v>
      </c>
      <c r="R27" s="6">
        <v>56</v>
      </c>
      <c r="S27" s="6">
        <v>4</v>
      </c>
      <c r="T27" s="6">
        <v>1</v>
      </c>
      <c r="U27" s="6">
        <v>0</v>
      </c>
      <c r="V27" s="6">
        <v>10</v>
      </c>
      <c r="W27" s="6">
        <v>14</v>
      </c>
      <c r="X27" s="6">
        <v>7</v>
      </c>
      <c r="Y27" s="6">
        <v>2</v>
      </c>
      <c r="Z27" s="6">
        <v>0</v>
      </c>
      <c r="AA27" s="6">
        <v>130</v>
      </c>
      <c r="AB27" s="6">
        <v>201</v>
      </c>
      <c r="AC27" s="6">
        <v>16</v>
      </c>
      <c r="AD27" s="6">
        <v>1</v>
      </c>
      <c r="AE27" s="6">
        <v>9</v>
      </c>
      <c r="AF27" s="6">
        <v>9</v>
      </c>
    </row>
    <row r="28" spans="1:32" s="2" customFormat="1" ht="11.25" customHeight="1">
      <c r="A28" s="27" t="s">
        <v>427</v>
      </c>
      <c r="B28" s="6">
        <f t="shared" si="6"/>
        <v>992</v>
      </c>
      <c r="C28" s="22">
        <f t="shared" si="3"/>
        <v>1.3044393014937934</v>
      </c>
      <c r="D28" s="6">
        <f t="shared" si="7"/>
        <v>604</v>
      </c>
      <c r="E28" s="6">
        <v>121</v>
      </c>
      <c r="F28" s="6">
        <v>62</v>
      </c>
      <c r="G28" s="6">
        <v>34</v>
      </c>
      <c r="H28" s="6">
        <v>47</v>
      </c>
      <c r="I28" s="6">
        <v>12</v>
      </c>
      <c r="J28" s="6">
        <v>219</v>
      </c>
      <c r="K28" s="6">
        <v>38</v>
      </c>
      <c r="L28" s="6">
        <v>19</v>
      </c>
      <c r="M28" s="6">
        <v>9</v>
      </c>
      <c r="N28" s="6">
        <v>14</v>
      </c>
      <c r="O28" s="6">
        <v>16</v>
      </c>
      <c r="P28" s="6">
        <v>3</v>
      </c>
      <c r="Q28" s="27" t="s">
        <v>427</v>
      </c>
      <c r="R28" s="6">
        <v>1</v>
      </c>
      <c r="S28" s="6">
        <v>0</v>
      </c>
      <c r="T28" s="6">
        <v>0</v>
      </c>
      <c r="U28" s="6">
        <v>0</v>
      </c>
      <c r="V28" s="6">
        <v>5</v>
      </c>
      <c r="W28" s="6">
        <v>4</v>
      </c>
      <c r="X28" s="6">
        <v>0</v>
      </c>
      <c r="Y28" s="6">
        <v>0</v>
      </c>
      <c r="Z28" s="6">
        <v>0</v>
      </c>
      <c r="AA28" s="6">
        <v>19</v>
      </c>
      <c r="AB28" s="6">
        <v>29</v>
      </c>
      <c r="AC28" s="6">
        <v>139</v>
      </c>
      <c r="AD28" s="6">
        <v>120</v>
      </c>
      <c r="AE28" s="6">
        <v>19</v>
      </c>
      <c r="AF28" s="6">
        <v>62</v>
      </c>
    </row>
    <row r="29" spans="1:32" s="2" customFormat="1" ht="11.25" customHeight="1">
      <c r="A29" s="27" t="s">
        <v>518</v>
      </c>
      <c r="B29" s="6">
        <f t="shared" si="6"/>
        <v>310</v>
      </c>
      <c r="C29" s="22">
        <f t="shared" si="3"/>
        <v>0.4076372817168104</v>
      </c>
      <c r="D29" s="6">
        <f t="shared" si="7"/>
        <v>165</v>
      </c>
      <c r="E29" s="6">
        <v>31</v>
      </c>
      <c r="F29" s="6">
        <v>16</v>
      </c>
      <c r="G29" s="6">
        <v>9</v>
      </c>
      <c r="H29" s="6">
        <v>7</v>
      </c>
      <c r="I29" s="6">
        <v>6</v>
      </c>
      <c r="J29" s="6">
        <v>42</v>
      </c>
      <c r="K29" s="6">
        <v>17</v>
      </c>
      <c r="L29" s="6">
        <v>8</v>
      </c>
      <c r="M29" s="6">
        <v>8</v>
      </c>
      <c r="N29" s="6">
        <v>8</v>
      </c>
      <c r="O29" s="6">
        <v>3</v>
      </c>
      <c r="P29" s="6">
        <v>0</v>
      </c>
      <c r="Q29" s="27" t="s">
        <v>518</v>
      </c>
      <c r="R29" s="6">
        <v>0</v>
      </c>
      <c r="S29" s="6">
        <v>0</v>
      </c>
      <c r="T29" s="6">
        <v>0</v>
      </c>
      <c r="U29" s="6">
        <v>0</v>
      </c>
      <c r="V29" s="6">
        <v>8</v>
      </c>
      <c r="W29" s="6">
        <v>2</v>
      </c>
      <c r="X29" s="6">
        <v>0</v>
      </c>
      <c r="Y29" s="6">
        <v>0</v>
      </c>
      <c r="Z29" s="6">
        <v>0</v>
      </c>
      <c r="AA29" s="6">
        <v>39</v>
      </c>
      <c r="AB29" s="6">
        <v>16</v>
      </c>
      <c r="AC29" s="6">
        <v>36</v>
      </c>
      <c r="AD29" s="6">
        <v>41</v>
      </c>
      <c r="AE29" s="6">
        <v>8</v>
      </c>
      <c r="AF29" s="6">
        <v>5</v>
      </c>
    </row>
    <row r="30" spans="1:32" s="2" customFormat="1" ht="11.25" customHeight="1">
      <c r="A30" s="28" t="s">
        <v>519</v>
      </c>
      <c r="B30" s="6">
        <f t="shared" si="6"/>
        <v>357</v>
      </c>
      <c r="C30" s="22">
        <f t="shared" si="3"/>
        <v>0.469440353460972</v>
      </c>
      <c r="D30" s="6">
        <f t="shared" si="7"/>
        <v>264</v>
      </c>
      <c r="E30" s="6">
        <v>54</v>
      </c>
      <c r="F30" s="6">
        <v>33</v>
      </c>
      <c r="G30" s="6">
        <v>35</v>
      </c>
      <c r="H30" s="6">
        <v>31</v>
      </c>
      <c r="I30" s="6">
        <v>11</v>
      </c>
      <c r="J30" s="6">
        <v>36</v>
      </c>
      <c r="K30" s="6">
        <v>7</v>
      </c>
      <c r="L30" s="6">
        <v>7</v>
      </c>
      <c r="M30" s="6">
        <v>24</v>
      </c>
      <c r="N30" s="6">
        <v>8</v>
      </c>
      <c r="O30" s="6">
        <v>6</v>
      </c>
      <c r="P30" s="6">
        <v>0</v>
      </c>
      <c r="Q30" s="28" t="s">
        <v>519</v>
      </c>
      <c r="R30" s="6">
        <v>5</v>
      </c>
      <c r="S30" s="6">
        <v>0</v>
      </c>
      <c r="T30" s="6">
        <v>5</v>
      </c>
      <c r="U30" s="6">
        <v>0</v>
      </c>
      <c r="V30" s="6">
        <v>1</v>
      </c>
      <c r="W30" s="6">
        <v>1</v>
      </c>
      <c r="X30" s="6">
        <v>0</v>
      </c>
      <c r="Y30" s="6">
        <v>0</v>
      </c>
      <c r="Z30" s="6">
        <v>0</v>
      </c>
      <c r="AA30" s="6">
        <v>24</v>
      </c>
      <c r="AB30" s="6">
        <v>40</v>
      </c>
      <c r="AC30" s="6">
        <v>11</v>
      </c>
      <c r="AD30" s="6">
        <v>5</v>
      </c>
      <c r="AE30" s="6">
        <v>0</v>
      </c>
      <c r="AF30" s="6">
        <v>13</v>
      </c>
    </row>
    <row r="31" spans="1:32" s="2" customFormat="1" ht="11.25" customHeight="1">
      <c r="A31" s="28" t="s">
        <v>520</v>
      </c>
      <c r="B31" s="6">
        <f t="shared" si="6"/>
        <v>1386</v>
      </c>
      <c r="C31" s="22">
        <f t="shared" si="3"/>
        <v>1.8225331369661268</v>
      </c>
      <c r="D31" s="6">
        <f t="shared" si="7"/>
        <v>1022</v>
      </c>
      <c r="E31" s="6">
        <v>159</v>
      </c>
      <c r="F31" s="6">
        <v>217</v>
      </c>
      <c r="G31" s="6">
        <v>84</v>
      </c>
      <c r="H31" s="6">
        <v>141</v>
      </c>
      <c r="I31" s="6">
        <v>50</v>
      </c>
      <c r="J31" s="6">
        <v>180</v>
      </c>
      <c r="K31" s="6">
        <v>22</v>
      </c>
      <c r="L31" s="6">
        <v>18</v>
      </c>
      <c r="M31" s="6">
        <v>42</v>
      </c>
      <c r="N31" s="6">
        <v>30</v>
      </c>
      <c r="O31" s="6">
        <v>35</v>
      </c>
      <c r="P31" s="6">
        <v>3</v>
      </c>
      <c r="Q31" s="28" t="s">
        <v>520</v>
      </c>
      <c r="R31" s="6">
        <v>10</v>
      </c>
      <c r="S31" s="6">
        <v>0</v>
      </c>
      <c r="T31" s="6">
        <v>10</v>
      </c>
      <c r="U31" s="6">
        <v>0</v>
      </c>
      <c r="V31" s="6">
        <v>11</v>
      </c>
      <c r="W31" s="6">
        <v>7</v>
      </c>
      <c r="X31" s="6">
        <v>3</v>
      </c>
      <c r="Y31" s="6">
        <v>0</v>
      </c>
      <c r="Z31" s="6">
        <v>0</v>
      </c>
      <c r="AA31" s="6">
        <v>65</v>
      </c>
      <c r="AB31" s="6">
        <v>187</v>
      </c>
      <c r="AC31" s="6">
        <v>28</v>
      </c>
      <c r="AD31" s="6">
        <v>21</v>
      </c>
      <c r="AE31" s="6">
        <v>34</v>
      </c>
      <c r="AF31" s="6">
        <v>29</v>
      </c>
    </row>
    <row r="32" spans="1:32" s="2" customFormat="1" ht="11.25" customHeight="1">
      <c r="A32" s="28" t="s">
        <v>521</v>
      </c>
      <c r="B32" s="6">
        <f t="shared" si="6"/>
        <v>289</v>
      </c>
      <c r="C32" s="22">
        <f t="shared" si="3"/>
        <v>0.38002314327792974</v>
      </c>
      <c r="D32" s="6">
        <f t="shared" si="7"/>
        <v>272</v>
      </c>
      <c r="E32" s="6">
        <v>27</v>
      </c>
      <c r="F32" s="6">
        <v>31</v>
      </c>
      <c r="G32" s="6">
        <v>64</v>
      </c>
      <c r="H32" s="6">
        <v>16</v>
      </c>
      <c r="I32" s="6">
        <v>0</v>
      </c>
      <c r="J32" s="6">
        <v>62</v>
      </c>
      <c r="K32" s="6">
        <v>16</v>
      </c>
      <c r="L32" s="6">
        <v>7</v>
      </c>
      <c r="M32" s="6">
        <v>27</v>
      </c>
      <c r="N32" s="6">
        <v>10</v>
      </c>
      <c r="O32" s="6">
        <v>1</v>
      </c>
      <c r="P32" s="6">
        <v>1</v>
      </c>
      <c r="Q32" s="28" t="s">
        <v>521</v>
      </c>
      <c r="R32" s="6">
        <v>10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5</v>
      </c>
      <c r="AB32" s="6">
        <v>10</v>
      </c>
      <c r="AC32" s="6">
        <v>1</v>
      </c>
      <c r="AD32" s="6">
        <v>0</v>
      </c>
      <c r="AE32" s="6">
        <v>1</v>
      </c>
      <c r="AF32" s="6">
        <v>0</v>
      </c>
    </row>
    <row r="33" spans="1:32" s="2" customFormat="1" ht="11.25" customHeight="1">
      <c r="A33" s="27" t="s">
        <v>522</v>
      </c>
      <c r="B33" s="6">
        <f t="shared" si="6"/>
        <v>495</v>
      </c>
      <c r="C33" s="22">
        <f t="shared" si="3"/>
        <v>0.6509046917736167</v>
      </c>
      <c r="D33" s="6">
        <f t="shared" si="7"/>
        <v>249</v>
      </c>
      <c r="E33" s="6">
        <v>23</v>
      </c>
      <c r="F33" s="6">
        <v>81</v>
      </c>
      <c r="G33" s="6">
        <v>30</v>
      </c>
      <c r="H33" s="6">
        <v>24</v>
      </c>
      <c r="I33" s="6">
        <v>4</v>
      </c>
      <c r="J33" s="6">
        <v>29</v>
      </c>
      <c r="K33" s="6">
        <v>4</v>
      </c>
      <c r="L33" s="6">
        <v>2</v>
      </c>
      <c r="M33" s="6">
        <v>32</v>
      </c>
      <c r="N33" s="6">
        <v>6</v>
      </c>
      <c r="O33" s="6">
        <v>3</v>
      </c>
      <c r="P33" s="6">
        <v>0</v>
      </c>
      <c r="Q33" s="27" t="s">
        <v>522</v>
      </c>
      <c r="R33" s="6">
        <v>8</v>
      </c>
      <c r="S33" s="6">
        <v>0</v>
      </c>
      <c r="T33" s="6">
        <v>0</v>
      </c>
      <c r="U33" s="6">
        <v>0</v>
      </c>
      <c r="V33" s="6">
        <v>3</v>
      </c>
      <c r="W33" s="6">
        <v>0</v>
      </c>
      <c r="X33" s="6">
        <v>0</v>
      </c>
      <c r="Y33" s="6">
        <v>0</v>
      </c>
      <c r="Z33" s="6">
        <v>0</v>
      </c>
      <c r="AA33" s="6">
        <v>6</v>
      </c>
      <c r="AB33" s="6">
        <v>236</v>
      </c>
      <c r="AC33" s="6">
        <v>3</v>
      </c>
      <c r="AD33" s="6">
        <v>0</v>
      </c>
      <c r="AE33" s="6">
        <v>0</v>
      </c>
      <c r="AF33" s="6">
        <v>1</v>
      </c>
    </row>
    <row r="34" spans="1:32" s="2" customFormat="1" ht="11.25" customHeight="1">
      <c r="A34" s="27" t="s">
        <v>523</v>
      </c>
      <c r="B34" s="6">
        <f t="shared" si="6"/>
        <v>106</v>
      </c>
      <c r="C34" s="22">
        <f t="shared" si="3"/>
        <v>0.13938565116768356</v>
      </c>
      <c r="D34" s="6">
        <f t="shared" si="7"/>
        <v>96</v>
      </c>
      <c r="E34" s="6">
        <v>21</v>
      </c>
      <c r="F34" s="6">
        <v>23</v>
      </c>
      <c r="G34" s="6">
        <v>5</v>
      </c>
      <c r="H34" s="6">
        <v>7</v>
      </c>
      <c r="I34" s="6">
        <v>2</v>
      </c>
      <c r="J34" s="6">
        <v>5</v>
      </c>
      <c r="K34" s="6">
        <v>4</v>
      </c>
      <c r="L34" s="6">
        <v>0</v>
      </c>
      <c r="M34" s="6">
        <v>12</v>
      </c>
      <c r="N34" s="6">
        <v>8</v>
      </c>
      <c r="O34" s="6">
        <v>1</v>
      </c>
      <c r="P34" s="6">
        <v>3</v>
      </c>
      <c r="Q34" s="27" t="s">
        <v>523</v>
      </c>
      <c r="R34" s="6">
        <v>2</v>
      </c>
      <c r="S34" s="6">
        <v>0</v>
      </c>
      <c r="T34" s="6">
        <v>0</v>
      </c>
      <c r="U34" s="6">
        <v>0</v>
      </c>
      <c r="V34" s="6">
        <v>0</v>
      </c>
      <c r="W34" s="6">
        <v>1</v>
      </c>
      <c r="X34" s="6">
        <v>2</v>
      </c>
      <c r="Y34" s="6">
        <v>0</v>
      </c>
      <c r="Z34" s="6">
        <v>0</v>
      </c>
      <c r="AA34" s="6">
        <v>4</v>
      </c>
      <c r="AB34" s="6">
        <v>6</v>
      </c>
      <c r="AC34" s="6">
        <v>0</v>
      </c>
      <c r="AD34" s="6">
        <v>0</v>
      </c>
      <c r="AE34" s="6">
        <v>0</v>
      </c>
      <c r="AF34" s="6">
        <v>0</v>
      </c>
    </row>
    <row r="35" spans="1:32" s="2" customFormat="1" ht="11.25" customHeight="1">
      <c r="A35" s="27" t="s">
        <v>524</v>
      </c>
      <c r="B35" s="6">
        <f t="shared" si="6"/>
        <v>199</v>
      </c>
      <c r="C35" s="22">
        <f t="shared" si="3"/>
        <v>0.2616768356827267</v>
      </c>
      <c r="D35" s="6">
        <f t="shared" si="7"/>
        <v>157</v>
      </c>
      <c r="E35" s="6">
        <v>14</v>
      </c>
      <c r="F35" s="6">
        <v>47</v>
      </c>
      <c r="G35" s="6">
        <v>18</v>
      </c>
      <c r="H35" s="6">
        <v>11</v>
      </c>
      <c r="I35" s="6">
        <v>9</v>
      </c>
      <c r="J35" s="6">
        <v>9</v>
      </c>
      <c r="K35" s="6">
        <v>5</v>
      </c>
      <c r="L35" s="6">
        <v>8</v>
      </c>
      <c r="M35" s="6">
        <v>18</v>
      </c>
      <c r="N35" s="6">
        <v>7</v>
      </c>
      <c r="O35" s="6">
        <v>2</v>
      </c>
      <c r="P35" s="6">
        <v>6</v>
      </c>
      <c r="Q35" s="27" t="s">
        <v>524</v>
      </c>
      <c r="R35" s="6">
        <v>1</v>
      </c>
      <c r="S35" s="6">
        <v>0</v>
      </c>
      <c r="T35" s="6">
        <v>0</v>
      </c>
      <c r="U35" s="6">
        <v>0</v>
      </c>
      <c r="V35" s="6">
        <v>1</v>
      </c>
      <c r="W35" s="6">
        <v>1</v>
      </c>
      <c r="X35" s="6">
        <v>0</v>
      </c>
      <c r="Y35" s="6">
        <v>0</v>
      </c>
      <c r="Z35" s="6">
        <v>0</v>
      </c>
      <c r="AA35" s="6">
        <v>7</v>
      </c>
      <c r="AB35" s="6">
        <v>16</v>
      </c>
      <c r="AC35" s="6">
        <v>12</v>
      </c>
      <c r="AD35" s="6">
        <v>0</v>
      </c>
      <c r="AE35" s="6">
        <v>2</v>
      </c>
      <c r="AF35" s="6">
        <v>5</v>
      </c>
    </row>
    <row r="36" spans="1:32" s="2" customFormat="1" ht="11.25" customHeight="1">
      <c r="A36" s="27" t="s">
        <v>525</v>
      </c>
      <c r="B36" s="6">
        <f t="shared" si="6"/>
        <v>12</v>
      </c>
      <c r="C36" s="22">
        <f t="shared" si="3"/>
        <v>0.015779507679360403</v>
      </c>
      <c r="D36" s="6">
        <f t="shared" si="7"/>
        <v>5</v>
      </c>
      <c r="E36" s="6">
        <v>0</v>
      </c>
      <c r="F36" s="6">
        <v>1</v>
      </c>
      <c r="G36" s="6">
        <v>0</v>
      </c>
      <c r="H36" s="6">
        <v>0</v>
      </c>
      <c r="I36" s="6">
        <v>1</v>
      </c>
      <c r="J36" s="6">
        <v>2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27" t="s">
        <v>525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2</v>
      </c>
      <c r="AB36" s="6">
        <v>4</v>
      </c>
      <c r="AC36" s="6">
        <v>0</v>
      </c>
      <c r="AD36" s="6">
        <v>0</v>
      </c>
      <c r="AE36" s="6">
        <v>1</v>
      </c>
      <c r="AF36" s="6">
        <v>0</v>
      </c>
    </row>
    <row r="37" spans="1:32" s="2" customFormat="1" ht="14.25" customHeight="1">
      <c r="A37" s="29" t="s">
        <v>526</v>
      </c>
      <c r="B37" s="6">
        <f t="shared" si="6"/>
        <v>761</v>
      </c>
      <c r="C37" s="22">
        <f t="shared" si="3"/>
        <v>1.0006837786661056</v>
      </c>
      <c r="D37" s="6">
        <f t="shared" si="7"/>
        <v>543</v>
      </c>
      <c r="E37" s="6">
        <v>71</v>
      </c>
      <c r="F37" s="6">
        <v>60</v>
      </c>
      <c r="G37" s="6">
        <v>38</v>
      </c>
      <c r="H37" s="6">
        <v>46</v>
      </c>
      <c r="I37" s="6">
        <v>21</v>
      </c>
      <c r="J37" s="6">
        <v>45</v>
      </c>
      <c r="K37" s="6">
        <v>5</v>
      </c>
      <c r="L37" s="6">
        <v>33</v>
      </c>
      <c r="M37" s="6">
        <v>47</v>
      </c>
      <c r="N37" s="6">
        <v>30</v>
      </c>
      <c r="O37" s="6">
        <v>18</v>
      </c>
      <c r="P37" s="6">
        <v>33</v>
      </c>
      <c r="Q37" s="29" t="s">
        <v>526</v>
      </c>
      <c r="R37" s="6">
        <v>28</v>
      </c>
      <c r="S37" s="6">
        <v>9</v>
      </c>
      <c r="T37" s="6">
        <v>15</v>
      </c>
      <c r="U37" s="6">
        <v>11</v>
      </c>
      <c r="V37" s="6">
        <v>8</v>
      </c>
      <c r="W37" s="6">
        <v>4</v>
      </c>
      <c r="X37" s="6">
        <v>17</v>
      </c>
      <c r="Y37" s="6">
        <v>4</v>
      </c>
      <c r="Z37" s="6">
        <v>0</v>
      </c>
      <c r="AA37" s="6">
        <v>130</v>
      </c>
      <c r="AB37" s="6">
        <v>80</v>
      </c>
      <c r="AC37" s="6">
        <v>2</v>
      </c>
      <c r="AD37" s="6">
        <v>4</v>
      </c>
      <c r="AE37" s="6">
        <v>2</v>
      </c>
      <c r="AF37" s="6">
        <v>0</v>
      </c>
    </row>
    <row r="38" spans="1:32" s="2" customFormat="1" ht="11.25" customHeight="1">
      <c r="A38" s="29" t="s">
        <v>527</v>
      </c>
      <c r="B38" s="6">
        <f t="shared" si="6"/>
        <v>309</v>
      </c>
      <c r="C38" s="22">
        <f t="shared" si="3"/>
        <v>0.4063223227435304</v>
      </c>
      <c r="D38" s="6">
        <f t="shared" si="7"/>
        <v>221</v>
      </c>
      <c r="E38" s="6">
        <v>36</v>
      </c>
      <c r="F38" s="6">
        <v>42</v>
      </c>
      <c r="G38" s="6">
        <v>18</v>
      </c>
      <c r="H38" s="6">
        <v>39</v>
      </c>
      <c r="I38" s="6">
        <v>4</v>
      </c>
      <c r="J38" s="6">
        <v>17</v>
      </c>
      <c r="K38" s="6">
        <v>5</v>
      </c>
      <c r="L38" s="6">
        <v>7</v>
      </c>
      <c r="M38" s="6">
        <v>10</v>
      </c>
      <c r="N38" s="6">
        <v>2</v>
      </c>
      <c r="O38" s="6">
        <v>8</v>
      </c>
      <c r="P38" s="6">
        <v>4</v>
      </c>
      <c r="Q38" s="29" t="s">
        <v>527</v>
      </c>
      <c r="R38" s="6">
        <v>14</v>
      </c>
      <c r="S38" s="6">
        <v>0</v>
      </c>
      <c r="T38" s="6">
        <v>1</v>
      </c>
      <c r="U38" s="6">
        <v>2</v>
      </c>
      <c r="V38" s="6">
        <v>7</v>
      </c>
      <c r="W38" s="6">
        <v>2</v>
      </c>
      <c r="X38" s="6">
        <v>3</v>
      </c>
      <c r="Y38" s="6">
        <v>0</v>
      </c>
      <c r="Z38" s="6">
        <v>0</v>
      </c>
      <c r="AA38" s="6">
        <v>41</v>
      </c>
      <c r="AB38" s="6">
        <v>36</v>
      </c>
      <c r="AC38" s="6">
        <v>3</v>
      </c>
      <c r="AD38" s="6">
        <v>5</v>
      </c>
      <c r="AE38" s="6">
        <v>2</v>
      </c>
      <c r="AF38" s="6">
        <v>1</v>
      </c>
    </row>
    <row r="39" spans="1:32" s="2" customFormat="1" ht="11.25" customHeight="1">
      <c r="A39" s="29" t="s">
        <v>528</v>
      </c>
      <c r="B39" s="6">
        <f t="shared" si="6"/>
        <v>51360</v>
      </c>
      <c r="C39" s="22">
        <f t="shared" si="3"/>
        <v>67.53629286766252</v>
      </c>
      <c r="D39" s="6">
        <f t="shared" si="7"/>
        <v>30926</v>
      </c>
      <c r="E39" s="6">
        <v>5798</v>
      </c>
      <c r="F39" s="6">
        <v>4283</v>
      </c>
      <c r="G39" s="6">
        <v>5823</v>
      </c>
      <c r="H39" s="6">
        <v>4138</v>
      </c>
      <c r="I39" s="6">
        <v>671</v>
      </c>
      <c r="J39" s="6">
        <v>2803</v>
      </c>
      <c r="K39" s="6">
        <v>1258</v>
      </c>
      <c r="L39" s="6">
        <v>401</v>
      </c>
      <c r="M39" s="6">
        <v>732</v>
      </c>
      <c r="N39" s="6">
        <v>440</v>
      </c>
      <c r="O39" s="6">
        <v>505</v>
      </c>
      <c r="P39" s="6">
        <v>364</v>
      </c>
      <c r="Q39" s="29" t="s">
        <v>528</v>
      </c>
      <c r="R39" s="6">
        <v>1733</v>
      </c>
      <c r="S39" s="6">
        <v>110</v>
      </c>
      <c r="T39" s="6">
        <v>350</v>
      </c>
      <c r="U39" s="6">
        <v>9</v>
      </c>
      <c r="V39" s="6">
        <v>711</v>
      </c>
      <c r="W39" s="6">
        <v>600</v>
      </c>
      <c r="X39" s="6">
        <v>174</v>
      </c>
      <c r="Y39" s="6">
        <v>11</v>
      </c>
      <c r="Z39" s="6">
        <v>12</v>
      </c>
      <c r="AA39" s="6">
        <v>17311</v>
      </c>
      <c r="AB39" s="6">
        <v>2355</v>
      </c>
      <c r="AC39" s="6">
        <v>212</v>
      </c>
      <c r="AD39" s="6">
        <v>202</v>
      </c>
      <c r="AE39" s="6">
        <v>122</v>
      </c>
      <c r="AF39" s="6">
        <v>232</v>
      </c>
    </row>
    <row r="40" spans="1:32" s="2" customFormat="1" ht="11.25" customHeight="1">
      <c r="A40" s="29" t="s">
        <v>634</v>
      </c>
      <c r="B40" s="6">
        <f t="shared" si="6"/>
        <v>2692</v>
      </c>
      <c r="C40" s="22">
        <f t="shared" si="3"/>
        <v>3.539869556069851</v>
      </c>
      <c r="D40" s="6">
        <f t="shared" si="7"/>
        <v>1565</v>
      </c>
      <c r="E40" s="6">
        <v>182</v>
      </c>
      <c r="F40" s="6">
        <v>203</v>
      </c>
      <c r="G40" s="6">
        <v>292</v>
      </c>
      <c r="H40" s="6">
        <v>308</v>
      </c>
      <c r="I40" s="6">
        <v>19</v>
      </c>
      <c r="J40" s="6">
        <v>105</v>
      </c>
      <c r="K40" s="6">
        <v>39</v>
      </c>
      <c r="L40" s="6">
        <v>25</v>
      </c>
      <c r="M40" s="6">
        <v>75</v>
      </c>
      <c r="N40" s="6">
        <v>38</v>
      </c>
      <c r="O40" s="6">
        <v>33</v>
      </c>
      <c r="P40" s="6">
        <v>31</v>
      </c>
      <c r="Q40" s="29" t="s">
        <v>352</v>
      </c>
      <c r="R40" s="6">
        <v>120</v>
      </c>
      <c r="S40" s="6">
        <v>8</v>
      </c>
      <c r="T40" s="6">
        <v>9</v>
      </c>
      <c r="U40" s="6">
        <v>6</v>
      </c>
      <c r="V40" s="6">
        <v>30</v>
      </c>
      <c r="W40" s="6">
        <v>19</v>
      </c>
      <c r="X40" s="6">
        <v>19</v>
      </c>
      <c r="Y40" s="6">
        <v>3</v>
      </c>
      <c r="Z40" s="6">
        <v>1</v>
      </c>
      <c r="AA40" s="6">
        <v>855</v>
      </c>
      <c r="AB40" s="6">
        <v>220</v>
      </c>
      <c r="AC40" s="6">
        <v>15</v>
      </c>
      <c r="AD40" s="6">
        <v>13</v>
      </c>
      <c r="AE40" s="6">
        <v>2</v>
      </c>
      <c r="AF40" s="6">
        <v>22</v>
      </c>
    </row>
    <row r="41" spans="1:32" s="2" customFormat="1" ht="11.25" customHeight="1">
      <c r="A41" s="29" t="s">
        <v>529</v>
      </c>
      <c r="B41" s="6">
        <f t="shared" si="6"/>
        <v>1211</v>
      </c>
      <c r="C41" s="22">
        <f t="shared" si="3"/>
        <v>1.5924153166421207</v>
      </c>
      <c r="D41" s="6">
        <f t="shared" si="7"/>
        <v>449</v>
      </c>
      <c r="E41" s="6">
        <v>47</v>
      </c>
      <c r="F41" s="6">
        <v>128</v>
      </c>
      <c r="G41" s="6">
        <v>24</v>
      </c>
      <c r="H41" s="6">
        <v>56</v>
      </c>
      <c r="I41" s="6">
        <v>6</v>
      </c>
      <c r="J41" s="6">
        <v>59</v>
      </c>
      <c r="K41" s="6">
        <v>8</v>
      </c>
      <c r="L41" s="6">
        <v>4</v>
      </c>
      <c r="M41" s="6">
        <v>16</v>
      </c>
      <c r="N41" s="6">
        <v>5</v>
      </c>
      <c r="O41" s="6">
        <v>38</v>
      </c>
      <c r="P41" s="6">
        <v>1</v>
      </c>
      <c r="Q41" s="29" t="s">
        <v>529</v>
      </c>
      <c r="R41" s="6">
        <v>7</v>
      </c>
      <c r="S41" s="6">
        <v>1</v>
      </c>
      <c r="T41" s="6">
        <v>6</v>
      </c>
      <c r="U41" s="6">
        <v>3</v>
      </c>
      <c r="V41" s="6">
        <v>30</v>
      </c>
      <c r="W41" s="6">
        <v>8</v>
      </c>
      <c r="X41" s="6">
        <v>0</v>
      </c>
      <c r="Y41" s="6">
        <v>1</v>
      </c>
      <c r="Z41" s="6">
        <v>1</v>
      </c>
      <c r="AA41" s="6">
        <v>174</v>
      </c>
      <c r="AB41" s="6">
        <v>569</v>
      </c>
      <c r="AC41" s="6">
        <v>11</v>
      </c>
      <c r="AD41" s="6">
        <v>4</v>
      </c>
      <c r="AE41" s="6">
        <v>1</v>
      </c>
      <c r="AF41" s="6">
        <v>3</v>
      </c>
    </row>
    <row r="42" spans="1:32" s="2" customFormat="1" ht="11.25" customHeight="1">
      <c r="A42" s="29" t="s">
        <v>353</v>
      </c>
      <c r="B42" s="6">
        <f t="shared" si="6"/>
        <v>1237</v>
      </c>
      <c r="C42" s="22">
        <f t="shared" si="3"/>
        <v>1.6266042499474016</v>
      </c>
      <c r="D42" s="6">
        <f t="shared" si="7"/>
        <v>140</v>
      </c>
      <c r="E42" s="6">
        <v>12</v>
      </c>
      <c r="F42" s="6">
        <v>45</v>
      </c>
      <c r="G42" s="6">
        <v>7</v>
      </c>
      <c r="H42" s="6">
        <v>8</v>
      </c>
      <c r="I42" s="6">
        <v>2</v>
      </c>
      <c r="J42" s="6">
        <v>21</v>
      </c>
      <c r="K42" s="6">
        <v>4</v>
      </c>
      <c r="L42" s="6">
        <v>4</v>
      </c>
      <c r="M42" s="6">
        <v>7</v>
      </c>
      <c r="N42" s="6">
        <v>7</v>
      </c>
      <c r="O42" s="6">
        <v>3</v>
      </c>
      <c r="P42" s="6">
        <v>0</v>
      </c>
      <c r="Q42" s="29" t="s">
        <v>353</v>
      </c>
      <c r="R42" s="6">
        <v>5</v>
      </c>
      <c r="S42" s="6">
        <v>3</v>
      </c>
      <c r="T42" s="6">
        <v>2</v>
      </c>
      <c r="U42" s="6">
        <v>0</v>
      </c>
      <c r="V42" s="6">
        <v>2</v>
      </c>
      <c r="W42" s="6">
        <v>7</v>
      </c>
      <c r="X42" s="6">
        <v>1</v>
      </c>
      <c r="Y42" s="6">
        <v>0</v>
      </c>
      <c r="Z42" s="6">
        <v>0</v>
      </c>
      <c r="AA42" s="6">
        <v>1029</v>
      </c>
      <c r="AB42" s="6">
        <v>68</v>
      </c>
      <c r="AC42" s="6">
        <v>0</v>
      </c>
      <c r="AD42" s="6">
        <v>0</v>
      </c>
      <c r="AE42" s="6">
        <v>0</v>
      </c>
      <c r="AF42" s="6">
        <v>0</v>
      </c>
    </row>
    <row r="43" spans="1:32" s="2" customFormat="1" ht="11.25" customHeight="1">
      <c r="A43" s="29" t="s">
        <v>633</v>
      </c>
      <c r="B43" s="6">
        <f t="shared" si="6"/>
        <v>258</v>
      </c>
      <c r="C43" s="22">
        <f t="shared" si="3"/>
        <v>0.3392594151062487</v>
      </c>
      <c r="D43" s="6">
        <f t="shared" si="7"/>
        <v>146</v>
      </c>
      <c r="E43" s="6">
        <v>21</v>
      </c>
      <c r="F43" s="6">
        <v>36</v>
      </c>
      <c r="G43" s="6">
        <v>17</v>
      </c>
      <c r="H43" s="6">
        <v>9</v>
      </c>
      <c r="I43" s="6">
        <v>1</v>
      </c>
      <c r="J43" s="6">
        <v>17</v>
      </c>
      <c r="K43" s="6">
        <v>5</v>
      </c>
      <c r="L43" s="6">
        <v>3</v>
      </c>
      <c r="M43" s="6">
        <v>8</v>
      </c>
      <c r="N43" s="6">
        <v>4</v>
      </c>
      <c r="O43" s="6">
        <v>4</v>
      </c>
      <c r="P43" s="6">
        <v>1</v>
      </c>
      <c r="Q43" s="29" t="s">
        <v>530</v>
      </c>
      <c r="R43" s="6">
        <v>13</v>
      </c>
      <c r="S43" s="6">
        <v>0</v>
      </c>
      <c r="T43" s="6">
        <v>3</v>
      </c>
      <c r="U43" s="6">
        <v>0</v>
      </c>
      <c r="V43" s="6">
        <v>2</v>
      </c>
      <c r="W43" s="6">
        <v>1</v>
      </c>
      <c r="X43" s="6">
        <v>0</v>
      </c>
      <c r="Y43" s="6">
        <v>1</v>
      </c>
      <c r="Z43" s="6">
        <v>0</v>
      </c>
      <c r="AA43" s="6">
        <v>92</v>
      </c>
      <c r="AB43" s="6">
        <v>18</v>
      </c>
      <c r="AC43" s="6">
        <v>2</v>
      </c>
      <c r="AD43" s="6">
        <v>0</v>
      </c>
      <c r="AE43" s="6">
        <v>0</v>
      </c>
      <c r="AF43" s="6">
        <v>0</v>
      </c>
    </row>
    <row r="44" spans="1:32" s="2" customFormat="1" ht="11.25" customHeight="1">
      <c r="A44" s="29" t="s">
        <v>354</v>
      </c>
      <c r="B44" s="6">
        <f t="shared" si="6"/>
        <v>49</v>
      </c>
      <c r="C44" s="22">
        <f t="shared" si="3"/>
        <v>0.06443298969072164</v>
      </c>
      <c r="D44" s="6">
        <f t="shared" si="7"/>
        <v>12</v>
      </c>
      <c r="E44" s="6">
        <v>2</v>
      </c>
      <c r="F44" s="6">
        <v>1</v>
      </c>
      <c r="G44" s="6">
        <v>0</v>
      </c>
      <c r="H44" s="6">
        <v>1</v>
      </c>
      <c r="I44" s="6">
        <v>0</v>
      </c>
      <c r="J44" s="6">
        <v>5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29" t="s">
        <v>354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2</v>
      </c>
      <c r="X44" s="6">
        <v>0</v>
      </c>
      <c r="Y44" s="6">
        <v>0</v>
      </c>
      <c r="Z44" s="6">
        <v>0</v>
      </c>
      <c r="AA44" s="6">
        <v>26</v>
      </c>
      <c r="AB44" s="6">
        <v>11</v>
      </c>
      <c r="AC44" s="6">
        <v>0</v>
      </c>
      <c r="AD44" s="6">
        <v>0</v>
      </c>
      <c r="AE44" s="6">
        <v>0</v>
      </c>
      <c r="AF44" s="6">
        <v>0</v>
      </c>
    </row>
    <row r="45" spans="1:32" s="2" customFormat="1" ht="11.25" customHeight="1">
      <c r="A45" s="30" t="s">
        <v>632</v>
      </c>
      <c r="B45" s="6">
        <f t="shared" si="6"/>
        <v>616</v>
      </c>
      <c r="C45" s="22">
        <f t="shared" si="3"/>
        <v>0.8100147275405009</v>
      </c>
      <c r="D45" s="6">
        <f t="shared" si="7"/>
        <v>444</v>
      </c>
      <c r="E45" s="6">
        <v>19</v>
      </c>
      <c r="F45" s="6">
        <v>6</v>
      </c>
      <c r="G45" s="6">
        <v>233</v>
      </c>
      <c r="H45" s="6">
        <v>98</v>
      </c>
      <c r="I45" s="6">
        <v>1</v>
      </c>
      <c r="J45" s="6">
        <v>27</v>
      </c>
      <c r="K45" s="6">
        <v>3</v>
      </c>
      <c r="L45" s="6">
        <v>4</v>
      </c>
      <c r="M45" s="6">
        <v>1</v>
      </c>
      <c r="N45" s="6">
        <v>0</v>
      </c>
      <c r="O45" s="6">
        <v>0</v>
      </c>
      <c r="P45" s="6">
        <v>0</v>
      </c>
      <c r="Q45" s="30" t="s">
        <v>531</v>
      </c>
      <c r="R45" s="6">
        <v>46</v>
      </c>
      <c r="S45" s="6">
        <v>0</v>
      </c>
      <c r="T45" s="6">
        <v>0</v>
      </c>
      <c r="U45" s="6">
        <v>0</v>
      </c>
      <c r="V45" s="6">
        <v>1</v>
      </c>
      <c r="W45" s="6">
        <v>2</v>
      </c>
      <c r="X45" s="6">
        <v>3</v>
      </c>
      <c r="Y45" s="6">
        <v>0</v>
      </c>
      <c r="Z45" s="6">
        <v>0</v>
      </c>
      <c r="AA45" s="6">
        <v>159</v>
      </c>
      <c r="AB45" s="6">
        <v>13</v>
      </c>
      <c r="AC45" s="6">
        <v>0</v>
      </c>
      <c r="AD45" s="6">
        <v>0</v>
      </c>
      <c r="AE45" s="6">
        <v>0</v>
      </c>
      <c r="AF45" s="6">
        <v>0</v>
      </c>
    </row>
    <row r="46" spans="1:32" s="2" customFormat="1" ht="11.25" customHeight="1">
      <c r="A46" s="30" t="s">
        <v>631</v>
      </c>
      <c r="B46" s="6">
        <f t="shared" si="6"/>
        <v>726</v>
      </c>
      <c r="C46" s="22">
        <f t="shared" si="3"/>
        <v>0.9546602146013045</v>
      </c>
      <c r="D46" s="6">
        <f t="shared" si="7"/>
        <v>301</v>
      </c>
      <c r="E46" s="6">
        <v>57</v>
      </c>
      <c r="F46" s="6">
        <v>54</v>
      </c>
      <c r="G46" s="6">
        <v>19</v>
      </c>
      <c r="H46" s="6">
        <v>52</v>
      </c>
      <c r="I46" s="6">
        <v>1</v>
      </c>
      <c r="J46" s="6">
        <v>44</v>
      </c>
      <c r="K46" s="6">
        <v>1</v>
      </c>
      <c r="L46" s="6">
        <v>6</v>
      </c>
      <c r="M46" s="6">
        <v>13</v>
      </c>
      <c r="N46" s="6">
        <v>7</v>
      </c>
      <c r="O46" s="6">
        <v>4</v>
      </c>
      <c r="P46" s="6">
        <v>9</v>
      </c>
      <c r="Q46" s="30" t="s">
        <v>355</v>
      </c>
      <c r="R46" s="6">
        <v>16</v>
      </c>
      <c r="S46" s="6">
        <v>0</v>
      </c>
      <c r="T46" s="6">
        <v>3</v>
      </c>
      <c r="U46" s="6">
        <v>0</v>
      </c>
      <c r="V46" s="6">
        <v>10</v>
      </c>
      <c r="W46" s="6">
        <v>3</v>
      </c>
      <c r="X46" s="6">
        <v>1</v>
      </c>
      <c r="Y46" s="6">
        <v>1</v>
      </c>
      <c r="Z46" s="6">
        <v>0</v>
      </c>
      <c r="AA46" s="6">
        <v>345</v>
      </c>
      <c r="AB46" s="6">
        <v>49</v>
      </c>
      <c r="AC46" s="6">
        <v>2</v>
      </c>
      <c r="AD46" s="6">
        <v>24</v>
      </c>
      <c r="AE46" s="6">
        <v>1</v>
      </c>
      <c r="AF46" s="6">
        <v>4</v>
      </c>
    </row>
    <row r="47" spans="1:32" s="2" customFormat="1" ht="11.25" customHeight="1">
      <c r="A47" s="30" t="s">
        <v>630</v>
      </c>
      <c r="B47" s="6">
        <f t="shared" si="6"/>
        <v>1566</v>
      </c>
      <c r="C47" s="22">
        <f t="shared" si="3"/>
        <v>2.0592257521565327</v>
      </c>
      <c r="D47" s="6">
        <f t="shared" si="7"/>
        <v>387</v>
      </c>
      <c r="E47" s="6">
        <v>83</v>
      </c>
      <c r="F47" s="6">
        <v>80</v>
      </c>
      <c r="G47" s="6">
        <v>36</v>
      </c>
      <c r="H47" s="6">
        <v>40</v>
      </c>
      <c r="I47" s="6">
        <v>2</v>
      </c>
      <c r="J47" s="6">
        <v>58</v>
      </c>
      <c r="K47" s="6">
        <v>18</v>
      </c>
      <c r="L47" s="6">
        <v>7</v>
      </c>
      <c r="M47" s="6">
        <v>11</v>
      </c>
      <c r="N47" s="6">
        <v>4</v>
      </c>
      <c r="O47" s="6">
        <v>16</v>
      </c>
      <c r="P47" s="6">
        <v>3</v>
      </c>
      <c r="Q47" s="30" t="s">
        <v>532</v>
      </c>
      <c r="R47" s="6">
        <v>6</v>
      </c>
      <c r="S47" s="6">
        <v>0</v>
      </c>
      <c r="T47" s="6">
        <v>1</v>
      </c>
      <c r="U47" s="6">
        <v>0</v>
      </c>
      <c r="V47" s="6">
        <v>12</v>
      </c>
      <c r="W47" s="6">
        <v>8</v>
      </c>
      <c r="X47" s="6">
        <v>2</v>
      </c>
      <c r="Y47" s="6">
        <v>0</v>
      </c>
      <c r="Z47" s="6">
        <v>0</v>
      </c>
      <c r="AA47" s="6">
        <v>937</v>
      </c>
      <c r="AB47" s="6">
        <v>199</v>
      </c>
      <c r="AC47" s="6">
        <v>16</v>
      </c>
      <c r="AD47" s="6">
        <v>6</v>
      </c>
      <c r="AE47" s="6">
        <v>2</v>
      </c>
      <c r="AF47" s="6">
        <v>19</v>
      </c>
    </row>
    <row r="48" spans="1:32" s="2" customFormat="1" ht="11.25" customHeight="1">
      <c r="A48" s="30" t="s">
        <v>629</v>
      </c>
      <c r="B48" s="6">
        <f t="shared" si="6"/>
        <v>149</v>
      </c>
      <c r="C48" s="22">
        <f t="shared" si="3"/>
        <v>0.195928887018725</v>
      </c>
      <c r="D48" s="6">
        <f t="shared" si="7"/>
        <v>94</v>
      </c>
      <c r="E48" s="6">
        <v>24</v>
      </c>
      <c r="F48" s="6">
        <v>6</v>
      </c>
      <c r="G48" s="6">
        <v>5</v>
      </c>
      <c r="H48" s="6">
        <v>18</v>
      </c>
      <c r="I48" s="6">
        <v>1</v>
      </c>
      <c r="J48" s="6">
        <v>16</v>
      </c>
      <c r="K48" s="6">
        <v>0</v>
      </c>
      <c r="L48" s="6">
        <v>1</v>
      </c>
      <c r="M48" s="6">
        <v>2</v>
      </c>
      <c r="N48" s="6">
        <v>1</v>
      </c>
      <c r="O48" s="6">
        <v>2</v>
      </c>
      <c r="P48" s="6">
        <v>1</v>
      </c>
      <c r="Q48" s="30" t="s">
        <v>533</v>
      </c>
      <c r="R48" s="6">
        <v>8</v>
      </c>
      <c r="S48" s="6">
        <v>1</v>
      </c>
      <c r="T48" s="6">
        <v>1</v>
      </c>
      <c r="U48" s="6">
        <v>2</v>
      </c>
      <c r="V48" s="6">
        <v>1</v>
      </c>
      <c r="W48" s="6">
        <v>0</v>
      </c>
      <c r="X48" s="6">
        <v>2</v>
      </c>
      <c r="Y48" s="6">
        <v>2</v>
      </c>
      <c r="Z48" s="6">
        <v>0</v>
      </c>
      <c r="AA48" s="6">
        <v>37</v>
      </c>
      <c r="AB48" s="6">
        <v>17</v>
      </c>
      <c r="AC48" s="6">
        <v>0</v>
      </c>
      <c r="AD48" s="6">
        <v>0</v>
      </c>
      <c r="AE48" s="6">
        <v>0</v>
      </c>
      <c r="AF48" s="6">
        <v>1</v>
      </c>
    </row>
    <row r="49" spans="1:32" s="2" customFormat="1" ht="11.25" customHeight="1">
      <c r="A49" s="30" t="s">
        <v>628</v>
      </c>
      <c r="B49" s="6">
        <f t="shared" si="6"/>
        <v>104</v>
      </c>
      <c r="C49" s="22">
        <f t="shared" si="3"/>
        <v>0.1367557332211235</v>
      </c>
      <c r="D49" s="6">
        <f t="shared" si="7"/>
        <v>70</v>
      </c>
      <c r="E49" s="6">
        <v>5</v>
      </c>
      <c r="F49" s="6">
        <v>20</v>
      </c>
      <c r="G49" s="6">
        <v>5</v>
      </c>
      <c r="H49" s="6">
        <v>1</v>
      </c>
      <c r="I49" s="6">
        <v>1</v>
      </c>
      <c r="J49" s="6">
        <v>2</v>
      </c>
      <c r="K49" s="6">
        <v>0</v>
      </c>
      <c r="L49" s="6">
        <v>9</v>
      </c>
      <c r="M49" s="6">
        <v>11</v>
      </c>
      <c r="N49" s="6">
        <v>8</v>
      </c>
      <c r="O49" s="6">
        <v>7</v>
      </c>
      <c r="P49" s="6">
        <v>0</v>
      </c>
      <c r="Q49" s="30" t="s">
        <v>534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1</v>
      </c>
      <c r="X49" s="6">
        <v>0</v>
      </c>
      <c r="Y49" s="6">
        <v>0</v>
      </c>
      <c r="Z49" s="6">
        <v>0</v>
      </c>
      <c r="AA49" s="6">
        <v>10</v>
      </c>
      <c r="AB49" s="6">
        <v>24</v>
      </c>
      <c r="AC49" s="6">
        <v>0</v>
      </c>
      <c r="AD49" s="6">
        <v>0</v>
      </c>
      <c r="AE49" s="6">
        <v>0</v>
      </c>
      <c r="AF49" s="6">
        <v>0</v>
      </c>
    </row>
    <row r="50" spans="1:32" s="2" customFormat="1" ht="11.25" customHeight="1">
      <c r="A50" s="30" t="s">
        <v>627</v>
      </c>
      <c r="B50" s="6">
        <f t="shared" si="6"/>
        <v>266</v>
      </c>
      <c r="C50" s="22">
        <f t="shared" si="3"/>
        <v>0.349779086892489</v>
      </c>
      <c r="D50" s="6">
        <f t="shared" si="7"/>
        <v>122</v>
      </c>
      <c r="E50" s="6">
        <v>14</v>
      </c>
      <c r="F50" s="6">
        <v>16</v>
      </c>
      <c r="G50" s="6">
        <v>13</v>
      </c>
      <c r="H50" s="6">
        <v>8</v>
      </c>
      <c r="I50" s="6">
        <v>4</v>
      </c>
      <c r="J50" s="6">
        <v>17</v>
      </c>
      <c r="K50" s="6">
        <v>2</v>
      </c>
      <c r="L50" s="6">
        <v>4</v>
      </c>
      <c r="M50" s="6">
        <v>6</v>
      </c>
      <c r="N50" s="6">
        <v>3</v>
      </c>
      <c r="O50" s="6">
        <v>4</v>
      </c>
      <c r="P50" s="6">
        <v>4</v>
      </c>
      <c r="Q50" s="30" t="s">
        <v>535</v>
      </c>
      <c r="R50" s="6">
        <v>6</v>
      </c>
      <c r="S50" s="6">
        <v>0</v>
      </c>
      <c r="T50" s="6">
        <v>4</v>
      </c>
      <c r="U50" s="6">
        <v>4</v>
      </c>
      <c r="V50" s="6">
        <v>2</v>
      </c>
      <c r="W50" s="6">
        <v>3</v>
      </c>
      <c r="X50" s="6">
        <v>7</v>
      </c>
      <c r="Y50" s="6">
        <v>1</v>
      </c>
      <c r="Z50" s="6">
        <v>0</v>
      </c>
      <c r="AA50" s="6">
        <v>116</v>
      </c>
      <c r="AB50" s="6">
        <v>27</v>
      </c>
      <c r="AC50" s="6">
        <v>0</v>
      </c>
      <c r="AD50" s="6">
        <v>0</v>
      </c>
      <c r="AE50" s="6">
        <v>0</v>
      </c>
      <c r="AF50" s="6">
        <v>1</v>
      </c>
    </row>
    <row r="51" spans="1:32" s="2" customFormat="1" ht="11.25" customHeight="1">
      <c r="A51" s="30" t="s">
        <v>626</v>
      </c>
      <c r="B51" s="6">
        <f t="shared" si="6"/>
        <v>103</v>
      </c>
      <c r="C51" s="22">
        <f t="shared" si="3"/>
        <v>0.13544077424784345</v>
      </c>
      <c r="D51" s="6">
        <f t="shared" si="7"/>
        <v>16</v>
      </c>
      <c r="E51" s="6">
        <v>1</v>
      </c>
      <c r="F51" s="6">
        <v>0</v>
      </c>
      <c r="G51" s="6">
        <v>1</v>
      </c>
      <c r="H51" s="6">
        <v>4</v>
      </c>
      <c r="I51" s="6">
        <v>0</v>
      </c>
      <c r="J51" s="6">
        <v>1</v>
      </c>
      <c r="K51" s="6">
        <v>4</v>
      </c>
      <c r="L51" s="6">
        <v>0</v>
      </c>
      <c r="M51" s="6">
        <v>0</v>
      </c>
      <c r="N51" s="6">
        <v>4</v>
      </c>
      <c r="O51" s="6">
        <v>0</v>
      </c>
      <c r="P51" s="6">
        <v>0</v>
      </c>
      <c r="Q51" s="30" t="s">
        <v>536</v>
      </c>
      <c r="R51" s="6">
        <v>0</v>
      </c>
      <c r="S51" s="6">
        <v>0</v>
      </c>
      <c r="T51" s="6">
        <v>1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79</v>
      </c>
      <c r="AB51" s="6">
        <v>7</v>
      </c>
      <c r="AC51" s="6">
        <v>0</v>
      </c>
      <c r="AD51" s="6">
        <v>0</v>
      </c>
      <c r="AE51" s="6">
        <v>0</v>
      </c>
      <c r="AF51" s="6">
        <v>1</v>
      </c>
    </row>
    <row r="52" spans="1:32" s="2" customFormat="1" ht="13.5" customHeight="1" thickBot="1">
      <c r="A52" s="29" t="s">
        <v>625</v>
      </c>
      <c r="B52" s="6">
        <f t="shared" si="6"/>
        <v>262</v>
      </c>
      <c r="C52" s="22">
        <f t="shared" si="3"/>
        <v>0.3445192509993688</v>
      </c>
      <c r="D52" s="6">
        <f t="shared" si="7"/>
        <v>157</v>
      </c>
      <c r="E52" s="6">
        <v>19</v>
      </c>
      <c r="F52" s="6">
        <v>21</v>
      </c>
      <c r="G52" s="6">
        <v>21</v>
      </c>
      <c r="H52" s="6">
        <v>25</v>
      </c>
      <c r="I52" s="6">
        <v>1</v>
      </c>
      <c r="J52" s="6">
        <v>19</v>
      </c>
      <c r="K52" s="6">
        <v>7</v>
      </c>
      <c r="L52" s="6">
        <v>0</v>
      </c>
      <c r="M52" s="6">
        <v>4</v>
      </c>
      <c r="N52" s="6">
        <v>2</v>
      </c>
      <c r="O52" s="6">
        <v>2</v>
      </c>
      <c r="P52" s="6">
        <v>2</v>
      </c>
      <c r="Q52" s="29" t="s">
        <v>537</v>
      </c>
      <c r="R52" s="6">
        <v>13</v>
      </c>
      <c r="S52" s="6">
        <v>0</v>
      </c>
      <c r="T52" s="6">
        <v>2</v>
      </c>
      <c r="U52" s="6">
        <v>0</v>
      </c>
      <c r="V52" s="6">
        <v>1</v>
      </c>
      <c r="W52" s="6">
        <v>9</v>
      </c>
      <c r="X52" s="6">
        <v>8</v>
      </c>
      <c r="Y52" s="6">
        <v>0</v>
      </c>
      <c r="Z52" s="6">
        <v>1</v>
      </c>
      <c r="AA52" s="6">
        <v>86</v>
      </c>
      <c r="AB52" s="6">
        <v>16</v>
      </c>
      <c r="AC52" s="6">
        <v>0</v>
      </c>
      <c r="AD52" s="6">
        <v>2</v>
      </c>
      <c r="AE52" s="6">
        <v>1</v>
      </c>
      <c r="AF52" s="6">
        <v>0</v>
      </c>
    </row>
    <row r="53" spans="1:32" s="2" customFormat="1" ht="12" customHeight="1">
      <c r="A53" s="24" t="s">
        <v>622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2" customFormat="1" ht="12" customHeight="1">
      <c r="A54" s="18" t="s">
        <v>623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s="2" customFormat="1" ht="12" customHeight="1">
      <c r="A55" s="18" t="s">
        <v>624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="2" customFormat="1" ht="6" customHeight="1"/>
    <row r="57" spans="1:32" s="5" customFormat="1" ht="13.5" customHeight="1">
      <c r="A57" s="112" t="s">
        <v>485</v>
      </c>
      <c r="B57" s="112"/>
      <c r="C57" s="112"/>
      <c r="D57" s="112"/>
      <c r="E57" s="112"/>
      <c r="F57" s="112"/>
      <c r="G57" s="112"/>
      <c r="H57" s="112" t="s">
        <v>486</v>
      </c>
      <c r="I57" s="112"/>
      <c r="J57" s="112"/>
      <c r="K57" s="112"/>
      <c r="L57" s="112"/>
      <c r="M57" s="112"/>
      <c r="N57" s="112"/>
      <c r="O57" s="112"/>
      <c r="P57" s="112"/>
      <c r="Q57" s="112" t="s">
        <v>487</v>
      </c>
      <c r="R57" s="112"/>
      <c r="S57" s="112"/>
      <c r="T57" s="112"/>
      <c r="U57" s="112"/>
      <c r="V57" s="112"/>
      <c r="W57" s="112"/>
      <c r="X57" s="112" t="s">
        <v>343</v>
      </c>
      <c r="Y57" s="112"/>
      <c r="Z57" s="112"/>
      <c r="AA57" s="112"/>
      <c r="AB57" s="112"/>
      <c r="AC57" s="112"/>
      <c r="AD57" s="112"/>
      <c r="AE57" s="112"/>
      <c r="AF57" s="112"/>
    </row>
  </sheetData>
  <mergeCells count="25">
    <mergeCell ref="H3:P3"/>
    <mergeCell ref="AF3:AF4"/>
    <mergeCell ref="AA3:AA4"/>
    <mergeCell ref="AB3:AB4"/>
    <mergeCell ref="AC3:AC4"/>
    <mergeCell ref="AE3:AE4"/>
    <mergeCell ref="AD3:AD4"/>
    <mergeCell ref="R3:W3"/>
    <mergeCell ref="A3:A4"/>
    <mergeCell ref="B3:B4"/>
    <mergeCell ref="C3:C4"/>
    <mergeCell ref="D3:G3"/>
    <mergeCell ref="A1:G1"/>
    <mergeCell ref="H1:P1"/>
    <mergeCell ref="A2:G2"/>
    <mergeCell ref="H2:O2"/>
    <mergeCell ref="A57:G57"/>
    <mergeCell ref="H57:P57"/>
    <mergeCell ref="Q57:W57"/>
    <mergeCell ref="X57:AF57"/>
    <mergeCell ref="Q1:W1"/>
    <mergeCell ref="X3:Z3"/>
    <mergeCell ref="X2:AE2"/>
    <mergeCell ref="Q2:W2"/>
    <mergeCell ref="Q3:Q4"/>
  </mergeCells>
  <dataValidations count="1">
    <dataValidation type="whole" allowBlank="1" showInputMessage="1" showErrorMessage="1" errorTitle="嘿嘿！你粉混喔" error="數字必須素整數而且不得小於 0 也應該不會大於 50000000 吧" sqref="E7:P8 E10:P52 R7:AF8 R10:AF52">
      <formula1>0</formula1>
      <formula2>50000000</formula2>
    </dataValidation>
  </dataValidations>
  <printOptions/>
  <pageMargins left="0.7480314960629921" right="0.9448818897637796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43" customWidth="1"/>
    <col min="2" max="2" width="16.50390625" style="43" customWidth="1"/>
    <col min="3" max="3" width="16.375" style="43" customWidth="1"/>
    <col min="4" max="4" width="16.25390625" style="43" customWidth="1"/>
    <col min="5" max="5" width="25.50390625" style="43" customWidth="1"/>
    <col min="6" max="6" width="25.00390625" style="43" customWidth="1"/>
    <col min="7" max="7" width="25.125" style="43" customWidth="1"/>
    <col min="8" max="16384" width="9.00390625" style="43" customWidth="1"/>
  </cols>
  <sheetData>
    <row r="1" spans="1:7" s="33" customFormat="1" ht="48" customHeight="1">
      <c r="A1" s="109" t="s">
        <v>428</v>
      </c>
      <c r="B1" s="109"/>
      <c r="C1" s="109"/>
      <c r="D1" s="109"/>
      <c r="E1" s="133" t="s">
        <v>331</v>
      </c>
      <c r="F1" s="133"/>
      <c r="G1" s="133"/>
    </row>
    <row r="2" spans="1:7" s="35" customFormat="1" ht="12.75" customHeight="1" thickBot="1">
      <c r="A2" s="91" t="s">
        <v>358</v>
      </c>
      <c r="B2" s="91"/>
      <c r="C2" s="91"/>
      <c r="D2" s="91"/>
      <c r="E2" s="131" t="s">
        <v>609</v>
      </c>
      <c r="F2" s="131"/>
      <c r="G2" s="34" t="s">
        <v>429</v>
      </c>
    </row>
    <row r="3" spans="1:7" s="35" customFormat="1" ht="18" customHeight="1">
      <c r="A3" s="106" t="s">
        <v>364</v>
      </c>
      <c r="B3" s="89" t="s">
        <v>430</v>
      </c>
      <c r="C3" s="86" t="s">
        <v>409</v>
      </c>
      <c r="D3" s="87"/>
      <c r="E3" s="95" t="s">
        <v>410</v>
      </c>
      <c r="F3" s="96"/>
      <c r="G3" s="96"/>
    </row>
    <row r="4" spans="1:7" s="35" customFormat="1" ht="36" customHeight="1" thickBot="1">
      <c r="A4" s="107"/>
      <c r="B4" s="90"/>
      <c r="C4" s="37" t="s">
        <v>411</v>
      </c>
      <c r="D4" s="37" t="s">
        <v>412</v>
      </c>
      <c r="E4" s="38" t="s">
        <v>413</v>
      </c>
      <c r="F4" s="36" t="s">
        <v>414</v>
      </c>
      <c r="G4" s="39" t="s">
        <v>415</v>
      </c>
    </row>
    <row r="5" spans="1:7" s="40" customFormat="1" ht="15" customHeight="1">
      <c r="A5" s="29" t="s">
        <v>106</v>
      </c>
      <c r="B5" s="6">
        <f>SUM(B6+B7+B8,B36:B51)</f>
        <v>17297</v>
      </c>
      <c r="C5" s="6">
        <f>SUM(C6+C7+C8,C36:C51)</f>
        <v>14428</v>
      </c>
      <c r="D5" s="25">
        <f aca="true" t="shared" si="0" ref="D5:D51">IF(C5&gt;B5,999,IF(B5=0,0,C5/B5*100))</f>
        <v>83.4133086662427</v>
      </c>
      <c r="E5" s="6">
        <f>SUM(E6+E7+E8,E36:E51)</f>
        <v>2869</v>
      </c>
      <c r="F5" s="26">
        <f aca="true" t="shared" si="1" ref="F5:F51">IF(E5&gt;B5,999,IF(B5=0,0,E5/B5*100))</f>
        <v>16.5866913337573</v>
      </c>
      <c r="G5" s="26">
        <f aca="true" t="shared" si="2" ref="G5:G51">IF(C5=0,0,E5/C5*100)</f>
        <v>19.884945938453008</v>
      </c>
    </row>
    <row r="6" spans="1:7" s="40" customFormat="1" ht="14.25" customHeight="1">
      <c r="A6" s="29" t="s">
        <v>324</v>
      </c>
      <c r="B6" s="6">
        <f>SUM(C6+E6)</f>
        <v>10</v>
      </c>
      <c r="C6" s="6">
        <v>10</v>
      </c>
      <c r="D6" s="25">
        <f t="shared" si="0"/>
        <v>100</v>
      </c>
      <c r="E6" s="6">
        <v>0</v>
      </c>
      <c r="F6" s="26">
        <f t="shared" si="1"/>
        <v>0</v>
      </c>
      <c r="G6" s="26">
        <f t="shared" si="2"/>
        <v>0</v>
      </c>
    </row>
    <row r="7" spans="1:7" s="40" customFormat="1" ht="11.25" customHeight="1">
      <c r="A7" s="29" t="s">
        <v>361</v>
      </c>
      <c r="B7" s="6">
        <f>SUM(C7+E7)</f>
        <v>22</v>
      </c>
      <c r="C7" s="6">
        <v>21</v>
      </c>
      <c r="D7" s="25">
        <f t="shared" si="0"/>
        <v>95.45454545454545</v>
      </c>
      <c r="E7" s="6">
        <v>1</v>
      </c>
      <c r="F7" s="26">
        <f t="shared" si="1"/>
        <v>4.545454545454546</v>
      </c>
      <c r="G7" s="26">
        <f t="shared" si="2"/>
        <v>4.761904761904762</v>
      </c>
    </row>
    <row r="8" spans="1:7" s="40" customFormat="1" ht="14.25" customHeight="1">
      <c r="A8" s="29" t="s">
        <v>351</v>
      </c>
      <c r="B8" s="6">
        <f>SUM(B9:B35)</f>
        <v>5325</v>
      </c>
      <c r="C8" s="6">
        <f>SUM(C9:C35)</f>
        <v>4608</v>
      </c>
      <c r="D8" s="25">
        <f t="shared" si="0"/>
        <v>86.53521126760563</v>
      </c>
      <c r="E8" s="6">
        <f>SUM(E9:E35)</f>
        <v>717</v>
      </c>
      <c r="F8" s="26">
        <f t="shared" si="1"/>
        <v>13.464788732394368</v>
      </c>
      <c r="G8" s="26">
        <f t="shared" si="2"/>
        <v>15.559895833333334</v>
      </c>
    </row>
    <row r="9" spans="1:7" s="40" customFormat="1" ht="11.25" customHeight="1">
      <c r="A9" s="27" t="s">
        <v>511</v>
      </c>
      <c r="B9" s="6">
        <f aca="true" t="shared" si="3" ref="B9:B51">SUM(C9+E9)</f>
        <v>377</v>
      </c>
      <c r="C9" s="6">
        <v>344</v>
      </c>
      <c r="D9" s="25">
        <f t="shared" si="0"/>
        <v>91.24668435013263</v>
      </c>
      <c r="E9" s="6">
        <v>33</v>
      </c>
      <c r="F9" s="26">
        <f t="shared" si="1"/>
        <v>8.753315649867375</v>
      </c>
      <c r="G9" s="26">
        <f t="shared" si="2"/>
        <v>9.593023255813954</v>
      </c>
    </row>
    <row r="10" spans="1:7" s="40" customFormat="1" ht="11.25" customHeight="1">
      <c r="A10" s="27" t="s">
        <v>512</v>
      </c>
      <c r="B10" s="6">
        <f t="shared" si="3"/>
        <v>37</v>
      </c>
      <c r="C10" s="6">
        <v>34</v>
      </c>
      <c r="D10" s="25">
        <f t="shared" si="0"/>
        <v>91.8918918918919</v>
      </c>
      <c r="E10" s="6">
        <v>3</v>
      </c>
      <c r="F10" s="26">
        <f t="shared" si="1"/>
        <v>8.108108108108109</v>
      </c>
      <c r="G10" s="26">
        <f t="shared" si="2"/>
        <v>8.823529411764707</v>
      </c>
    </row>
    <row r="11" spans="1:7" s="40" customFormat="1" ht="11.25" customHeight="1">
      <c r="A11" s="27" t="s">
        <v>513</v>
      </c>
      <c r="B11" s="6">
        <f t="shared" si="3"/>
        <v>1</v>
      </c>
      <c r="C11" s="6">
        <v>1</v>
      </c>
      <c r="D11" s="25">
        <f t="shared" si="0"/>
        <v>100</v>
      </c>
      <c r="E11" s="6">
        <v>0</v>
      </c>
      <c r="F11" s="26">
        <f t="shared" si="1"/>
        <v>0</v>
      </c>
      <c r="G11" s="26">
        <f t="shared" si="2"/>
        <v>0</v>
      </c>
    </row>
    <row r="12" spans="1:7" s="40" customFormat="1" ht="11.25" customHeight="1">
      <c r="A12" s="27" t="s">
        <v>416</v>
      </c>
      <c r="B12" s="6">
        <f t="shared" si="3"/>
        <v>181</v>
      </c>
      <c r="C12" s="6">
        <v>146</v>
      </c>
      <c r="D12" s="25">
        <f t="shared" si="0"/>
        <v>80.66298342541437</v>
      </c>
      <c r="E12" s="6">
        <v>35</v>
      </c>
      <c r="F12" s="26">
        <f t="shared" si="1"/>
        <v>19.337016574585636</v>
      </c>
      <c r="G12" s="26">
        <f t="shared" si="2"/>
        <v>23.972602739726025</v>
      </c>
    </row>
    <row r="13" spans="1:7" s="40" customFormat="1" ht="11.25" customHeight="1">
      <c r="A13" s="27" t="s">
        <v>514</v>
      </c>
      <c r="B13" s="6">
        <f t="shared" si="3"/>
        <v>45</v>
      </c>
      <c r="C13" s="6">
        <v>44</v>
      </c>
      <c r="D13" s="25">
        <f t="shared" si="0"/>
        <v>97.77777777777777</v>
      </c>
      <c r="E13" s="6">
        <v>1</v>
      </c>
      <c r="F13" s="26">
        <f t="shared" si="1"/>
        <v>2.2222222222222223</v>
      </c>
      <c r="G13" s="26">
        <f t="shared" si="2"/>
        <v>2.272727272727273</v>
      </c>
    </row>
    <row r="14" spans="1:7" s="40" customFormat="1" ht="11.25" customHeight="1">
      <c r="A14" s="27" t="s">
        <v>417</v>
      </c>
      <c r="B14" s="6">
        <f t="shared" si="3"/>
        <v>39</v>
      </c>
      <c r="C14" s="6">
        <v>37</v>
      </c>
      <c r="D14" s="25">
        <f t="shared" si="0"/>
        <v>94.87179487179486</v>
      </c>
      <c r="E14" s="6">
        <v>2</v>
      </c>
      <c r="F14" s="26">
        <f t="shared" si="1"/>
        <v>5.128205128205128</v>
      </c>
      <c r="G14" s="26">
        <f t="shared" si="2"/>
        <v>5.405405405405405</v>
      </c>
    </row>
    <row r="15" spans="1:7" s="40" customFormat="1" ht="11.25" customHeight="1">
      <c r="A15" s="27" t="s">
        <v>418</v>
      </c>
      <c r="B15" s="6">
        <f t="shared" si="3"/>
        <v>22</v>
      </c>
      <c r="C15" s="6">
        <v>21</v>
      </c>
      <c r="D15" s="25">
        <f t="shared" si="0"/>
        <v>95.45454545454545</v>
      </c>
      <c r="E15" s="6">
        <v>1</v>
      </c>
      <c r="F15" s="26">
        <f t="shared" si="1"/>
        <v>4.545454545454546</v>
      </c>
      <c r="G15" s="26">
        <f t="shared" si="2"/>
        <v>4.761904761904762</v>
      </c>
    </row>
    <row r="16" spans="1:7" s="40" customFormat="1" ht="11.25" customHeight="1">
      <c r="A16" s="27" t="s">
        <v>419</v>
      </c>
      <c r="B16" s="6">
        <f t="shared" si="3"/>
        <v>95</v>
      </c>
      <c r="C16" s="6">
        <v>87</v>
      </c>
      <c r="D16" s="25">
        <f t="shared" si="0"/>
        <v>91.57894736842105</v>
      </c>
      <c r="E16" s="6">
        <v>8</v>
      </c>
      <c r="F16" s="26">
        <f t="shared" si="1"/>
        <v>8.421052631578947</v>
      </c>
      <c r="G16" s="26">
        <f t="shared" si="2"/>
        <v>9.195402298850574</v>
      </c>
    </row>
    <row r="17" spans="1:7" s="40" customFormat="1" ht="11.25" customHeight="1">
      <c r="A17" s="27" t="s">
        <v>515</v>
      </c>
      <c r="B17" s="6">
        <f t="shared" si="3"/>
        <v>86</v>
      </c>
      <c r="C17" s="6">
        <v>67</v>
      </c>
      <c r="D17" s="25">
        <f t="shared" si="0"/>
        <v>77.90697674418605</v>
      </c>
      <c r="E17" s="6">
        <v>19</v>
      </c>
      <c r="F17" s="26">
        <f t="shared" si="1"/>
        <v>22.093023255813954</v>
      </c>
      <c r="G17" s="26">
        <f t="shared" si="2"/>
        <v>28.35820895522388</v>
      </c>
    </row>
    <row r="18" spans="1:7" s="40" customFormat="1" ht="11.25" customHeight="1">
      <c r="A18" s="27" t="s">
        <v>422</v>
      </c>
      <c r="B18" s="6">
        <f t="shared" si="3"/>
        <v>23</v>
      </c>
      <c r="C18" s="6">
        <v>19</v>
      </c>
      <c r="D18" s="25">
        <f t="shared" si="0"/>
        <v>82.6086956521739</v>
      </c>
      <c r="E18" s="6">
        <v>4</v>
      </c>
      <c r="F18" s="26">
        <f t="shared" si="1"/>
        <v>17.391304347826086</v>
      </c>
      <c r="G18" s="26">
        <f t="shared" si="2"/>
        <v>21.052631578947366</v>
      </c>
    </row>
    <row r="19" spans="1:7" s="40" customFormat="1" ht="11.25" customHeight="1">
      <c r="A19" s="27" t="s">
        <v>420</v>
      </c>
      <c r="B19" s="6">
        <f>SUM(C19+E19)</f>
        <v>238</v>
      </c>
      <c r="C19" s="6">
        <v>187</v>
      </c>
      <c r="D19" s="25">
        <f>IF(C19&gt;B19,999,IF(B19=0,0,C19/B19*100))</f>
        <v>78.57142857142857</v>
      </c>
      <c r="E19" s="6">
        <v>51</v>
      </c>
      <c r="F19" s="26">
        <f>IF(E19&gt;B19,999,IF(B19=0,0,E19/B19*100))</f>
        <v>21.428571428571427</v>
      </c>
      <c r="G19" s="26">
        <f>IF(C19=0,0,E19/C19*100)</f>
        <v>27.27272727272727</v>
      </c>
    </row>
    <row r="20" spans="1:7" s="40" customFormat="1" ht="11.25" customHeight="1">
      <c r="A20" s="27" t="s">
        <v>421</v>
      </c>
      <c r="B20" s="6">
        <f t="shared" si="3"/>
        <v>282</v>
      </c>
      <c r="C20" s="6">
        <v>226</v>
      </c>
      <c r="D20" s="25">
        <f t="shared" si="0"/>
        <v>80.1418439716312</v>
      </c>
      <c r="E20" s="6">
        <v>56</v>
      </c>
      <c r="F20" s="26">
        <f t="shared" si="1"/>
        <v>19.858156028368796</v>
      </c>
      <c r="G20" s="26">
        <f t="shared" si="2"/>
        <v>24.778761061946902</v>
      </c>
    </row>
    <row r="21" spans="1:7" s="40" customFormat="1" ht="11.25" customHeight="1">
      <c r="A21" s="27" t="s">
        <v>516</v>
      </c>
      <c r="B21" s="6">
        <f t="shared" si="3"/>
        <v>91</v>
      </c>
      <c r="C21" s="6">
        <v>70</v>
      </c>
      <c r="D21" s="25">
        <f t="shared" si="0"/>
        <v>76.92307692307693</v>
      </c>
      <c r="E21" s="6">
        <v>21</v>
      </c>
      <c r="F21" s="26">
        <f t="shared" si="1"/>
        <v>23.076923076923077</v>
      </c>
      <c r="G21" s="26">
        <f t="shared" si="2"/>
        <v>30</v>
      </c>
    </row>
    <row r="22" spans="1:7" s="40" customFormat="1" ht="14.25" customHeight="1">
      <c r="A22" s="27" t="s">
        <v>423</v>
      </c>
      <c r="B22" s="6">
        <f t="shared" si="3"/>
        <v>72</v>
      </c>
      <c r="C22" s="6">
        <v>60</v>
      </c>
      <c r="D22" s="25">
        <f t="shared" si="0"/>
        <v>83.33333333333334</v>
      </c>
      <c r="E22" s="6">
        <v>12</v>
      </c>
      <c r="F22" s="26">
        <f t="shared" si="1"/>
        <v>16.666666666666664</v>
      </c>
      <c r="G22" s="26">
        <f t="shared" si="2"/>
        <v>20</v>
      </c>
    </row>
    <row r="23" spans="1:7" s="40" customFormat="1" ht="11.25" customHeight="1">
      <c r="A23" s="27" t="s">
        <v>424</v>
      </c>
      <c r="B23" s="6">
        <f>SUM(C23+E23)</f>
        <v>309</v>
      </c>
      <c r="C23" s="6">
        <v>263</v>
      </c>
      <c r="D23" s="25">
        <f>IF(C23&gt;B23,999,IF(B23=0,0,C23/B23*100))</f>
        <v>85.11326860841424</v>
      </c>
      <c r="E23" s="6">
        <v>46</v>
      </c>
      <c r="F23" s="26">
        <f>IF(E23&gt;B23,999,IF(B23=0,0,E23/B23*100))</f>
        <v>14.886731391585762</v>
      </c>
      <c r="G23" s="26">
        <f>IF(C23=0,0,E23/C23*100)</f>
        <v>17.490494296577946</v>
      </c>
    </row>
    <row r="24" spans="1:7" s="40" customFormat="1" ht="11.25" customHeight="1">
      <c r="A24" s="27" t="s">
        <v>425</v>
      </c>
      <c r="B24" s="6">
        <f>SUM(C24+E24)</f>
        <v>319</v>
      </c>
      <c r="C24" s="6">
        <v>274</v>
      </c>
      <c r="D24" s="25">
        <f>IF(C24&gt;B24,999,IF(B24=0,0,C24/B24*100))</f>
        <v>85.8934169278997</v>
      </c>
      <c r="E24" s="6">
        <v>45</v>
      </c>
      <c r="F24" s="26">
        <f>IF(E24&gt;B24,999,IF(B24=0,0,E24/B24*100))</f>
        <v>14.106583072100312</v>
      </c>
      <c r="G24" s="26">
        <f>IF(C24=0,0,E24/C24*100)</f>
        <v>16.423357664233578</v>
      </c>
    </row>
    <row r="25" spans="1:7" s="40" customFormat="1" ht="11.25" customHeight="1">
      <c r="A25" s="27" t="s">
        <v>517</v>
      </c>
      <c r="B25" s="6">
        <f t="shared" si="3"/>
        <v>236</v>
      </c>
      <c r="C25" s="6">
        <v>212</v>
      </c>
      <c r="D25" s="25">
        <f t="shared" si="0"/>
        <v>89.83050847457628</v>
      </c>
      <c r="E25" s="6">
        <v>24</v>
      </c>
      <c r="F25" s="26">
        <f t="shared" si="1"/>
        <v>10.16949152542373</v>
      </c>
      <c r="G25" s="26">
        <f t="shared" si="2"/>
        <v>11.320754716981133</v>
      </c>
    </row>
    <row r="26" spans="1:7" s="40" customFormat="1" ht="11.25" customHeight="1">
      <c r="A26" s="27" t="s">
        <v>426</v>
      </c>
      <c r="B26" s="6">
        <f t="shared" si="3"/>
        <v>705</v>
      </c>
      <c r="C26" s="6">
        <v>632</v>
      </c>
      <c r="D26" s="25">
        <f t="shared" si="0"/>
        <v>89.64539007092198</v>
      </c>
      <c r="E26" s="6">
        <v>73</v>
      </c>
      <c r="F26" s="26">
        <f t="shared" si="1"/>
        <v>10.354609929078014</v>
      </c>
      <c r="G26" s="26">
        <f t="shared" si="2"/>
        <v>11.550632911392405</v>
      </c>
    </row>
    <row r="27" spans="1:7" s="40" customFormat="1" ht="11.25" customHeight="1">
      <c r="A27" s="27" t="s">
        <v>427</v>
      </c>
      <c r="B27" s="6">
        <f t="shared" si="3"/>
        <v>772</v>
      </c>
      <c r="C27" s="6">
        <v>688</v>
      </c>
      <c r="D27" s="25">
        <f t="shared" si="0"/>
        <v>89.11917098445595</v>
      </c>
      <c r="E27" s="6">
        <v>84</v>
      </c>
      <c r="F27" s="26">
        <f t="shared" si="1"/>
        <v>10.880829015544041</v>
      </c>
      <c r="G27" s="26">
        <f t="shared" si="2"/>
        <v>12.209302325581394</v>
      </c>
    </row>
    <row r="28" spans="1:7" s="40" customFormat="1" ht="11.25" customHeight="1">
      <c r="A28" s="27" t="s">
        <v>518</v>
      </c>
      <c r="B28" s="6">
        <f t="shared" si="3"/>
        <v>349</v>
      </c>
      <c r="C28" s="6">
        <v>284</v>
      </c>
      <c r="D28" s="25">
        <f t="shared" si="0"/>
        <v>81.37535816618912</v>
      </c>
      <c r="E28" s="6">
        <v>65</v>
      </c>
      <c r="F28" s="26">
        <f t="shared" si="1"/>
        <v>18.624641833810887</v>
      </c>
      <c r="G28" s="26">
        <f t="shared" si="2"/>
        <v>22.887323943661972</v>
      </c>
    </row>
    <row r="29" spans="1:7" s="40" customFormat="1" ht="11.25" customHeight="1">
      <c r="A29" s="28" t="s">
        <v>519</v>
      </c>
      <c r="B29" s="6">
        <f t="shared" si="3"/>
        <v>170</v>
      </c>
      <c r="C29" s="6">
        <v>139</v>
      </c>
      <c r="D29" s="25">
        <f t="shared" si="0"/>
        <v>81.76470588235294</v>
      </c>
      <c r="E29" s="6">
        <v>31</v>
      </c>
      <c r="F29" s="26">
        <f t="shared" si="1"/>
        <v>18.235294117647058</v>
      </c>
      <c r="G29" s="26">
        <f t="shared" si="2"/>
        <v>22.302158273381295</v>
      </c>
    </row>
    <row r="30" spans="1:7" s="40" customFormat="1" ht="11.25" customHeight="1">
      <c r="A30" s="28" t="s">
        <v>520</v>
      </c>
      <c r="B30" s="6">
        <f t="shared" si="3"/>
        <v>473</v>
      </c>
      <c r="C30" s="6">
        <v>423</v>
      </c>
      <c r="D30" s="25">
        <f t="shared" si="0"/>
        <v>89.4291754756871</v>
      </c>
      <c r="E30" s="6">
        <v>50</v>
      </c>
      <c r="F30" s="26">
        <f>IF(E30&gt;B30,999,IF(B30=0,0,E30/B30*100))</f>
        <v>10.570824524312897</v>
      </c>
      <c r="G30" s="26">
        <f>IF(C30=0,0,E30/C30*100)</f>
        <v>11.82033096926714</v>
      </c>
    </row>
    <row r="31" spans="1:7" s="40" customFormat="1" ht="11.25" customHeight="1">
      <c r="A31" s="28" t="s">
        <v>521</v>
      </c>
      <c r="B31" s="6">
        <f t="shared" si="3"/>
        <v>135</v>
      </c>
      <c r="C31" s="6">
        <v>111</v>
      </c>
      <c r="D31" s="25">
        <f t="shared" si="0"/>
        <v>82.22222222222221</v>
      </c>
      <c r="E31" s="6">
        <v>24</v>
      </c>
      <c r="F31" s="26">
        <f>IF(E31&gt;B31,999,IF(B31=0,0,E31/B31*100))</f>
        <v>17.77777777777778</v>
      </c>
      <c r="G31" s="26">
        <f>IF(C31=0,0,E31/C31*100)</f>
        <v>21.62162162162162</v>
      </c>
    </row>
    <row r="32" spans="1:7" s="40" customFormat="1" ht="11.25" customHeight="1">
      <c r="A32" s="27" t="s">
        <v>522</v>
      </c>
      <c r="B32" s="6">
        <f t="shared" si="3"/>
        <v>119</v>
      </c>
      <c r="C32" s="6">
        <v>100</v>
      </c>
      <c r="D32" s="25">
        <f t="shared" si="0"/>
        <v>84.03361344537815</v>
      </c>
      <c r="E32" s="6">
        <v>19</v>
      </c>
      <c r="F32" s="26">
        <f t="shared" si="1"/>
        <v>15.966386554621847</v>
      </c>
      <c r="G32" s="26">
        <f t="shared" si="2"/>
        <v>19</v>
      </c>
    </row>
    <row r="33" spans="1:7" s="40" customFormat="1" ht="11.25" customHeight="1">
      <c r="A33" s="27" t="s">
        <v>523</v>
      </c>
      <c r="B33" s="6">
        <f t="shared" si="3"/>
        <v>52</v>
      </c>
      <c r="C33" s="6">
        <v>48</v>
      </c>
      <c r="D33" s="25">
        <f t="shared" si="0"/>
        <v>92.3076923076923</v>
      </c>
      <c r="E33" s="6">
        <v>4</v>
      </c>
      <c r="F33" s="26">
        <f t="shared" si="1"/>
        <v>7.6923076923076925</v>
      </c>
      <c r="G33" s="26">
        <f t="shared" si="2"/>
        <v>8.333333333333332</v>
      </c>
    </row>
    <row r="34" spans="1:7" s="40" customFormat="1" ht="11.25" customHeight="1">
      <c r="A34" s="27" t="s">
        <v>524</v>
      </c>
      <c r="B34" s="6">
        <f t="shared" si="3"/>
        <v>95</v>
      </c>
      <c r="C34" s="6">
        <v>89</v>
      </c>
      <c r="D34" s="25">
        <f t="shared" si="0"/>
        <v>93.6842105263158</v>
      </c>
      <c r="E34" s="6">
        <v>6</v>
      </c>
      <c r="F34" s="26">
        <f t="shared" si="1"/>
        <v>6.315789473684211</v>
      </c>
      <c r="G34" s="26">
        <f t="shared" si="2"/>
        <v>6.741573033707865</v>
      </c>
    </row>
    <row r="35" spans="1:7" s="40" customFormat="1" ht="11.25" customHeight="1">
      <c r="A35" s="27" t="s">
        <v>525</v>
      </c>
      <c r="B35" s="6">
        <f t="shared" si="3"/>
        <v>2</v>
      </c>
      <c r="C35" s="6">
        <v>2</v>
      </c>
      <c r="D35" s="25">
        <f t="shared" si="0"/>
        <v>100</v>
      </c>
      <c r="E35" s="6">
        <v>0</v>
      </c>
      <c r="F35" s="26">
        <f t="shared" si="1"/>
        <v>0</v>
      </c>
      <c r="G35" s="26">
        <f t="shared" si="2"/>
        <v>0</v>
      </c>
    </row>
    <row r="36" spans="1:7" s="40" customFormat="1" ht="14.25" customHeight="1">
      <c r="A36" s="29" t="s">
        <v>526</v>
      </c>
      <c r="B36" s="6">
        <f t="shared" si="3"/>
        <v>108</v>
      </c>
      <c r="C36" s="6">
        <v>72</v>
      </c>
      <c r="D36" s="25">
        <f t="shared" si="0"/>
        <v>66.66666666666666</v>
      </c>
      <c r="E36" s="6">
        <v>36</v>
      </c>
      <c r="F36" s="26">
        <f t="shared" si="1"/>
        <v>33.33333333333333</v>
      </c>
      <c r="G36" s="26">
        <f t="shared" si="2"/>
        <v>50</v>
      </c>
    </row>
    <row r="37" spans="1:7" s="40" customFormat="1" ht="11.25" customHeight="1">
      <c r="A37" s="29" t="s">
        <v>527</v>
      </c>
      <c r="B37" s="6">
        <f>SUM(C37+E37)</f>
        <v>70</v>
      </c>
      <c r="C37" s="6">
        <v>59</v>
      </c>
      <c r="D37" s="25">
        <f>IF(C37&gt;B37,999,IF(B37=0,0,C37/B37*100))</f>
        <v>84.28571428571429</v>
      </c>
      <c r="E37" s="6">
        <v>11</v>
      </c>
      <c r="F37" s="26">
        <f>IF(E37&gt;B37,999,IF(B37=0,0,E37/B37*100))</f>
        <v>15.714285714285714</v>
      </c>
      <c r="G37" s="26">
        <f>IF(C37=0,0,E37/C37*100)</f>
        <v>18.64406779661017</v>
      </c>
    </row>
    <row r="38" spans="1:7" s="40" customFormat="1" ht="11.25" customHeight="1">
      <c r="A38" s="29" t="s">
        <v>528</v>
      </c>
      <c r="B38" s="6">
        <f>SUM(C38+E38)</f>
        <v>757</v>
      </c>
      <c r="C38" s="6">
        <v>657</v>
      </c>
      <c r="D38" s="25">
        <f>IF(C38&gt;B38,999,IF(B38=0,0,C38/B38*100))</f>
        <v>86.78996036988111</v>
      </c>
      <c r="E38" s="6">
        <v>100</v>
      </c>
      <c r="F38" s="26">
        <f>IF(E38&gt;B38,999,IF(B38=0,0,E38/B38*100))</f>
        <v>13.210039630118892</v>
      </c>
      <c r="G38" s="26">
        <f>IF(C38=0,0,E38/C38*100)</f>
        <v>15.220700152207002</v>
      </c>
    </row>
    <row r="39" spans="1:7" s="40" customFormat="1" ht="11.25" customHeight="1">
      <c r="A39" s="29" t="s">
        <v>352</v>
      </c>
      <c r="B39" s="6">
        <f>SUM(C39+E39)</f>
        <v>2878</v>
      </c>
      <c r="C39" s="6">
        <v>2401</v>
      </c>
      <c r="D39" s="25">
        <f>IF(C39&gt;B39,999,IF(B39=0,0,C39/B39*100))</f>
        <v>83.42599027102155</v>
      </c>
      <c r="E39" s="6">
        <v>477</v>
      </c>
      <c r="F39" s="26">
        <f>IF(E39&gt;B39,999,IF(B39=0,0,E39/B39*100))</f>
        <v>16.574009728978456</v>
      </c>
      <c r="G39" s="26">
        <f>IF(C39=0,0,E39/C39*100)</f>
        <v>19.866722199083714</v>
      </c>
    </row>
    <row r="40" spans="1:7" s="40" customFormat="1" ht="11.25" customHeight="1">
      <c r="A40" s="29" t="s">
        <v>529</v>
      </c>
      <c r="B40" s="6">
        <f t="shared" si="3"/>
        <v>1068</v>
      </c>
      <c r="C40" s="6">
        <v>855</v>
      </c>
      <c r="D40" s="25">
        <f t="shared" si="0"/>
        <v>80.0561797752809</v>
      </c>
      <c r="E40" s="6">
        <v>213</v>
      </c>
      <c r="F40" s="26">
        <f t="shared" si="1"/>
        <v>19.9438202247191</v>
      </c>
      <c r="G40" s="26">
        <f t="shared" si="2"/>
        <v>24.912280701754387</v>
      </c>
    </row>
    <row r="41" spans="1:7" s="40" customFormat="1" ht="11.25" customHeight="1">
      <c r="A41" s="29" t="s">
        <v>353</v>
      </c>
      <c r="B41" s="6">
        <f t="shared" si="3"/>
        <v>1721</v>
      </c>
      <c r="C41" s="6">
        <v>1457</v>
      </c>
      <c r="D41" s="25">
        <f t="shared" si="0"/>
        <v>84.66008134805347</v>
      </c>
      <c r="E41" s="6">
        <v>264</v>
      </c>
      <c r="F41" s="26">
        <f t="shared" si="1"/>
        <v>15.339918651946544</v>
      </c>
      <c r="G41" s="26">
        <f t="shared" si="2"/>
        <v>18.119423472889498</v>
      </c>
    </row>
    <row r="42" spans="1:7" s="40" customFormat="1" ht="11.25" customHeight="1">
      <c r="A42" s="29" t="s">
        <v>530</v>
      </c>
      <c r="B42" s="6">
        <f t="shared" si="3"/>
        <v>626</v>
      </c>
      <c r="C42" s="6">
        <v>534</v>
      </c>
      <c r="D42" s="25">
        <f t="shared" si="0"/>
        <v>85.3035143769968</v>
      </c>
      <c r="E42" s="6">
        <v>92</v>
      </c>
      <c r="F42" s="26">
        <f t="shared" si="1"/>
        <v>14.696485623003195</v>
      </c>
      <c r="G42" s="26">
        <f t="shared" si="2"/>
        <v>17.228464419475657</v>
      </c>
    </row>
    <row r="43" spans="1:7" s="40" customFormat="1" ht="11.25" customHeight="1">
      <c r="A43" s="29" t="s">
        <v>354</v>
      </c>
      <c r="B43" s="6">
        <f t="shared" si="3"/>
        <v>586</v>
      </c>
      <c r="C43" s="6">
        <v>454</v>
      </c>
      <c r="D43" s="25">
        <f t="shared" si="0"/>
        <v>77.47440273037543</v>
      </c>
      <c r="E43" s="6">
        <v>132</v>
      </c>
      <c r="F43" s="26">
        <f t="shared" si="1"/>
        <v>22.525597269624573</v>
      </c>
      <c r="G43" s="26">
        <f t="shared" si="2"/>
        <v>29.074889867841406</v>
      </c>
    </row>
    <row r="44" spans="1:7" s="40" customFormat="1" ht="11.25" customHeight="1">
      <c r="A44" s="30" t="s">
        <v>531</v>
      </c>
      <c r="B44" s="6">
        <f t="shared" si="3"/>
        <v>192</v>
      </c>
      <c r="C44" s="6">
        <v>136</v>
      </c>
      <c r="D44" s="25">
        <f t="shared" si="0"/>
        <v>70.83333333333334</v>
      </c>
      <c r="E44" s="6">
        <v>56</v>
      </c>
      <c r="F44" s="26">
        <f t="shared" si="1"/>
        <v>29.166666666666668</v>
      </c>
      <c r="G44" s="26">
        <f t="shared" si="2"/>
        <v>41.17647058823529</v>
      </c>
    </row>
    <row r="45" spans="1:7" s="40" customFormat="1" ht="11.25" customHeight="1">
      <c r="A45" s="30" t="s">
        <v>355</v>
      </c>
      <c r="B45" s="6">
        <f t="shared" si="3"/>
        <v>763</v>
      </c>
      <c r="C45" s="6">
        <v>609</v>
      </c>
      <c r="D45" s="25">
        <f t="shared" si="0"/>
        <v>79.81651376146789</v>
      </c>
      <c r="E45" s="6">
        <v>154</v>
      </c>
      <c r="F45" s="26">
        <f t="shared" si="1"/>
        <v>20.18348623853211</v>
      </c>
      <c r="G45" s="26">
        <f t="shared" si="2"/>
        <v>25.287356321839084</v>
      </c>
    </row>
    <row r="46" spans="1:7" s="40" customFormat="1" ht="11.25" customHeight="1">
      <c r="A46" s="30" t="s">
        <v>532</v>
      </c>
      <c r="B46" s="6">
        <f t="shared" si="3"/>
        <v>1387</v>
      </c>
      <c r="C46" s="6">
        <v>1023</v>
      </c>
      <c r="D46" s="25">
        <f t="shared" si="0"/>
        <v>73.75630857966836</v>
      </c>
      <c r="E46" s="6">
        <v>364</v>
      </c>
      <c r="F46" s="26">
        <f t="shared" si="1"/>
        <v>26.24369142033165</v>
      </c>
      <c r="G46" s="26">
        <f t="shared" si="2"/>
        <v>35.581622678396876</v>
      </c>
    </row>
    <row r="47" spans="1:7" s="40" customFormat="1" ht="11.25" customHeight="1">
      <c r="A47" s="30" t="s">
        <v>533</v>
      </c>
      <c r="B47" s="6">
        <f t="shared" si="3"/>
        <v>64</v>
      </c>
      <c r="C47" s="6">
        <v>58</v>
      </c>
      <c r="D47" s="25">
        <f t="shared" si="0"/>
        <v>90.625</v>
      </c>
      <c r="E47" s="6">
        <v>6</v>
      </c>
      <c r="F47" s="26">
        <f t="shared" si="1"/>
        <v>9.375</v>
      </c>
      <c r="G47" s="26">
        <f t="shared" si="2"/>
        <v>10.344827586206897</v>
      </c>
    </row>
    <row r="48" spans="1:7" s="40" customFormat="1" ht="11.25" customHeight="1">
      <c r="A48" s="30" t="s">
        <v>534</v>
      </c>
      <c r="B48" s="6">
        <f t="shared" si="3"/>
        <v>310</v>
      </c>
      <c r="C48" s="6">
        <v>263</v>
      </c>
      <c r="D48" s="25">
        <f t="shared" si="0"/>
        <v>84.83870967741936</v>
      </c>
      <c r="E48" s="6">
        <v>47</v>
      </c>
      <c r="F48" s="26">
        <f t="shared" si="1"/>
        <v>15.161290322580644</v>
      </c>
      <c r="G48" s="26">
        <f t="shared" si="2"/>
        <v>17.870722433460077</v>
      </c>
    </row>
    <row r="49" spans="1:7" s="40" customFormat="1" ht="11.25" customHeight="1">
      <c r="A49" s="30" t="s">
        <v>535</v>
      </c>
      <c r="B49" s="6">
        <f t="shared" si="3"/>
        <v>884</v>
      </c>
      <c r="C49" s="6">
        <v>750</v>
      </c>
      <c r="D49" s="25">
        <f t="shared" si="0"/>
        <v>84.84162895927602</v>
      </c>
      <c r="E49" s="6">
        <v>134</v>
      </c>
      <c r="F49" s="26">
        <f t="shared" si="1"/>
        <v>15.158371040723981</v>
      </c>
      <c r="G49" s="26">
        <f t="shared" si="2"/>
        <v>17.866666666666667</v>
      </c>
    </row>
    <row r="50" spans="1:7" s="40" customFormat="1" ht="11.25" customHeight="1">
      <c r="A50" s="30" t="s">
        <v>536</v>
      </c>
      <c r="B50" s="6">
        <f t="shared" si="3"/>
        <v>198</v>
      </c>
      <c r="C50" s="6">
        <v>185</v>
      </c>
      <c r="D50" s="25">
        <f t="shared" si="0"/>
        <v>93.43434343434343</v>
      </c>
      <c r="E50" s="6">
        <v>13</v>
      </c>
      <c r="F50" s="26">
        <f t="shared" si="1"/>
        <v>6.565656565656567</v>
      </c>
      <c r="G50" s="26">
        <f t="shared" si="2"/>
        <v>7.027027027027027</v>
      </c>
    </row>
    <row r="51" spans="1:7" s="40" customFormat="1" ht="13.5" customHeight="1" thickBot="1">
      <c r="A51" s="29" t="s">
        <v>537</v>
      </c>
      <c r="B51" s="6">
        <f t="shared" si="3"/>
        <v>328</v>
      </c>
      <c r="C51" s="6">
        <v>276</v>
      </c>
      <c r="D51" s="25">
        <f t="shared" si="0"/>
        <v>84.14634146341463</v>
      </c>
      <c r="E51" s="6">
        <v>52</v>
      </c>
      <c r="F51" s="26">
        <f t="shared" si="1"/>
        <v>15.853658536585366</v>
      </c>
      <c r="G51" s="26">
        <f t="shared" si="2"/>
        <v>18.84057971014493</v>
      </c>
    </row>
    <row r="52" spans="1:7" s="42" customFormat="1" ht="34.5" customHeight="1">
      <c r="A52" s="132" t="s">
        <v>408</v>
      </c>
      <c r="B52" s="132"/>
      <c r="C52" s="132"/>
      <c r="D52" s="132"/>
      <c r="E52" s="41"/>
      <c r="F52" s="41"/>
      <c r="G52" s="41"/>
    </row>
    <row r="53" s="35" customFormat="1" ht="13.5" customHeight="1">
      <c r="A53" s="35" t="s">
        <v>407</v>
      </c>
    </row>
    <row r="54" spans="1:7" s="40" customFormat="1" ht="13.5" customHeight="1">
      <c r="A54" s="88" t="s">
        <v>488</v>
      </c>
      <c r="B54" s="102"/>
      <c r="C54" s="102"/>
      <c r="D54" s="102"/>
      <c r="E54" s="102" t="s">
        <v>489</v>
      </c>
      <c r="F54" s="102"/>
      <c r="G54" s="102"/>
    </row>
  </sheetData>
  <mergeCells count="11">
    <mergeCell ref="A1:D1"/>
    <mergeCell ref="E1:G1"/>
    <mergeCell ref="E54:G54"/>
    <mergeCell ref="E3:G3"/>
    <mergeCell ref="A2:D2"/>
    <mergeCell ref="C3:D3"/>
    <mergeCell ref="A3:A4"/>
    <mergeCell ref="A54:D54"/>
    <mergeCell ref="B3:B4"/>
    <mergeCell ref="E2:F2"/>
    <mergeCell ref="A52:D52"/>
  </mergeCells>
  <dataValidations count="1">
    <dataValidation type="whole" allowBlank="1" showInputMessage="1" showErrorMessage="1" errorTitle="嘿嘿！你粉混喔" error="數字必須素整數而且不得小於 0 也應該不會大於 50000000 吧" sqref="E9:E51 C9:C5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7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40" customWidth="1"/>
    <col min="2" max="2" width="8.25390625" style="40" customWidth="1"/>
    <col min="3" max="3" width="7.75390625" style="40" customWidth="1"/>
    <col min="4" max="4" width="6.125" style="40" customWidth="1"/>
    <col min="5" max="5" width="6.375" style="40" customWidth="1"/>
    <col min="6" max="6" width="6.00390625" style="40" customWidth="1"/>
    <col min="7" max="7" width="6.375" style="40" customWidth="1"/>
    <col min="8" max="8" width="5.75390625" style="40" customWidth="1"/>
    <col min="9" max="9" width="6.25390625" style="40" customWidth="1"/>
    <col min="10" max="10" width="9.25390625" style="40" customWidth="1"/>
    <col min="11" max="11" width="8.375" style="40" customWidth="1"/>
    <col min="12" max="19" width="7.625" style="40" customWidth="1"/>
    <col min="20" max="20" width="28.625" style="40" customWidth="1"/>
    <col min="21" max="22" width="6.125" style="40" customWidth="1"/>
    <col min="23" max="23" width="6.25390625" style="40" customWidth="1"/>
    <col min="24" max="24" width="6.125" style="40" customWidth="1"/>
    <col min="25" max="26" width="6.50390625" style="40" customWidth="1"/>
    <col min="27" max="27" width="5.875" style="40" customWidth="1"/>
    <col min="28" max="28" width="6.50390625" style="40" customWidth="1"/>
    <col min="29" max="29" width="6.625" style="40" customWidth="1"/>
    <col min="30" max="30" width="6.375" style="40" customWidth="1"/>
    <col min="31" max="31" width="6.625" style="40" customWidth="1"/>
    <col min="32" max="32" width="6.375" style="40" customWidth="1"/>
    <col min="33" max="33" width="6.625" style="40" customWidth="1"/>
    <col min="34" max="34" width="6.375" style="40" customWidth="1"/>
    <col min="35" max="35" width="6.625" style="40" customWidth="1"/>
    <col min="36" max="36" width="6.375" style="40" customWidth="1"/>
    <col min="37" max="37" width="6.625" style="40" customWidth="1"/>
    <col min="38" max="38" width="6.375" style="40" customWidth="1"/>
    <col min="39" max="39" width="6.625" style="40" customWidth="1"/>
    <col min="40" max="40" width="6.375" style="40" customWidth="1"/>
    <col min="41" max="41" width="25.625" style="40" customWidth="1"/>
    <col min="42" max="49" width="6.625" style="40" customWidth="1"/>
    <col min="50" max="61" width="6.375" style="40" customWidth="1"/>
    <col min="62" max="62" width="25.625" style="40" customWidth="1"/>
    <col min="63" max="70" width="6.625" style="40" customWidth="1"/>
    <col min="71" max="82" width="6.375" style="40" customWidth="1"/>
    <col min="83" max="83" width="25.625" style="40" customWidth="1"/>
    <col min="84" max="91" width="6.625" style="40" customWidth="1"/>
    <col min="92" max="92" width="7.375" style="40" customWidth="1"/>
    <col min="93" max="93" width="7.25390625" style="40" customWidth="1"/>
    <col min="94" max="94" width="7.00390625" style="40" customWidth="1"/>
    <col min="95" max="103" width="6.375" style="40" customWidth="1"/>
    <col min="104" max="104" width="25.625" style="40" customWidth="1"/>
    <col min="105" max="112" width="6.625" style="40" customWidth="1"/>
    <col min="113" max="113" width="7.125" style="40" customWidth="1"/>
    <col min="114" max="115" width="6.875" style="40" customWidth="1"/>
    <col min="116" max="120" width="6.375" style="40" customWidth="1"/>
    <col min="121" max="16384" width="9.00390625" style="40" customWidth="1"/>
  </cols>
  <sheetData>
    <row r="1" spans="1:120" ht="48" customHeight="1">
      <c r="A1" s="109" t="s">
        <v>208</v>
      </c>
      <c r="B1" s="109"/>
      <c r="C1" s="109"/>
      <c r="D1" s="109"/>
      <c r="E1" s="109"/>
      <c r="F1" s="109"/>
      <c r="G1" s="109"/>
      <c r="H1" s="109"/>
      <c r="I1" s="109"/>
      <c r="J1" s="133" t="s">
        <v>332</v>
      </c>
      <c r="K1" s="133"/>
      <c r="L1" s="133"/>
      <c r="M1" s="133"/>
      <c r="N1" s="133"/>
      <c r="O1" s="133"/>
      <c r="P1" s="133"/>
      <c r="Q1" s="133"/>
      <c r="R1" s="133"/>
      <c r="S1" s="133"/>
      <c r="T1" s="109" t="s">
        <v>209</v>
      </c>
      <c r="U1" s="109"/>
      <c r="V1" s="109"/>
      <c r="W1" s="109"/>
      <c r="X1" s="109"/>
      <c r="Y1" s="109"/>
      <c r="Z1" s="109"/>
      <c r="AA1" s="109"/>
      <c r="AB1" s="109"/>
      <c r="AC1" s="133" t="s">
        <v>333</v>
      </c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09" t="s">
        <v>210</v>
      </c>
      <c r="AP1" s="109"/>
      <c r="AQ1" s="109"/>
      <c r="AR1" s="109"/>
      <c r="AS1" s="109"/>
      <c r="AT1" s="109"/>
      <c r="AU1" s="109"/>
      <c r="AV1" s="109"/>
      <c r="AW1" s="109"/>
      <c r="AX1" s="133" t="s">
        <v>334</v>
      </c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09" t="s">
        <v>211</v>
      </c>
      <c r="BK1" s="109"/>
      <c r="BL1" s="109"/>
      <c r="BM1" s="109"/>
      <c r="BN1" s="109"/>
      <c r="BO1" s="109"/>
      <c r="BP1" s="109"/>
      <c r="BQ1" s="109"/>
      <c r="BR1" s="109"/>
      <c r="BS1" s="133" t="s">
        <v>335</v>
      </c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09" t="s">
        <v>211</v>
      </c>
      <c r="CF1" s="109"/>
      <c r="CG1" s="109"/>
      <c r="CH1" s="109"/>
      <c r="CI1" s="109"/>
      <c r="CJ1" s="109"/>
      <c r="CK1" s="109"/>
      <c r="CL1" s="109"/>
      <c r="CM1" s="109"/>
      <c r="CN1" s="133" t="s">
        <v>336</v>
      </c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09" t="s">
        <v>212</v>
      </c>
      <c r="DA1" s="109"/>
      <c r="DB1" s="109"/>
      <c r="DC1" s="109"/>
      <c r="DD1" s="109"/>
      <c r="DE1" s="109"/>
      <c r="DF1" s="109"/>
      <c r="DG1" s="109"/>
      <c r="DH1" s="109"/>
      <c r="DI1" s="133" t="s">
        <v>337</v>
      </c>
      <c r="DJ1" s="133"/>
      <c r="DK1" s="133"/>
      <c r="DL1" s="133"/>
      <c r="DM1" s="133"/>
      <c r="DN1" s="133"/>
      <c r="DO1" s="109"/>
      <c r="DP1" s="109"/>
    </row>
    <row r="2" spans="1:120" s="35" customFormat="1" ht="12.75" customHeight="1" thickBot="1">
      <c r="A2" s="146" t="s">
        <v>358</v>
      </c>
      <c r="B2" s="146"/>
      <c r="C2" s="146"/>
      <c r="D2" s="146"/>
      <c r="E2" s="146"/>
      <c r="F2" s="146"/>
      <c r="G2" s="146"/>
      <c r="H2" s="146"/>
      <c r="I2" s="146"/>
      <c r="J2" s="108" t="s">
        <v>609</v>
      </c>
      <c r="K2" s="108"/>
      <c r="L2" s="108"/>
      <c r="M2" s="108"/>
      <c r="N2" s="108"/>
      <c r="O2" s="108"/>
      <c r="P2" s="108"/>
      <c r="Q2" s="108"/>
      <c r="R2" s="56" t="s">
        <v>320</v>
      </c>
      <c r="S2" s="56"/>
      <c r="T2" s="146" t="s">
        <v>358</v>
      </c>
      <c r="U2" s="146"/>
      <c r="V2" s="146"/>
      <c r="W2" s="146"/>
      <c r="X2" s="146"/>
      <c r="Y2" s="146"/>
      <c r="Z2" s="146"/>
      <c r="AA2" s="146"/>
      <c r="AB2" s="146"/>
      <c r="AC2" s="108" t="s">
        <v>607</v>
      </c>
      <c r="AD2" s="108"/>
      <c r="AE2" s="108"/>
      <c r="AF2" s="108"/>
      <c r="AG2" s="108"/>
      <c r="AH2" s="108"/>
      <c r="AI2" s="108"/>
      <c r="AJ2" s="108"/>
      <c r="AK2" s="108"/>
      <c r="AN2" s="34" t="s">
        <v>320</v>
      </c>
      <c r="AO2" s="146" t="s">
        <v>358</v>
      </c>
      <c r="AP2" s="146"/>
      <c r="AQ2" s="146"/>
      <c r="AR2" s="146"/>
      <c r="AS2" s="146"/>
      <c r="AT2" s="146"/>
      <c r="AU2" s="146"/>
      <c r="AV2" s="146"/>
      <c r="AW2" s="146"/>
      <c r="AX2" s="108" t="s">
        <v>607</v>
      </c>
      <c r="AY2" s="108"/>
      <c r="AZ2" s="108"/>
      <c r="BA2" s="108"/>
      <c r="BB2" s="108"/>
      <c r="BC2" s="108"/>
      <c r="BD2" s="108"/>
      <c r="BE2" s="108"/>
      <c r="BF2" s="108"/>
      <c r="BI2" s="34" t="s">
        <v>320</v>
      </c>
      <c r="BJ2" s="146" t="s">
        <v>358</v>
      </c>
      <c r="BK2" s="146"/>
      <c r="BL2" s="146"/>
      <c r="BM2" s="146"/>
      <c r="BN2" s="146"/>
      <c r="BO2" s="146"/>
      <c r="BP2" s="146"/>
      <c r="BQ2" s="146"/>
      <c r="BR2" s="146"/>
      <c r="BS2" s="131" t="s">
        <v>608</v>
      </c>
      <c r="BT2" s="131"/>
      <c r="BU2" s="131"/>
      <c r="BV2" s="131"/>
      <c r="BW2" s="131"/>
      <c r="BX2" s="131"/>
      <c r="BY2" s="131"/>
      <c r="BZ2" s="131"/>
      <c r="CA2" s="131"/>
      <c r="CB2" s="48"/>
      <c r="CC2" s="48"/>
      <c r="CD2" s="57" t="s">
        <v>320</v>
      </c>
      <c r="CE2" s="146" t="s">
        <v>358</v>
      </c>
      <c r="CF2" s="146"/>
      <c r="CG2" s="146"/>
      <c r="CH2" s="146"/>
      <c r="CI2" s="146"/>
      <c r="CJ2" s="146"/>
      <c r="CK2" s="146"/>
      <c r="CL2" s="146"/>
      <c r="CM2" s="146"/>
      <c r="CN2" s="108" t="s">
        <v>608</v>
      </c>
      <c r="CO2" s="108"/>
      <c r="CP2" s="108"/>
      <c r="CQ2" s="108"/>
      <c r="CR2" s="108"/>
      <c r="CS2" s="108"/>
      <c r="CT2" s="108"/>
      <c r="CU2" s="108"/>
      <c r="CV2" s="108"/>
      <c r="CY2" s="34" t="s">
        <v>320</v>
      </c>
      <c r="CZ2" s="146" t="s">
        <v>344</v>
      </c>
      <c r="DA2" s="146"/>
      <c r="DB2" s="146"/>
      <c r="DC2" s="146"/>
      <c r="DD2" s="146"/>
      <c r="DE2" s="146"/>
      <c r="DF2" s="146"/>
      <c r="DG2" s="146"/>
      <c r="DH2" s="146"/>
      <c r="DI2" s="161" t="s">
        <v>607</v>
      </c>
      <c r="DJ2" s="161"/>
      <c r="DK2" s="161"/>
      <c r="DL2" s="161"/>
      <c r="DM2" s="161"/>
      <c r="DN2" s="58"/>
      <c r="DP2" s="34" t="s">
        <v>345</v>
      </c>
    </row>
    <row r="3" spans="1:120" s="35" customFormat="1" ht="12.75" customHeight="1">
      <c r="A3" s="106" t="s">
        <v>133</v>
      </c>
      <c r="B3" s="89" t="s">
        <v>134</v>
      </c>
      <c r="C3" s="156" t="s">
        <v>135</v>
      </c>
      <c r="D3" s="159" t="s">
        <v>136</v>
      </c>
      <c r="E3" s="147"/>
      <c r="F3" s="147"/>
      <c r="G3" s="147"/>
      <c r="H3" s="147"/>
      <c r="I3" s="147"/>
      <c r="J3" s="147" t="s">
        <v>137</v>
      </c>
      <c r="K3" s="147"/>
      <c r="L3" s="147"/>
      <c r="M3" s="147"/>
      <c r="N3" s="147"/>
      <c r="O3" s="147"/>
      <c r="P3" s="147"/>
      <c r="Q3" s="147"/>
      <c r="R3" s="147"/>
      <c r="S3" s="147"/>
      <c r="T3" s="106" t="s">
        <v>133</v>
      </c>
      <c r="U3" s="147" t="s">
        <v>138</v>
      </c>
      <c r="V3" s="147"/>
      <c r="W3" s="147"/>
      <c r="X3" s="147"/>
      <c r="Y3" s="147"/>
      <c r="Z3" s="147"/>
      <c r="AA3" s="147"/>
      <c r="AB3" s="147"/>
      <c r="AC3" s="147" t="s">
        <v>139</v>
      </c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06" t="s">
        <v>133</v>
      </c>
      <c r="AP3" s="147" t="s">
        <v>140</v>
      </c>
      <c r="AQ3" s="147"/>
      <c r="AR3" s="147"/>
      <c r="AS3" s="147"/>
      <c r="AT3" s="147"/>
      <c r="AU3" s="147"/>
      <c r="AV3" s="147"/>
      <c r="AW3" s="147"/>
      <c r="AX3" s="147" t="s">
        <v>141</v>
      </c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06" t="s">
        <v>133</v>
      </c>
      <c r="BK3" s="147" t="s">
        <v>142</v>
      </c>
      <c r="BL3" s="147"/>
      <c r="BM3" s="147"/>
      <c r="BN3" s="147"/>
      <c r="BO3" s="147"/>
      <c r="BP3" s="147"/>
      <c r="BQ3" s="147"/>
      <c r="BR3" s="147"/>
      <c r="BS3" s="147" t="s">
        <v>143</v>
      </c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06" t="s">
        <v>133</v>
      </c>
      <c r="CF3" s="147" t="s">
        <v>144</v>
      </c>
      <c r="CG3" s="147"/>
      <c r="CH3" s="147"/>
      <c r="CI3" s="147"/>
      <c r="CJ3" s="147"/>
      <c r="CK3" s="147"/>
      <c r="CL3" s="147"/>
      <c r="CM3" s="147"/>
      <c r="CN3" s="147" t="s">
        <v>145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06" t="s">
        <v>133</v>
      </c>
      <c r="DA3" s="147" t="s">
        <v>146</v>
      </c>
      <c r="DB3" s="147"/>
      <c r="DC3" s="147"/>
      <c r="DD3" s="147"/>
      <c r="DE3" s="147"/>
      <c r="DF3" s="147"/>
      <c r="DG3" s="147"/>
      <c r="DH3" s="147"/>
      <c r="DI3" s="59" t="s">
        <v>213</v>
      </c>
      <c r="DJ3" s="59"/>
      <c r="DK3" s="59"/>
      <c r="DL3" s="59"/>
      <c r="DM3" s="59"/>
      <c r="DN3" s="59"/>
      <c r="DO3" s="59"/>
      <c r="DP3" s="59"/>
    </row>
    <row r="4" spans="1:120" s="35" customFormat="1" ht="12.75" customHeight="1">
      <c r="A4" s="148"/>
      <c r="B4" s="154"/>
      <c r="C4" s="157"/>
      <c r="D4" s="145" t="s">
        <v>147</v>
      </c>
      <c r="E4" s="143"/>
      <c r="F4" s="143"/>
      <c r="G4" s="143"/>
      <c r="H4" s="143"/>
      <c r="I4" s="143"/>
      <c r="J4" s="135" t="s">
        <v>148</v>
      </c>
      <c r="K4" s="135"/>
      <c r="L4" s="143"/>
      <c r="M4" s="143"/>
      <c r="N4" s="143"/>
      <c r="O4" s="143"/>
      <c r="P4" s="143"/>
      <c r="Q4" s="143"/>
      <c r="R4" s="143"/>
      <c r="S4" s="143"/>
      <c r="T4" s="148"/>
      <c r="U4" s="137" t="s">
        <v>149</v>
      </c>
      <c r="V4" s="137"/>
      <c r="W4" s="137"/>
      <c r="X4" s="137"/>
      <c r="Y4" s="137"/>
      <c r="Z4" s="137"/>
      <c r="AA4" s="137"/>
      <c r="AB4" s="137"/>
      <c r="AC4" s="137" t="s">
        <v>150</v>
      </c>
      <c r="AD4" s="137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48"/>
      <c r="AP4" s="137" t="s">
        <v>151</v>
      </c>
      <c r="AQ4" s="137"/>
      <c r="AR4" s="137"/>
      <c r="AS4" s="137"/>
      <c r="AT4" s="137"/>
      <c r="AU4" s="137"/>
      <c r="AV4" s="137"/>
      <c r="AW4" s="137"/>
      <c r="AX4" s="135" t="s">
        <v>152</v>
      </c>
      <c r="AY4" s="135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8"/>
      <c r="BK4" s="139" t="s">
        <v>153</v>
      </c>
      <c r="BL4" s="139"/>
      <c r="BM4" s="139"/>
      <c r="BN4" s="139"/>
      <c r="BO4" s="139"/>
      <c r="BP4" s="139"/>
      <c r="BQ4" s="139"/>
      <c r="BR4" s="139"/>
      <c r="BS4" s="137" t="s">
        <v>154</v>
      </c>
      <c r="BT4" s="137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48"/>
      <c r="CF4" s="139" t="s">
        <v>155</v>
      </c>
      <c r="CG4" s="139"/>
      <c r="CH4" s="139"/>
      <c r="CI4" s="139"/>
      <c r="CJ4" s="139"/>
      <c r="CK4" s="139"/>
      <c r="CL4" s="139"/>
      <c r="CM4" s="139"/>
      <c r="CN4" s="135" t="s">
        <v>156</v>
      </c>
      <c r="CO4" s="135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8"/>
      <c r="DA4" s="162" t="s">
        <v>103</v>
      </c>
      <c r="DB4" s="143"/>
      <c r="DC4" s="143"/>
      <c r="DD4" s="143"/>
      <c r="DE4" s="163" t="s">
        <v>157</v>
      </c>
      <c r="DF4" s="164"/>
      <c r="DG4" s="164"/>
      <c r="DH4" s="164"/>
      <c r="DI4" s="164"/>
      <c r="DJ4" s="165"/>
      <c r="DK4" s="145" t="s">
        <v>158</v>
      </c>
      <c r="DL4" s="143"/>
      <c r="DM4" s="143"/>
      <c r="DN4" s="144"/>
      <c r="DO4" s="134" t="s">
        <v>104</v>
      </c>
      <c r="DP4" s="135"/>
    </row>
    <row r="5" spans="1:120" s="35" customFormat="1" ht="12.75" customHeight="1">
      <c r="A5" s="148"/>
      <c r="B5" s="154"/>
      <c r="C5" s="157"/>
      <c r="D5" s="145" t="s">
        <v>159</v>
      </c>
      <c r="E5" s="144"/>
      <c r="F5" s="145" t="s">
        <v>160</v>
      </c>
      <c r="G5" s="144"/>
      <c r="H5" s="145" t="s">
        <v>161</v>
      </c>
      <c r="I5" s="144"/>
      <c r="J5" s="143" t="s">
        <v>162</v>
      </c>
      <c r="K5" s="144"/>
      <c r="L5" s="143" t="s">
        <v>163</v>
      </c>
      <c r="M5" s="144"/>
      <c r="N5" s="145" t="s">
        <v>164</v>
      </c>
      <c r="O5" s="144"/>
      <c r="P5" s="145" t="s">
        <v>165</v>
      </c>
      <c r="Q5" s="144"/>
      <c r="R5" s="145" t="s">
        <v>166</v>
      </c>
      <c r="S5" s="144"/>
      <c r="T5" s="148"/>
      <c r="U5" s="143" t="s">
        <v>167</v>
      </c>
      <c r="V5" s="144"/>
      <c r="W5" s="145" t="s">
        <v>168</v>
      </c>
      <c r="X5" s="144"/>
      <c r="Y5" s="145" t="s">
        <v>169</v>
      </c>
      <c r="Z5" s="144"/>
      <c r="AA5" s="145" t="s">
        <v>170</v>
      </c>
      <c r="AB5" s="144"/>
      <c r="AC5" s="143" t="s">
        <v>171</v>
      </c>
      <c r="AD5" s="144"/>
      <c r="AE5" s="139" t="s">
        <v>172</v>
      </c>
      <c r="AF5" s="141"/>
      <c r="AG5" s="138" t="s">
        <v>173</v>
      </c>
      <c r="AH5" s="141"/>
      <c r="AI5" s="138" t="s">
        <v>174</v>
      </c>
      <c r="AJ5" s="141"/>
      <c r="AK5" s="138" t="s">
        <v>175</v>
      </c>
      <c r="AL5" s="141"/>
      <c r="AM5" s="145" t="s">
        <v>176</v>
      </c>
      <c r="AN5" s="144"/>
      <c r="AO5" s="148"/>
      <c r="AP5" s="143" t="s">
        <v>177</v>
      </c>
      <c r="AQ5" s="144"/>
      <c r="AR5" s="145" t="s">
        <v>178</v>
      </c>
      <c r="AS5" s="144"/>
      <c r="AT5" s="145" t="s">
        <v>179</v>
      </c>
      <c r="AU5" s="144"/>
      <c r="AV5" s="145" t="s">
        <v>180</v>
      </c>
      <c r="AW5" s="144"/>
      <c r="AX5" s="143" t="s">
        <v>181</v>
      </c>
      <c r="AY5" s="144"/>
      <c r="AZ5" s="143" t="s">
        <v>182</v>
      </c>
      <c r="BA5" s="144"/>
      <c r="BB5" s="145" t="s">
        <v>183</v>
      </c>
      <c r="BC5" s="144"/>
      <c r="BD5" s="145" t="s">
        <v>184</v>
      </c>
      <c r="BE5" s="144"/>
      <c r="BF5" s="145" t="s">
        <v>185</v>
      </c>
      <c r="BG5" s="144"/>
      <c r="BH5" s="145" t="s">
        <v>186</v>
      </c>
      <c r="BI5" s="144"/>
      <c r="BJ5" s="148"/>
      <c r="BK5" s="143" t="s">
        <v>187</v>
      </c>
      <c r="BL5" s="144"/>
      <c r="BM5" s="145" t="s">
        <v>188</v>
      </c>
      <c r="BN5" s="144"/>
      <c r="BO5" s="145" t="s">
        <v>189</v>
      </c>
      <c r="BP5" s="144"/>
      <c r="BQ5" s="145" t="s">
        <v>190</v>
      </c>
      <c r="BR5" s="144"/>
      <c r="BS5" s="135" t="s">
        <v>191</v>
      </c>
      <c r="BT5" s="153"/>
      <c r="BU5" s="139" t="s">
        <v>192</v>
      </c>
      <c r="BV5" s="141"/>
      <c r="BW5" s="138" t="s">
        <v>193</v>
      </c>
      <c r="BX5" s="141"/>
      <c r="BY5" s="138" t="s">
        <v>194</v>
      </c>
      <c r="BZ5" s="141"/>
      <c r="CA5" s="138" t="s">
        <v>195</v>
      </c>
      <c r="CB5" s="141"/>
      <c r="CC5" s="145" t="s">
        <v>196</v>
      </c>
      <c r="CD5" s="144"/>
      <c r="CE5" s="148"/>
      <c r="CF5" s="143" t="s">
        <v>197</v>
      </c>
      <c r="CG5" s="144"/>
      <c r="CH5" s="145" t="s">
        <v>198</v>
      </c>
      <c r="CI5" s="144"/>
      <c r="CJ5" s="145" t="s">
        <v>199</v>
      </c>
      <c r="CK5" s="144"/>
      <c r="CL5" s="145" t="s">
        <v>200</v>
      </c>
      <c r="CM5" s="144"/>
      <c r="CN5" s="143" t="s">
        <v>201</v>
      </c>
      <c r="CO5" s="144"/>
      <c r="CP5" s="143" t="s">
        <v>202</v>
      </c>
      <c r="CQ5" s="144"/>
      <c r="CR5" s="145" t="s">
        <v>203</v>
      </c>
      <c r="CS5" s="144"/>
      <c r="CT5" s="145" t="s">
        <v>204</v>
      </c>
      <c r="CU5" s="144"/>
      <c r="CV5" s="145" t="s">
        <v>205</v>
      </c>
      <c r="CW5" s="144"/>
      <c r="CX5" s="145" t="s">
        <v>480</v>
      </c>
      <c r="CY5" s="144"/>
      <c r="CZ5" s="148"/>
      <c r="DA5" s="143" t="s">
        <v>159</v>
      </c>
      <c r="DB5" s="144"/>
      <c r="DC5" s="145" t="s">
        <v>177</v>
      </c>
      <c r="DD5" s="144"/>
      <c r="DE5" s="143" t="s">
        <v>338</v>
      </c>
      <c r="DF5" s="144"/>
      <c r="DG5" s="143" t="s">
        <v>159</v>
      </c>
      <c r="DH5" s="144"/>
      <c r="DI5" s="145" t="s">
        <v>339</v>
      </c>
      <c r="DJ5" s="144"/>
      <c r="DK5" s="145" t="s">
        <v>340</v>
      </c>
      <c r="DL5" s="144"/>
      <c r="DM5" s="145" t="s">
        <v>206</v>
      </c>
      <c r="DN5" s="144"/>
      <c r="DO5" s="136"/>
      <c r="DP5" s="137"/>
    </row>
    <row r="6" spans="1:120" s="35" customFormat="1" ht="23.25" customHeight="1">
      <c r="A6" s="148"/>
      <c r="B6" s="154"/>
      <c r="C6" s="157"/>
      <c r="D6" s="142" t="s">
        <v>219</v>
      </c>
      <c r="E6" s="141"/>
      <c r="F6" s="142" t="s">
        <v>220</v>
      </c>
      <c r="G6" s="141"/>
      <c r="H6" s="142" t="s">
        <v>221</v>
      </c>
      <c r="I6" s="141"/>
      <c r="J6" s="149" t="s">
        <v>222</v>
      </c>
      <c r="K6" s="144"/>
      <c r="L6" s="140" t="s">
        <v>223</v>
      </c>
      <c r="M6" s="141"/>
      <c r="N6" s="142" t="s">
        <v>224</v>
      </c>
      <c r="O6" s="141"/>
      <c r="P6" s="142" t="s">
        <v>225</v>
      </c>
      <c r="Q6" s="141"/>
      <c r="R6" s="142" t="s">
        <v>226</v>
      </c>
      <c r="S6" s="141"/>
      <c r="T6" s="148"/>
      <c r="U6" s="140" t="s">
        <v>227</v>
      </c>
      <c r="V6" s="141"/>
      <c r="W6" s="142" t="s">
        <v>228</v>
      </c>
      <c r="X6" s="141"/>
      <c r="Y6" s="142" t="s">
        <v>229</v>
      </c>
      <c r="Z6" s="141"/>
      <c r="AA6" s="142" t="s">
        <v>230</v>
      </c>
      <c r="AB6" s="141"/>
      <c r="AC6" s="149" t="s">
        <v>231</v>
      </c>
      <c r="AD6" s="144"/>
      <c r="AE6" s="140" t="s">
        <v>232</v>
      </c>
      <c r="AF6" s="141"/>
      <c r="AG6" s="142" t="s">
        <v>233</v>
      </c>
      <c r="AH6" s="141"/>
      <c r="AI6" s="142" t="s">
        <v>234</v>
      </c>
      <c r="AJ6" s="141"/>
      <c r="AK6" s="142" t="s">
        <v>235</v>
      </c>
      <c r="AL6" s="141"/>
      <c r="AM6" s="142" t="s">
        <v>236</v>
      </c>
      <c r="AN6" s="141"/>
      <c r="AO6" s="148"/>
      <c r="AP6" s="140" t="s">
        <v>237</v>
      </c>
      <c r="AQ6" s="141"/>
      <c r="AR6" s="142" t="s">
        <v>238</v>
      </c>
      <c r="AS6" s="141"/>
      <c r="AT6" s="142" t="s">
        <v>239</v>
      </c>
      <c r="AU6" s="141"/>
      <c r="AV6" s="142" t="s">
        <v>240</v>
      </c>
      <c r="AW6" s="141"/>
      <c r="AX6" s="149" t="s">
        <v>241</v>
      </c>
      <c r="AY6" s="144"/>
      <c r="AZ6" s="140" t="s">
        <v>242</v>
      </c>
      <c r="BA6" s="141"/>
      <c r="BB6" s="142" t="s">
        <v>243</v>
      </c>
      <c r="BC6" s="141"/>
      <c r="BD6" s="142" t="s">
        <v>244</v>
      </c>
      <c r="BE6" s="141"/>
      <c r="BF6" s="142" t="s">
        <v>245</v>
      </c>
      <c r="BG6" s="141"/>
      <c r="BH6" s="142" t="s">
        <v>246</v>
      </c>
      <c r="BI6" s="141"/>
      <c r="BJ6" s="148"/>
      <c r="BK6" s="140" t="s">
        <v>247</v>
      </c>
      <c r="BL6" s="141"/>
      <c r="BM6" s="142" t="s">
        <v>248</v>
      </c>
      <c r="BN6" s="141"/>
      <c r="BO6" s="142" t="s">
        <v>249</v>
      </c>
      <c r="BP6" s="141"/>
      <c r="BQ6" s="142" t="s">
        <v>250</v>
      </c>
      <c r="BR6" s="141"/>
      <c r="BS6" s="149" t="s">
        <v>251</v>
      </c>
      <c r="BT6" s="144"/>
      <c r="BU6" s="140" t="s">
        <v>252</v>
      </c>
      <c r="BV6" s="141"/>
      <c r="BW6" s="142" t="s">
        <v>253</v>
      </c>
      <c r="BX6" s="141"/>
      <c r="BY6" s="142" t="s">
        <v>254</v>
      </c>
      <c r="BZ6" s="141"/>
      <c r="CA6" s="142" t="s">
        <v>255</v>
      </c>
      <c r="CB6" s="141"/>
      <c r="CC6" s="142" t="s">
        <v>256</v>
      </c>
      <c r="CD6" s="141"/>
      <c r="CE6" s="148"/>
      <c r="CF6" s="140" t="s">
        <v>257</v>
      </c>
      <c r="CG6" s="141"/>
      <c r="CH6" s="142" t="s">
        <v>258</v>
      </c>
      <c r="CI6" s="141"/>
      <c r="CJ6" s="142" t="s">
        <v>259</v>
      </c>
      <c r="CK6" s="141"/>
      <c r="CL6" s="142" t="s">
        <v>260</v>
      </c>
      <c r="CM6" s="141"/>
      <c r="CN6" s="149" t="s">
        <v>261</v>
      </c>
      <c r="CO6" s="144"/>
      <c r="CP6" s="140" t="s">
        <v>262</v>
      </c>
      <c r="CQ6" s="141"/>
      <c r="CR6" s="142" t="s">
        <v>263</v>
      </c>
      <c r="CS6" s="141"/>
      <c r="CT6" s="142" t="s">
        <v>264</v>
      </c>
      <c r="CU6" s="141"/>
      <c r="CV6" s="142" t="s">
        <v>265</v>
      </c>
      <c r="CW6" s="141"/>
      <c r="CX6" s="142" t="s">
        <v>100</v>
      </c>
      <c r="CY6" s="141"/>
      <c r="CZ6" s="148"/>
      <c r="DA6" s="140" t="s">
        <v>101</v>
      </c>
      <c r="DB6" s="141"/>
      <c r="DC6" s="142" t="s">
        <v>102</v>
      </c>
      <c r="DD6" s="141"/>
      <c r="DE6" s="150" t="s">
        <v>346</v>
      </c>
      <c r="DF6" s="150"/>
      <c r="DG6" s="151" t="s">
        <v>215</v>
      </c>
      <c r="DH6" s="152"/>
      <c r="DI6" s="160" t="s">
        <v>216</v>
      </c>
      <c r="DJ6" s="152"/>
      <c r="DK6" s="142" t="s">
        <v>217</v>
      </c>
      <c r="DL6" s="141"/>
      <c r="DM6" s="142" t="s">
        <v>218</v>
      </c>
      <c r="DN6" s="141"/>
      <c r="DO6" s="138"/>
      <c r="DP6" s="139"/>
    </row>
    <row r="7" spans="1:120" s="35" customFormat="1" ht="22.5" customHeight="1" thickBot="1">
      <c r="A7" s="107"/>
      <c r="B7" s="155"/>
      <c r="C7" s="158"/>
      <c r="D7" s="52" t="s">
        <v>214</v>
      </c>
      <c r="E7" s="60" t="s">
        <v>347</v>
      </c>
      <c r="F7" s="52" t="s">
        <v>214</v>
      </c>
      <c r="G7" s="60" t="s">
        <v>347</v>
      </c>
      <c r="H7" s="52" t="s">
        <v>214</v>
      </c>
      <c r="I7" s="60" t="s">
        <v>347</v>
      </c>
      <c r="J7" s="52" t="s">
        <v>214</v>
      </c>
      <c r="K7" s="60" t="s">
        <v>347</v>
      </c>
      <c r="L7" s="52" t="s">
        <v>214</v>
      </c>
      <c r="M7" s="60" t="s">
        <v>347</v>
      </c>
      <c r="N7" s="52" t="s">
        <v>214</v>
      </c>
      <c r="O7" s="60" t="s">
        <v>347</v>
      </c>
      <c r="P7" s="52" t="s">
        <v>214</v>
      </c>
      <c r="Q7" s="60" t="s">
        <v>347</v>
      </c>
      <c r="R7" s="52" t="s">
        <v>214</v>
      </c>
      <c r="S7" s="60" t="s">
        <v>347</v>
      </c>
      <c r="T7" s="107"/>
      <c r="U7" s="52" t="s">
        <v>214</v>
      </c>
      <c r="V7" s="60" t="s">
        <v>347</v>
      </c>
      <c r="W7" s="52" t="s">
        <v>214</v>
      </c>
      <c r="X7" s="60" t="s">
        <v>347</v>
      </c>
      <c r="Y7" s="52" t="s">
        <v>214</v>
      </c>
      <c r="Z7" s="60" t="s">
        <v>347</v>
      </c>
      <c r="AA7" s="52" t="s">
        <v>214</v>
      </c>
      <c r="AB7" s="60" t="s">
        <v>347</v>
      </c>
      <c r="AC7" s="52" t="s">
        <v>214</v>
      </c>
      <c r="AD7" s="60" t="s">
        <v>347</v>
      </c>
      <c r="AE7" s="52" t="s">
        <v>214</v>
      </c>
      <c r="AF7" s="60" t="s">
        <v>347</v>
      </c>
      <c r="AG7" s="52" t="s">
        <v>214</v>
      </c>
      <c r="AH7" s="60" t="s">
        <v>347</v>
      </c>
      <c r="AI7" s="52" t="s">
        <v>214</v>
      </c>
      <c r="AJ7" s="60" t="s">
        <v>347</v>
      </c>
      <c r="AK7" s="52" t="s">
        <v>214</v>
      </c>
      <c r="AL7" s="60" t="s">
        <v>347</v>
      </c>
      <c r="AM7" s="52" t="s">
        <v>214</v>
      </c>
      <c r="AN7" s="60" t="s">
        <v>347</v>
      </c>
      <c r="AO7" s="107"/>
      <c r="AP7" s="52" t="s">
        <v>214</v>
      </c>
      <c r="AQ7" s="60" t="s">
        <v>347</v>
      </c>
      <c r="AR7" s="52" t="s">
        <v>214</v>
      </c>
      <c r="AS7" s="60" t="s">
        <v>347</v>
      </c>
      <c r="AT7" s="52" t="s">
        <v>214</v>
      </c>
      <c r="AU7" s="60" t="s">
        <v>347</v>
      </c>
      <c r="AV7" s="52" t="s">
        <v>214</v>
      </c>
      <c r="AW7" s="60" t="s">
        <v>347</v>
      </c>
      <c r="AX7" s="52" t="s">
        <v>214</v>
      </c>
      <c r="AY7" s="60" t="s">
        <v>347</v>
      </c>
      <c r="AZ7" s="52" t="s">
        <v>214</v>
      </c>
      <c r="BA7" s="60" t="s">
        <v>347</v>
      </c>
      <c r="BB7" s="52" t="s">
        <v>214</v>
      </c>
      <c r="BC7" s="60" t="s">
        <v>347</v>
      </c>
      <c r="BD7" s="52" t="s">
        <v>214</v>
      </c>
      <c r="BE7" s="60" t="s">
        <v>347</v>
      </c>
      <c r="BF7" s="52" t="s">
        <v>214</v>
      </c>
      <c r="BG7" s="60" t="s">
        <v>347</v>
      </c>
      <c r="BH7" s="52" t="s">
        <v>214</v>
      </c>
      <c r="BI7" s="60" t="s">
        <v>347</v>
      </c>
      <c r="BJ7" s="107"/>
      <c r="BK7" s="52" t="s">
        <v>214</v>
      </c>
      <c r="BL7" s="60" t="s">
        <v>347</v>
      </c>
      <c r="BM7" s="52" t="s">
        <v>214</v>
      </c>
      <c r="BN7" s="60" t="s">
        <v>347</v>
      </c>
      <c r="BO7" s="52" t="s">
        <v>214</v>
      </c>
      <c r="BP7" s="60" t="s">
        <v>347</v>
      </c>
      <c r="BQ7" s="52" t="s">
        <v>214</v>
      </c>
      <c r="BR7" s="60" t="s">
        <v>347</v>
      </c>
      <c r="BS7" s="52" t="s">
        <v>214</v>
      </c>
      <c r="BT7" s="60" t="s">
        <v>347</v>
      </c>
      <c r="BU7" s="52" t="s">
        <v>214</v>
      </c>
      <c r="BV7" s="60" t="s">
        <v>347</v>
      </c>
      <c r="BW7" s="52" t="s">
        <v>214</v>
      </c>
      <c r="BX7" s="60" t="s">
        <v>347</v>
      </c>
      <c r="BY7" s="52" t="s">
        <v>214</v>
      </c>
      <c r="BZ7" s="60" t="s">
        <v>347</v>
      </c>
      <c r="CA7" s="52" t="s">
        <v>214</v>
      </c>
      <c r="CB7" s="60" t="s">
        <v>347</v>
      </c>
      <c r="CC7" s="52" t="s">
        <v>214</v>
      </c>
      <c r="CD7" s="60" t="s">
        <v>347</v>
      </c>
      <c r="CE7" s="107"/>
      <c r="CF7" s="52" t="s">
        <v>214</v>
      </c>
      <c r="CG7" s="60" t="s">
        <v>347</v>
      </c>
      <c r="CH7" s="52" t="s">
        <v>214</v>
      </c>
      <c r="CI7" s="60" t="s">
        <v>347</v>
      </c>
      <c r="CJ7" s="52" t="s">
        <v>214</v>
      </c>
      <c r="CK7" s="60" t="s">
        <v>347</v>
      </c>
      <c r="CL7" s="52" t="s">
        <v>214</v>
      </c>
      <c r="CM7" s="60" t="s">
        <v>347</v>
      </c>
      <c r="CN7" s="52" t="s">
        <v>214</v>
      </c>
      <c r="CO7" s="60" t="s">
        <v>347</v>
      </c>
      <c r="CP7" s="52" t="s">
        <v>214</v>
      </c>
      <c r="CQ7" s="60" t="s">
        <v>347</v>
      </c>
      <c r="CR7" s="52" t="s">
        <v>214</v>
      </c>
      <c r="CS7" s="60" t="s">
        <v>347</v>
      </c>
      <c r="CT7" s="52" t="s">
        <v>214</v>
      </c>
      <c r="CU7" s="60" t="s">
        <v>347</v>
      </c>
      <c r="CV7" s="52" t="s">
        <v>214</v>
      </c>
      <c r="CW7" s="60" t="s">
        <v>347</v>
      </c>
      <c r="CX7" s="52" t="s">
        <v>214</v>
      </c>
      <c r="CY7" s="60" t="s">
        <v>347</v>
      </c>
      <c r="CZ7" s="107"/>
      <c r="DA7" s="52" t="s">
        <v>214</v>
      </c>
      <c r="DB7" s="60" t="s">
        <v>347</v>
      </c>
      <c r="DC7" s="52" t="s">
        <v>214</v>
      </c>
      <c r="DD7" s="60" t="s">
        <v>347</v>
      </c>
      <c r="DE7" s="52" t="s">
        <v>214</v>
      </c>
      <c r="DF7" s="60" t="s">
        <v>347</v>
      </c>
      <c r="DG7" s="52" t="s">
        <v>214</v>
      </c>
      <c r="DH7" s="60" t="s">
        <v>347</v>
      </c>
      <c r="DI7" s="52" t="s">
        <v>214</v>
      </c>
      <c r="DJ7" s="60" t="s">
        <v>347</v>
      </c>
      <c r="DK7" s="52" t="s">
        <v>214</v>
      </c>
      <c r="DL7" s="60" t="s">
        <v>347</v>
      </c>
      <c r="DM7" s="52" t="s">
        <v>214</v>
      </c>
      <c r="DN7" s="60" t="s">
        <v>347</v>
      </c>
      <c r="DO7" s="52" t="s">
        <v>214</v>
      </c>
      <c r="DP7" s="61" t="s">
        <v>347</v>
      </c>
    </row>
    <row r="8" spans="1:120" ht="15" customHeight="1">
      <c r="A8" s="29" t="s">
        <v>106</v>
      </c>
      <c r="B8" s="6">
        <f>SUM(B9+B10+B11,B39:B54)</f>
        <v>17297</v>
      </c>
      <c r="C8" s="6">
        <f>SUM(C9+C10+C11,C39:C54)</f>
        <v>7736</v>
      </c>
      <c r="D8" s="6">
        <f>SUM(D9+D10+D11,D39:D54)</f>
        <v>0</v>
      </c>
      <c r="E8" s="26">
        <f aca="true" t="shared" si="0" ref="E8:E54">IF(D8&gt;$C8,999,IF($C8=0,0,D8/$C8*100))</f>
        <v>0</v>
      </c>
      <c r="F8" s="6">
        <f>SUM(F9+F10+F11,F39:F54)</f>
        <v>0</v>
      </c>
      <c r="G8" s="26">
        <f aca="true" t="shared" si="1" ref="G8:G54">IF(F8&gt;$C8,999,IF($C8=0,0,F8/$C8*100))</f>
        <v>0</v>
      </c>
      <c r="H8" s="6">
        <f>SUM(H9+H10+H11,H39:H54)</f>
        <v>53</v>
      </c>
      <c r="I8" s="26">
        <f aca="true" t="shared" si="2" ref="I8:I54">IF(H8&gt;$C8,999,IF($C8=0,0,H8/$C8*100))</f>
        <v>0.6851085832471561</v>
      </c>
      <c r="J8" s="6">
        <f>SUM(J9+J10+J11,J39:J54)</f>
        <v>44</v>
      </c>
      <c r="K8" s="26">
        <f aca="true" t="shared" si="3" ref="K8:K54">IF(J8&gt;$C8,999,IF($C8=0,0,J8/$C8*100))</f>
        <v>0.5687693898655636</v>
      </c>
      <c r="L8" s="6">
        <f>SUM(L9+L10+L11,L39:L54)</f>
        <v>1</v>
      </c>
      <c r="M8" s="26">
        <f aca="true" t="shared" si="4" ref="M8:M54">IF(L8&gt;$C8,999,IF($C8=0,0,L8/$C8*100))</f>
        <v>0.012926577042399174</v>
      </c>
      <c r="N8" s="6">
        <f>SUM(N9+N10+N11,N39:N54)</f>
        <v>21</v>
      </c>
      <c r="O8" s="26">
        <f aca="true" t="shared" si="5" ref="O8:O54">IF(N8&gt;$C8,999,IF($C8=0,0,N8/$C8*100))</f>
        <v>0.27145811789038266</v>
      </c>
      <c r="P8" s="6">
        <f>SUM(P9+P10+P11,P39:P54)</f>
        <v>7</v>
      </c>
      <c r="Q8" s="26">
        <f aca="true" t="shared" si="6" ref="Q8:Q54">IF(P8&gt;$C8,999,IF($C8=0,0,P8/$C8*100))</f>
        <v>0.0904860392967942</v>
      </c>
      <c r="R8" s="6">
        <f>SUM(R9+R10+R11,R39:R54)</f>
        <v>0</v>
      </c>
      <c r="S8" s="26">
        <f aca="true" t="shared" si="7" ref="S8:S54">IF(R8&gt;$C8,999,IF($C8=0,0,R8/$C8*100))</f>
        <v>0</v>
      </c>
      <c r="T8" s="29" t="s">
        <v>106</v>
      </c>
      <c r="U8" s="6">
        <f>SUM(U9+U10+U11,U39:U54)</f>
        <v>299</v>
      </c>
      <c r="V8" s="26">
        <f aca="true" t="shared" si="8" ref="V8:V54">IF(U8&gt;$C8,999,IF($C8=0,0,U8/$C8*100))</f>
        <v>3.865046535677353</v>
      </c>
      <c r="W8" s="6">
        <f>SUM(W9+W10+W11,W39:W54)</f>
        <v>563</v>
      </c>
      <c r="X8" s="26">
        <f aca="true" t="shared" si="9" ref="X8:X54">IF(W8&gt;$C8,999,IF($C8=0,0,W8/$C8*100))</f>
        <v>7.277662874870734</v>
      </c>
      <c r="Y8" s="6">
        <f>SUM(Y9+Y10+Y11,Y39:Y54)</f>
        <v>207</v>
      </c>
      <c r="Z8" s="26">
        <f aca="true" t="shared" si="10" ref="Z8:Z54">IF(Y8&gt;$C8,999,IF($C8=0,0,Y8/$C8*100))</f>
        <v>2.675801447776629</v>
      </c>
      <c r="AA8" s="6">
        <f>SUM(AA9+AA10+AA11,AA39:AA54)</f>
        <v>1267</v>
      </c>
      <c r="AB8" s="26">
        <f aca="true" t="shared" si="11" ref="AB8:AB54">IF(AA8&gt;$C8,999,IF($C8=0,0,AA8/$C8*100))</f>
        <v>16.37797311271975</v>
      </c>
      <c r="AC8" s="6">
        <f>SUM(AC9+AC10+AC11,AC39:AC54)</f>
        <v>0</v>
      </c>
      <c r="AD8" s="26">
        <f aca="true" t="shared" si="12" ref="AD8:AD54">IF(AC8&gt;$C8,999,IF($C8=0,0,AC8/$C8*100))</f>
        <v>0</v>
      </c>
      <c r="AE8" s="6">
        <f>SUM(AE9+AE10+AE11,AE39:AE54)</f>
        <v>9</v>
      </c>
      <c r="AF8" s="26">
        <f aca="true" t="shared" si="13" ref="AF8:AF54">IF(AE8&gt;$C8,999,IF($C8=0,0,AE8/$C8*100))</f>
        <v>0.11633919338159256</v>
      </c>
      <c r="AG8" s="6">
        <f>SUM(AG9+AG10+AG11,AG39:AG54)</f>
        <v>2</v>
      </c>
      <c r="AH8" s="26">
        <f aca="true" t="shared" si="14" ref="AH8:AH54">IF(AG8&gt;$C8,999,IF($C8=0,0,AG8/$C8*100))</f>
        <v>0.02585315408479835</v>
      </c>
      <c r="AI8" s="6">
        <f>SUM(AI9+AI10+AI11,AI39:AI54)</f>
        <v>16</v>
      </c>
      <c r="AJ8" s="26">
        <f aca="true" t="shared" si="15" ref="AJ8:AJ54">IF(AI8&gt;$C8,999,IF($C8=0,0,AI8/$C8*100))</f>
        <v>0.2068252326783868</v>
      </c>
      <c r="AK8" s="6">
        <f>SUM(AK9+AK10+AK11,AK39:AK54)</f>
        <v>1025</v>
      </c>
      <c r="AL8" s="26">
        <f aca="true" t="shared" si="16" ref="AL8:AL54">IF(AK8&gt;$C8,999,IF($C8=0,0,AK8/$C8*100))</f>
        <v>13.249741468459153</v>
      </c>
      <c r="AM8" s="6">
        <f>SUM(AM9+AM10+AM11,AM39:AM54)</f>
        <v>1584</v>
      </c>
      <c r="AN8" s="26">
        <f aca="true" t="shared" si="17" ref="AN8:AN54">IF(AM8&gt;$C8,999,IF($C8=0,0,AM8/$C8*100))</f>
        <v>20.47569803516029</v>
      </c>
      <c r="AO8" s="29" t="s">
        <v>106</v>
      </c>
      <c r="AP8" s="6">
        <f>SUM(AP9+AP10+AP11,AP39:AP54)</f>
        <v>0</v>
      </c>
      <c r="AQ8" s="26">
        <f aca="true" t="shared" si="18" ref="AQ8:AQ54">IF(AP8&gt;$C8,999,IF($C8=0,0,AP8/$C8*100))</f>
        <v>0</v>
      </c>
      <c r="AR8" s="6">
        <f>SUM(AR9+AR10+AR11,AR39:AR54)</f>
        <v>5</v>
      </c>
      <c r="AS8" s="26">
        <f aca="true" t="shared" si="19" ref="AS8:AS54">IF(AR8&gt;$C8,999,IF($C8=0,0,AR8/$C8*100))</f>
        <v>0.06463288521199587</v>
      </c>
      <c r="AT8" s="6">
        <f>SUM(AT9+AT10+AT11,AT39:AT54)</f>
        <v>27</v>
      </c>
      <c r="AU8" s="26">
        <f aca="true" t="shared" si="20" ref="AU8:AU54">IF(AT8&gt;$C8,999,IF($C8=0,0,AT8/$C8*100))</f>
        <v>0.34901758014477763</v>
      </c>
      <c r="AV8" s="6">
        <f>SUM(AV9+AV10+AV11,AV39:AV54)</f>
        <v>718</v>
      </c>
      <c r="AW8" s="26">
        <f aca="true" t="shared" si="21" ref="AW8:AW54">IF(AV8&gt;$C8,999,IF($C8=0,0,AV8/$C8*100))</f>
        <v>9.281282316442606</v>
      </c>
      <c r="AX8" s="6">
        <f>SUM(AX9+AX10+AX11,AX39:AX54)</f>
        <v>93</v>
      </c>
      <c r="AY8" s="26">
        <f aca="true" t="shared" si="22" ref="AY8:AY54">IF(AX8&gt;$C8,999,IF($C8=0,0,AX8/$C8*100))</f>
        <v>1.202171664943123</v>
      </c>
      <c r="AZ8" s="6">
        <f>SUM(AZ9+AZ10+AZ11,AZ39:AZ54)</f>
        <v>159</v>
      </c>
      <c r="BA8" s="26">
        <f aca="true" t="shared" si="23" ref="BA8:BA54">IF(AZ8&gt;$C8,999,IF($C8=0,0,AZ8/$C8*100))</f>
        <v>2.0553257497414683</v>
      </c>
      <c r="BB8" s="6">
        <f>SUM(BB9+BB10+BB11,BB39:BB54)</f>
        <v>541</v>
      </c>
      <c r="BC8" s="26">
        <f aca="true" t="shared" si="24" ref="BC8:BC54">IF(BB8&gt;$C8,999,IF($C8=0,0,BB8/$C8*100))</f>
        <v>6.993278179937952</v>
      </c>
      <c r="BD8" s="6">
        <f>SUM(BD9+BD10+BD11,BD39:BD54)</f>
        <v>0</v>
      </c>
      <c r="BE8" s="26">
        <f aca="true" t="shared" si="25" ref="BE8:BE54">IF(BD8&gt;$C8,999,IF($C8=0,0,BD8/$C8*100))</f>
        <v>0</v>
      </c>
      <c r="BF8" s="6">
        <f>SUM(BF9+BF10+BF11,BF39:BF54)</f>
        <v>0</v>
      </c>
      <c r="BG8" s="26">
        <f aca="true" t="shared" si="26" ref="BG8:BG54">IF(BF8&gt;$C8,999,IF($C8=0,0,BF8/$C8*100))</f>
        <v>0</v>
      </c>
      <c r="BH8" s="6">
        <f>SUM(BH9+BH10+BH11,BH39:BH54)</f>
        <v>0</v>
      </c>
      <c r="BI8" s="26">
        <f aca="true" t="shared" si="27" ref="BI8:BI54">IF(BH8&gt;$C8,999,IF($C8=0,0,BH8/$C8*100))</f>
        <v>0</v>
      </c>
      <c r="BJ8" s="29" t="s">
        <v>106</v>
      </c>
      <c r="BK8" s="6">
        <f>SUM(BK9+BK10+BK11,BK39:BK54)</f>
        <v>12</v>
      </c>
      <c r="BL8" s="26">
        <f aca="true" t="shared" si="28" ref="BL8:BL54">IF(BK8&gt;$C8,999,IF($C8=0,0,BK8/$C8*100))</f>
        <v>0.15511892450879006</v>
      </c>
      <c r="BM8" s="6">
        <f>SUM(BM9+BM10+BM11,BM39:BM54)</f>
        <v>0</v>
      </c>
      <c r="BN8" s="26">
        <f aca="true" t="shared" si="29" ref="BN8:BN54">IF(BM8&gt;$C8,999,IF($C8=0,0,BM8/$C8*100))</f>
        <v>0</v>
      </c>
      <c r="BO8" s="6">
        <f>SUM(BO9+BO10+BO11,BO39:BO54)</f>
        <v>3</v>
      </c>
      <c r="BP8" s="26">
        <f aca="true" t="shared" si="30" ref="BP8:BP54">IF(BO8&gt;$C8,999,IF($C8=0,0,BO8/$C8*100))</f>
        <v>0.038779731127197514</v>
      </c>
      <c r="BQ8" s="6">
        <f>SUM(BQ9+BQ10+BQ11,BQ39:BQ54)</f>
        <v>3</v>
      </c>
      <c r="BR8" s="26">
        <f aca="true" t="shared" si="31" ref="BR8:BR54">IF(BQ8&gt;$C8,999,IF($C8=0,0,BQ8/$C8*100))</f>
        <v>0.038779731127197514</v>
      </c>
      <c r="BS8" s="6">
        <f>SUM(BS9+BS10+BS11,BS39:BS54)</f>
        <v>2</v>
      </c>
      <c r="BT8" s="26">
        <f aca="true" t="shared" si="32" ref="BT8:BT54">IF(BS8&gt;$C8,999,IF($C8=0,0,BS8/$C8*100))</f>
        <v>0.02585315408479835</v>
      </c>
      <c r="BU8" s="6">
        <f>SUM(BU9+BU10+BU11,BU39:BU54)</f>
        <v>7</v>
      </c>
      <c r="BV8" s="26">
        <f aca="true" t="shared" si="33" ref="BV8:BV54">IF(BU8&gt;$C8,999,IF($C8=0,0,BU8/$C8*100))</f>
        <v>0.0904860392967942</v>
      </c>
      <c r="BW8" s="6">
        <f>SUM(BW9+BW10+BW11,BW39:BW54)</f>
        <v>65</v>
      </c>
      <c r="BX8" s="26">
        <f aca="true" t="shared" si="34" ref="BX8:BX54">IF(BW8&gt;$C8,999,IF($C8=0,0,BW8/$C8*100))</f>
        <v>0.8402275077559463</v>
      </c>
      <c r="BY8" s="6">
        <f>SUM(BY9+BY10+BY11,BY39:BY54)</f>
        <v>5</v>
      </c>
      <c r="BZ8" s="26">
        <f aca="true" t="shared" si="35" ref="BZ8:BZ54">IF(BY8&gt;$C8,999,IF($C8=0,0,BY8/$C8*100))</f>
        <v>0.06463288521199587</v>
      </c>
      <c r="CA8" s="6">
        <f>SUM(CA9+CA10+CA11,CA39:CA54)</f>
        <v>0</v>
      </c>
      <c r="CB8" s="26">
        <f aca="true" t="shared" si="36" ref="CB8:CB54">IF(CA8&gt;$C8,999,IF($C8=0,0,CA8/$C8*100))</f>
        <v>0</v>
      </c>
      <c r="CC8" s="6">
        <f>SUM(CC9+CC10+CC11,CC39:CC54)</f>
        <v>5</v>
      </c>
      <c r="CD8" s="26">
        <f aca="true" t="shared" si="37" ref="CD8:CD54">IF(CC8&gt;$C8,999,IF($C8=0,0,CC8/$C8*100))</f>
        <v>0.06463288521199587</v>
      </c>
      <c r="CE8" s="29" t="s">
        <v>106</v>
      </c>
      <c r="CF8" s="6">
        <f>SUM(CF9+CF10+CF11,CF39:CF54)</f>
        <v>2</v>
      </c>
      <c r="CG8" s="26">
        <f aca="true" t="shared" si="38" ref="CG8:CG54">IF(CF8&gt;$C8,999,IF($C8=0,0,CF8/$C8*100))</f>
        <v>0.02585315408479835</v>
      </c>
      <c r="CH8" s="6">
        <f>SUM(CH9+CH10+CH11,CH39:CH54)</f>
        <v>67</v>
      </c>
      <c r="CI8" s="26">
        <f aca="true" t="shared" si="39" ref="CI8:CI54">IF(CH8&gt;$C8,999,IF($C8=0,0,CH8/$C8*100))</f>
        <v>0.8660806618407445</v>
      </c>
      <c r="CJ8" s="6">
        <f>SUM(CJ9+CJ10+CJ11,CJ39:CJ54)</f>
        <v>0</v>
      </c>
      <c r="CK8" s="26">
        <f aca="true" t="shared" si="40" ref="CK8:CK54">IF(CJ8&gt;$C8,999,IF($C8=0,0,CJ8/$C8*100))</f>
        <v>0</v>
      </c>
      <c r="CL8" s="6">
        <f>SUM(CL9+CL10+CL11,CL39:CL54)</f>
        <v>31</v>
      </c>
      <c r="CM8" s="26">
        <f aca="true" t="shared" si="41" ref="CM8:CM54">IF(CL8&gt;$C8,999,IF($C8=0,0,CL8/$C8*100))</f>
        <v>0.4007238883143744</v>
      </c>
      <c r="CN8" s="6">
        <f>SUM(CN9+CN10+CN11,CN39:CN54)</f>
        <v>0</v>
      </c>
      <c r="CO8" s="26">
        <f aca="true" t="shared" si="42" ref="CO8:CO54">IF(CN8&gt;$C8,999,IF($C8=0,0,CN8/$C8*100))</f>
        <v>0</v>
      </c>
      <c r="CP8" s="6">
        <f>SUM(CP9+CP10+CP11,CP39:CP54)</f>
        <v>0</v>
      </c>
      <c r="CQ8" s="26">
        <f aca="true" t="shared" si="43" ref="CQ8:CQ54">IF(CP8&gt;$C8,999,IF($C8=0,0,CP8/$C8*100))</f>
        <v>0</v>
      </c>
      <c r="CR8" s="6">
        <f>SUM(CR9+CR10+CR11,CR39:CR54)</f>
        <v>6</v>
      </c>
      <c r="CS8" s="26">
        <f aca="true" t="shared" si="44" ref="CS8:CS54">IF(CR8&gt;$C8,999,IF($C8=0,0,CR8/$C8*100))</f>
        <v>0.07755946225439503</v>
      </c>
      <c r="CT8" s="6">
        <f>SUM(CT9+CT10+CT11,CT39:CT54)</f>
        <v>123</v>
      </c>
      <c r="CU8" s="26">
        <f aca="true" t="shared" si="45" ref="CU8:CU54">IF(CT8&gt;$C8,999,IF($C8=0,0,CT8/$C8*100))</f>
        <v>1.5899689762150984</v>
      </c>
      <c r="CV8" s="6">
        <f>SUM(CV9+CV10+CV11,CV39:CV54)</f>
        <v>1</v>
      </c>
      <c r="CW8" s="26">
        <f aca="true" t="shared" si="46" ref="CW8:CW54">IF(CV8&gt;$C8,999,IF($C8=0,0,CV8/$C8*100))</f>
        <v>0.012926577042399174</v>
      </c>
      <c r="CX8" s="6">
        <f>SUM(CX9+CX10+CX11,CX39:CX54)</f>
        <v>573</v>
      </c>
      <c r="CY8" s="26">
        <f aca="true" t="shared" si="47" ref="CY8:CY54">IF(CX8&gt;$C8,999,IF($C8=0,0,CX8/$C8*100))</f>
        <v>7.406928645294726</v>
      </c>
      <c r="CZ8" s="29" t="s">
        <v>106</v>
      </c>
      <c r="DA8" s="6">
        <f>SUM(DA9+DA10+DA11,DA39:DA54)</f>
        <v>0</v>
      </c>
      <c r="DB8" s="26">
        <f aca="true" t="shared" si="48" ref="DB8:DB54">IF(DA8&gt;$C8,999,IF($C8=0,0,DA8/$C8*100))</f>
        <v>0</v>
      </c>
      <c r="DC8" s="6">
        <f>SUM(DC9+DC10+DC11,DC39:DC54)</f>
        <v>5</v>
      </c>
      <c r="DD8" s="26">
        <f aca="true" t="shared" si="49" ref="DD8:DD54">IF(DC8&gt;$C8,999,IF($C8=0,0,DC8/$C8*100))</f>
        <v>0.06463288521199587</v>
      </c>
      <c r="DE8" s="6">
        <f>SUM(DE9+DE10+DE11,DE39:DE54)</f>
        <v>3</v>
      </c>
      <c r="DF8" s="26">
        <f aca="true" t="shared" si="50" ref="DF8:DF54">IF(DE8&gt;$C8,999,IF($C8=0,0,DE8/$C8*100))</f>
        <v>0.038779731127197514</v>
      </c>
      <c r="DG8" s="6">
        <f>SUM(DG9+DG10+DG11,DG39:DG54)</f>
        <v>2</v>
      </c>
      <c r="DH8" s="26">
        <f aca="true" t="shared" si="51" ref="DH8:DH54">IF(DG8&gt;$C8,999,IF($C8=0,0,DG8/$C8*100))</f>
        <v>0.02585315408479835</v>
      </c>
      <c r="DI8" s="6">
        <f>SUM(DI9+DI10+DI11,DI39:DI54)</f>
        <v>0</v>
      </c>
      <c r="DJ8" s="26">
        <f aca="true" t="shared" si="52" ref="DJ8:DJ54">IF(DI8&gt;$C8,999,IF($C8=0,0,DI8/$C8*100))</f>
        <v>0</v>
      </c>
      <c r="DK8" s="6">
        <f>SUM(DK9+DK10+DK11,DK39:DK54)</f>
        <v>86</v>
      </c>
      <c r="DL8" s="26">
        <f aca="true" t="shared" si="53" ref="DL8:DL54">IF(DK8&gt;$C8,999,IF($C8=0,0,DK8/$C8*100))</f>
        <v>1.1116856256463288</v>
      </c>
      <c r="DM8" s="6">
        <f>SUM(DM9+DM10+DM11,DM39:DM54)</f>
        <v>57</v>
      </c>
      <c r="DN8" s="26">
        <f aca="true" t="shared" si="54" ref="DN8:DN54">IF(DM8&gt;$C8,999,IF($C8=0,0,DM8/$C8*100))</f>
        <v>0.7368148914167528</v>
      </c>
      <c r="DO8" s="6">
        <f>SUM(DO9+DO10+DO11,DO39:DO54)</f>
        <v>37</v>
      </c>
      <c r="DP8" s="26">
        <f aca="true" t="shared" si="55" ref="DP8:DP54">IF(DO8&gt;$C8,999,IF($C8=0,0,DO8/$C8*100))</f>
        <v>0.4782833505687694</v>
      </c>
    </row>
    <row r="9" spans="1:120" ht="14.25" customHeight="1">
      <c r="A9" s="29" t="s">
        <v>324</v>
      </c>
      <c r="B9" s="6">
        <v>10</v>
      </c>
      <c r="C9" s="6">
        <f>SUM(D9+F9+H9+J9+L9+N9+P9+R9+U9+W9+Y9+AA9+AC9+AE9+AG9+AI9+AK9+AM9+AP9+AR9+AT9+AV9+AX9+AZ9+BB9+BD9+BF9+BH9+BK9+BM9+BO9+BQ9+BS9+BU9+BW9+BY9+CA9+CC9+CF9+CH9+CJ9+CL9+CN9+CP9+CR9+CT9+CV9+CX9+DA9+DC9+DE9+DG9+DI9+DK9+DM9+DO9)</f>
        <v>8</v>
      </c>
      <c r="D9" s="6">
        <v>0</v>
      </c>
      <c r="E9" s="26">
        <f t="shared" si="0"/>
        <v>0</v>
      </c>
      <c r="F9" s="6">
        <v>0</v>
      </c>
      <c r="G9" s="26">
        <f t="shared" si="1"/>
        <v>0</v>
      </c>
      <c r="H9" s="6">
        <v>0</v>
      </c>
      <c r="I9" s="26">
        <f t="shared" si="2"/>
        <v>0</v>
      </c>
      <c r="J9" s="6">
        <v>0</v>
      </c>
      <c r="K9" s="26">
        <f t="shared" si="3"/>
        <v>0</v>
      </c>
      <c r="L9" s="6">
        <v>0</v>
      </c>
      <c r="M9" s="26">
        <f t="shared" si="4"/>
        <v>0</v>
      </c>
      <c r="N9" s="6">
        <v>0</v>
      </c>
      <c r="O9" s="26">
        <f t="shared" si="5"/>
        <v>0</v>
      </c>
      <c r="P9" s="6">
        <v>0</v>
      </c>
      <c r="Q9" s="26">
        <f t="shared" si="6"/>
        <v>0</v>
      </c>
      <c r="R9" s="6">
        <v>0</v>
      </c>
      <c r="S9" s="26">
        <f t="shared" si="7"/>
        <v>0</v>
      </c>
      <c r="T9" s="29" t="s">
        <v>324</v>
      </c>
      <c r="U9" s="6">
        <v>0</v>
      </c>
      <c r="V9" s="26">
        <f t="shared" si="8"/>
        <v>0</v>
      </c>
      <c r="W9" s="6">
        <v>0</v>
      </c>
      <c r="X9" s="26">
        <f t="shared" si="9"/>
        <v>0</v>
      </c>
      <c r="Y9" s="6">
        <v>0</v>
      </c>
      <c r="Z9" s="26">
        <f t="shared" si="10"/>
        <v>0</v>
      </c>
      <c r="AA9" s="6">
        <v>2</v>
      </c>
      <c r="AB9" s="26">
        <f t="shared" si="11"/>
        <v>25</v>
      </c>
      <c r="AC9" s="6">
        <v>0</v>
      </c>
      <c r="AD9" s="26">
        <f t="shared" si="12"/>
        <v>0</v>
      </c>
      <c r="AE9" s="6">
        <v>0</v>
      </c>
      <c r="AF9" s="26">
        <f t="shared" si="13"/>
        <v>0</v>
      </c>
      <c r="AG9" s="6">
        <v>0</v>
      </c>
      <c r="AH9" s="26">
        <f t="shared" si="14"/>
        <v>0</v>
      </c>
      <c r="AI9" s="6">
        <v>0</v>
      </c>
      <c r="AJ9" s="26">
        <f t="shared" si="15"/>
        <v>0</v>
      </c>
      <c r="AK9" s="6">
        <v>0</v>
      </c>
      <c r="AL9" s="26">
        <f t="shared" si="16"/>
        <v>0</v>
      </c>
      <c r="AM9" s="6">
        <v>0</v>
      </c>
      <c r="AN9" s="26">
        <f t="shared" si="17"/>
        <v>0</v>
      </c>
      <c r="AO9" s="29" t="s">
        <v>324</v>
      </c>
      <c r="AP9" s="6">
        <v>0</v>
      </c>
      <c r="AQ9" s="26">
        <f t="shared" si="18"/>
        <v>0</v>
      </c>
      <c r="AR9" s="6">
        <v>0</v>
      </c>
      <c r="AS9" s="26">
        <f t="shared" si="19"/>
        <v>0</v>
      </c>
      <c r="AT9" s="6">
        <v>0</v>
      </c>
      <c r="AU9" s="26">
        <f t="shared" si="20"/>
        <v>0</v>
      </c>
      <c r="AV9" s="6">
        <v>1</v>
      </c>
      <c r="AW9" s="26">
        <f t="shared" si="21"/>
        <v>12.5</v>
      </c>
      <c r="AX9" s="6">
        <v>0</v>
      </c>
      <c r="AY9" s="26">
        <f t="shared" si="22"/>
        <v>0</v>
      </c>
      <c r="AZ9" s="6">
        <v>1</v>
      </c>
      <c r="BA9" s="26">
        <f t="shared" si="23"/>
        <v>12.5</v>
      </c>
      <c r="BB9" s="6">
        <v>1</v>
      </c>
      <c r="BC9" s="26">
        <f t="shared" si="24"/>
        <v>12.5</v>
      </c>
      <c r="BD9" s="6">
        <v>0</v>
      </c>
      <c r="BE9" s="26">
        <f t="shared" si="25"/>
        <v>0</v>
      </c>
      <c r="BF9" s="6">
        <v>0</v>
      </c>
      <c r="BG9" s="26">
        <f t="shared" si="26"/>
        <v>0</v>
      </c>
      <c r="BH9" s="6">
        <v>0</v>
      </c>
      <c r="BI9" s="26">
        <f t="shared" si="27"/>
        <v>0</v>
      </c>
      <c r="BJ9" s="29" t="s">
        <v>324</v>
      </c>
      <c r="BK9" s="6">
        <v>0</v>
      </c>
      <c r="BL9" s="26">
        <f t="shared" si="28"/>
        <v>0</v>
      </c>
      <c r="BM9" s="6">
        <v>0</v>
      </c>
      <c r="BN9" s="26">
        <f t="shared" si="29"/>
        <v>0</v>
      </c>
      <c r="BO9" s="6">
        <v>0</v>
      </c>
      <c r="BP9" s="26">
        <f t="shared" si="30"/>
        <v>0</v>
      </c>
      <c r="BQ9" s="6">
        <v>0</v>
      </c>
      <c r="BR9" s="26">
        <f t="shared" si="31"/>
        <v>0</v>
      </c>
      <c r="BS9" s="6">
        <v>0</v>
      </c>
      <c r="BT9" s="26">
        <f t="shared" si="32"/>
        <v>0</v>
      </c>
      <c r="BU9" s="6">
        <v>0</v>
      </c>
      <c r="BV9" s="26">
        <f t="shared" si="33"/>
        <v>0</v>
      </c>
      <c r="BW9" s="6">
        <v>0</v>
      </c>
      <c r="BX9" s="26">
        <f t="shared" si="34"/>
        <v>0</v>
      </c>
      <c r="BY9" s="6">
        <v>0</v>
      </c>
      <c r="BZ9" s="26">
        <f t="shared" si="35"/>
        <v>0</v>
      </c>
      <c r="CA9" s="6">
        <v>0</v>
      </c>
      <c r="CB9" s="26">
        <f t="shared" si="36"/>
        <v>0</v>
      </c>
      <c r="CC9" s="6">
        <v>0</v>
      </c>
      <c r="CD9" s="26">
        <f t="shared" si="37"/>
        <v>0</v>
      </c>
      <c r="CE9" s="29" t="s">
        <v>324</v>
      </c>
      <c r="CF9" s="6">
        <v>0</v>
      </c>
      <c r="CG9" s="26">
        <f t="shared" si="38"/>
        <v>0</v>
      </c>
      <c r="CH9" s="6">
        <v>2</v>
      </c>
      <c r="CI9" s="26">
        <f t="shared" si="39"/>
        <v>25</v>
      </c>
      <c r="CJ9" s="6">
        <v>0</v>
      </c>
      <c r="CK9" s="26">
        <f t="shared" si="40"/>
        <v>0</v>
      </c>
      <c r="CL9" s="6">
        <v>0</v>
      </c>
      <c r="CM9" s="26">
        <f t="shared" si="41"/>
        <v>0</v>
      </c>
      <c r="CN9" s="6">
        <v>0</v>
      </c>
      <c r="CO9" s="26">
        <f t="shared" si="42"/>
        <v>0</v>
      </c>
      <c r="CP9" s="6">
        <v>0</v>
      </c>
      <c r="CQ9" s="26">
        <f t="shared" si="43"/>
        <v>0</v>
      </c>
      <c r="CR9" s="6">
        <v>0</v>
      </c>
      <c r="CS9" s="26">
        <f t="shared" si="44"/>
        <v>0</v>
      </c>
      <c r="CT9" s="6">
        <v>0</v>
      </c>
      <c r="CU9" s="26">
        <f t="shared" si="45"/>
        <v>0</v>
      </c>
      <c r="CV9" s="6">
        <v>0</v>
      </c>
      <c r="CW9" s="26">
        <f t="shared" si="46"/>
        <v>0</v>
      </c>
      <c r="CX9" s="6">
        <v>0</v>
      </c>
      <c r="CY9" s="26">
        <f t="shared" si="47"/>
        <v>0</v>
      </c>
      <c r="CZ9" s="29" t="s">
        <v>324</v>
      </c>
      <c r="DA9" s="6">
        <v>0</v>
      </c>
      <c r="DB9" s="26">
        <f t="shared" si="48"/>
        <v>0</v>
      </c>
      <c r="DC9" s="6">
        <v>0</v>
      </c>
      <c r="DD9" s="26">
        <f t="shared" si="49"/>
        <v>0</v>
      </c>
      <c r="DE9" s="6">
        <v>0</v>
      </c>
      <c r="DF9" s="26">
        <f t="shared" si="50"/>
        <v>0</v>
      </c>
      <c r="DG9" s="6">
        <v>0</v>
      </c>
      <c r="DH9" s="26">
        <f t="shared" si="51"/>
        <v>0</v>
      </c>
      <c r="DI9" s="6">
        <v>0</v>
      </c>
      <c r="DJ9" s="26">
        <f t="shared" si="52"/>
        <v>0</v>
      </c>
      <c r="DK9" s="6">
        <v>1</v>
      </c>
      <c r="DL9" s="26">
        <f t="shared" si="53"/>
        <v>12.5</v>
      </c>
      <c r="DM9" s="6">
        <v>0</v>
      </c>
      <c r="DN9" s="26">
        <f t="shared" si="54"/>
        <v>0</v>
      </c>
      <c r="DO9" s="6">
        <v>0</v>
      </c>
      <c r="DP9" s="26">
        <f t="shared" si="55"/>
        <v>0</v>
      </c>
    </row>
    <row r="10" spans="1:120" ht="11.25" customHeight="1">
      <c r="A10" s="29" t="s">
        <v>361</v>
      </c>
      <c r="B10" s="6">
        <v>22</v>
      </c>
      <c r="C10" s="6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SUM(D10+F10+H10+J10+L10+N10+P10+R10+U10+W10+Y10+AA10+AC10+AE10+AG10+AI10+AK10+AM10+AP10+AR10+AT10+AV10+AX10+AZ10+BB10+BD10+BF10+BH10+BK10+BM10+BO10+BQ10+BS10+BU10+BW10+BY10+CA10+CC10+CF10+CH10+CJ10+CL10+CN10+CP10+CR10+CT10+CV10+CX10+DA10+DC10+DE10+DG10+DI10+DK10+DM10+DO10)</f>
        <v>14</v>
      </c>
      <c r="D10" s="6">
        <v>0</v>
      </c>
      <c r="E10" s="26">
        <f t="shared" si="0"/>
        <v>0</v>
      </c>
      <c r="F10" s="6">
        <v>0</v>
      </c>
      <c r="G10" s="26">
        <f t="shared" si="1"/>
        <v>0</v>
      </c>
      <c r="H10" s="6">
        <v>0</v>
      </c>
      <c r="I10" s="26">
        <f t="shared" si="2"/>
        <v>0</v>
      </c>
      <c r="J10" s="6">
        <v>0</v>
      </c>
      <c r="K10" s="26">
        <f t="shared" si="3"/>
        <v>0</v>
      </c>
      <c r="L10" s="6">
        <v>0</v>
      </c>
      <c r="M10" s="26">
        <f t="shared" si="4"/>
        <v>0</v>
      </c>
      <c r="N10" s="6">
        <v>0</v>
      </c>
      <c r="O10" s="26">
        <f t="shared" si="5"/>
        <v>0</v>
      </c>
      <c r="P10" s="6">
        <v>0</v>
      </c>
      <c r="Q10" s="26">
        <f t="shared" si="6"/>
        <v>0</v>
      </c>
      <c r="R10" s="6">
        <v>0</v>
      </c>
      <c r="S10" s="26">
        <f t="shared" si="7"/>
        <v>0</v>
      </c>
      <c r="T10" s="29" t="s">
        <v>361</v>
      </c>
      <c r="U10" s="6">
        <v>0</v>
      </c>
      <c r="V10" s="26">
        <f t="shared" si="8"/>
        <v>0</v>
      </c>
      <c r="W10" s="6">
        <v>1</v>
      </c>
      <c r="X10" s="26">
        <f t="shared" si="9"/>
        <v>7.142857142857142</v>
      </c>
      <c r="Y10" s="6">
        <v>0</v>
      </c>
      <c r="Z10" s="26">
        <f t="shared" si="10"/>
        <v>0</v>
      </c>
      <c r="AA10" s="6">
        <v>3</v>
      </c>
      <c r="AB10" s="26">
        <f t="shared" si="11"/>
        <v>21.428571428571427</v>
      </c>
      <c r="AC10" s="6">
        <v>0</v>
      </c>
      <c r="AD10" s="26">
        <f t="shared" si="12"/>
        <v>0</v>
      </c>
      <c r="AE10" s="6">
        <v>0</v>
      </c>
      <c r="AF10" s="26">
        <f t="shared" si="13"/>
        <v>0</v>
      </c>
      <c r="AG10" s="6">
        <v>0</v>
      </c>
      <c r="AH10" s="26">
        <f t="shared" si="14"/>
        <v>0</v>
      </c>
      <c r="AI10" s="6">
        <v>0</v>
      </c>
      <c r="AJ10" s="26">
        <f t="shared" si="15"/>
        <v>0</v>
      </c>
      <c r="AK10" s="6">
        <v>1</v>
      </c>
      <c r="AL10" s="26">
        <f t="shared" si="16"/>
        <v>7.142857142857142</v>
      </c>
      <c r="AM10" s="6">
        <v>3</v>
      </c>
      <c r="AN10" s="26">
        <f t="shared" si="17"/>
        <v>21.428571428571427</v>
      </c>
      <c r="AO10" s="29" t="s">
        <v>361</v>
      </c>
      <c r="AP10" s="6">
        <v>0</v>
      </c>
      <c r="AQ10" s="26">
        <f t="shared" si="18"/>
        <v>0</v>
      </c>
      <c r="AR10" s="6">
        <v>0</v>
      </c>
      <c r="AS10" s="26">
        <f t="shared" si="19"/>
        <v>0</v>
      </c>
      <c r="AT10" s="6">
        <v>0</v>
      </c>
      <c r="AU10" s="26">
        <f t="shared" si="20"/>
        <v>0</v>
      </c>
      <c r="AV10" s="6">
        <v>3</v>
      </c>
      <c r="AW10" s="26">
        <f t="shared" si="21"/>
        <v>21.428571428571427</v>
      </c>
      <c r="AX10" s="6">
        <v>0</v>
      </c>
      <c r="AY10" s="26">
        <f t="shared" si="22"/>
        <v>0</v>
      </c>
      <c r="AZ10" s="6">
        <v>0</v>
      </c>
      <c r="BA10" s="26">
        <f t="shared" si="23"/>
        <v>0</v>
      </c>
      <c r="BB10" s="6">
        <v>2</v>
      </c>
      <c r="BC10" s="26">
        <f t="shared" si="24"/>
        <v>14.285714285714285</v>
      </c>
      <c r="BD10" s="6">
        <v>0</v>
      </c>
      <c r="BE10" s="26">
        <f t="shared" si="25"/>
        <v>0</v>
      </c>
      <c r="BF10" s="6">
        <v>0</v>
      </c>
      <c r="BG10" s="26">
        <f t="shared" si="26"/>
        <v>0</v>
      </c>
      <c r="BH10" s="6">
        <v>0</v>
      </c>
      <c r="BI10" s="26">
        <f t="shared" si="27"/>
        <v>0</v>
      </c>
      <c r="BJ10" s="29" t="s">
        <v>361</v>
      </c>
      <c r="BK10" s="6">
        <v>0</v>
      </c>
      <c r="BL10" s="26">
        <f t="shared" si="28"/>
        <v>0</v>
      </c>
      <c r="BM10" s="6">
        <v>0</v>
      </c>
      <c r="BN10" s="26">
        <f t="shared" si="29"/>
        <v>0</v>
      </c>
      <c r="BO10" s="6">
        <v>0</v>
      </c>
      <c r="BP10" s="26">
        <f t="shared" si="30"/>
        <v>0</v>
      </c>
      <c r="BQ10" s="6">
        <v>0</v>
      </c>
      <c r="BR10" s="26">
        <f t="shared" si="31"/>
        <v>0</v>
      </c>
      <c r="BS10" s="6">
        <v>0</v>
      </c>
      <c r="BT10" s="26">
        <f t="shared" si="32"/>
        <v>0</v>
      </c>
      <c r="BU10" s="6">
        <v>0</v>
      </c>
      <c r="BV10" s="26">
        <f t="shared" si="33"/>
        <v>0</v>
      </c>
      <c r="BW10" s="6">
        <v>0</v>
      </c>
      <c r="BX10" s="26">
        <f t="shared" si="34"/>
        <v>0</v>
      </c>
      <c r="BY10" s="6">
        <v>0</v>
      </c>
      <c r="BZ10" s="26">
        <f t="shared" si="35"/>
        <v>0</v>
      </c>
      <c r="CA10" s="6">
        <v>0</v>
      </c>
      <c r="CB10" s="26">
        <f t="shared" si="36"/>
        <v>0</v>
      </c>
      <c r="CC10" s="6">
        <v>0</v>
      </c>
      <c r="CD10" s="26">
        <f t="shared" si="37"/>
        <v>0</v>
      </c>
      <c r="CE10" s="29" t="s">
        <v>361</v>
      </c>
      <c r="CF10" s="6">
        <v>0</v>
      </c>
      <c r="CG10" s="26">
        <f t="shared" si="38"/>
        <v>0</v>
      </c>
      <c r="CH10" s="6">
        <v>1</v>
      </c>
      <c r="CI10" s="26">
        <f t="shared" si="39"/>
        <v>7.142857142857142</v>
      </c>
      <c r="CJ10" s="6">
        <v>0</v>
      </c>
      <c r="CK10" s="26">
        <f t="shared" si="40"/>
        <v>0</v>
      </c>
      <c r="CL10" s="6">
        <v>0</v>
      </c>
      <c r="CM10" s="26">
        <f t="shared" si="41"/>
        <v>0</v>
      </c>
      <c r="CN10" s="6">
        <v>0</v>
      </c>
      <c r="CO10" s="26">
        <f t="shared" si="42"/>
        <v>0</v>
      </c>
      <c r="CP10" s="6">
        <v>0</v>
      </c>
      <c r="CQ10" s="26">
        <f t="shared" si="43"/>
        <v>0</v>
      </c>
      <c r="CR10" s="6">
        <v>0</v>
      </c>
      <c r="CS10" s="26">
        <f t="shared" si="44"/>
        <v>0</v>
      </c>
      <c r="CT10" s="6">
        <v>0</v>
      </c>
      <c r="CU10" s="26">
        <f t="shared" si="45"/>
        <v>0</v>
      </c>
      <c r="CV10" s="6">
        <v>0</v>
      </c>
      <c r="CW10" s="26">
        <f t="shared" si="46"/>
        <v>0</v>
      </c>
      <c r="CX10" s="6">
        <v>0</v>
      </c>
      <c r="CY10" s="26">
        <f t="shared" si="47"/>
        <v>0</v>
      </c>
      <c r="CZ10" s="29" t="s">
        <v>361</v>
      </c>
      <c r="DA10" s="6">
        <v>0</v>
      </c>
      <c r="DB10" s="26">
        <f t="shared" si="48"/>
        <v>0</v>
      </c>
      <c r="DC10" s="6">
        <v>0</v>
      </c>
      <c r="DD10" s="26">
        <f t="shared" si="49"/>
        <v>0</v>
      </c>
      <c r="DE10" s="6">
        <v>0</v>
      </c>
      <c r="DF10" s="26">
        <f t="shared" si="50"/>
        <v>0</v>
      </c>
      <c r="DG10" s="6">
        <v>0</v>
      </c>
      <c r="DH10" s="26">
        <f t="shared" si="51"/>
        <v>0</v>
      </c>
      <c r="DI10" s="6">
        <v>0</v>
      </c>
      <c r="DJ10" s="26">
        <f t="shared" si="52"/>
        <v>0</v>
      </c>
      <c r="DK10" s="6">
        <v>0</v>
      </c>
      <c r="DL10" s="26">
        <f t="shared" si="53"/>
        <v>0</v>
      </c>
      <c r="DM10" s="6">
        <v>0</v>
      </c>
      <c r="DN10" s="26">
        <f t="shared" si="54"/>
        <v>0</v>
      </c>
      <c r="DO10" s="6">
        <v>0</v>
      </c>
      <c r="DP10" s="26">
        <f t="shared" si="55"/>
        <v>0</v>
      </c>
    </row>
    <row r="11" spans="1:120" ht="14.25" customHeight="1">
      <c r="A11" s="29" t="s">
        <v>351</v>
      </c>
      <c r="B11" s="6">
        <f>SUM(B12:B38)</f>
        <v>5325</v>
      </c>
      <c r="C11" s="6">
        <f>SUM(C12:C38)</f>
        <v>2630</v>
      </c>
      <c r="D11" s="6">
        <f>SUM(D12:D38)</f>
        <v>0</v>
      </c>
      <c r="E11" s="26">
        <f t="shared" si="0"/>
        <v>0</v>
      </c>
      <c r="F11" s="6">
        <f>SUM(F12:F38)</f>
        <v>0</v>
      </c>
      <c r="G11" s="26">
        <f t="shared" si="1"/>
        <v>0</v>
      </c>
      <c r="H11" s="6">
        <f>SUM(H12:H38)</f>
        <v>5</v>
      </c>
      <c r="I11" s="26">
        <f t="shared" si="2"/>
        <v>0.19011406844106463</v>
      </c>
      <c r="J11" s="6">
        <f>SUM(J12:J38)</f>
        <v>6</v>
      </c>
      <c r="K11" s="26">
        <f t="shared" si="3"/>
        <v>0.22813688212927757</v>
      </c>
      <c r="L11" s="6">
        <f>SUM(L12:L38)</f>
        <v>0</v>
      </c>
      <c r="M11" s="26">
        <f t="shared" si="4"/>
        <v>0</v>
      </c>
      <c r="N11" s="6">
        <f>SUM(N12:N38)</f>
        <v>2</v>
      </c>
      <c r="O11" s="26">
        <f t="shared" si="5"/>
        <v>0.07604562737642585</v>
      </c>
      <c r="P11" s="6">
        <f>SUM(P12:P38)</f>
        <v>1</v>
      </c>
      <c r="Q11" s="26">
        <f t="shared" si="6"/>
        <v>0.03802281368821293</v>
      </c>
      <c r="R11" s="6">
        <f>SUM(R12:R38)</f>
        <v>0</v>
      </c>
      <c r="S11" s="26">
        <f t="shared" si="7"/>
        <v>0</v>
      </c>
      <c r="T11" s="29" t="s">
        <v>351</v>
      </c>
      <c r="U11" s="6">
        <f>SUM(U12:U38)</f>
        <v>63</v>
      </c>
      <c r="V11" s="26">
        <f t="shared" si="8"/>
        <v>2.3954372623574147</v>
      </c>
      <c r="W11" s="6">
        <f>SUM(W12:W38)</f>
        <v>104</v>
      </c>
      <c r="X11" s="26">
        <f t="shared" si="9"/>
        <v>3.954372623574144</v>
      </c>
      <c r="Y11" s="6">
        <f>SUM(Y12:Y38)</f>
        <v>27</v>
      </c>
      <c r="Z11" s="26">
        <f t="shared" si="10"/>
        <v>1.0266159695817492</v>
      </c>
      <c r="AA11" s="6">
        <f>SUM(AA12:AA38)</f>
        <v>470</v>
      </c>
      <c r="AB11" s="26">
        <f t="shared" si="11"/>
        <v>17.870722433460077</v>
      </c>
      <c r="AC11" s="6">
        <f>SUM(AC12:AC38)</f>
        <v>0</v>
      </c>
      <c r="AD11" s="26">
        <f t="shared" si="12"/>
        <v>0</v>
      </c>
      <c r="AE11" s="6">
        <f>SUM(AE12:AE38)</f>
        <v>1</v>
      </c>
      <c r="AF11" s="26">
        <f t="shared" si="13"/>
        <v>0.03802281368821293</v>
      </c>
      <c r="AG11" s="6">
        <f>SUM(AG12:AG38)</f>
        <v>1</v>
      </c>
      <c r="AH11" s="26">
        <f t="shared" si="14"/>
        <v>0.03802281368821293</v>
      </c>
      <c r="AI11" s="6">
        <f>SUM(AI12:AI38)</f>
        <v>0</v>
      </c>
      <c r="AJ11" s="26">
        <f t="shared" si="15"/>
        <v>0</v>
      </c>
      <c r="AK11" s="6">
        <f>SUM(AK12:AK38)</f>
        <v>240</v>
      </c>
      <c r="AL11" s="26">
        <f t="shared" si="16"/>
        <v>9.125475285171103</v>
      </c>
      <c r="AM11" s="6">
        <f>SUM(AM12:AM38)</f>
        <v>835</v>
      </c>
      <c r="AN11" s="26">
        <f t="shared" si="17"/>
        <v>31.749049429657795</v>
      </c>
      <c r="AO11" s="29" t="s">
        <v>351</v>
      </c>
      <c r="AP11" s="6">
        <f>SUM(AP12:AP38)</f>
        <v>0</v>
      </c>
      <c r="AQ11" s="26">
        <f t="shared" si="18"/>
        <v>0</v>
      </c>
      <c r="AR11" s="6">
        <f>SUM(AR12:AR38)</f>
        <v>1</v>
      </c>
      <c r="AS11" s="26">
        <f t="shared" si="19"/>
        <v>0.03802281368821293</v>
      </c>
      <c r="AT11" s="6">
        <f>SUM(AT12:AT38)</f>
        <v>3</v>
      </c>
      <c r="AU11" s="26">
        <f t="shared" si="20"/>
        <v>0.11406844106463879</v>
      </c>
      <c r="AV11" s="6">
        <f>SUM(AV12:AV38)</f>
        <v>307</v>
      </c>
      <c r="AW11" s="26">
        <f t="shared" si="21"/>
        <v>11.67300380228137</v>
      </c>
      <c r="AX11" s="6">
        <f>SUM(AX12:AX38)</f>
        <v>30</v>
      </c>
      <c r="AY11" s="26">
        <f t="shared" si="22"/>
        <v>1.1406844106463878</v>
      </c>
      <c r="AZ11" s="6">
        <f>SUM(AZ12:AZ38)</f>
        <v>68</v>
      </c>
      <c r="BA11" s="26">
        <f t="shared" si="23"/>
        <v>2.585551330798479</v>
      </c>
      <c r="BB11" s="6">
        <f>SUM(BB12:BB38)</f>
        <v>73</v>
      </c>
      <c r="BC11" s="26">
        <f t="shared" si="24"/>
        <v>2.7756653992395437</v>
      </c>
      <c r="BD11" s="6">
        <f>SUM(BD12:BD38)</f>
        <v>0</v>
      </c>
      <c r="BE11" s="26">
        <f t="shared" si="25"/>
        <v>0</v>
      </c>
      <c r="BF11" s="6">
        <f>SUM(BF12:BF38)</f>
        <v>0</v>
      </c>
      <c r="BG11" s="26">
        <f t="shared" si="26"/>
        <v>0</v>
      </c>
      <c r="BH11" s="6">
        <f>SUM(BH12:BH38)</f>
        <v>0</v>
      </c>
      <c r="BI11" s="26">
        <f t="shared" si="27"/>
        <v>0</v>
      </c>
      <c r="BJ11" s="29" t="s">
        <v>351</v>
      </c>
      <c r="BK11" s="6">
        <f>SUM(BK12:BK38)</f>
        <v>5</v>
      </c>
      <c r="BL11" s="26">
        <f t="shared" si="28"/>
        <v>0.19011406844106463</v>
      </c>
      <c r="BM11" s="6">
        <f>SUM(BM12:BM38)</f>
        <v>0</v>
      </c>
      <c r="BN11" s="26">
        <f t="shared" si="29"/>
        <v>0</v>
      </c>
      <c r="BO11" s="6">
        <f>SUM(BO12:BO38)</f>
        <v>0</v>
      </c>
      <c r="BP11" s="26">
        <f t="shared" si="30"/>
        <v>0</v>
      </c>
      <c r="BQ11" s="6">
        <f>SUM(BQ12:BQ38)</f>
        <v>0</v>
      </c>
      <c r="BR11" s="26">
        <f t="shared" si="31"/>
        <v>0</v>
      </c>
      <c r="BS11" s="6">
        <f>SUM(BS12:BS38)</f>
        <v>0</v>
      </c>
      <c r="BT11" s="26">
        <f t="shared" si="32"/>
        <v>0</v>
      </c>
      <c r="BU11" s="6">
        <f>SUM(BU12:BU38)</f>
        <v>0</v>
      </c>
      <c r="BV11" s="26">
        <f t="shared" si="33"/>
        <v>0</v>
      </c>
      <c r="BW11" s="6">
        <f>SUM(BW12:BW38)</f>
        <v>7</v>
      </c>
      <c r="BX11" s="26">
        <f t="shared" si="34"/>
        <v>0.2661596958174905</v>
      </c>
      <c r="BY11" s="6">
        <f>SUM(BY12:BY38)</f>
        <v>0</v>
      </c>
      <c r="BZ11" s="26">
        <f t="shared" si="35"/>
        <v>0</v>
      </c>
      <c r="CA11" s="6">
        <f>SUM(CA12:CA38)</f>
        <v>0</v>
      </c>
      <c r="CB11" s="26">
        <f t="shared" si="36"/>
        <v>0</v>
      </c>
      <c r="CC11" s="6">
        <f>SUM(CC12:CC38)</f>
        <v>2</v>
      </c>
      <c r="CD11" s="26">
        <f t="shared" si="37"/>
        <v>0.07604562737642585</v>
      </c>
      <c r="CE11" s="29" t="s">
        <v>351</v>
      </c>
      <c r="CF11" s="6">
        <f>SUM(CF12:CF38)</f>
        <v>1</v>
      </c>
      <c r="CG11" s="26">
        <f t="shared" si="38"/>
        <v>0.03802281368821293</v>
      </c>
      <c r="CH11" s="6">
        <f>SUM(CH12:CH38)</f>
        <v>15</v>
      </c>
      <c r="CI11" s="26">
        <f t="shared" si="39"/>
        <v>0.5703422053231939</v>
      </c>
      <c r="CJ11" s="6">
        <f>SUM(CJ12:CJ38)</f>
        <v>0</v>
      </c>
      <c r="CK11" s="26">
        <f t="shared" si="40"/>
        <v>0</v>
      </c>
      <c r="CL11" s="6">
        <f>SUM(CL12:CL38)</f>
        <v>0</v>
      </c>
      <c r="CM11" s="26">
        <f t="shared" si="41"/>
        <v>0</v>
      </c>
      <c r="CN11" s="6">
        <f>SUM(CN12:CN38)</f>
        <v>0</v>
      </c>
      <c r="CO11" s="26">
        <f t="shared" si="42"/>
        <v>0</v>
      </c>
      <c r="CP11" s="6">
        <f>SUM(CP12:CP38)</f>
        <v>0</v>
      </c>
      <c r="CQ11" s="26">
        <f t="shared" si="43"/>
        <v>0</v>
      </c>
      <c r="CR11" s="6">
        <f>SUM(CR12:CR38)</f>
        <v>0</v>
      </c>
      <c r="CS11" s="26">
        <f t="shared" si="44"/>
        <v>0</v>
      </c>
      <c r="CT11" s="6">
        <f>SUM(CT12:CT38)</f>
        <v>32</v>
      </c>
      <c r="CU11" s="26">
        <f t="shared" si="45"/>
        <v>1.2167300380228137</v>
      </c>
      <c r="CV11" s="6">
        <f>SUM(CV12:CV38)</f>
        <v>0</v>
      </c>
      <c r="CW11" s="26">
        <f t="shared" si="46"/>
        <v>0</v>
      </c>
      <c r="CX11" s="6">
        <f>SUM(CX12:CX38)</f>
        <v>284</v>
      </c>
      <c r="CY11" s="26">
        <f t="shared" si="47"/>
        <v>10.79847908745247</v>
      </c>
      <c r="CZ11" s="29" t="s">
        <v>351</v>
      </c>
      <c r="DA11" s="6">
        <f>SUM(DA12:DA38)</f>
        <v>0</v>
      </c>
      <c r="DB11" s="26">
        <f t="shared" si="48"/>
        <v>0</v>
      </c>
      <c r="DC11" s="6">
        <f>SUM(DC12:DC38)</f>
        <v>0</v>
      </c>
      <c r="DD11" s="26">
        <f t="shared" si="49"/>
        <v>0</v>
      </c>
      <c r="DE11" s="6">
        <f>SUM(DE12:DE38)</f>
        <v>0</v>
      </c>
      <c r="DF11" s="26">
        <f t="shared" si="50"/>
        <v>0</v>
      </c>
      <c r="DG11" s="6">
        <f>SUM(DG12:DG38)</f>
        <v>0</v>
      </c>
      <c r="DH11" s="26">
        <f t="shared" si="51"/>
        <v>0</v>
      </c>
      <c r="DI11" s="6">
        <f>SUM(DI12:DI38)</f>
        <v>0</v>
      </c>
      <c r="DJ11" s="26">
        <f t="shared" si="52"/>
        <v>0</v>
      </c>
      <c r="DK11" s="6">
        <f>SUM(DK12:DK38)</f>
        <v>18</v>
      </c>
      <c r="DL11" s="26">
        <f t="shared" si="53"/>
        <v>0.6844106463878328</v>
      </c>
      <c r="DM11" s="6">
        <f>SUM(DM12:DM38)</f>
        <v>23</v>
      </c>
      <c r="DN11" s="26">
        <f t="shared" si="54"/>
        <v>0.8745247148288974</v>
      </c>
      <c r="DO11" s="6">
        <f>SUM(DO12:DO38)</f>
        <v>6</v>
      </c>
      <c r="DP11" s="26">
        <f t="shared" si="55"/>
        <v>0.22813688212927757</v>
      </c>
    </row>
    <row r="12" spans="1:120" ht="11.25" customHeight="1">
      <c r="A12" s="27" t="s">
        <v>511</v>
      </c>
      <c r="B12" s="6">
        <v>377</v>
      </c>
      <c r="C12" s="6">
        <f aca="true" t="shared" si="56" ref="C12:C21">SUM(D12+F12+H12+J12+L12+N12+P12+R12+U12+W12+Y12+AA12+AC12+AE12+AG12+AI12+AK12+AM12+AP12+AR12+AT12+AV12+AX12+AZ12+BB12+BD12+BF12+BH12+BK12+BM12+BO12+BQ12+BS12+BU12+BW12+BY12+CA12+CC12+CF12+CH12+CJ12+CL12+CN12+CP12+CR12+CT12+CV12+CX12+DA12+DC12+DE12+DG12+DI12+DK12+DM12+DO12)</f>
        <v>249</v>
      </c>
      <c r="D12" s="6">
        <v>0</v>
      </c>
      <c r="E12" s="26">
        <f t="shared" si="0"/>
        <v>0</v>
      </c>
      <c r="F12" s="6">
        <v>0</v>
      </c>
      <c r="G12" s="26">
        <f t="shared" si="1"/>
        <v>0</v>
      </c>
      <c r="H12" s="6">
        <v>0</v>
      </c>
      <c r="I12" s="26">
        <f t="shared" si="2"/>
        <v>0</v>
      </c>
      <c r="J12" s="6">
        <v>0</v>
      </c>
      <c r="K12" s="26">
        <f t="shared" si="3"/>
        <v>0</v>
      </c>
      <c r="L12" s="6">
        <v>0</v>
      </c>
      <c r="M12" s="26">
        <f t="shared" si="4"/>
        <v>0</v>
      </c>
      <c r="N12" s="6">
        <v>0</v>
      </c>
      <c r="O12" s="26">
        <f t="shared" si="5"/>
        <v>0</v>
      </c>
      <c r="P12" s="6">
        <v>0</v>
      </c>
      <c r="Q12" s="26">
        <f t="shared" si="6"/>
        <v>0</v>
      </c>
      <c r="R12" s="6">
        <v>0</v>
      </c>
      <c r="S12" s="26">
        <f t="shared" si="7"/>
        <v>0</v>
      </c>
      <c r="T12" s="27" t="s">
        <v>511</v>
      </c>
      <c r="U12" s="6">
        <v>6</v>
      </c>
      <c r="V12" s="26">
        <f t="shared" si="8"/>
        <v>2.4096385542168677</v>
      </c>
      <c r="W12" s="6">
        <v>7</v>
      </c>
      <c r="X12" s="26">
        <f t="shared" si="9"/>
        <v>2.8112449799196786</v>
      </c>
      <c r="Y12" s="6">
        <v>9</v>
      </c>
      <c r="Z12" s="26">
        <f t="shared" si="10"/>
        <v>3.614457831325301</v>
      </c>
      <c r="AA12" s="6">
        <v>50</v>
      </c>
      <c r="AB12" s="26">
        <f t="shared" si="11"/>
        <v>20.080321285140563</v>
      </c>
      <c r="AC12" s="6">
        <v>0</v>
      </c>
      <c r="AD12" s="26">
        <f t="shared" si="12"/>
        <v>0</v>
      </c>
      <c r="AE12" s="6">
        <v>0</v>
      </c>
      <c r="AF12" s="26">
        <f t="shared" si="13"/>
        <v>0</v>
      </c>
      <c r="AG12" s="6">
        <v>0</v>
      </c>
      <c r="AH12" s="26">
        <f t="shared" si="14"/>
        <v>0</v>
      </c>
      <c r="AI12" s="6">
        <v>0</v>
      </c>
      <c r="AJ12" s="26">
        <f t="shared" si="15"/>
        <v>0</v>
      </c>
      <c r="AK12" s="6">
        <v>29</v>
      </c>
      <c r="AL12" s="26">
        <f t="shared" si="16"/>
        <v>11.646586345381527</v>
      </c>
      <c r="AM12" s="6">
        <v>69</v>
      </c>
      <c r="AN12" s="26">
        <f t="shared" si="17"/>
        <v>27.710843373493976</v>
      </c>
      <c r="AO12" s="27" t="s">
        <v>511</v>
      </c>
      <c r="AP12" s="6">
        <v>0</v>
      </c>
      <c r="AQ12" s="26">
        <f t="shared" si="18"/>
        <v>0</v>
      </c>
      <c r="AR12" s="6">
        <v>0</v>
      </c>
      <c r="AS12" s="26">
        <f t="shared" si="19"/>
        <v>0</v>
      </c>
      <c r="AT12" s="6">
        <v>0</v>
      </c>
      <c r="AU12" s="26">
        <f t="shared" si="20"/>
        <v>0</v>
      </c>
      <c r="AV12" s="6">
        <v>28</v>
      </c>
      <c r="AW12" s="26">
        <f t="shared" si="21"/>
        <v>11.244979919678714</v>
      </c>
      <c r="AX12" s="6">
        <v>2</v>
      </c>
      <c r="AY12" s="26">
        <f t="shared" si="22"/>
        <v>0.8032128514056224</v>
      </c>
      <c r="AZ12" s="6">
        <v>6</v>
      </c>
      <c r="BA12" s="26">
        <f t="shared" si="23"/>
        <v>2.4096385542168677</v>
      </c>
      <c r="BB12" s="6">
        <v>8</v>
      </c>
      <c r="BC12" s="26">
        <f t="shared" si="24"/>
        <v>3.2128514056224895</v>
      </c>
      <c r="BD12" s="6">
        <v>0</v>
      </c>
      <c r="BE12" s="26">
        <f t="shared" si="25"/>
        <v>0</v>
      </c>
      <c r="BF12" s="6">
        <v>0</v>
      </c>
      <c r="BG12" s="26">
        <f t="shared" si="26"/>
        <v>0</v>
      </c>
      <c r="BH12" s="6">
        <v>0</v>
      </c>
      <c r="BI12" s="26">
        <f t="shared" si="27"/>
        <v>0</v>
      </c>
      <c r="BJ12" s="27" t="s">
        <v>511</v>
      </c>
      <c r="BK12" s="6">
        <v>1</v>
      </c>
      <c r="BL12" s="26">
        <f t="shared" si="28"/>
        <v>0.4016064257028112</v>
      </c>
      <c r="BM12" s="6">
        <v>0</v>
      </c>
      <c r="BN12" s="26">
        <f t="shared" si="29"/>
        <v>0</v>
      </c>
      <c r="BO12" s="6">
        <v>0</v>
      </c>
      <c r="BP12" s="26">
        <f t="shared" si="30"/>
        <v>0</v>
      </c>
      <c r="BQ12" s="6">
        <v>0</v>
      </c>
      <c r="BR12" s="26">
        <f t="shared" si="31"/>
        <v>0</v>
      </c>
      <c r="BS12" s="6">
        <v>0</v>
      </c>
      <c r="BT12" s="26">
        <f t="shared" si="32"/>
        <v>0</v>
      </c>
      <c r="BU12" s="6">
        <v>0</v>
      </c>
      <c r="BV12" s="26">
        <f t="shared" si="33"/>
        <v>0</v>
      </c>
      <c r="BW12" s="6">
        <v>3</v>
      </c>
      <c r="BX12" s="26">
        <f t="shared" si="34"/>
        <v>1.2048192771084338</v>
      </c>
      <c r="BY12" s="6">
        <v>0</v>
      </c>
      <c r="BZ12" s="26">
        <f t="shared" si="35"/>
        <v>0</v>
      </c>
      <c r="CA12" s="6">
        <v>0</v>
      </c>
      <c r="CB12" s="26">
        <f t="shared" si="36"/>
        <v>0</v>
      </c>
      <c r="CC12" s="6">
        <v>0</v>
      </c>
      <c r="CD12" s="26">
        <f t="shared" si="37"/>
        <v>0</v>
      </c>
      <c r="CE12" s="27" t="s">
        <v>511</v>
      </c>
      <c r="CF12" s="6">
        <v>0</v>
      </c>
      <c r="CG12" s="26">
        <f t="shared" si="38"/>
        <v>0</v>
      </c>
      <c r="CH12" s="6">
        <v>0</v>
      </c>
      <c r="CI12" s="26">
        <f t="shared" si="39"/>
        <v>0</v>
      </c>
      <c r="CJ12" s="6">
        <v>0</v>
      </c>
      <c r="CK12" s="26">
        <f t="shared" si="40"/>
        <v>0</v>
      </c>
      <c r="CL12" s="6">
        <v>0</v>
      </c>
      <c r="CM12" s="26">
        <f t="shared" si="41"/>
        <v>0</v>
      </c>
      <c r="CN12" s="6">
        <v>0</v>
      </c>
      <c r="CO12" s="26">
        <f t="shared" si="42"/>
        <v>0</v>
      </c>
      <c r="CP12" s="6">
        <v>0</v>
      </c>
      <c r="CQ12" s="26">
        <f t="shared" si="43"/>
        <v>0</v>
      </c>
      <c r="CR12" s="6">
        <v>0</v>
      </c>
      <c r="CS12" s="26">
        <f t="shared" si="44"/>
        <v>0</v>
      </c>
      <c r="CT12" s="6">
        <v>2</v>
      </c>
      <c r="CU12" s="26">
        <f t="shared" si="45"/>
        <v>0.8032128514056224</v>
      </c>
      <c r="CV12" s="6">
        <v>0</v>
      </c>
      <c r="CW12" s="26">
        <f t="shared" si="46"/>
        <v>0</v>
      </c>
      <c r="CX12" s="6">
        <v>22</v>
      </c>
      <c r="CY12" s="26">
        <f t="shared" si="47"/>
        <v>8.835341365461847</v>
      </c>
      <c r="CZ12" s="27" t="s">
        <v>511</v>
      </c>
      <c r="DA12" s="6">
        <v>0</v>
      </c>
      <c r="DB12" s="26">
        <f t="shared" si="48"/>
        <v>0</v>
      </c>
      <c r="DC12" s="6">
        <v>0</v>
      </c>
      <c r="DD12" s="26">
        <f t="shared" si="49"/>
        <v>0</v>
      </c>
      <c r="DE12" s="6">
        <v>0</v>
      </c>
      <c r="DF12" s="26">
        <f t="shared" si="50"/>
        <v>0</v>
      </c>
      <c r="DG12" s="6">
        <v>0</v>
      </c>
      <c r="DH12" s="26">
        <f t="shared" si="51"/>
        <v>0</v>
      </c>
      <c r="DI12" s="6">
        <v>0</v>
      </c>
      <c r="DJ12" s="26">
        <f t="shared" si="52"/>
        <v>0</v>
      </c>
      <c r="DK12" s="6">
        <v>4</v>
      </c>
      <c r="DL12" s="26">
        <f t="shared" si="53"/>
        <v>1.6064257028112447</v>
      </c>
      <c r="DM12" s="6">
        <v>2</v>
      </c>
      <c r="DN12" s="26">
        <f t="shared" si="54"/>
        <v>0.8032128514056224</v>
      </c>
      <c r="DO12" s="6">
        <v>1</v>
      </c>
      <c r="DP12" s="26">
        <f t="shared" si="55"/>
        <v>0.4016064257028112</v>
      </c>
    </row>
    <row r="13" spans="1:120" ht="11.25" customHeight="1">
      <c r="A13" s="27" t="s">
        <v>512</v>
      </c>
      <c r="B13" s="6">
        <v>37</v>
      </c>
      <c r="C13" s="6">
        <f t="shared" si="56"/>
        <v>16</v>
      </c>
      <c r="D13" s="6">
        <v>0</v>
      </c>
      <c r="E13" s="26">
        <f t="shared" si="0"/>
        <v>0</v>
      </c>
      <c r="F13" s="6">
        <v>0</v>
      </c>
      <c r="G13" s="26">
        <f t="shared" si="1"/>
        <v>0</v>
      </c>
      <c r="H13" s="6">
        <v>0</v>
      </c>
      <c r="I13" s="26">
        <f t="shared" si="2"/>
        <v>0</v>
      </c>
      <c r="J13" s="6">
        <v>0</v>
      </c>
      <c r="K13" s="26">
        <f t="shared" si="3"/>
        <v>0</v>
      </c>
      <c r="L13" s="6">
        <v>0</v>
      </c>
      <c r="M13" s="26">
        <f t="shared" si="4"/>
        <v>0</v>
      </c>
      <c r="N13" s="6">
        <v>0</v>
      </c>
      <c r="O13" s="26">
        <f t="shared" si="5"/>
        <v>0</v>
      </c>
      <c r="P13" s="6">
        <v>0</v>
      </c>
      <c r="Q13" s="26">
        <f t="shared" si="6"/>
        <v>0</v>
      </c>
      <c r="R13" s="6">
        <v>0</v>
      </c>
      <c r="S13" s="26">
        <f t="shared" si="7"/>
        <v>0</v>
      </c>
      <c r="T13" s="27" t="s">
        <v>512</v>
      </c>
      <c r="U13" s="6">
        <v>0</v>
      </c>
      <c r="V13" s="26">
        <f t="shared" si="8"/>
        <v>0</v>
      </c>
      <c r="W13" s="6">
        <v>1</v>
      </c>
      <c r="X13" s="26">
        <f t="shared" si="9"/>
        <v>6.25</v>
      </c>
      <c r="Y13" s="6">
        <v>2</v>
      </c>
      <c r="Z13" s="26">
        <f t="shared" si="10"/>
        <v>12.5</v>
      </c>
      <c r="AA13" s="6">
        <v>3</v>
      </c>
      <c r="AB13" s="26">
        <f t="shared" si="11"/>
        <v>18.75</v>
      </c>
      <c r="AC13" s="6">
        <v>0</v>
      </c>
      <c r="AD13" s="26">
        <f t="shared" si="12"/>
        <v>0</v>
      </c>
      <c r="AE13" s="6">
        <v>0</v>
      </c>
      <c r="AF13" s="26">
        <f t="shared" si="13"/>
        <v>0</v>
      </c>
      <c r="AG13" s="6">
        <v>0</v>
      </c>
      <c r="AH13" s="26">
        <f t="shared" si="14"/>
        <v>0</v>
      </c>
      <c r="AI13" s="6">
        <v>0</v>
      </c>
      <c r="AJ13" s="26">
        <f t="shared" si="15"/>
        <v>0</v>
      </c>
      <c r="AK13" s="6">
        <v>1</v>
      </c>
      <c r="AL13" s="26">
        <f t="shared" si="16"/>
        <v>6.25</v>
      </c>
      <c r="AM13" s="6">
        <v>6</v>
      </c>
      <c r="AN13" s="26">
        <f t="shared" si="17"/>
        <v>37.5</v>
      </c>
      <c r="AO13" s="27" t="s">
        <v>512</v>
      </c>
      <c r="AP13" s="6">
        <v>0</v>
      </c>
      <c r="AQ13" s="26">
        <f t="shared" si="18"/>
        <v>0</v>
      </c>
      <c r="AR13" s="6">
        <v>0</v>
      </c>
      <c r="AS13" s="26">
        <f t="shared" si="19"/>
        <v>0</v>
      </c>
      <c r="AT13" s="6">
        <v>0</v>
      </c>
      <c r="AU13" s="26">
        <f t="shared" si="20"/>
        <v>0</v>
      </c>
      <c r="AV13" s="6">
        <v>2</v>
      </c>
      <c r="AW13" s="26">
        <f t="shared" si="21"/>
        <v>12.5</v>
      </c>
      <c r="AX13" s="6">
        <v>0</v>
      </c>
      <c r="AY13" s="26">
        <f t="shared" si="22"/>
        <v>0</v>
      </c>
      <c r="AZ13" s="6">
        <v>0</v>
      </c>
      <c r="BA13" s="26">
        <f t="shared" si="23"/>
        <v>0</v>
      </c>
      <c r="BB13" s="6">
        <v>0</v>
      </c>
      <c r="BC13" s="26">
        <f t="shared" si="24"/>
        <v>0</v>
      </c>
      <c r="BD13" s="6">
        <v>0</v>
      </c>
      <c r="BE13" s="26">
        <f t="shared" si="25"/>
        <v>0</v>
      </c>
      <c r="BF13" s="6">
        <v>0</v>
      </c>
      <c r="BG13" s="26">
        <f t="shared" si="26"/>
        <v>0</v>
      </c>
      <c r="BH13" s="6">
        <v>0</v>
      </c>
      <c r="BI13" s="26">
        <f t="shared" si="27"/>
        <v>0</v>
      </c>
      <c r="BJ13" s="27" t="s">
        <v>512</v>
      </c>
      <c r="BK13" s="6">
        <v>0</v>
      </c>
      <c r="BL13" s="26">
        <f t="shared" si="28"/>
        <v>0</v>
      </c>
      <c r="BM13" s="6">
        <v>0</v>
      </c>
      <c r="BN13" s="26">
        <f t="shared" si="29"/>
        <v>0</v>
      </c>
      <c r="BO13" s="6">
        <v>0</v>
      </c>
      <c r="BP13" s="26">
        <f t="shared" si="30"/>
        <v>0</v>
      </c>
      <c r="BQ13" s="6">
        <v>0</v>
      </c>
      <c r="BR13" s="26">
        <f t="shared" si="31"/>
        <v>0</v>
      </c>
      <c r="BS13" s="6">
        <v>0</v>
      </c>
      <c r="BT13" s="26">
        <f t="shared" si="32"/>
        <v>0</v>
      </c>
      <c r="BU13" s="6">
        <v>0</v>
      </c>
      <c r="BV13" s="26">
        <f t="shared" si="33"/>
        <v>0</v>
      </c>
      <c r="BW13" s="6">
        <v>0</v>
      </c>
      <c r="BX13" s="26">
        <f t="shared" si="34"/>
        <v>0</v>
      </c>
      <c r="BY13" s="6">
        <v>0</v>
      </c>
      <c r="BZ13" s="26">
        <f t="shared" si="35"/>
        <v>0</v>
      </c>
      <c r="CA13" s="6">
        <v>0</v>
      </c>
      <c r="CB13" s="26">
        <f t="shared" si="36"/>
        <v>0</v>
      </c>
      <c r="CC13" s="6">
        <v>0</v>
      </c>
      <c r="CD13" s="26">
        <f t="shared" si="37"/>
        <v>0</v>
      </c>
      <c r="CE13" s="27" t="s">
        <v>512</v>
      </c>
      <c r="CF13" s="6">
        <v>0</v>
      </c>
      <c r="CG13" s="26">
        <f t="shared" si="38"/>
        <v>0</v>
      </c>
      <c r="CH13" s="6">
        <v>0</v>
      </c>
      <c r="CI13" s="26">
        <f t="shared" si="39"/>
        <v>0</v>
      </c>
      <c r="CJ13" s="6">
        <v>0</v>
      </c>
      <c r="CK13" s="26">
        <f t="shared" si="40"/>
        <v>0</v>
      </c>
      <c r="CL13" s="6">
        <v>0</v>
      </c>
      <c r="CM13" s="26">
        <f t="shared" si="41"/>
        <v>0</v>
      </c>
      <c r="CN13" s="6">
        <v>0</v>
      </c>
      <c r="CO13" s="26">
        <f t="shared" si="42"/>
        <v>0</v>
      </c>
      <c r="CP13" s="6">
        <v>0</v>
      </c>
      <c r="CQ13" s="26">
        <f t="shared" si="43"/>
        <v>0</v>
      </c>
      <c r="CR13" s="6">
        <v>0</v>
      </c>
      <c r="CS13" s="26">
        <f t="shared" si="44"/>
        <v>0</v>
      </c>
      <c r="CT13" s="6">
        <v>0</v>
      </c>
      <c r="CU13" s="26">
        <f t="shared" si="45"/>
        <v>0</v>
      </c>
      <c r="CV13" s="6">
        <v>0</v>
      </c>
      <c r="CW13" s="26">
        <f t="shared" si="46"/>
        <v>0</v>
      </c>
      <c r="CX13" s="6">
        <v>1</v>
      </c>
      <c r="CY13" s="26">
        <f t="shared" si="47"/>
        <v>6.25</v>
      </c>
      <c r="CZ13" s="27" t="s">
        <v>512</v>
      </c>
      <c r="DA13" s="6">
        <v>0</v>
      </c>
      <c r="DB13" s="26">
        <f t="shared" si="48"/>
        <v>0</v>
      </c>
      <c r="DC13" s="6">
        <v>0</v>
      </c>
      <c r="DD13" s="26">
        <f t="shared" si="49"/>
        <v>0</v>
      </c>
      <c r="DE13" s="6">
        <v>0</v>
      </c>
      <c r="DF13" s="26">
        <f t="shared" si="50"/>
        <v>0</v>
      </c>
      <c r="DG13" s="6">
        <v>0</v>
      </c>
      <c r="DH13" s="26">
        <f t="shared" si="51"/>
        <v>0</v>
      </c>
      <c r="DI13" s="6">
        <v>0</v>
      </c>
      <c r="DJ13" s="26">
        <f t="shared" si="52"/>
        <v>0</v>
      </c>
      <c r="DK13" s="6">
        <v>0</v>
      </c>
      <c r="DL13" s="26">
        <f t="shared" si="53"/>
        <v>0</v>
      </c>
      <c r="DM13" s="6">
        <v>0</v>
      </c>
      <c r="DN13" s="26">
        <f t="shared" si="54"/>
        <v>0</v>
      </c>
      <c r="DO13" s="6">
        <v>0</v>
      </c>
      <c r="DP13" s="26">
        <f t="shared" si="55"/>
        <v>0</v>
      </c>
    </row>
    <row r="14" spans="1:120" ht="11.25" customHeight="1">
      <c r="A14" s="27" t="s">
        <v>513</v>
      </c>
      <c r="B14" s="6">
        <v>1</v>
      </c>
      <c r="C14" s="6">
        <f t="shared" si="56"/>
        <v>0</v>
      </c>
      <c r="D14" s="6">
        <v>0</v>
      </c>
      <c r="E14" s="26">
        <f t="shared" si="0"/>
        <v>0</v>
      </c>
      <c r="F14" s="6">
        <v>0</v>
      </c>
      <c r="G14" s="26">
        <f t="shared" si="1"/>
        <v>0</v>
      </c>
      <c r="H14" s="6">
        <v>0</v>
      </c>
      <c r="I14" s="26">
        <f t="shared" si="2"/>
        <v>0</v>
      </c>
      <c r="J14" s="6">
        <v>0</v>
      </c>
      <c r="K14" s="26">
        <f t="shared" si="3"/>
        <v>0</v>
      </c>
      <c r="L14" s="6">
        <v>0</v>
      </c>
      <c r="M14" s="26">
        <f t="shared" si="4"/>
        <v>0</v>
      </c>
      <c r="N14" s="6">
        <v>0</v>
      </c>
      <c r="O14" s="26">
        <f t="shared" si="5"/>
        <v>0</v>
      </c>
      <c r="P14" s="6">
        <v>0</v>
      </c>
      <c r="Q14" s="26">
        <f t="shared" si="6"/>
        <v>0</v>
      </c>
      <c r="R14" s="6">
        <v>0</v>
      </c>
      <c r="S14" s="26">
        <f t="shared" si="7"/>
        <v>0</v>
      </c>
      <c r="T14" s="27" t="s">
        <v>513</v>
      </c>
      <c r="U14" s="6">
        <v>0</v>
      </c>
      <c r="V14" s="26">
        <f t="shared" si="8"/>
        <v>0</v>
      </c>
      <c r="W14" s="6">
        <v>0</v>
      </c>
      <c r="X14" s="26">
        <f t="shared" si="9"/>
        <v>0</v>
      </c>
      <c r="Y14" s="6">
        <v>0</v>
      </c>
      <c r="Z14" s="26">
        <f t="shared" si="10"/>
        <v>0</v>
      </c>
      <c r="AA14" s="6">
        <v>0</v>
      </c>
      <c r="AB14" s="26">
        <f t="shared" si="11"/>
        <v>0</v>
      </c>
      <c r="AC14" s="6">
        <v>0</v>
      </c>
      <c r="AD14" s="26">
        <f t="shared" si="12"/>
        <v>0</v>
      </c>
      <c r="AE14" s="6">
        <v>0</v>
      </c>
      <c r="AF14" s="26">
        <f t="shared" si="13"/>
        <v>0</v>
      </c>
      <c r="AG14" s="6">
        <v>0</v>
      </c>
      <c r="AH14" s="26">
        <f t="shared" si="14"/>
        <v>0</v>
      </c>
      <c r="AI14" s="6">
        <v>0</v>
      </c>
      <c r="AJ14" s="26">
        <f t="shared" si="15"/>
        <v>0</v>
      </c>
      <c r="AK14" s="6">
        <v>0</v>
      </c>
      <c r="AL14" s="26">
        <f t="shared" si="16"/>
        <v>0</v>
      </c>
      <c r="AM14" s="6">
        <v>0</v>
      </c>
      <c r="AN14" s="26">
        <f t="shared" si="17"/>
        <v>0</v>
      </c>
      <c r="AO14" s="27" t="s">
        <v>513</v>
      </c>
      <c r="AP14" s="6">
        <v>0</v>
      </c>
      <c r="AQ14" s="26">
        <f t="shared" si="18"/>
        <v>0</v>
      </c>
      <c r="AR14" s="6">
        <v>0</v>
      </c>
      <c r="AS14" s="26">
        <f t="shared" si="19"/>
        <v>0</v>
      </c>
      <c r="AT14" s="6">
        <v>0</v>
      </c>
      <c r="AU14" s="26">
        <f t="shared" si="20"/>
        <v>0</v>
      </c>
      <c r="AV14" s="6">
        <v>0</v>
      </c>
      <c r="AW14" s="26">
        <f t="shared" si="21"/>
        <v>0</v>
      </c>
      <c r="AX14" s="6">
        <v>0</v>
      </c>
      <c r="AY14" s="26">
        <f t="shared" si="22"/>
        <v>0</v>
      </c>
      <c r="AZ14" s="6">
        <v>0</v>
      </c>
      <c r="BA14" s="26">
        <f t="shared" si="23"/>
        <v>0</v>
      </c>
      <c r="BB14" s="6">
        <v>0</v>
      </c>
      <c r="BC14" s="26">
        <f t="shared" si="24"/>
        <v>0</v>
      </c>
      <c r="BD14" s="6">
        <v>0</v>
      </c>
      <c r="BE14" s="26">
        <f t="shared" si="25"/>
        <v>0</v>
      </c>
      <c r="BF14" s="6">
        <v>0</v>
      </c>
      <c r="BG14" s="26">
        <f t="shared" si="26"/>
        <v>0</v>
      </c>
      <c r="BH14" s="6">
        <v>0</v>
      </c>
      <c r="BI14" s="26">
        <f t="shared" si="27"/>
        <v>0</v>
      </c>
      <c r="BJ14" s="27" t="s">
        <v>513</v>
      </c>
      <c r="BK14" s="6">
        <v>0</v>
      </c>
      <c r="BL14" s="26">
        <f t="shared" si="28"/>
        <v>0</v>
      </c>
      <c r="BM14" s="6">
        <v>0</v>
      </c>
      <c r="BN14" s="26">
        <f t="shared" si="29"/>
        <v>0</v>
      </c>
      <c r="BO14" s="6">
        <v>0</v>
      </c>
      <c r="BP14" s="26">
        <f t="shared" si="30"/>
        <v>0</v>
      </c>
      <c r="BQ14" s="6">
        <v>0</v>
      </c>
      <c r="BR14" s="26">
        <f t="shared" si="31"/>
        <v>0</v>
      </c>
      <c r="BS14" s="6">
        <v>0</v>
      </c>
      <c r="BT14" s="26">
        <f t="shared" si="32"/>
        <v>0</v>
      </c>
      <c r="BU14" s="6">
        <v>0</v>
      </c>
      <c r="BV14" s="26">
        <f t="shared" si="33"/>
        <v>0</v>
      </c>
      <c r="BW14" s="6">
        <v>0</v>
      </c>
      <c r="BX14" s="26">
        <f t="shared" si="34"/>
        <v>0</v>
      </c>
      <c r="BY14" s="6">
        <v>0</v>
      </c>
      <c r="BZ14" s="26">
        <f t="shared" si="35"/>
        <v>0</v>
      </c>
      <c r="CA14" s="6">
        <v>0</v>
      </c>
      <c r="CB14" s="26">
        <f t="shared" si="36"/>
        <v>0</v>
      </c>
      <c r="CC14" s="6">
        <v>0</v>
      </c>
      <c r="CD14" s="26">
        <f t="shared" si="37"/>
        <v>0</v>
      </c>
      <c r="CE14" s="27" t="s">
        <v>513</v>
      </c>
      <c r="CF14" s="6">
        <v>0</v>
      </c>
      <c r="CG14" s="26">
        <f t="shared" si="38"/>
        <v>0</v>
      </c>
      <c r="CH14" s="6">
        <v>0</v>
      </c>
      <c r="CI14" s="26">
        <f t="shared" si="39"/>
        <v>0</v>
      </c>
      <c r="CJ14" s="6">
        <v>0</v>
      </c>
      <c r="CK14" s="26">
        <f t="shared" si="40"/>
        <v>0</v>
      </c>
      <c r="CL14" s="6">
        <v>0</v>
      </c>
      <c r="CM14" s="26">
        <f t="shared" si="41"/>
        <v>0</v>
      </c>
      <c r="CN14" s="6">
        <v>0</v>
      </c>
      <c r="CO14" s="26">
        <f t="shared" si="42"/>
        <v>0</v>
      </c>
      <c r="CP14" s="6">
        <v>0</v>
      </c>
      <c r="CQ14" s="26">
        <f t="shared" si="43"/>
        <v>0</v>
      </c>
      <c r="CR14" s="6">
        <v>0</v>
      </c>
      <c r="CS14" s="26">
        <f t="shared" si="44"/>
        <v>0</v>
      </c>
      <c r="CT14" s="6">
        <v>0</v>
      </c>
      <c r="CU14" s="26">
        <f t="shared" si="45"/>
        <v>0</v>
      </c>
      <c r="CV14" s="6">
        <v>0</v>
      </c>
      <c r="CW14" s="26">
        <f t="shared" si="46"/>
        <v>0</v>
      </c>
      <c r="CX14" s="6">
        <v>0</v>
      </c>
      <c r="CY14" s="26">
        <f t="shared" si="47"/>
        <v>0</v>
      </c>
      <c r="CZ14" s="27" t="s">
        <v>513</v>
      </c>
      <c r="DA14" s="6">
        <v>0</v>
      </c>
      <c r="DB14" s="26">
        <f t="shared" si="48"/>
        <v>0</v>
      </c>
      <c r="DC14" s="6">
        <v>0</v>
      </c>
      <c r="DD14" s="26">
        <f t="shared" si="49"/>
        <v>0</v>
      </c>
      <c r="DE14" s="6">
        <v>0</v>
      </c>
      <c r="DF14" s="26">
        <f t="shared" si="50"/>
        <v>0</v>
      </c>
      <c r="DG14" s="6">
        <v>0</v>
      </c>
      <c r="DH14" s="26">
        <f t="shared" si="51"/>
        <v>0</v>
      </c>
      <c r="DI14" s="6">
        <v>0</v>
      </c>
      <c r="DJ14" s="26">
        <f t="shared" si="52"/>
        <v>0</v>
      </c>
      <c r="DK14" s="6">
        <v>0</v>
      </c>
      <c r="DL14" s="26">
        <f t="shared" si="53"/>
        <v>0</v>
      </c>
      <c r="DM14" s="6">
        <v>0</v>
      </c>
      <c r="DN14" s="26">
        <f t="shared" si="54"/>
        <v>0</v>
      </c>
      <c r="DO14" s="6">
        <v>0</v>
      </c>
      <c r="DP14" s="26">
        <f t="shared" si="55"/>
        <v>0</v>
      </c>
    </row>
    <row r="15" spans="1:120" ht="11.25" customHeight="1">
      <c r="A15" s="27" t="s">
        <v>416</v>
      </c>
      <c r="B15" s="6">
        <v>181</v>
      </c>
      <c r="C15" s="6">
        <f t="shared" si="56"/>
        <v>82</v>
      </c>
      <c r="D15" s="6">
        <v>0</v>
      </c>
      <c r="E15" s="26">
        <f t="shared" si="0"/>
        <v>0</v>
      </c>
      <c r="F15" s="6">
        <v>0</v>
      </c>
      <c r="G15" s="26">
        <f t="shared" si="1"/>
        <v>0</v>
      </c>
      <c r="H15" s="6">
        <v>0</v>
      </c>
      <c r="I15" s="26">
        <f t="shared" si="2"/>
        <v>0</v>
      </c>
      <c r="J15" s="6">
        <v>0</v>
      </c>
      <c r="K15" s="26">
        <f t="shared" si="3"/>
        <v>0</v>
      </c>
      <c r="L15" s="6">
        <v>0</v>
      </c>
      <c r="M15" s="26">
        <f t="shared" si="4"/>
        <v>0</v>
      </c>
      <c r="N15" s="6">
        <v>0</v>
      </c>
      <c r="O15" s="26">
        <f t="shared" si="5"/>
        <v>0</v>
      </c>
      <c r="P15" s="6">
        <v>0</v>
      </c>
      <c r="Q15" s="26">
        <f t="shared" si="6"/>
        <v>0</v>
      </c>
      <c r="R15" s="6">
        <v>0</v>
      </c>
      <c r="S15" s="26">
        <f t="shared" si="7"/>
        <v>0</v>
      </c>
      <c r="T15" s="27" t="s">
        <v>416</v>
      </c>
      <c r="U15" s="6">
        <v>1</v>
      </c>
      <c r="V15" s="26">
        <f t="shared" si="8"/>
        <v>1.2195121951219512</v>
      </c>
      <c r="W15" s="6">
        <v>2</v>
      </c>
      <c r="X15" s="26">
        <f t="shared" si="9"/>
        <v>2.4390243902439024</v>
      </c>
      <c r="Y15" s="6">
        <v>2</v>
      </c>
      <c r="Z15" s="26">
        <f t="shared" si="10"/>
        <v>2.4390243902439024</v>
      </c>
      <c r="AA15" s="6">
        <v>10</v>
      </c>
      <c r="AB15" s="26">
        <f t="shared" si="11"/>
        <v>12.195121951219512</v>
      </c>
      <c r="AC15" s="6">
        <v>0</v>
      </c>
      <c r="AD15" s="26">
        <f t="shared" si="12"/>
        <v>0</v>
      </c>
      <c r="AE15" s="6">
        <v>0</v>
      </c>
      <c r="AF15" s="26">
        <f t="shared" si="13"/>
        <v>0</v>
      </c>
      <c r="AG15" s="6">
        <v>0</v>
      </c>
      <c r="AH15" s="26">
        <f t="shared" si="14"/>
        <v>0</v>
      </c>
      <c r="AI15" s="6">
        <v>0</v>
      </c>
      <c r="AJ15" s="26">
        <f t="shared" si="15"/>
        <v>0</v>
      </c>
      <c r="AK15" s="6">
        <v>5</v>
      </c>
      <c r="AL15" s="26">
        <f t="shared" si="16"/>
        <v>6.097560975609756</v>
      </c>
      <c r="AM15" s="6">
        <v>26</v>
      </c>
      <c r="AN15" s="26">
        <f t="shared" si="17"/>
        <v>31.70731707317073</v>
      </c>
      <c r="AO15" s="27" t="s">
        <v>416</v>
      </c>
      <c r="AP15" s="6">
        <v>0</v>
      </c>
      <c r="AQ15" s="26">
        <f t="shared" si="18"/>
        <v>0</v>
      </c>
      <c r="AR15" s="6">
        <v>0</v>
      </c>
      <c r="AS15" s="26">
        <f t="shared" si="19"/>
        <v>0</v>
      </c>
      <c r="AT15" s="6">
        <v>0</v>
      </c>
      <c r="AU15" s="26">
        <f t="shared" si="20"/>
        <v>0</v>
      </c>
      <c r="AV15" s="6">
        <v>12</v>
      </c>
      <c r="AW15" s="26">
        <f t="shared" si="21"/>
        <v>14.634146341463413</v>
      </c>
      <c r="AX15" s="6">
        <v>3</v>
      </c>
      <c r="AY15" s="26">
        <f t="shared" si="22"/>
        <v>3.6585365853658534</v>
      </c>
      <c r="AZ15" s="6">
        <v>1</v>
      </c>
      <c r="BA15" s="26">
        <f t="shared" si="23"/>
        <v>1.2195121951219512</v>
      </c>
      <c r="BB15" s="6">
        <v>2</v>
      </c>
      <c r="BC15" s="26">
        <f t="shared" si="24"/>
        <v>2.4390243902439024</v>
      </c>
      <c r="BD15" s="6">
        <v>0</v>
      </c>
      <c r="BE15" s="26">
        <f t="shared" si="25"/>
        <v>0</v>
      </c>
      <c r="BF15" s="6">
        <v>0</v>
      </c>
      <c r="BG15" s="26">
        <f t="shared" si="26"/>
        <v>0</v>
      </c>
      <c r="BH15" s="6">
        <v>0</v>
      </c>
      <c r="BI15" s="26">
        <f t="shared" si="27"/>
        <v>0</v>
      </c>
      <c r="BJ15" s="27" t="s">
        <v>416</v>
      </c>
      <c r="BK15" s="6">
        <v>0</v>
      </c>
      <c r="BL15" s="26">
        <f t="shared" si="28"/>
        <v>0</v>
      </c>
      <c r="BM15" s="6">
        <v>0</v>
      </c>
      <c r="BN15" s="26">
        <f t="shared" si="29"/>
        <v>0</v>
      </c>
      <c r="BO15" s="6">
        <v>0</v>
      </c>
      <c r="BP15" s="26">
        <f t="shared" si="30"/>
        <v>0</v>
      </c>
      <c r="BQ15" s="6">
        <v>0</v>
      </c>
      <c r="BR15" s="26">
        <f t="shared" si="31"/>
        <v>0</v>
      </c>
      <c r="BS15" s="6">
        <v>0</v>
      </c>
      <c r="BT15" s="26">
        <f t="shared" si="32"/>
        <v>0</v>
      </c>
      <c r="BU15" s="6">
        <v>0</v>
      </c>
      <c r="BV15" s="26">
        <f t="shared" si="33"/>
        <v>0</v>
      </c>
      <c r="BW15" s="6">
        <v>0</v>
      </c>
      <c r="BX15" s="26">
        <f t="shared" si="34"/>
        <v>0</v>
      </c>
      <c r="BY15" s="6">
        <v>0</v>
      </c>
      <c r="BZ15" s="26">
        <f t="shared" si="35"/>
        <v>0</v>
      </c>
      <c r="CA15" s="6">
        <v>0</v>
      </c>
      <c r="CB15" s="26">
        <f t="shared" si="36"/>
        <v>0</v>
      </c>
      <c r="CC15" s="6">
        <v>0</v>
      </c>
      <c r="CD15" s="26">
        <f t="shared" si="37"/>
        <v>0</v>
      </c>
      <c r="CE15" s="27" t="s">
        <v>416</v>
      </c>
      <c r="CF15" s="6">
        <v>0</v>
      </c>
      <c r="CG15" s="26">
        <f t="shared" si="38"/>
        <v>0</v>
      </c>
      <c r="CH15" s="6">
        <v>1</v>
      </c>
      <c r="CI15" s="26">
        <f t="shared" si="39"/>
        <v>1.2195121951219512</v>
      </c>
      <c r="CJ15" s="6">
        <v>0</v>
      </c>
      <c r="CK15" s="26">
        <f t="shared" si="40"/>
        <v>0</v>
      </c>
      <c r="CL15" s="6">
        <v>0</v>
      </c>
      <c r="CM15" s="26">
        <f t="shared" si="41"/>
        <v>0</v>
      </c>
      <c r="CN15" s="6">
        <v>0</v>
      </c>
      <c r="CO15" s="26">
        <f t="shared" si="42"/>
        <v>0</v>
      </c>
      <c r="CP15" s="6">
        <v>0</v>
      </c>
      <c r="CQ15" s="26">
        <f t="shared" si="43"/>
        <v>0</v>
      </c>
      <c r="CR15" s="6">
        <v>0</v>
      </c>
      <c r="CS15" s="26">
        <f t="shared" si="44"/>
        <v>0</v>
      </c>
      <c r="CT15" s="6">
        <v>0</v>
      </c>
      <c r="CU15" s="26">
        <f t="shared" si="45"/>
        <v>0</v>
      </c>
      <c r="CV15" s="6">
        <v>0</v>
      </c>
      <c r="CW15" s="26">
        <f t="shared" si="46"/>
        <v>0</v>
      </c>
      <c r="CX15" s="6">
        <v>15</v>
      </c>
      <c r="CY15" s="26">
        <f t="shared" si="47"/>
        <v>18.29268292682927</v>
      </c>
      <c r="CZ15" s="27" t="s">
        <v>416</v>
      </c>
      <c r="DA15" s="6">
        <v>0</v>
      </c>
      <c r="DB15" s="26">
        <f t="shared" si="48"/>
        <v>0</v>
      </c>
      <c r="DC15" s="6">
        <v>0</v>
      </c>
      <c r="DD15" s="26">
        <f t="shared" si="49"/>
        <v>0</v>
      </c>
      <c r="DE15" s="6">
        <v>0</v>
      </c>
      <c r="DF15" s="26">
        <f t="shared" si="50"/>
        <v>0</v>
      </c>
      <c r="DG15" s="6">
        <v>0</v>
      </c>
      <c r="DH15" s="26">
        <f t="shared" si="51"/>
        <v>0</v>
      </c>
      <c r="DI15" s="6">
        <v>0</v>
      </c>
      <c r="DJ15" s="26">
        <f t="shared" si="52"/>
        <v>0</v>
      </c>
      <c r="DK15" s="6">
        <v>0</v>
      </c>
      <c r="DL15" s="26">
        <f t="shared" si="53"/>
        <v>0</v>
      </c>
      <c r="DM15" s="6">
        <v>1</v>
      </c>
      <c r="DN15" s="26">
        <f t="shared" si="54"/>
        <v>1.2195121951219512</v>
      </c>
      <c r="DO15" s="6">
        <v>1</v>
      </c>
      <c r="DP15" s="26">
        <f t="shared" si="55"/>
        <v>1.2195121951219512</v>
      </c>
    </row>
    <row r="16" spans="1:120" ht="11.25" customHeight="1">
      <c r="A16" s="27" t="s">
        <v>514</v>
      </c>
      <c r="B16" s="6">
        <v>45</v>
      </c>
      <c r="C16" s="6">
        <f t="shared" si="56"/>
        <v>33</v>
      </c>
      <c r="D16" s="6">
        <v>0</v>
      </c>
      <c r="E16" s="26">
        <f t="shared" si="0"/>
        <v>0</v>
      </c>
      <c r="F16" s="6">
        <v>0</v>
      </c>
      <c r="G16" s="26">
        <f t="shared" si="1"/>
        <v>0</v>
      </c>
      <c r="H16" s="6">
        <v>0</v>
      </c>
      <c r="I16" s="26">
        <f t="shared" si="2"/>
        <v>0</v>
      </c>
      <c r="J16" s="6">
        <v>0</v>
      </c>
      <c r="K16" s="26">
        <f t="shared" si="3"/>
        <v>0</v>
      </c>
      <c r="L16" s="6">
        <v>0</v>
      </c>
      <c r="M16" s="26">
        <f t="shared" si="4"/>
        <v>0</v>
      </c>
      <c r="N16" s="6">
        <v>0</v>
      </c>
      <c r="O16" s="26">
        <f t="shared" si="5"/>
        <v>0</v>
      </c>
      <c r="P16" s="6">
        <v>0</v>
      </c>
      <c r="Q16" s="26">
        <f t="shared" si="6"/>
        <v>0</v>
      </c>
      <c r="R16" s="6">
        <v>0</v>
      </c>
      <c r="S16" s="26">
        <f t="shared" si="7"/>
        <v>0</v>
      </c>
      <c r="T16" s="27" t="s">
        <v>514</v>
      </c>
      <c r="U16" s="6">
        <v>2</v>
      </c>
      <c r="V16" s="26">
        <f t="shared" si="8"/>
        <v>6.0606060606060606</v>
      </c>
      <c r="W16" s="6">
        <v>4</v>
      </c>
      <c r="X16" s="26">
        <f t="shared" si="9"/>
        <v>12.121212121212121</v>
      </c>
      <c r="Y16" s="6">
        <v>1</v>
      </c>
      <c r="Z16" s="26">
        <f t="shared" si="10"/>
        <v>3.0303030303030303</v>
      </c>
      <c r="AA16" s="6">
        <v>8</v>
      </c>
      <c r="AB16" s="26">
        <f t="shared" si="11"/>
        <v>24.242424242424242</v>
      </c>
      <c r="AC16" s="6">
        <v>0</v>
      </c>
      <c r="AD16" s="26">
        <f t="shared" si="12"/>
        <v>0</v>
      </c>
      <c r="AE16" s="6">
        <v>0</v>
      </c>
      <c r="AF16" s="26">
        <f t="shared" si="13"/>
        <v>0</v>
      </c>
      <c r="AG16" s="6">
        <v>0</v>
      </c>
      <c r="AH16" s="26">
        <f t="shared" si="14"/>
        <v>0</v>
      </c>
      <c r="AI16" s="6">
        <v>0</v>
      </c>
      <c r="AJ16" s="26">
        <f t="shared" si="15"/>
        <v>0</v>
      </c>
      <c r="AK16" s="6">
        <v>4</v>
      </c>
      <c r="AL16" s="26">
        <f t="shared" si="16"/>
        <v>12.121212121212121</v>
      </c>
      <c r="AM16" s="6">
        <v>7</v>
      </c>
      <c r="AN16" s="26">
        <f t="shared" si="17"/>
        <v>21.21212121212121</v>
      </c>
      <c r="AO16" s="27" t="s">
        <v>514</v>
      </c>
      <c r="AP16" s="6">
        <v>0</v>
      </c>
      <c r="AQ16" s="26">
        <f t="shared" si="18"/>
        <v>0</v>
      </c>
      <c r="AR16" s="6">
        <v>0</v>
      </c>
      <c r="AS16" s="26">
        <f t="shared" si="19"/>
        <v>0</v>
      </c>
      <c r="AT16" s="6">
        <v>0</v>
      </c>
      <c r="AU16" s="26">
        <f t="shared" si="20"/>
        <v>0</v>
      </c>
      <c r="AV16" s="6">
        <v>0</v>
      </c>
      <c r="AW16" s="26">
        <f t="shared" si="21"/>
        <v>0</v>
      </c>
      <c r="AX16" s="6">
        <v>0</v>
      </c>
      <c r="AY16" s="26">
        <f t="shared" si="22"/>
        <v>0</v>
      </c>
      <c r="AZ16" s="6">
        <v>3</v>
      </c>
      <c r="BA16" s="26">
        <f t="shared" si="23"/>
        <v>9.090909090909092</v>
      </c>
      <c r="BB16" s="6">
        <v>1</v>
      </c>
      <c r="BC16" s="26">
        <f t="shared" si="24"/>
        <v>3.0303030303030303</v>
      </c>
      <c r="BD16" s="6">
        <v>0</v>
      </c>
      <c r="BE16" s="26">
        <f t="shared" si="25"/>
        <v>0</v>
      </c>
      <c r="BF16" s="6">
        <v>0</v>
      </c>
      <c r="BG16" s="26">
        <f t="shared" si="26"/>
        <v>0</v>
      </c>
      <c r="BH16" s="6">
        <v>0</v>
      </c>
      <c r="BI16" s="26">
        <f t="shared" si="27"/>
        <v>0</v>
      </c>
      <c r="BJ16" s="27" t="s">
        <v>514</v>
      </c>
      <c r="BK16" s="6">
        <v>0</v>
      </c>
      <c r="BL16" s="26">
        <f t="shared" si="28"/>
        <v>0</v>
      </c>
      <c r="BM16" s="6">
        <v>0</v>
      </c>
      <c r="BN16" s="26">
        <f t="shared" si="29"/>
        <v>0</v>
      </c>
      <c r="BO16" s="6">
        <v>0</v>
      </c>
      <c r="BP16" s="26">
        <f t="shared" si="30"/>
        <v>0</v>
      </c>
      <c r="BQ16" s="6">
        <v>0</v>
      </c>
      <c r="BR16" s="26">
        <f t="shared" si="31"/>
        <v>0</v>
      </c>
      <c r="BS16" s="6">
        <v>0</v>
      </c>
      <c r="BT16" s="26">
        <f t="shared" si="32"/>
        <v>0</v>
      </c>
      <c r="BU16" s="6">
        <v>0</v>
      </c>
      <c r="BV16" s="26">
        <f t="shared" si="33"/>
        <v>0</v>
      </c>
      <c r="BW16" s="6">
        <v>0</v>
      </c>
      <c r="BX16" s="26">
        <f t="shared" si="34"/>
        <v>0</v>
      </c>
      <c r="BY16" s="6">
        <v>0</v>
      </c>
      <c r="BZ16" s="26">
        <f t="shared" si="35"/>
        <v>0</v>
      </c>
      <c r="CA16" s="6">
        <v>0</v>
      </c>
      <c r="CB16" s="26">
        <f t="shared" si="36"/>
        <v>0</v>
      </c>
      <c r="CC16" s="6">
        <v>0</v>
      </c>
      <c r="CD16" s="26">
        <f t="shared" si="37"/>
        <v>0</v>
      </c>
      <c r="CE16" s="27" t="s">
        <v>514</v>
      </c>
      <c r="CF16" s="6">
        <v>0</v>
      </c>
      <c r="CG16" s="26">
        <f t="shared" si="38"/>
        <v>0</v>
      </c>
      <c r="CH16" s="6">
        <v>0</v>
      </c>
      <c r="CI16" s="26">
        <f t="shared" si="39"/>
        <v>0</v>
      </c>
      <c r="CJ16" s="6">
        <v>0</v>
      </c>
      <c r="CK16" s="26">
        <f t="shared" si="40"/>
        <v>0</v>
      </c>
      <c r="CL16" s="6">
        <v>0</v>
      </c>
      <c r="CM16" s="26">
        <f t="shared" si="41"/>
        <v>0</v>
      </c>
      <c r="CN16" s="6">
        <v>0</v>
      </c>
      <c r="CO16" s="26">
        <f t="shared" si="42"/>
        <v>0</v>
      </c>
      <c r="CP16" s="6">
        <v>0</v>
      </c>
      <c r="CQ16" s="26">
        <f t="shared" si="43"/>
        <v>0</v>
      </c>
      <c r="CR16" s="6">
        <v>0</v>
      </c>
      <c r="CS16" s="26">
        <f t="shared" si="44"/>
        <v>0</v>
      </c>
      <c r="CT16" s="6">
        <v>1</v>
      </c>
      <c r="CU16" s="26">
        <f t="shared" si="45"/>
        <v>3.0303030303030303</v>
      </c>
      <c r="CV16" s="6">
        <v>0</v>
      </c>
      <c r="CW16" s="26">
        <f t="shared" si="46"/>
        <v>0</v>
      </c>
      <c r="CX16" s="6">
        <v>1</v>
      </c>
      <c r="CY16" s="26">
        <f t="shared" si="47"/>
        <v>3.0303030303030303</v>
      </c>
      <c r="CZ16" s="27" t="s">
        <v>514</v>
      </c>
      <c r="DA16" s="6">
        <v>0</v>
      </c>
      <c r="DB16" s="26">
        <f t="shared" si="48"/>
        <v>0</v>
      </c>
      <c r="DC16" s="6">
        <v>0</v>
      </c>
      <c r="DD16" s="26">
        <f t="shared" si="49"/>
        <v>0</v>
      </c>
      <c r="DE16" s="6">
        <v>0</v>
      </c>
      <c r="DF16" s="26">
        <f t="shared" si="50"/>
        <v>0</v>
      </c>
      <c r="DG16" s="6">
        <v>0</v>
      </c>
      <c r="DH16" s="26">
        <f t="shared" si="51"/>
        <v>0</v>
      </c>
      <c r="DI16" s="6">
        <v>0</v>
      </c>
      <c r="DJ16" s="26">
        <f t="shared" si="52"/>
        <v>0</v>
      </c>
      <c r="DK16" s="6">
        <v>1</v>
      </c>
      <c r="DL16" s="26">
        <f t="shared" si="53"/>
        <v>3.0303030303030303</v>
      </c>
      <c r="DM16" s="6">
        <v>0</v>
      </c>
      <c r="DN16" s="26">
        <f t="shared" si="54"/>
        <v>0</v>
      </c>
      <c r="DO16" s="6">
        <v>0</v>
      </c>
      <c r="DP16" s="26">
        <f t="shared" si="55"/>
        <v>0</v>
      </c>
    </row>
    <row r="17" spans="1:120" ht="11.25" customHeight="1">
      <c r="A17" s="27" t="s">
        <v>417</v>
      </c>
      <c r="B17" s="6">
        <v>39</v>
      </c>
      <c r="C17" s="6">
        <f t="shared" si="56"/>
        <v>23</v>
      </c>
      <c r="D17" s="6">
        <v>0</v>
      </c>
      <c r="E17" s="26">
        <f t="shared" si="0"/>
        <v>0</v>
      </c>
      <c r="F17" s="6">
        <v>0</v>
      </c>
      <c r="G17" s="26">
        <f t="shared" si="1"/>
        <v>0</v>
      </c>
      <c r="H17" s="6">
        <v>0</v>
      </c>
      <c r="I17" s="26">
        <f t="shared" si="2"/>
        <v>0</v>
      </c>
      <c r="J17" s="6">
        <v>0</v>
      </c>
      <c r="K17" s="26">
        <f t="shared" si="3"/>
        <v>0</v>
      </c>
      <c r="L17" s="6">
        <v>0</v>
      </c>
      <c r="M17" s="26">
        <f t="shared" si="4"/>
        <v>0</v>
      </c>
      <c r="N17" s="6">
        <v>0</v>
      </c>
      <c r="O17" s="26">
        <f t="shared" si="5"/>
        <v>0</v>
      </c>
      <c r="P17" s="6">
        <v>0</v>
      </c>
      <c r="Q17" s="26">
        <f t="shared" si="6"/>
        <v>0</v>
      </c>
      <c r="R17" s="6">
        <v>0</v>
      </c>
      <c r="S17" s="26">
        <f t="shared" si="7"/>
        <v>0</v>
      </c>
      <c r="T17" s="27" t="s">
        <v>417</v>
      </c>
      <c r="U17" s="6">
        <v>3</v>
      </c>
      <c r="V17" s="26">
        <f t="shared" si="8"/>
        <v>13.043478260869565</v>
      </c>
      <c r="W17" s="6">
        <v>3</v>
      </c>
      <c r="X17" s="26">
        <f t="shared" si="9"/>
        <v>13.043478260869565</v>
      </c>
      <c r="Y17" s="6">
        <v>1</v>
      </c>
      <c r="Z17" s="26">
        <f t="shared" si="10"/>
        <v>4.3478260869565215</v>
      </c>
      <c r="AA17" s="6">
        <v>1</v>
      </c>
      <c r="AB17" s="26">
        <f t="shared" si="11"/>
        <v>4.3478260869565215</v>
      </c>
      <c r="AC17" s="6">
        <v>0</v>
      </c>
      <c r="AD17" s="26">
        <f t="shared" si="12"/>
        <v>0</v>
      </c>
      <c r="AE17" s="6">
        <v>0</v>
      </c>
      <c r="AF17" s="26">
        <f t="shared" si="13"/>
        <v>0</v>
      </c>
      <c r="AG17" s="6">
        <v>0</v>
      </c>
      <c r="AH17" s="26">
        <f t="shared" si="14"/>
        <v>0</v>
      </c>
      <c r="AI17" s="6">
        <v>0</v>
      </c>
      <c r="AJ17" s="26">
        <f t="shared" si="15"/>
        <v>0</v>
      </c>
      <c r="AK17" s="6">
        <v>2</v>
      </c>
      <c r="AL17" s="26">
        <f t="shared" si="16"/>
        <v>8.695652173913043</v>
      </c>
      <c r="AM17" s="6">
        <v>6</v>
      </c>
      <c r="AN17" s="26">
        <f t="shared" si="17"/>
        <v>26.08695652173913</v>
      </c>
      <c r="AO17" s="27" t="s">
        <v>417</v>
      </c>
      <c r="AP17" s="6">
        <v>0</v>
      </c>
      <c r="AQ17" s="26">
        <f t="shared" si="18"/>
        <v>0</v>
      </c>
      <c r="AR17" s="6">
        <v>0</v>
      </c>
      <c r="AS17" s="26">
        <f t="shared" si="19"/>
        <v>0</v>
      </c>
      <c r="AT17" s="6">
        <v>0</v>
      </c>
      <c r="AU17" s="26">
        <f t="shared" si="20"/>
        <v>0</v>
      </c>
      <c r="AV17" s="6">
        <v>4</v>
      </c>
      <c r="AW17" s="26">
        <f t="shared" si="21"/>
        <v>17.391304347826086</v>
      </c>
      <c r="AX17" s="6">
        <v>0</v>
      </c>
      <c r="AY17" s="26">
        <f t="shared" si="22"/>
        <v>0</v>
      </c>
      <c r="AZ17" s="6">
        <v>0</v>
      </c>
      <c r="BA17" s="26">
        <f t="shared" si="23"/>
        <v>0</v>
      </c>
      <c r="BB17" s="6">
        <v>0</v>
      </c>
      <c r="BC17" s="26">
        <f t="shared" si="24"/>
        <v>0</v>
      </c>
      <c r="BD17" s="6">
        <v>0</v>
      </c>
      <c r="BE17" s="26">
        <f t="shared" si="25"/>
        <v>0</v>
      </c>
      <c r="BF17" s="6">
        <v>0</v>
      </c>
      <c r="BG17" s="26">
        <f t="shared" si="26"/>
        <v>0</v>
      </c>
      <c r="BH17" s="6">
        <v>0</v>
      </c>
      <c r="BI17" s="26">
        <f t="shared" si="27"/>
        <v>0</v>
      </c>
      <c r="BJ17" s="27" t="s">
        <v>417</v>
      </c>
      <c r="BK17" s="6">
        <v>0</v>
      </c>
      <c r="BL17" s="26">
        <f t="shared" si="28"/>
        <v>0</v>
      </c>
      <c r="BM17" s="6">
        <v>0</v>
      </c>
      <c r="BN17" s="26">
        <f t="shared" si="29"/>
        <v>0</v>
      </c>
      <c r="BO17" s="6">
        <v>0</v>
      </c>
      <c r="BP17" s="26">
        <f t="shared" si="30"/>
        <v>0</v>
      </c>
      <c r="BQ17" s="6">
        <v>0</v>
      </c>
      <c r="BR17" s="26">
        <f t="shared" si="31"/>
        <v>0</v>
      </c>
      <c r="BS17" s="6">
        <v>0</v>
      </c>
      <c r="BT17" s="26">
        <f t="shared" si="32"/>
        <v>0</v>
      </c>
      <c r="BU17" s="6">
        <v>0</v>
      </c>
      <c r="BV17" s="26">
        <f t="shared" si="33"/>
        <v>0</v>
      </c>
      <c r="BW17" s="6">
        <v>0</v>
      </c>
      <c r="BX17" s="26">
        <f t="shared" si="34"/>
        <v>0</v>
      </c>
      <c r="BY17" s="6">
        <v>0</v>
      </c>
      <c r="BZ17" s="26">
        <f t="shared" si="35"/>
        <v>0</v>
      </c>
      <c r="CA17" s="6">
        <v>0</v>
      </c>
      <c r="CB17" s="26">
        <f t="shared" si="36"/>
        <v>0</v>
      </c>
      <c r="CC17" s="6">
        <v>0</v>
      </c>
      <c r="CD17" s="26">
        <f t="shared" si="37"/>
        <v>0</v>
      </c>
      <c r="CE17" s="27" t="s">
        <v>417</v>
      </c>
      <c r="CF17" s="6">
        <v>0</v>
      </c>
      <c r="CG17" s="26">
        <f t="shared" si="38"/>
        <v>0</v>
      </c>
      <c r="CH17" s="6">
        <v>2</v>
      </c>
      <c r="CI17" s="26">
        <f t="shared" si="39"/>
        <v>8.695652173913043</v>
      </c>
      <c r="CJ17" s="6">
        <v>0</v>
      </c>
      <c r="CK17" s="26">
        <f t="shared" si="40"/>
        <v>0</v>
      </c>
      <c r="CL17" s="6">
        <v>0</v>
      </c>
      <c r="CM17" s="26">
        <f t="shared" si="41"/>
        <v>0</v>
      </c>
      <c r="CN17" s="6">
        <v>0</v>
      </c>
      <c r="CO17" s="26">
        <f t="shared" si="42"/>
        <v>0</v>
      </c>
      <c r="CP17" s="6">
        <v>0</v>
      </c>
      <c r="CQ17" s="26">
        <f t="shared" si="43"/>
        <v>0</v>
      </c>
      <c r="CR17" s="6">
        <v>0</v>
      </c>
      <c r="CS17" s="26">
        <f t="shared" si="44"/>
        <v>0</v>
      </c>
      <c r="CT17" s="6">
        <v>0</v>
      </c>
      <c r="CU17" s="26">
        <f t="shared" si="45"/>
        <v>0</v>
      </c>
      <c r="CV17" s="6">
        <v>0</v>
      </c>
      <c r="CW17" s="26">
        <f t="shared" si="46"/>
        <v>0</v>
      </c>
      <c r="CX17" s="6">
        <v>0</v>
      </c>
      <c r="CY17" s="26">
        <f t="shared" si="47"/>
        <v>0</v>
      </c>
      <c r="CZ17" s="27" t="s">
        <v>417</v>
      </c>
      <c r="DA17" s="6">
        <v>0</v>
      </c>
      <c r="DB17" s="26">
        <f t="shared" si="48"/>
        <v>0</v>
      </c>
      <c r="DC17" s="6">
        <v>0</v>
      </c>
      <c r="DD17" s="26">
        <f t="shared" si="49"/>
        <v>0</v>
      </c>
      <c r="DE17" s="6">
        <v>0</v>
      </c>
      <c r="DF17" s="26">
        <f t="shared" si="50"/>
        <v>0</v>
      </c>
      <c r="DG17" s="6">
        <v>0</v>
      </c>
      <c r="DH17" s="26">
        <f t="shared" si="51"/>
        <v>0</v>
      </c>
      <c r="DI17" s="6">
        <v>0</v>
      </c>
      <c r="DJ17" s="26">
        <f t="shared" si="52"/>
        <v>0</v>
      </c>
      <c r="DK17" s="6">
        <v>1</v>
      </c>
      <c r="DL17" s="26">
        <f t="shared" si="53"/>
        <v>4.3478260869565215</v>
      </c>
      <c r="DM17" s="6">
        <v>0</v>
      </c>
      <c r="DN17" s="26">
        <f t="shared" si="54"/>
        <v>0</v>
      </c>
      <c r="DO17" s="6">
        <v>0</v>
      </c>
      <c r="DP17" s="26">
        <f t="shared" si="55"/>
        <v>0</v>
      </c>
    </row>
    <row r="18" spans="1:120" ht="11.25" customHeight="1">
      <c r="A18" s="27" t="s">
        <v>418</v>
      </c>
      <c r="B18" s="6">
        <v>22</v>
      </c>
      <c r="C18" s="6">
        <f t="shared" si="56"/>
        <v>15</v>
      </c>
      <c r="D18" s="6">
        <v>0</v>
      </c>
      <c r="E18" s="26">
        <f t="shared" si="0"/>
        <v>0</v>
      </c>
      <c r="F18" s="6">
        <v>0</v>
      </c>
      <c r="G18" s="26">
        <f t="shared" si="1"/>
        <v>0</v>
      </c>
      <c r="H18" s="6">
        <v>0</v>
      </c>
      <c r="I18" s="26">
        <f t="shared" si="2"/>
        <v>0</v>
      </c>
      <c r="J18" s="6">
        <v>0</v>
      </c>
      <c r="K18" s="26">
        <f t="shared" si="3"/>
        <v>0</v>
      </c>
      <c r="L18" s="6">
        <v>0</v>
      </c>
      <c r="M18" s="26">
        <f t="shared" si="4"/>
        <v>0</v>
      </c>
      <c r="N18" s="6">
        <v>0</v>
      </c>
      <c r="O18" s="26">
        <f t="shared" si="5"/>
        <v>0</v>
      </c>
      <c r="P18" s="6">
        <v>0</v>
      </c>
      <c r="Q18" s="26">
        <f t="shared" si="6"/>
        <v>0</v>
      </c>
      <c r="R18" s="6">
        <v>0</v>
      </c>
      <c r="S18" s="26">
        <f t="shared" si="7"/>
        <v>0</v>
      </c>
      <c r="T18" s="27" t="s">
        <v>418</v>
      </c>
      <c r="U18" s="6">
        <v>0</v>
      </c>
      <c r="V18" s="26">
        <f t="shared" si="8"/>
        <v>0</v>
      </c>
      <c r="W18" s="6">
        <v>0</v>
      </c>
      <c r="X18" s="26">
        <f t="shared" si="9"/>
        <v>0</v>
      </c>
      <c r="Y18" s="6">
        <v>1</v>
      </c>
      <c r="Z18" s="26">
        <f t="shared" si="10"/>
        <v>6.666666666666667</v>
      </c>
      <c r="AA18" s="6">
        <v>4</v>
      </c>
      <c r="AB18" s="26">
        <f t="shared" si="11"/>
        <v>26.666666666666668</v>
      </c>
      <c r="AC18" s="6">
        <v>0</v>
      </c>
      <c r="AD18" s="26">
        <f t="shared" si="12"/>
        <v>0</v>
      </c>
      <c r="AE18" s="6">
        <v>0</v>
      </c>
      <c r="AF18" s="26">
        <f t="shared" si="13"/>
        <v>0</v>
      </c>
      <c r="AG18" s="6">
        <v>0</v>
      </c>
      <c r="AH18" s="26">
        <f t="shared" si="14"/>
        <v>0</v>
      </c>
      <c r="AI18" s="6">
        <v>0</v>
      </c>
      <c r="AJ18" s="26">
        <f t="shared" si="15"/>
        <v>0</v>
      </c>
      <c r="AK18" s="6">
        <v>3</v>
      </c>
      <c r="AL18" s="26">
        <f t="shared" si="16"/>
        <v>20</v>
      </c>
      <c r="AM18" s="6">
        <v>1</v>
      </c>
      <c r="AN18" s="26">
        <f t="shared" si="17"/>
        <v>6.666666666666667</v>
      </c>
      <c r="AO18" s="27" t="s">
        <v>418</v>
      </c>
      <c r="AP18" s="6">
        <v>0</v>
      </c>
      <c r="AQ18" s="26">
        <f t="shared" si="18"/>
        <v>0</v>
      </c>
      <c r="AR18" s="6">
        <v>0</v>
      </c>
      <c r="AS18" s="26">
        <f t="shared" si="19"/>
        <v>0</v>
      </c>
      <c r="AT18" s="6">
        <v>0</v>
      </c>
      <c r="AU18" s="26">
        <f t="shared" si="20"/>
        <v>0</v>
      </c>
      <c r="AV18" s="6">
        <v>0</v>
      </c>
      <c r="AW18" s="26">
        <f t="shared" si="21"/>
        <v>0</v>
      </c>
      <c r="AX18" s="6">
        <v>1</v>
      </c>
      <c r="AY18" s="26">
        <f t="shared" si="22"/>
        <v>6.666666666666667</v>
      </c>
      <c r="AZ18" s="6">
        <v>3</v>
      </c>
      <c r="BA18" s="26">
        <f t="shared" si="23"/>
        <v>20</v>
      </c>
      <c r="BB18" s="6">
        <v>1</v>
      </c>
      <c r="BC18" s="26">
        <f t="shared" si="24"/>
        <v>6.666666666666667</v>
      </c>
      <c r="BD18" s="6">
        <v>0</v>
      </c>
      <c r="BE18" s="26">
        <f t="shared" si="25"/>
        <v>0</v>
      </c>
      <c r="BF18" s="6">
        <v>0</v>
      </c>
      <c r="BG18" s="26">
        <f t="shared" si="26"/>
        <v>0</v>
      </c>
      <c r="BH18" s="6">
        <v>0</v>
      </c>
      <c r="BI18" s="26">
        <f t="shared" si="27"/>
        <v>0</v>
      </c>
      <c r="BJ18" s="27" t="s">
        <v>418</v>
      </c>
      <c r="BK18" s="6">
        <v>0</v>
      </c>
      <c r="BL18" s="26">
        <f t="shared" si="28"/>
        <v>0</v>
      </c>
      <c r="BM18" s="6">
        <v>0</v>
      </c>
      <c r="BN18" s="26">
        <f t="shared" si="29"/>
        <v>0</v>
      </c>
      <c r="BO18" s="6">
        <v>0</v>
      </c>
      <c r="BP18" s="26">
        <f t="shared" si="30"/>
        <v>0</v>
      </c>
      <c r="BQ18" s="6">
        <v>0</v>
      </c>
      <c r="BR18" s="26">
        <f t="shared" si="31"/>
        <v>0</v>
      </c>
      <c r="BS18" s="6">
        <v>0</v>
      </c>
      <c r="BT18" s="26">
        <f t="shared" si="32"/>
        <v>0</v>
      </c>
      <c r="BU18" s="6">
        <v>0</v>
      </c>
      <c r="BV18" s="26">
        <f t="shared" si="33"/>
        <v>0</v>
      </c>
      <c r="BW18" s="6">
        <v>0</v>
      </c>
      <c r="BX18" s="26">
        <f t="shared" si="34"/>
        <v>0</v>
      </c>
      <c r="BY18" s="6">
        <v>0</v>
      </c>
      <c r="BZ18" s="26">
        <f t="shared" si="35"/>
        <v>0</v>
      </c>
      <c r="CA18" s="6">
        <v>0</v>
      </c>
      <c r="CB18" s="26">
        <f t="shared" si="36"/>
        <v>0</v>
      </c>
      <c r="CC18" s="6">
        <v>0</v>
      </c>
      <c r="CD18" s="26">
        <f t="shared" si="37"/>
        <v>0</v>
      </c>
      <c r="CE18" s="27" t="s">
        <v>418</v>
      </c>
      <c r="CF18" s="6">
        <v>0</v>
      </c>
      <c r="CG18" s="26">
        <f t="shared" si="38"/>
        <v>0</v>
      </c>
      <c r="CH18" s="6">
        <v>0</v>
      </c>
      <c r="CI18" s="26">
        <f t="shared" si="39"/>
        <v>0</v>
      </c>
      <c r="CJ18" s="6">
        <v>0</v>
      </c>
      <c r="CK18" s="26">
        <f t="shared" si="40"/>
        <v>0</v>
      </c>
      <c r="CL18" s="6">
        <v>0</v>
      </c>
      <c r="CM18" s="26">
        <f t="shared" si="41"/>
        <v>0</v>
      </c>
      <c r="CN18" s="6">
        <v>0</v>
      </c>
      <c r="CO18" s="26">
        <f t="shared" si="42"/>
        <v>0</v>
      </c>
      <c r="CP18" s="6">
        <v>0</v>
      </c>
      <c r="CQ18" s="26">
        <f t="shared" si="43"/>
        <v>0</v>
      </c>
      <c r="CR18" s="6">
        <v>0</v>
      </c>
      <c r="CS18" s="26">
        <f t="shared" si="44"/>
        <v>0</v>
      </c>
      <c r="CT18" s="6">
        <v>0</v>
      </c>
      <c r="CU18" s="26">
        <f t="shared" si="45"/>
        <v>0</v>
      </c>
      <c r="CV18" s="6">
        <v>0</v>
      </c>
      <c r="CW18" s="26">
        <f t="shared" si="46"/>
        <v>0</v>
      </c>
      <c r="CX18" s="6">
        <v>1</v>
      </c>
      <c r="CY18" s="26">
        <f t="shared" si="47"/>
        <v>6.666666666666667</v>
      </c>
      <c r="CZ18" s="27" t="s">
        <v>418</v>
      </c>
      <c r="DA18" s="6">
        <v>0</v>
      </c>
      <c r="DB18" s="26">
        <f t="shared" si="48"/>
        <v>0</v>
      </c>
      <c r="DC18" s="6">
        <v>0</v>
      </c>
      <c r="DD18" s="26">
        <f t="shared" si="49"/>
        <v>0</v>
      </c>
      <c r="DE18" s="6">
        <v>0</v>
      </c>
      <c r="DF18" s="26">
        <f t="shared" si="50"/>
        <v>0</v>
      </c>
      <c r="DG18" s="6">
        <v>0</v>
      </c>
      <c r="DH18" s="26">
        <f t="shared" si="51"/>
        <v>0</v>
      </c>
      <c r="DI18" s="6">
        <v>0</v>
      </c>
      <c r="DJ18" s="26">
        <f t="shared" si="52"/>
        <v>0</v>
      </c>
      <c r="DK18" s="6">
        <v>0</v>
      </c>
      <c r="DL18" s="26">
        <f t="shared" si="53"/>
        <v>0</v>
      </c>
      <c r="DM18" s="6">
        <v>0</v>
      </c>
      <c r="DN18" s="26">
        <f t="shared" si="54"/>
        <v>0</v>
      </c>
      <c r="DO18" s="6">
        <v>0</v>
      </c>
      <c r="DP18" s="26">
        <f t="shared" si="55"/>
        <v>0</v>
      </c>
    </row>
    <row r="19" spans="1:120" ht="11.25" customHeight="1">
      <c r="A19" s="27" t="s">
        <v>419</v>
      </c>
      <c r="B19" s="6">
        <v>95</v>
      </c>
      <c r="C19" s="6">
        <f t="shared" si="56"/>
        <v>52</v>
      </c>
      <c r="D19" s="6">
        <v>0</v>
      </c>
      <c r="E19" s="26">
        <f t="shared" si="0"/>
        <v>0</v>
      </c>
      <c r="F19" s="6">
        <v>0</v>
      </c>
      <c r="G19" s="26">
        <f t="shared" si="1"/>
        <v>0</v>
      </c>
      <c r="H19" s="6">
        <v>0</v>
      </c>
      <c r="I19" s="26">
        <f t="shared" si="2"/>
        <v>0</v>
      </c>
      <c r="J19" s="6">
        <v>0</v>
      </c>
      <c r="K19" s="26">
        <f t="shared" si="3"/>
        <v>0</v>
      </c>
      <c r="L19" s="6">
        <v>0</v>
      </c>
      <c r="M19" s="26">
        <f t="shared" si="4"/>
        <v>0</v>
      </c>
      <c r="N19" s="6">
        <v>0</v>
      </c>
      <c r="O19" s="26">
        <f t="shared" si="5"/>
        <v>0</v>
      </c>
      <c r="P19" s="6">
        <v>0</v>
      </c>
      <c r="Q19" s="26">
        <f t="shared" si="6"/>
        <v>0</v>
      </c>
      <c r="R19" s="6">
        <v>0</v>
      </c>
      <c r="S19" s="26">
        <f t="shared" si="7"/>
        <v>0</v>
      </c>
      <c r="T19" s="27" t="s">
        <v>419</v>
      </c>
      <c r="U19" s="6">
        <v>1</v>
      </c>
      <c r="V19" s="26">
        <f t="shared" si="8"/>
        <v>1.9230769230769231</v>
      </c>
      <c r="W19" s="6">
        <v>4</v>
      </c>
      <c r="X19" s="26">
        <f t="shared" si="9"/>
        <v>7.6923076923076925</v>
      </c>
      <c r="Y19" s="6">
        <v>1</v>
      </c>
      <c r="Z19" s="26">
        <f t="shared" si="10"/>
        <v>1.9230769230769231</v>
      </c>
      <c r="AA19" s="6">
        <v>13</v>
      </c>
      <c r="AB19" s="26">
        <f t="shared" si="11"/>
        <v>25</v>
      </c>
      <c r="AC19" s="6">
        <v>0</v>
      </c>
      <c r="AD19" s="26">
        <f t="shared" si="12"/>
        <v>0</v>
      </c>
      <c r="AE19" s="6">
        <v>0</v>
      </c>
      <c r="AF19" s="26">
        <f t="shared" si="13"/>
        <v>0</v>
      </c>
      <c r="AG19" s="6">
        <v>0</v>
      </c>
      <c r="AH19" s="26">
        <f t="shared" si="14"/>
        <v>0</v>
      </c>
      <c r="AI19" s="6">
        <v>0</v>
      </c>
      <c r="AJ19" s="26">
        <f t="shared" si="15"/>
        <v>0</v>
      </c>
      <c r="AK19" s="6">
        <v>0</v>
      </c>
      <c r="AL19" s="26">
        <f t="shared" si="16"/>
        <v>0</v>
      </c>
      <c r="AM19" s="6">
        <v>18</v>
      </c>
      <c r="AN19" s="26">
        <f t="shared" si="17"/>
        <v>34.61538461538461</v>
      </c>
      <c r="AO19" s="27" t="s">
        <v>419</v>
      </c>
      <c r="AP19" s="6">
        <v>0</v>
      </c>
      <c r="AQ19" s="26">
        <f t="shared" si="18"/>
        <v>0</v>
      </c>
      <c r="AR19" s="6">
        <v>0</v>
      </c>
      <c r="AS19" s="26">
        <f t="shared" si="19"/>
        <v>0</v>
      </c>
      <c r="AT19" s="6">
        <v>0</v>
      </c>
      <c r="AU19" s="26">
        <f t="shared" si="20"/>
        <v>0</v>
      </c>
      <c r="AV19" s="6">
        <v>6</v>
      </c>
      <c r="AW19" s="26">
        <f t="shared" si="21"/>
        <v>11.538461538461538</v>
      </c>
      <c r="AX19" s="6">
        <v>0</v>
      </c>
      <c r="AY19" s="26">
        <f t="shared" si="22"/>
        <v>0</v>
      </c>
      <c r="AZ19" s="6">
        <v>1</v>
      </c>
      <c r="BA19" s="26">
        <f t="shared" si="23"/>
        <v>1.9230769230769231</v>
      </c>
      <c r="BB19" s="6">
        <v>1</v>
      </c>
      <c r="BC19" s="26">
        <f t="shared" si="24"/>
        <v>1.9230769230769231</v>
      </c>
      <c r="BD19" s="6">
        <v>0</v>
      </c>
      <c r="BE19" s="26">
        <f t="shared" si="25"/>
        <v>0</v>
      </c>
      <c r="BF19" s="6">
        <v>0</v>
      </c>
      <c r="BG19" s="26">
        <f t="shared" si="26"/>
        <v>0</v>
      </c>
      <c r="BH19" s="6">
        <v>0</v>
      </c>
      <c r="BI19" s="26">
        <f t="shared" si="27"/>
        <v>0</v>
      </c>
      <c r="BJ19" s="27" t="s">
        <v>419</v>
      </c>
      <c r="BK19" s="6">
        <v>0</v>
      </c>
      <c r="BL19" s="26">
        <f t="shared" si="28"/>
        <v>0</v>
      </c>
      <c r="BM19" s="6">
        <v>0</v>
      </c>
      <c r="BN19" s="26">
        <f t="shared" si="29"/>
        <v>0</v>
      </c>
      <c r="BO19" s="6">
        <v>0</v>
      </c>
      <c r="BP19" s="26">
        <f t="shared" si="30"/>
        <v>0</v>
      </c>
      <c r="BQ19" s="6">
        <v>0</v>
      </c>
      <c r="BR19" s="26">
        <f t="shared" si="31"/>
        <v>0</v>
      </c>
      <c r="BS19" s="6">
        <v>0</v>
      </c>
      <c r="BT19" s="26">
        <f t="shared" si="32"/>
        <v>0</v>
      </c>
      <c r="BU19" s="6">
        <v>0</v>
      </c>
      <c r="BV19" s="26">
        <f t="shared" si="33"/>
        <v>0</v>
      </c>
      <c r="BW19" s="6">
        <v>0</v>
      </c>
      <c r="BX19" s="26">
        <f t="shared" si="34"/>
        <v>0</v>
      </c>
      <c r="BY19" s="6">
        <v>0</v>
      </c>
      <c r="BZ19" s="26">
        <f t="shared" si="35"/>
        <v>0</v>
      </c>
      <c r="CA19" s="6">
        <v>0</v>
      </c>
      <c r="CB19" s="26">
        <f t="shared" si="36"/>
        <v>0</v>
      </c>
      <c r="CC19" s="6">
        <v>0</v>
      </c>
      <c r="CD19" s="26">
        <f t="shared" si="37"/>
        <v>0</v>
      </c>
      <c r="CE19" s="27" t="s">
        <v>419</v>
      </c>
      <c r="CF19" s="6">
        <v>0</v>
      </c>
      <c r="CG19" s="26">
        <f t="shared" si="38"/>
        <v>0</v>
      </c>
      <c r="CH19" s="6">
        <v>0</v>
      </c>
      <c r="CI19" s="26">
        <f t="shared" si="39"/>
        <v>0</v>
      </c>
      <c r="CJ19" s="6">
        <v>0</v>
      </c>
      <c r="CK19" s="26">
        <f t="shared" si="40"/>
        <v>0</v>
      </c>
      <c r="CL19" s="6">
        <v>0</v>
      </c>
      <c r="CM19" s="26">
        <f t="shared" si="41"/>
        <v>0</v>
      </c>
      <c r="CN19" s="6">
        <v>0</v>
      </c>
      <c r="CO19" s="26">
        <f t="shared" si="42"/>
        <v>0</v>
      </c>
      <c r="CP19" s="6">
        <v>0</v>
      </c>
      <c r="CQ19" s="26">
        <f t="shared" si="43"/>
        <v>0</v>
      </c>
      <c r="CR19" s="6">
        <v>0</v>
      </c>
      <c r="CS19" s="26">
        <f t="shared" si="44"/>
        <v>0</v>
      </c>
      <c r="CT19" s="6">
        <v>0</v>
      </c>
      <c r="CU19" s="26">
        <f t="shared" si="45"/>
        <v>0</v>
      </c>
      <c r="CV19" s="6">
        <v>0</v>
      </c>
      <c r="CW19" s="26">
        <f t="shared" si="46"/>
        <v>0</v>
      </c>
      <c r="CX19" s="6">
        <v>6</v>
      </c>
      <c r="CY19" s="26">
        <f t="shared" si="47"/>
        <v>11.538461538461538</v>
      </c>
      <c r="CZ19" s="27" t="s">
        <v>419</v>
      </c>
      <c r="DA19" s="6">
        <v>0</v>
      </c>
      <c r="DB19" s="26">
        <f t="shared" si="48"/>
        <v>0</v>
      </c>
      <c r="DC19" s="6">
        <v>0</v>
      </c>
      <c r="DD19" s="26">
        <f t="shared" si="49"/>
        <v>0</v>
      </c>
      <c r="DE19" s="6">
        <v>0</v>
      </c>
      <c r="DF19" s="26">
        <f t="shared" si="50"/>
        <v>0</v>
      </c>
      <c r="DG19" s="6">
        <v>0</v>
      </c>
      <c r="DH19" s="26">
        <f t="shared" si="51"/>
        <v>0</v>
      </c>
      <c r="DI19" s="6">
        <v>0</v>
      </c>
      <c r="DJ19" s="26">
        <f t="shared" si="52"/>
        <v>0</v>
      </c>
      <c r="DK19" s="6">
        <v>0</v>
      </c>
      <c r="DL19" s="26">
        <f t="shared" si="53"/>
        <v>0</v>
      </c>
      <c r="DM19" s="6">
        <v>1</v>
      </c>
      <c r="DN19" s="26">
        <f t="shared" si="54"/>
        <v>1.9230769230769231</v>
      </c>
      <c r="DO19" s="6">
        <v>0</v>
      </c>
      <c r="DP19" s="26">
        <f t="shared" si="55"/>
        <v>0</v>
      </c>
    </row>
    <row r="20" spans="1:120" ht="11.25" customHeight="1">
      <c r="A20" s="27" t="s">
        <v>515</v>
      </c>
      <c r="B20" s="6">
        <v>86</v>
      </c>
      <c r="C20" s="6">
        <f t="shared" si="56"/>
        <v>43</v>
      </c>
      <c r="D20" s="6">
        <v>0</v>
      </c>
      <c r="E20" s="26">
        <f t="shared" si="0"/>
        <v>0</v>
      </c>
      <c r="F20" s="6">
        <v>0</v>
      </c>
      <c r="G20" s="26">
        <f t="shared" si="1"/>
        <v>0</v>
      </c>
      <c r="H20" s="6">
        <v>0</v>
      </c>
      <c r="I20" s="26">
        <f t="shared" si="2"/>
        <v>0</v>
      </c>
      <c r="J20" s="6">
        <v>0</v>
      </c>
      <c r="K20" s="26">
        <f t="shared" si="3"/>
        <v>0</v>
      </c>
      <c r="L20" s="6">
        <v>0</v>
      </c>
      <c r="M20" s="26">
        <f t="shared" si="4"/>
        <v>0</v>
      </c>
      <c r="N20" s="6">
        <v>0</v>
      </c>
      <c r="O20" s="26">
        <f t="shared" si="5"/>
        <v>0</v>
      </c>
      <c r="P20" s="6">
        <v>0</v>
      </c>
      <c r="Q20" s="26">
        <f t="shared" si="6"/>
        <v>0</v>
      </c>
      <c r="R20" s="6">
        <v>0</v>
      </c>
      <c r="S20" s="26">
        <f t="shared" si="7"/>
        <v>0</v>
      </c>
      <c r="T20" s="27" t="s">
        <v>515</v>
      </c>
      <c r="U20" s="6">
        <v>0</v>
      </c>
      <c r="V20" s="26">
        <f t="shared" si="8"/>
        <v>0</v>
      </c>
      <c r="W20" s="6">
        <v>2</v>
      </c>
      <c r="X20" s="26">
        <f t="shared" si="9"/>
        <v>4.651162790697675</v>
      </c>
      <c r="Y20" s="6">
        <v>1</v>
      </c>
      <c r="Z20" s="26">
        <f t="shared" si="10"/>
        <v>2.3255813953488373</v>
      </c>
      <c r="AA20" s="6">
        <v>3</v>
      </c>
      <c r="AB20" s="26">
        <f t="shared" si="11"/>
        <v>6.976744186046512</v>
      </c>
      <c r="AC20" s="6">
        <v>0</v>
      </c>
      <c r="AD20" s="26">
        <f t="shared" si="12"/>
        <v>0</v>
      </c>
      <c r="AE20" s="6">
        <v>1</v>
      </c>
      <c r="AF20" s="26">
        <f t="shared" si="13"/>
        <v>2.3255813953488373</v>
      </c>
      <c r="AG20" s="6">
        <v>0</v>
      </c>
      <c r="AH20" s="26">
        <f t="shared" si="14"/>
        <v>0</v>
      </c>
      <c r="AI20" s="6">
        <v>0</v>
      </c>
      <c r="AJ20" s="26">
        <f t="shared" si="15"/>
        <v>0</v>
      </c>
      <c r="AK20" s="6">
        <v>8</v>
      </c>
      <c r="AL20" s="26">
        <f t="shared" si="16"/>
        <v>18.6046511627907</v>
      </c>
      <c r="AM20" s="6">
        <v>16</v>
      </c>
      <c r="AN20" s="26">
        <f t="shared" si="17"/>
        <v>37.2093023255814</v>
      </c>
      <c r="AO20" s="27" t="s">
        <v>515</v>
      </c>
      <c r="AP20" s="6">
        <v>0</v>
      </c>
      <c r="AQ20" s="26">
        <f t="shared" si="18"/>
        <v>0</v>
      </c>
      <c r="AR20" s="6">
        <v>0</v>
      </c>
      <c r="AS20" s="26">
        <f t="shared" si="19"/>
        <v>0</v>
      </c>
      <c r="AT20" s="6">
        <v>0</v>
      </c>
      <c r="AU20" s="26">
        <f t="shared" si="20"/>
        <v>0</v>
      </c>
      <c r="AV20" s="6">
        <v>3</v>
      </c>
      <c r="AW20" s="26">
        <f t="shared" si="21"/>
        <v>6.976744186046512</v>
      </c>
      <c r="AX20" s="6">
        <v>1</v>
      </c>
      <c r="AY20" s="26">
        <f t="shared" si="22"/>
        <v>2.3255813953488373</v>
      </c>
      <c r="AZ20" s="6">
        <v>2</v>
      </c>
      <c r="BA20" s="26">
        <f t="shared" si="23"/>
        <v>4.651162790697675</v>
      </c>
      <c r="BB20" s="6">
        <v>1</v>
      </c>
      <c r="BC20" s="26">
        <f t="shared" si="24"/>
        <v>2.3255813953488373</v>
      </c>
      <c r="BD20" s="6">
        <v>0</v>
      </c>
      <c r="BE20" s="26">
        <f t="shared" si="25"/>
        <v>0</v>
      </c>
      <c r="BF20" s="6">
        <v>0</v>
      </c>
      <c r="BG20" s="26">
        <f t="shared" si="26"/>
        <v>0</v>
      </c>
      <c r="BH20" s="6">
        <v>0</v>
      </c>
      <c r="BI20" s="26">
        <f t="shared" si="27"/>
        <v>0</v>
      </c>
      <c r="BJ20" s="27" t="s">
        <v>515</v>
      </c>
      <c r="BK20" s="6">
        <v>0</v>
      </c>
      <c r="BL20" s="26">
        <f t="shared" si="28"/>
        <v>0</v>
      </c>
      <c r="BM20" s="6">
        <v>0</v>
      </c>
      <c r="BN20" s="26">
        <f t="shared" si="29"/>
        <v>0</v>
      </c>
      <c r="BO20" s="6">
        <v>0</v>
      </c>
      <c r="BP20" s="26">
        <f t="shared" si="30"/>
        <v>0</v>
      </c>
      <c r="BQ20" s="6">
        <v>0</v>
      </c>
      <c r="BR20" s="26">
        <f t="shared" si="31"/>
        <v>0</v>
      </c>
      <c r="BS20" s="6">
        <v>0</v>
      </c>
      <c r="BT20" s="26">
        <f t="shared" si="32"/>
        <v>0</v>
      </c>
      <c r="BU20" s="6">
        <v>0</v>
      </c>
      <c r="BV20" s="26">
        <f t="shared" si="33"/>
        <v>0</v>
      </c>
      <c r="BW20" s="6">
        <v>0</v>
      </c>
      <c r="BX20" s="26">
        <f t="shared" si="34"/>
        <v>0</v>
      </c>
      <c r="BY20" s="6">
        <v>0</v>
      </c>
      <c r="BZ20" s="26">
        <f t="shared" si="35"/>
        <v>0</v>
      </c>
      <c r="CA20" s="6">
        <v>0</v>
      </c>
      <c r="CB20" s="26">
        <f t="shared" si="36"/>
        <v>0</v>
      </c>
      <c r="CC20" s="6">
        <v>0</v>
      </c>
      <c r="CD20" s="26">
        <f t="shared" si="37"/>
        <v>0</v>
      </c>
      <c r="CE20" s="27" t="s">
        <v>515</v>
      </c>
      <c r="CF20" s="6">
        <v>0</v>
      </c>
      <c r="CG20" s="26">
        <f t="shared" si="38"/>
        <v>0</v>
      </c>
      <c r="CH20" s="6">
        <v>0</v>
      </c>
      <c r="CI20" s="26">
        <f t="shared" si="39"/>
        <v>0</v>
      </c>
      <c r="CJ20" s="6">
        <v>0</v>
      </c>
      <c r="CK20" s="26">
        <f t="shared" si="40"/>
        <v>0</v>
      </c>
      <c r="CL20" s="6">
        <v>0</v>
      </c>
      <c r="CM20" s="26">
        <f t="shared" si="41"/>
        <v>0</v>
      </c>
      <c r="CN20" s="6">
        <v>0</v>
      </c>
      <c r="CO20" s="26">
        <f t="shared" si="42"/>
        <v>0</v>
      </c>
      <c r="CP20" s="6">
        <v>0</v>
      </c>
      <c r="CQ20" s="26">
        <f t="shared" si="43"/>
        <v>0</v>
      </c>
      <c r="CR20" s="6">
        <v>0</v>
      </c>
      <c r="CS20" s="26">
        <f t="shared" si="44"/>
        <v>0</v>
      </c>
      <c r="CT20" s="6">
        <v>0</v>
      </c>
      <c r="CU20" s="26">
        <f t="shared" si="45"/>
        <v>0</v>
      </c>
      <c r="CV20" s="6">
        <v>0</v>
      </c>
      <c r="CW20" s="26">
        <f t="shared" si="46"/>
        <v>0</v>
      </c>
      <c r="CX20" s="6">
        <v>4</v>
      </c>
      <c r="CY20" s="26">
        <f t="shared" si="47"/>
        <v>9.30232558139535</v>
      </c>
      <c r="CZ20" s="27" t="s">
        <v>515</v>
      </c>
      <c r="DA20" s="6">
        <v>0</v>
      </c>
      <c r="DB20" s="26">
        <f t="shared" si="48"/>
        <v>0</v>
      </c>
      <c r="DC20" s="6">
        <v>0</v>
      </c>
      <c r="DD20" s="26">
        <f t="shared" si="49"/>
        <v>0</v>
      </c>
      <c r="DE20" s="6">
        <v>0</v>
      </c>
      <c r="DF20" s="26">
        <f t="shared" si="50"/>
        <v>0</v>
      </c>
      <c r="DG20" s="6">
        <v>0</v>
      </c>
      <c r="DH20" s="26">
        <f t="shared" si="51"/>
        <v>0</v>
      </c>
      <c r="DI20" s="6">
        <v>0</v>
      </c>
      <c r="DJ20" s="26">
        <f t="shared" si="52"/>
        <v>0</v>
      </c>
      <c r="DK20" s="6">
        <v>1</v>
      </c>
      <c r="DL20" s="26">
        <f t="shared" si="53"/>
        <v>2.3255813953488373</v>
      </c>
      <c r="DM20" s="6">
        <v>0</v>
      </c>
      <c r="DN20" s="26">
        <f t="shared" si="54"/>
        <v>0</v>
      </c>
      <c r="DO20" s="6">
        <v>0</v>
      </c>
      <c r="DP20" s="26">
        <f t="shared" si="55"/>
        <v>0</v>
      </c>
    </row>
    <row r="21" spans="1:120" ht="11.25" customHeight="1">
      <c r="A21" s="27" t="s">
        <v>422</v>
      </c>
      <c r="B21" s="6">
        <v>23</v>
      </c>
      <c r="C21" s="6">
        <f t="shared" si="56"/>
        <v>3</v>
      </c>
      <c r="D21" s="6">
        <v>0</v>
      </c>
      <c r="E21" s="26">
        <f t="shared" si="0"/>
        <v>0</v>
      </c>
      <c r="F21" s="6">
        <v>0</v>
      </c>
      <c r="G21" s="26">
        <f t="shared" si="1"/>
        <v>0</v>
      </c>
      <c r="H21" s="6">
        <v>0</v>
      </c>
      <c r="I21" s="26">
        <f t="shared" si="2"/>
        <v>0</v>
      </c>
      <c r="J21" s="6">
        <v>0</v>
      </c>
      <c r="K21" s="26">
        <f t="shared" si="3"/>
        <v>0</v>
      </c>
      <c r="L21" s="6">
        <v>0</v>
      </c>
      <c r="M21" s="26">
        <f t="shared" si="4"/>
        <v>0</v>
      </c>
      <c r="N21" s="6">
        <v>0</v>
      </c>
      <c r="O21" s="26">
        <f t="shared" si="5"/>
        <v>0</v>
      </c>
      <c r="P21" s="6">
        <v>0</v>
      </c>
      <c r="Q21" s="26">
        <f t="shared" si="6"/>
        <v>0</v>
      </c>
      <c r="R21" s="6">
        <v>0</v>
      </c>
      <c r="S21" s="26">
        <f t="shared" si="7"/>
        <v>0</v>
      </c>
      <c r="T21" s="27" t="s">
        <v>422</v>
      </c>
      <c r="U21" s="6">
        <v>0</v>
      </c>
      <c r="V21" s="26">
        <f t="shared" si="8"/>
        <v>0</v>
      </c>
      <c r="W21" s="6">
        <v>0</v>
      </c>
      <c r="X21" s="26">
        <f t="shared" si="9"/>
        <v>0</v>
      </c>
      <c r="Y21" s="6">
        <v>0</v>
      </c>
      <c r="Z21" s="26">
        <f t="shared" si="10"/>
        <v>0</v>
      </c>
      <c r="AA21" s="6">
        <v>1</v>
      </c>
      <c r="AB21" s="26">
        <f t="shared" si="11"/>
        <v>33.33333333333333</v>
      </c>
      <c r="AC21" s="6">
        <v>0</v>
      </c>
      <c r="AD21" s="26">
        <f t="shared" si="12"/>
        <v>0</v>
      </c>
      <c r="AE21" s="6">
        <v>0</v>
      </c>
      <c r="AF21" s="26">
        <f t="shared" si="13"/>
        <v>0</v>
      </c>
      <c r="AG21" s="6">
        <v>0</v>
      </c>
      <c r="AH21" s="26">
        <f t="shared" si="14"/>
        <v>0</v>
      </c>
      <c r="AI21" s="6">
        <v>0</v>
      </c>
      <c r="AJ21" s="26">
        <f t="shared" si="15"/>
        <v>0</v>
      </c>
      <c r="AK21" s="6">
        <v>1</v>
      </c>
      <c r="AL21" s="26">
        <f t="shared" si="16"/>
        <v>33.33333333333333</v>
      </c>
      <c r="AM21" s="6">
        <v>0</v>
      </c>
      <c r="AN21" s="26">
        <f t="shared" si="17"/>
        <v>0</v>
      </c>
      <c r="AO21" s="27" t="s">
        <v>422</v>
      </c>
      <c r="AP21" s="6">
        <v>0</v>
      </c>
      <c r="AQ21" s="26">
        <f t="shared" si="18"/>
        <v>0</v>
      </c>
      <c r="AR21" s="6">
        <v>0</v>
      </c>
      <c r="AS21" s="26">
        <f t="shared" si="19"/>
        <v>0</v>
      </c>
      <c r="AT21" s="6">
        <v>0</v>
      </c>
      <c r="AU21" s="26">
        <f t="shared" si="20"/>
        <v>0</v>
      </c>
      <c r="AV21" s="6">
        <v>0</v>
      </c>
      <c r="AW21" s="26">
        <f t="shared" si="21"/>
        <v>0</v>
      </c>
      <c r="AX21" s="6">
        <v>0</v>
      </c>
      <c r="AY21" s="26">
        <f t="shared" si="22"/>
        <v>0</v>
      </c>
      <c r="AZ21" s="6">
        <v>0</v>
      </c>
      <c r="BA21" s="26">
        <f t="shared" si="23"/>
        <v>0</v>
      </c>
      <c r="BB21" s="6">
        <v>0</v>
      </c>
      <c r="BC21" s="26">
        <f t="shared" si="24"/>
        <v>0</v>
      </c>
      <c r="BD21" s="6">
        <v>0</v>
      </c>
      <c r="BE21" s="26">
        <f t="shared" si="25"/>
        <v>0</v>
      </c>
      <c r="BF21" s="6">
        <v>0</v>
      </c>
      <c r="BG21" s="26">
        <f t="shared" si="26"/>
        <v>0</v>
      </c>
      <c r="BH21" s="6">
        <v>0</v>
      </c>
      <c r="BI21" s="26">
        <f t="shared" si="27"/>
        <v>0</v>
      </c>
      <c r="BJ21" s="27" t="s">
        <v>422</v>
      </c>
      <c r="BK21" s="6">
        <v>0</v>
      </c>
      <c r="BL21" s="26">
        <f t="shared" si="28"/>
        <v>0</v>
      </c>
      <c r="BM21" s="6">
        <v>0</v>
      </c>
      <c r="BN21" s="26">
        <f t="shared" si="29"/>
        <v>0</v>
      </c>
      <c r="BO21" s="6">
        <v>0</v>
      </c>
      <c r="BP21" s="26">
        <f t="shared" si="30"/>
        <v>0</v>
      </c>
      <c r="BQ21" s="6">
        <v>0</v>
      </c>
      <c r="BR21" s="26">
        <f t="shared" si="31"/>
        <v>0</v>
      </c>
      <c r="BS21" s="6">
        <v>0</v>
      </c>
      <c r="BT21" s="26">
        <f t="shared" si="32"/>
        <v>0</v>
      </c>
      <c r="BU21" s="6">
        <v>0</v>
      </c>
      <c r="BV21" s="26">
        <f t="shared" si="33"/>
        <v>0</v>
      </c>
      <c r="BW21" s="6">
        <v>0</v>
      </c>
      <c r="BX21" s="26">
        <f t="shared" si="34"/>
        <v>0</v>
      </c>
      <c r="BY21" s="6">
        <v>0</v>
      </c>
      <c r="BZ21" s="26">
        <f t="shared" si="35"/>
        <v>0</v>
      </c>
      <c r="CA21" s="6">
        <v>0</v>
      </c>
      <c r="CB21" s="26">
        <f t="shared" si="36"/>
        <v>0</v>
      </c>
      <c r="CC21" s="6">
        <v>0</v>
      </c>
      <c r="CD21" s="26">
        <f t="shared" si="37"/>
        <v>0</v>
      </c>
      <c r="CE21" s="27" t="s">
        <v>422</v>
      </c>
      <c r="CF21" s="6">
        <v>0</v>
      </c>
      <c r="CG21" s="26">
        <f t="shared" si="38"/>
        <v>0</v>
      </c>
      <c r="CH21" s="6">
        <v>0</v>
      </c>
      <c r="CI21" s="26">
        <f t="shared" si="39"/>
        <v>0</v>
      </c>
      <c r="CJ21" s="6">
        <v>0</v>
      </c>
      <c r="CK21" s="26">
        <f t="shared" si="40"/>
        <v>0</v>
      </c>
      <c r="CL21" s="6">
        <v>0</v>
      </c>
      <c r="CM21" s="26">
        <f t="shared" si="41"/>
        <v>0</v>
      </c>
      <c r="CN21" s="6">
        <v>0</v>
      </c>
      <c r="CO21" s="26">
        <f t="shared" si="42"/>
        <v>0</v>
      </c>
      <c r="CP21" s="6">
        <v>0</v>
      </c>
      <c r="CQ21" s="26">
        <f t="shared" si="43"/>
        <v>0</v>
      </c>
      <c r="CR21" s="6">
        <v>0</v>
      </c>
      <c r="CS21" s="26">
        <f t="shared" si="44"/>
        <v>0</v>
      </c>
      <c r="CT21" s="6">
        <v>0</v>
      </c>
      <c r="CU21" s="26">
        <f t="shared" si="45"/>
        <v>0</v>
      </c>
      <c r="CV21" s="6">
        <v>0</v>
      </c>
      <c r="CW21" s="26">
        <f t="shared" si="46"/>
        <v>0</v>
      </c>
      <c r="CX21" s="6">
        <v>1</v>
      </c>
      <c r="CY21" s="26">
        <f t="shared" si="47"/>
        <v>33.33333333333333</v>
      </c>
      <c r="CZ21" s="27" t="s">
        <v>422</v>
      </c>
      <c r="DA21" s="6">
        <v>0</v>
      </c>
      <c r="DB21" s="26">
        <f t="shared" si="48"/>
        <v>0</v>
      </c>
      <c r="DC21" s="6">
        <v>0</v>
      </c>
      <c r="DD21" s="26">
        <f t="shared" si="49"/>
        <v>0</v>
      </c>
      <c r="DE21" s="6">
        <v>0</v>
      </c>
      <c r="DF21" s="26">
        <f t="shared" si="50"/>
        <v>0</v>
      </c>
      <c r="DG21" s="6">
        <v>0</v>
      </c>
      <c r="DH21" s="26">
        <f t="shared" si="51"/>
        <v>0</v>
      </c>
      <c r="DI21" s="6">
        <v>0</v>
      </c>
      <c r="DJ21" s="26">
        <f t="shared" si="52"/>
        <v>0</v>
      </c>
      <c r="DK21" s="6">
        <v>0</v>
      </c>
      <c r="DL21" s="26">
        <f t="shared" si="53"/>
        <v>0</v>
      </c>
      <c r="DM21" s="6">
        <v>0</v>
      </c>
      <c r="DN21" s="26">
        <f t="shared" si="54"/>
        <v>0</v>
      </c>
      <c r="DO21" s="6">
        <v>0</v>
      </c>
      <c r="DP21" s="26">
        <f t="shared" si="55"/>
        <v>0</v>
      </c>
    </row>
    <row r="22" spans="1:120" ht="11.25" customHeight="1">
      <c r="A22" s="27" t="s">
        <v>420</v>
      </c>
      <c r="B22" s="6">
        <v>238</v>
      </c>
      <c r="C22" s="6">
        <f aca="true" t="shared" si="57" ref="C22:C38">SUM(D22+F22+H22+J22+L22+N22+P22+R22+U22+W22+Y22+AA22+AC22+AE22+AG22+AI22+AK22+AM22+AP22+AR22+AT22+AV22+AX22+AZ22+BB22+BD22+BF22+BH22+BK22+BM22+BO22+BQ22+BS22+BU22+BW22+BY22+CA22+CC22+CF22+CH22+CJ22+CL22+CN22+CP22+CR22+CT22+CV22+CX22+DA22+DC22+DE22+DG22+DI22+DK22+DM22+DO22)</f>
        <v>55</v>
      </c>
      <c r="D22" s="6">
        <v>0</v>
      </c>
      <c r="E22" s="26">
        <f t="shared" si="0"/>
        <v>0</v>
      </c>
      <c r="F22" s="6">
        <v>0</v>
      </c>
      <c r="G22" s="26">
        <f t="shared" si="1"/>
        <v>0</v>
      </c>
      <c r="H22" s="6">
        <v>0</v>
      </c>
      <c r="I22" s="26">
        <f t="shared" si="2"/>
        <v>0</v>
      </c>
      <c r="J22" s="6">
        <v>0</v>
      </c>
      <c r="K22" s="26">
        <f t="shared" si="3"/>
        <v>0</v>
      </c>
      <c r="L22" s="6">
        <v>0</v>
      </c>
      <c r="M22" s="26">
        <f t="shared" si="4"/>
        <v>0</v>
      </c>
      <c r="N22" s="6">
        <v>0</v>
      </c>
      <c r="O22" s="26">
        <f t="shared" si="5"/>
        <v>0</v>
      </c>
      <c r="P22" s="6">
        <v>0</v>
      </c>
      <c r="Q22" s="26">
        <f t="shared" si="6"/>
        <v>0</v>
      </c>
      <c r="R22" s="6">
        <v>0</v>
      </c>
      <c r="S22" s="26">
        <f t="shared" si="7"/>
        <v>0</v>
      </c>
      <c r="T22" s="27" t="s">
        <v>420</v>
      </c>
      <c r="U22" s="6">
        <v>0</v>
      </c>
      <c r="V22" s="26">
        <f t="shared" si="8"/>
        <v>0</v>
      </c>
      <c r="W22" s="6">
        <v>0</v>
      </c>
      <c r="X22" s="26">
        <f t="shared" si="9"/>
        <v>0</v>
      </c>
      <c r="Y22" s="6">
        <v>0</v>
      </c>
      <c r="Z22" s="26">
        <f t="shared" si="10"/>
        <v>0</v>
      </c>
      <c r="AA22" s="6">
        <v>7</v>
      </c>
      <c r="AB22" s="26">
        <f t="shared" si="11"/>
        <v>12.727272727272727</v>
      </c>
      <c r="AC22" s="6">
        <v>0</v>
      </c>
      <c r="AD22" s="26">
        <f t="shared" si="12"/>
        <v>0</v>
      </c>
      <c r="AE22" s="6">
        <v>0</v>
      </c>
      <c r="AF22" s="26">
        <f t="shared" si="13"/>
        <v>0</v>
      </c>
      <c r="AG22" s="6">
        <v>0</v>
      </c>
      <c r="AH22" s="26">
        <f t="shared" si="14"/>
        <v>0</v>
      </c>
      <c r="AI22" s="6">
        <v>0</v>
      </c>
      <c r="AJ22" s="26">
        <f t="shared" si="15"/>
        <v>0</v>
      </c>
      <c r="AK22" s="6">
        <v>4</v>
      </c>
      <c r="AL22" s="26">
        <f t="shared" si="16"/>
        <v>7.2727272727272725</v>
      </c>
      <c r="AM22" s="6">
        <v>21</v>
      </c>
      <c r="AN22" s="26">
        <f t="shared" si="17"/>
        <v>38.18181818181819</v>
      </c>
      <c r="AO22" s="27" t="s">
        <v>420</v>
      </c>
      <c r="AP22" s="6">
        <v>0</v>
      </c>
      <c r="AQ22" s="26">
        <f t="shared" si="18"/>
        <v>0</v>
      </c>
      <c r="AR22" s="6">
        <v>0</v>
      </c>
      <c r="AS22" s="26">
        <f t="shared" si="19"/>
        <v>0</v>
      </c>
      <c r="AT22" s="6">
        <v>0</v>
      </c>
      <c r="AU22" s="26">
        <f t="shared" si="20"/>
        <v>0</v>
      </c>
      <c r="AV22" s="6">
        <v>8</v>
      </c>
      <c r="AW22" s="26">
        <f t="shared" si="21"/>
        <v>14.545454545454545</v>
      </c>
      <c r="AX22" s="6">
        <v>0</v>
      </c>
      <c r="AY22" s="26">
        <f t="shared" si="22"/>
        <v>0</v>
      </c>
      <c r="AZ22" s="6">
        <v>1</v>
      </c>
      <c r="BA22" s="26">
        <f t="shared" si="23"/>
        <v>1.8181818181818181</v>
      </c>
      <c r="BB22" s="6">
        <v>2</v>
      </c>
      <c r="BC22" s="26">
        <f t="shared" si="24"/>
        <v>3.6363636363636362</v>
      </c>
      <c r="BD22" s="6">
        <v>0</v>
      </c>
      <c r="BE22" s="26">
        <f t="shared" si="25"/>
        <v>0</v>
      </c>
      <c r="BF22" s="6">
        <v>0</v>
      </c>
      <c r="BG22" s="26">
        <f t="shared" si="26"/>
        <v>0</v>
      </c>
      <c r="BH22" s="6">
        <v>0</v>
      </c>
      <c r="BI22" s="26">
        <f t="shared" si="27"/>
        <v>0</v>
      </c>
      <c r="BJ22" s="27" t="s">
        <v>420</v>
      </c>
      <c r="BK22" s="6">
        <v>0</v>
      </c>
      <c r="BL22" s="26">
        <f t="shared" si="28"/>
        <v>0</v>
      </c>
      <c r="BM22" s="6">
        <v>0</v>
      </c>
      <c r="BN22" s="26">
        <f t="shared" si="29"/>
        <v>0</v>
      </c>
      <c r="BO22" s="6">
        <v>0</v>
      </c>
      <c r="BP22" s="26">
        <f t="shared" si="30"/>
        <v>0</v>
      </c>
      <c r="BQ22" s="6">
        <v>0</v>
      </c>
      <c r="BR22" s="26">
        <f t="shared" si="31"/>
        <v>0</v>
      </c>
      <c r="BS22" s="6">
        <v>0</v>
      </c>
      <c r="BT22" s="26">
        <f t="shared" si="32"/>
        <v>0</v>
      </c>
      <c r="BU22" s="6">
        <v>0</v>
      </c>
      <c r="BV22" s="26">
        <f t="shared" si="33"/>
        <v>0</v>
      </c>
      <c r="BW22" s="6">
        <v>0</v>
      </c>
      <c r="BX22" s="26">
        <f t="shared" si="34"/>
        <v>0</v>
      </c>
      <c r="BY22" s="6">
        <v>0</v>
      </c>
      <c r="BZ22" s="26">
        <f t="shared" si="35"/>
        <v>0</v>
      </c>
      <c r="CA22" s="6">
        <v>0</v>
      </c>
      <c r="CB22" s="26">
        <f t="shared" si="36"/>
        <v>0</v>
      </c>
      <c r="CC22" s="6">
        <v>0</v>
      </c>
      <c r="CD22" s="26">
        <f t="shared" si="37"/>
        <v>0</v>
      </c>
      <c r="CE22" s="27" t="s">
        <v>420</v>
      </c>
      <c r="CF22" s="6">
        <v>0</v>
      </c>
      <c r="CG22" s="26">
        <f t="shared" si="38"/>
        <v>0</v>
      </c>
      <c r="CH22" s="6">
        <v>0</v>
      </c>
      <c r="CI22" s="26">
        <f t="shared" si="39"/>
        <v>0</v>
      </c>
      <c r="CJ22" s="6">
        <v>0</v>
      </c>
      <c r="CK22" s="26">
        <f t="shared" si="40"/>
        <v>0</v>
      </c>
      <c r="CL22" s="6">
        <v>0</v>
      </c>
      <c r="CM22" s="26">
        <f t="shared" si="41"/>
        <v>0</v>
      </c>
      <c r="CN22" s="6">
        <v>0</v>
      </c>
      <c r="CO22" s="26">
        <f t="shared" si="42"/>
        <v>0</v>
      </c>
      <c r="CP22" s="6">
        <v>0</v>
      </c>
      <c r="CQ22" s="26">
        <f t="shared" si="43"/>
        <v>0</v>
      </c>
      <c r="CR22" s="6">
        <v>0</v>
      </c>
      <c r="CS22" s="26">
        <f t="shared" si="44"/>
        <v>0</v>
      </c>
      <c r="CT22" s="6">
        <v>1</v>
      </c>
      <c r="CU22" s="26">
        <f t="shared" si="45"/>
        <v>1.8181818181818181</v>
      </c>
      <c r="CV22" s="6">
        <v>0</v>
      </c>
      <c r="CW22" s="26">
        <f t="shared" si="46"/>
        <v>0</v>
      </c>
      <c r="CX22" s="6">
        <v>11</v>
      </c>
      <c r="CY22" s="26">
        <f t="shared" si="47"/>
        <v>20</v>
      </c>
      <c r="CZ22" s="27" t="s">
        <v>420</v>
      </c>
      <c r="DA22" s="6">
        <v>0</v>
      </c>
      <c r="DB22" s="26">
        <f t="shared" si="48"/>
        <v>0</v>
      </c>
      <c r="DC22" s="6">
        <v>0</v>
      </c>
      <c r="DD22" s="26">
        <f t="shared" si="49"/>
        <v>0</v>
      </c>
      <c r="DE22" s="6">
        <v>0</v>
      </c>
      <c r="DF22" s="26">
        <f t="shared" si="50"/>
        <v>0</v>
      </c>
      <c r="DG22" s="6">
        <v>0</v>
      </c>
      <c r="DH22" s="26">
        <f t="shared" si="51"/>
        <v>0</v>
      </c>
      <c r="DI22" s="6">
        <v>0</v>
      </c>
      <c r="DJ22" s="26">
        <f t="shared" si="52"/>
        <v>0</v>
      </c>
      <c r="DK22" s="6">
        <v>0</v>
      </c>
      <c r="DL22" s="26">
        <f t="shared" si="53"/>
        <v>0</v>
      </c>
      <c r="DM22" s="6">
        <v>0</v>
      </c>
      <c r="DN22" s="26">
        <f t="shared" si="54"/>
        <v>0</v>
      </c>
      <c r="DO22" s="6">
        <v>0</v>
      </c>
      <c r="DP22" s="26">
        <f t="shared" si="55"/>
        <v>0</v>
      </c>
    </row>
    <row r="23" spans="1:120" ht="11.25" customHeight="1">
      <c r="A23" s="27" t="s">
        <v>421</v>
      </c>
      <c r="B23" s="6">
        <v>282</v>
      </c>
      <c r="C23" s="6">
        <f t="shared" si="57"/>
        <v>81</v>
      </c>
      <c r="D23" s="6">
        <v>0</v>
      </c>
      <c r="E23" s="26">
        <f t="shared" si="0"/>
        <v>0</v>
      </c>
      <c r="F23" s="6">
        <v>0</v>
      </c>
      <c r="G23" s="26">
        <f t="shared" si="1"/>
        <v>0</v>
      </c>
      <c r="H23" s="6">
        <v>0</v>
      </c>
      <c r="I23" s="26">
        <f t="shared" si="2"/>
        <v>0</v>
      </c>
      <c r="J23" s="6">
        <v>0</v>
      </c>
      <c r="K23" s="26">
        <f t="shared" si="3"/>
        <v>0</v>
      </c>
      <c r="L23" s="6">
        <v>0</v>
      </c>
      <c r="M23" s="26">
        <f t="shared" si="4"/>
        <v>0</v>
      </c>
      <c r="N23" s="6">
        <v>0</v>
      </c>
      <c r="O23" s="26">
        <f t="shared" si="5"/>
        <v>0</v>
      </c>
      <c r="P23" s="6">
        <v>0</v>
      </c>
      <c r="Q23" s="26">
        <f t="shared" si="6"/>
        <v>0</v>
      </c>
      <c r="R23" s="6">
        <v>0</v>
      </c>
      <c r="S23" s="26">
        <f t="shared" si="7"/>
        <v>0</v>
      </c>
      <c r="T23" s="27" t="s">
        <v>421</v>
      </c>
      <c r="U23" s="6">
        <v>6</v>
      </c>
      <c r="V23" s="26">
        <f t="shared" si="8"/>
        <v>7.4074074074074066</v>
      </c>
      <c r="W23" s="6">
        <v>3</v>
      </c>
      <c r="X23" s="26">
        <f t="shared" si="9"/>
        <v>3.7037037037037033</v>
      </c>
      <c r="Y23" s="6">
        <v>2</v>
      </c>
      <c r="Z23" s="26">
        <f t="shared" si="10"/>
        <v>2.4691358024691357</v>
      </c>
      <c r="AA23" s="6">
        <v>14</v>
      </c>
      <c r="AB23" s="26">
        <f t="shared" si="11"/>
        <v>17.28395061728395</v>
      </c>
      <c r="AC23" s="6">
        <v>0</v>
      </c>
      <c r="AD23" s="26">
        <f t="shared" si="12"/>
        <v>0</v>
      </c>
      <c r="AE23" s="6">
        <v>0</v>
      </c>
      <c r="AF23" s="26">
        <f t="shared" si="13"/>
        <v>0</v>
      </c>
      <c r="AG23" s="6">
        <v>0</v>
      </c>
      <c r="AH23" s="26">
        <f t="shared" si="14"/>
        <v>0</v>
      </c>
      <c r="AI23" s="6">
        <v>0</v>
      </c>
      <c r="AJ23" s="26">
        <f t="shared" si="15"/>
        <v>0</v>
      </c>
      <c r="AK23" s="6">
        <v>12</v>
      </c>
      <c r="AL23" s="26">
        <f t="shared" si="16"/>
        <v>14.814814814814813</v>
      </c>
      <c r="AM23" s="6">
        <v>18</v>
      </c>
      <c r="AN23" s="26">
        <f t="shared" si="17"/>
        <v>22.22222222222222</v>
      </c>
      <c r="AO23" s="27" t="s">
        <v>421</v>
      </c>
      <c r="AP23" s="6">
        <v>0</v>
      </c>
      <c r="AQ23" s="26">
        <f t="shared" si="18"/>
        <v>0</v>
      </c>
      <c r="AR23" s="6">
        <v>0</v>
      </c>
      <c r="AS23" s="26">
        <f t="shared" si="19"/>
        <v>0</v>
      </c>
      <c r="AT23" s="6">
        <v>0</v>
      </c>
      <c r="AU23" s="26">
        <f t="shared" si="20"/>
        <v>0</v>
      </c>
      <c r="AV23" s="6">
        <v>7</v>
      </c>
      <c r="AW23" s="26">
        <f t="shared" si="21"/>
        <v>8.641975308641975</v>
      </c>
      <c r="AX23" s="6">
        <v>1</v>
      </c>
      <c r="AY23" s="26">
        <f t="shared" si="22"/>
        <v>1.2345679012345678</v>
      </c>
      <c r="AZ23" s="6">
        <v>2</v>
      </c>
      <c r="BA23" s="26">
        <f t="shared" si="23"/>
        <v>2.4691358024691357</v>
      </c>
      <c r="BB23" s="6">
        <v>1</v>
      </c>
      <c r="BC23" s="26">
        <f t="shared" si="24"/>
        <v>1.2345679012345678</v>
      </c>
      <c r="BD23" s="6">
        <v>0</v>
      </c>
      <c r="BE23" s="26">
        <f t="shared" si="25"/>
        <v>0</v>
      </c>
      <c r="BF23" s="6">
        <v>0</v>
      </c>
      <c r="BG23" s="26">
        <f t="shared" si="26"/>
        <v>0</v>
      </c>
      <c r="BH23" s="6">
        <v>0</v>
      </c>
      <c r="BI23" s="26">
        <f t="shared" si="27"/>
        <v>0</v>
      </c>
      <c r="BJ23" s="27" t="s">
        <v>421</v>
      </c>
      <c r="BK23" s="6">
        <v>0</v>
      </c>
      <c r="BL23" s="26">
        <f t="shared" si="28"/>
        <v>0</v>
      </c>
      <c r="BM23" s="6">
        <v>0</v>
      </c>
      <c r="BN23" s="26">
        <f t="shared" si="29"/>
        <v>0</v>
      </c>
      <c r="BO23" s="6">
        <v>0</v>
      </c>
      <c r="BP23" s="26">
        <f t="shared" si="30"/>
        <v>0</v>
      </c>
      <c r="BQ23" s="6">
        <v>0</v>
      </c>
      <c r="BR23" s="26">
        <f t="shared" si="31"/>
        <v>0</v>
      </c>
      <c r="BS23" s="6">
        <v>0</v>
      </c>
      <c r="BT23" s="26">
        <f t="shared" si="32"/>
        <v>0</v>
      </c>
      <c r="BU23" s="6">
        <v>0</v>
      </c>
      <c r="BV23" s="26">
        <f t="shared" si="33"/>
        <v>0</v>
      </c>
      <c r="BW23" s="6">
        <v>0</v>
      </c>
      <c r="BX23" s="26">
        <f t="shared" si="34"/>
        <v>0</v>
      </c>
      <c r="BY23" s="6">
        <v>0</v>
      </c>
      <c r="BZ23" s="26">
        <f t="shared" si="35"/>
        <v>0</v>
      </c>
      <c r="CA23" s="6">
        <v>0</v>
      </c>
      <c r="CB23" s="26">
        <f t="shared" si="36"/>
        <v>0</v>
      </c>
      <c r="CC23" s="6">
        <v>0</v>
      </c>
      <c r="CD23" s="26">
        <f t="shared" si="37"/>
        <v>0</v>
      </c>
      <c r="CE23" s="27" t="s">
        <v>421</v>
      </c>
      <c r="CF23" s="6">
        <v>1</v>
      </c>
      <c r="CG23" s="26">
        <f t="shared" si="38"/>
        <v>1.2345679012345678</v>
      </c>
      <c r="CH23" s="6">
        <v>1</v>
      </c>
      <c r="CI23" s="26">
        <f t="shared" si="39"/>
        <v>1.2345679012345678</v>
      </c>
      <c r="CJ23" s="6">
        <v>0</v>
      </c>
      <c r="CK23" s="26">
        <f t="shared" si="40"/>
        <v>0</v>
      </c>
      <c r="CL23" s="6">
        <v>0</v>
      </c>
      <c r="CM23" s="26">
        <f t="shared" si="41"/>
        <v>0</v>
      </c>
      <c r="CN23" s="6">
        <v>0</v>
      </c>
      <c r="CO23" s="26">
        <f t="shared" si="42"/>
        <v>0</v>
      </c>
      <c r="CP23" s="6">
        <v>0</v>
      </c>
      <c r="CQ23" s="26">
        <f t="shared" si="43"/>
        <v>0</v>
      </c>
      <c r="CR23" s="6">
        <v>0</v>
      </c>
      <c r="CS23" s="26">
        <f t="shared" si="44"/>
        <v>0</v>
      </c>
      <c r="CT23" s="6">
        <v>1</v>
      </c>
      <c r="CU23" s="26">
        <f t="shared" si="45"/>
        <v>1.2345679012345678</v>
      </c>
      <c r="CV23" s="6">
        <v>0</v>
      </c>
      <c r="CW23" s="26">
        <f t="shared" si="46"/>
        <v>0</v>
      </c>
      <c r="CX23" s="6">
        <v>11</v>
      </c>
      <c r="CY23" s="26">
        <f t="shared" si="47"/>
        <v>13.580246913580247</v>
      </c>
      <c r="CZ23" s="27" t="s">
        <v>421</v>
      </c>
      <c r="DA23" s="6">
        <v>0</v>
      </c>
      <c r="DB23" s="26">
        <f t="shared" si="48"/>
        <v>0</v>
      </c>
      <c r="DC23" s="6">
        <v>0</v>
      </c>
      <c r="DD23" s="26">
        <f t="shared" si="49"/>
        <v>0</v>
      </c>
      <c r="DE23" s="6">
        <v>0</v>
      </c>
      <c r="DF23" s="26">
        <f t="shared" si="50"/>
        <v>0</v>
      </c>
      <c r="DG23" s="6">
        <v>0</v>
      </c>
      <c r="DH23" s="26">
        <f t="shared" si="51"/>
        <v>0</v>
      </c>
      <c r="DI23" s="6">
        <v>0</v>
      </c>
      <c r="DJ23" s="26">
        <f t="shared" si="52"/>
        <v>0</v>
      </c>
      <c r="DK23" s="6">
        <v>0</v>
      </c>
      <c r="DL23" s="26">
        <f t="shared" si="53"/>
        <v>0</v>
      </c>
      <c r="DM23" s="6">
        <v>1</v>
      </c>
      <c r="DN23" s="26">
        <f t="shared" si="54"/>
        <v>1.2345679012345678</v>
      </c>
      <c r="DO23" s="6">
        <v>0</v>
      </c>
      <c r="DP23" s="26">
        <f t="shared" si="55"/>
        <v>0</v>
      </c>
    </row>
    <row r="24" spans="1:120" ht="11.25" customHeight="1">
      <c r="A24" s="27" t="s">
        <v>516</v>
      </c>
      <c r="B24" s="6">
        <v>91</v>
      </c>
      <c r="C24" s="6">
        <f t="shared" si="57"/>
        <v>40</v>
      </c>
      <c r="D24" s="6">
        <v>0</v>
      </c>
      <c r="E24" s="26">
        <f t="shared" si="0"/>
        <v>0</v>
      </c>
      <c r="F24" s="6">
        <v>0</v>
      </c>
      <c r="G24" s="26">
        <f t="shared" si="1"/>
        <v>0</v>
      </c>
      <c r="H24" s="6">
        <v>0</v>
      </c>
      <c r="I24" s="26">
        <f t="shared" si="2"/>
        <v>0</v>
      </c>
      <c r="J24" s="6">
        <v>0</v>
      </c>
      <c r="K24" s="26">
        <f t="shared" si="3"/>
        <v>0</v>
      </c>
      <c r="L24" s="6">
        <v>0</v>
      </c>
      <c r="M24" s="26">
        <f t="shared" si="4"/>
        <v>0</v>
      </c>
      <c r="N24" s="6">
        <v>0</v>
      </c>
      <c r="O24" s="26">
        <f t="shared" si="5"/>
        <v>0</v>
      </c>
      <c r="P24" s="6">
        <v>0</v>
      </c>
      <c r="Q24" s="26">
        <f t="shared" si="6"/>
        <v>0</v>
      </c>
      <c r="R24" s="6">
        <v>0</v>
      </c>
      <c r="S24" s="26">
        <f t="shared" si="7"/>
        <v>0</v>
      </c>
      <c r="T24" s="27" t="s">
        <v>516</v>
      </c>
      <c r="U24" s="6">
        <v>2</v>
      </c>
      <c r="V24" s="26">
        <f t="shared" si="8"/>
        <v>5</v>
      </c>
      <c r="W24" s="6">
        <v>3</v>
      </c>
      <c r="X24" s="26">
        <f t="shared" si="9"/>
        <v>7.5</v>
      </c>
      <c r="Y24" s="6">
        <v>0</v>
      </c>
      <c r="Z24" s="26">
        <f t="shared" si="10"/>
        <v>0</v>
      </c>
      <c r="AA24" s="6">
        <v>8</v>
      </c>
      <c r="AB24" s="26">
        <f t="shared" si="11"/>
        <v>20</v>
      </c>
      <c r="AC24" s="6">
        <v>0</v>
      </c>
      <c r="AD24" s="26">
        <f t="shared" si="12"/>
        <v>0</v>
      </c>
      <c r="AE24" s="6">
        <v>0</v>
      </c>
      <c r="AF24" s="26">
        <f t="shared" si="13"/>
        <v>0</v>
      </c>
      <c r="AG24" s="6">
        <v>0</v>
      </c>
      <c r="AH24" s="26">
        <f t="shared" si="14"/>
        <v>0</v>
      </c>
      <c r="AI24" s="6">
        <v>0</v>
      </c>
      <c r="AJ24" s="26">
        <f t="shared" si="15"/>
        <v>0</v>
      </c>
      <c r="AK24" s="6">
        <v>5</v>
      </c>
      <c r="AL24" s="26">
        <f t="shared" si="16"/>
        <v>12.5</v>
      </c>
      <c r="AM24" s="6">
        <v>4</v>
      </c>
      <c r="AN24" s="26">
        <f t="shared" si="17"/>
        <v>10</v>
      </c>
      <c r="AO24" s="27" t="s">
        <v>516</v>
      </c>
      <c r="AP24" s="6">
        <v>0</v>
      </c>
      <c r="AQ24" s="26">
        <f t="shared" si="18"/>
        <v>0</v>
      </c>
      <c r="AR24" s="6">
        <v>0</v>
      </c>
      <c r="AS24" s="26">
        <f t="shared" si="19"/>
        <v>0</v>
      </c>
      <c r="AT24" s="6">
        <v>0</v>
      </c>
      <c r="AU24" s="26">
        <f t="shared" si="20"/>
        <v>0</v>
      </c>
      <c r="AV24" s="6">
        <v>1</v>
      </c>
      <c r="AW24" s="26">
        <f t="shared" si="21"/>
        <v>2.5</v>
      </c>
      <c r="AX24" s="6">
        <v>0</v>
      </c>
      <c r="AY24" s="26">
        <f t="shared" si="22"/>
        <v>0</v>
      </c>
      <c r="AZ24" s="6">
        <v>2</v>
      </c>
      <c r="BA24" s="26">
        <f t="shared" si="23"/>
        <v>5</v>
      </c>
      <c r="BB24" s="6">
        <v>3</v>
      </c>
      <c r="BC24" s="26">
        <f t="shared" si="24"/>
        <v>7.5</v>
      </c>
      <c r="BD24" s="6">
        <v>0</v>
      </c>
      <c r="BE24" s="26">
        <f t="shared" si="25"/>
        <v>0</v>
      </c>
      <c r="BF24" s="6">
        <v>0</v>
      </c>
      <c r="BG24" s="26">
        <f t="shared" si="26"/>
        <v>0</v>
      </c>
      <c r="BH24" s="6">
        <v>0</v>
      </c>
      <c r="BI24" s="26">
        <f t="shared" si="27"/>
        <v>0</v>
      </c>
      <c r="BJ24" s="27" t="s">
        <v>516</v>
      </c>
      <c r="BK24" s="6">
        <v>0</v>
      </c>
      <c r="BL24" s="26">
        <f t="shared" si="28"/>
        <v>0</v>
      </c>
      <c r="BM24" s="6">
        <v>0</v>
      </c>
      <c r="BN24" s="26">
        <f t="shared" si="29"/>
        <v>0</v>
      </c>
      <c r="BO24" s="6">
        <v>0</v>
      </c>
      <c r="BP24" s="26">
        <f t="shared" si="30"/>
        <v>0</v>
      </c>
      <c r="BQ24" s="6">
        <v>0</v>
      </c>
      <c r="BR24" s="26">
        <f t="shared" si="31"/>
        <v>0</v>
      </c>
      <c r="BS24" s="6">
        <v>0</v>
      </c>
      <c r="BT24" s="26">
        <f t="shared" si="32"/>
        <v>0</v>
      </c>
      <c r="BU24" s="6">
        <v>0</v>
      </c>
      <c r="BV24" s="26">
        <f t="shared" si="33"/>
        <v>0</v>
      </c>
      <c r="BW24" s="6">
        <v>0</v>
      </c>
      <c r="BX24" s="26">
        <f t="shared" si="34"/>
        <v>0</v>
      </c>
      <c r="BY24" s="6">
        <v>0</v>
      </c>
      <c r="BZ24" s="26">
        <f t="shared" si="35"/>
        <v>0</v>
      </c>
      <c r="CA24" s="6">
        <v>0</v>
      </c>
      <c r="CB24" s="26">
        <f t="shared" si="36"/>
        <v>0</v>
      </c>
      <c r="CC24" s="6">
        <v>0</v>
      </c>
      <c r="CD24" s="26">
        <f t="shared" si="37"/>
        <v>0</v>
      </c>
      <c r="CE24" s="27" t="s">
        <v>516</v>
      </c>
      <c r="CF24" s="6">
        <v>0</v>
      </c>
      <c r="CG24" s="26">
        <f t="shared" si="38"/>
        <v>0</v>
      </c>
      <c r="CH24" s="6">
        <v>0</v>
      </c>
      <c r="CI24" s="26">
        <f t="shared" si="39"/>
        <v>0</v>
      </c>
      <c r="CJ24" s="6">
        <v>0</v>
      </c>
      <c r="CK24" s="26">
        <f t="shared" si="40"/>
        <v>0</v>
      </c>
      <c r="CL24" s="6">
        <v>0</v>
      </c>
      <c r="CM24" s="26">
        <f t="shared" si="41"/>
        <v>0</v>
      </c>
      <c r="CN24" s="6">
        <v>0</v>
      </c>
      <c r="CO24" s="26">
        <f t="shared" si="42"/>
        <v>0</v>
      </c>
      <c r="CP24" s="6">
        <v>0</v>
      </c>
      <c r="CQ24" s="26">
        <f t="shared" si="43"/>
        <v>0</v>
      </c>
      <c r="CR24" s="6">
        <v>0</v>
      </c>
      <c r="CS24" s="26">
        <f t="shared" si="44"/>
        <v>0</v>
      </c>
      <c r="CT24" s="6">
        <v>0</v>
      </c>
      <c r="CU24" s="26">
        <f t="shared" si="45"/>
        <v>0</v>
      </c>
      <c r="CV24" s="6">
        <v>0</v>
      </c>
      <c r="CW24" s="26">
        <f t="shared" si="46"/>
        <v>0</v>
      </c>
      <c r="CX24" s="6">
        <v>12</v>
      </c>
      <c r="CY24" s="26">
        <f t="shared" si="47"/>
        <v>30</v>
      </c>
      <c r="CZ24" s="27" t="s">
        <v>516</v>
      </c>
      <c r="DA24" s="6">
        <v>0</v>
      </c>
      <c r="DB24" s="26">
        <f t="shared" si="48"/>
        <v>0</v>
      </c>
      <c r="DC24" s="6">
        <v>0</v>
      </c>
      <c r="DD24" s="26">
        <f t="shared" si="49"/>
        <v>0</v>
      </c>
      <c r="DE24" s="6">
        <v>0</v>
      </c>
      <c r="DF24" s="26">
        <f t="shared" si="50"/>
        <v>0</v>
      </c>
      <c r="DG24" s="6">
        <v>0</v>
      </c>
      <c r="DH24" s="26">
        <f t="shared" si="51"/>
        <v>0</v>
      </c>
      <c r="DI24" s="6">
        <v>0</v>
      </c>
      <c r="DJ24" s="26">
        <f t="shared" si="52"/>
        <v>0</v>
      </c>
      <c r="DK24" s="6">
        <v>0</v>
      </c>
      <c r="DL24" s="26">
        <f t="shared" si="53"/>
        <v>0</v>
      </c>
      <c r="DM24" s="6">
        <v>0</v>
      </c>
      <c r="DN24" s="26">
        <f t="shared" si="54"/>
        <v>0</v>
      </c>
      <c r="DO24" s="6">
        <v>0</v>
      </c>
      <c r="DP24" s="26">
        <f t="shared" si="55"/>
        <v>0</v>
      </c>
    </row>
    <row r="25" spans="1:120" ht="14.25" customHeight="1">
      <c r="A25" s="27" t="s">
        <v>423</v>
      </c>
      <c r="B25" s="6">
        <v>72</v>
      </c>
      <c r="C25" s="6">
        <f t="shared" si="57"/>
        <v>46</v>
      </c>
      <c r="D25" s="6">
        <v>0</v>
      </c>
      <c r="E25" s="26">
        <f t="shared" si="0"/>
        <v>0</v>
      </c>
      <c r="F25" s="6">
        <v>0</v>
      </c>
      <c r="G25" s="26">
        <f t="shared" si="1"/>
        <v>0</v>
      </c>
      <c r="H25" s="6">
        <v>0</v>
      </c>
      <c r="I25" s="26">
        <f t="shared" si="2"/>
        <v>0</v>
      </c>
      <c r="J25" s="6">
        <v>0</v>
      </c>
      <c r="K25" s="26">
        <f t="shared" si="3"/>
        <v>0</v>
      </c>
      <c r="L25" s="6">
        <v>0</v>
      </c>
      <c r="M25" s="26">
        <f t="shared" si="4"/>
        <v>0</v>
      </c>
      <c r="N25" s="6">
        <v>0</v>
      </c>
      <c r="O25" s="26">
        <f t="shared" si="5"/>
        <v>0</v>
      </c>
      <c r="P25" s="6">
        <v>0</v>
      </c>
      <c r="Q25" s="26">
        <f t="shared" si="6"/>
        <v>0</v>
      </c>
      <c r="R25" s="6">
        <v>0</v>
      </c>
      <c r="S25" s="26">
        <f t="shared" si="7"/>
        <v>0</v>
      </c>
      <c r="T25" s="27" t="s">
        <v>423</v>
      </c>
      <c r="U25" s="6">
        <v>2</v>
      </c>
      <c r="V25" s="26">
        <f t="shared" si="8"/>
        <v>4.3478260869565215</v>
      </c>
      <c r="W25" s="6">
        <v>4</v>
      </c>
      <c r="X25" s="26">
        <f t="shared" si="9"/>
        <v>8.695652173913043</v>
      </c>
      <c r="Y25" s="6">
        <v>1</v>
      </c>
      <c r="Z25" s="26">
        <f t="shared" si="10"/>
        <v>2.1739130434782608</v>
      </c>
      <c r="AA25" s="6">
        <v>4</v>
      </c>
      <c r="AB25" s="26">
        <f t="shared" si="11"/>
        <v>8.695652173913043</v>
      </c>
      <c r="AC25" s="6">
        <v>0</v>
      </c>
      <c r="AD25" s="26">
        <f t="shared" si="12"/>
        <v>0</v>
      </c>
      <c r="AE25" s="6">
        <v>0</v>
      </c>
      <c r="AF25" s="26">
        <f t="shared" si="13"/>
        <v>0</v>
      </c>
      <c r="AG25" s="6">
        <v>0</v>
      </c>
      <c r="AH25" s="26">
        <f t="shared" si="14"/>
        <v>0</v>
      </c>
      <c r="AI25" s="6">
        <v>0</v>
      </c>
      <c r="AJ25" s="26">
        <f t="shared" si="15"/>
        <v>0</v>
      </c>
      <c r="AK25" s="6">
        <v>4</v>
      </c>
      <c r="AL25" s="26">
        <f t="shared" si="16"/>
        <v>8.695652173913043</v>
      </c>
      <c r="AM25" s="6">
        <v>16</v>
      </c>
      <c r="AN25" s="26">
        <f t="shared" si="17"/>
        <v>34.78260869565217</v>
      </c>
      <c r="AO25" s="27" t="s">
        <v>423</v>
      </c>
      <c r="AP25" s="6">
        <v>0</v>
      </c>
      <c r="AQ25" s="26">
        <f t="shared" si="18"/>
        <v>0</v>
      </c>
      <c r="AR25" s="6">
        <v>0</v>
      </c>
      <c r="AS25" s="26">
        <f t="shared" si="19"/>
        <v>0</v>
      </c>
      <c r="AT25" s="6">
        <v>0</v>
      </c>
      <c r="AU25" s="26">
        <f t="shared" si="20"/>
        <v>0</v>
      </c>
      <c r="AV25" s="6">
        <v>7</v>
      </c>
      <c r="AW25" s="26">
        <f t="shared" si="21"/>
        <v>15.217391304347828</v>
      </c>
      <c r="AX25" s="6">
        <v>0</v>
      </c>
      <c r="AY25" s="26">
        <f t="shared" si="22"/>
        <v>0</v>
      </c>
      <c r="AZ25" s="6">
        <v>0</v>
      </c>
      <c r="BA25" s="26">
        <f t="shared" si="23"/>
        <v>0</v>
      </c>
      <c r="BB25" s="6">
        <v>1</v>
      </c>
      <c r="BC25" s="26">
        <f t="shared" si="24"/>
        <v>2.1739130434782608</v>
      </c>
      <c r="BD25" s="6">
        <v>0</v>
      </c>
      <c r="BE25" s="26">
        <f t="shared" si="25"/>
        <v>0</v>
      </c>
      <c r="BF25" s="6">
        <v>0</v>
      </c>
      <c r="BG25" s="26">
        <f t="shared" si="26"/>
        <v>0</v>
      </c>
      <c r="BH25" s="6">
        <v>0</v>
      </c>
      <c r="BI25" s="26">
        <f t="shared" si="27"/>
        <v>0</v>
      </c>
      <c r="BJ25" s="27" t="s">
        <v>423</v>
      </c>
      <c r="BK25" s="6">
        <v>0</v>
      </c>
      <c r="BL25" s="26">
        <f t="shared" si="28"/>
        <v>0</v>
      </c>
      <c r="BM25" s="6">
        <v>0</v>
      </c>
      <c r="BN25" s="26">
        <f t="shared" si="29"/>
        <v>0</v>
      </c>
      <c r="BO25" s="6">
        <v>0</v>
      </c>
      <c r="BP25" s="26">
        <f t="shared" si="30"/>
        <v>0</v>
      </c>
      <c r="BQ25" s="6">
        <v>0</v>
      </c>
      <c r="BR25" s="26">
        <f t="shared" si="31"/>
        <v>0</v>
      </c>
      <c r="BS25" s="6">
        <v>0</v>
      </c>
      <c r="BT25" s="26">
        <f t="shared" si="32"/>
        <v>0</v>
      </c>
      <c r="BU25" s="6">
        <v>0</v>
      </c>
      <c r="BV25" s="26">
        <f t="shared" si="33"/>
        <v>0</v>
      </c>
      <c r="BW25" s="6">
        <v>0</v>
      </c>
      <c r="BX25" s="26">
        <f t="shared" si="34"/>
        <v>0</v>
      </c>
      <c r="BY25" s="6">
        <v>0</v>
      </c>
      <c r="BZ25" s="26">
        <f t="shared" si="35"/>
        <v>0</v>
      </c>
      <c r="CA25" s="6">
        <v>0</v>
      </c>
      <c r="CB25" s="26">
        <f t="shared" si="36"/>
        <v>0</v>
      </c>
      <c r="CC25" s="6">
        <v>0</v>
      </c>
      <c r="CD25" s="26">
        <f t="shared" si="37"/>
        <v>0</v>
      </c>
      <c r="CE25" s="27" t="s">
        <v>423</v>
      </c>
      <c r="CF25" s="6">
        <v>0</v>
      </c>
      <c r="CG25" s="26">
        <f t="shared" si="38"/>
        <v>0</v>
      </c>
      <c r="CH25" s="6">
        <v>0</v>
      </c>
      <c r="CI25" s="26">
        <f t="shared" si="39"/>
        <v>0</v>
      </c>
      <c r="CJ25" s="6">
        <v>0</v>
      </c>
      <c r="CK25" s="26">
        <f t="shared" si="40"/>
        <v>0</v>
      </c>
      <c r="CL25" s="6">
        <v>0</v>
      </c>
      <c r="CM25" s="26">
        <f t="shared" si="41"/>
        <v>0</v>
      </c>
      <c r="CN25" s="6">
        <v>0</v>
      </c>
      <c r="CO25" s="26">
        <f t="shared" si="42"/>
        <v>0</v>
      </c>
      <c r="CP25" s="6">
        <v>0</v>
      </c>
      <c r="CQ25" s="26">
        <f t="shared" si="43"/>
        <v>0</v>
      </c>
      <c r="CR25" s="6">
        <v>0</v>
      </c>
      <c r="CS25" s="26">
        <f t="shared" si="44"/>
        <v>0</v>
      </c>
      <c r="CT25" s="6">
        <v>1</v>
      </c>
      <c r="CU25" s="26">
        <f t="shared" si="45"/>
        <v>2.1739130434782608</v>
      </c>
      <c r="CV25" s="6">
        <v>0</v>
      </c>
      <c r="CW25" s="26">
        <f t="shared" si="46"/>
        <v>0</v>
      </c>
      <c r="CX25" s="6">
        <v>5</v>
      </c>
      <c r="CY25" s="26">
        <f t="shared" si="47"/>
        <v>10.869565217391305</v>
      </c>
      <c r="CZ25" s="27" t="s">
        <v>423</v>
      </c>
      <c r="DA25" s="6">
        <v>0</v>
      </c>
      <c r="DB25" s="26">
        <f t="shared" si="48"/>
        <v>0</v>
      </c>
      <c r="DC25" s="6">
        <v>0</v>
      </c>
      <c r="DD25" s="26">
        <f t="shared" si="49"/>
        <v>0</v>
      </c>
      <c r="DE25" s="6">
        <v>0</v>
      </c>
      <c r="DF25" s="26">
        <f t="shared" si="50"/>
        <v>0</v>
      </c>
      <c r="DG25" s="6">
        <v>0</v>
      </c>
      <c r="DH25" s="26">
        <f t="shared" si="51"/>
        <v>0</v>
      </c>
      <c r="DI25" s="6">
        <v>0</v>
      </c>
      <c r="DJ25" s="26">
        <f t="shared" si="52"/>
        <v>0</v>
      </c>
      <c r="DK25" s="6">
        <v>0</v>
      </c>
      <c r="DL25" s="26">
        <f t="shared" si="53"/>
        <v>0</v>
      </c>
      <c r="DM25" s="6">
        <v>1</v>
      </c>
      <c r="DN25" s="26">
        <f t="shared" si="54"/>
        <v>2.1739130434782608</v>
      </c>
      <c r="DO25" s="6">
        <v>0</v>
      </c>
      <c r="DP25" s="26">
        <f t="shared" si="55"/>
        <v>0</v>
      </c>
    </row>
    <row r="26" spans="1:120" ht="11.25" customHeight="1">
      <c r="A26" s="27" t="s">
        <v>424</v>
      </c>
      <c r="B26" s="6">
        <v>309</v>
      </c>
      <c r="C26" s="6">
        <f t="shared" si="57"/>
        <v>156</v>
      </c>
      <c r="D26" s="6">
        <v>0</v>
      </c>
      <c r="E26" s="26">
        <f t="shared" si="0"/>
        <v>0</v>
      </c>
      <c r="F26" s="6">
        <v>0</v>
      </c>
      <c r="G26" s="26">
        <f t="shared" si="1"/>
        <v>0</v>
      </c>
      <c r="H26" s="6">
        <v>0</v>
      </c>
      <c r="I26" s="26">
        <f t="shared" si="2"/>
        <v>0</v>
      </c>
      <c r="J26" s="6">
        <v>0</v>
      </c>
      <c r="K26" s="26">
        <f t="shared" si="3"/>
        <v>0</v>
      </c>
      <c r="L26" s="6">
        <v>0</v>
      </c>
      <c r="M26" s="26">
        <f t="shared" si="4"/>
        <v>0</v>
      </c>
      <c r="N26" s="6">
        <v>0</v>
      </c>
      <c r="O26" s="26">
        <f t="shared" si="5"/>
        <v>0</v>
      </c>
      <c r="P26" s="6">
        <v>0</v>
      </c>
      <c r="Q26" s="26">
        <f t="shared" si="6"/>
        <v>0</v>
      </c>
      <c r="R26" s="6">
        <v>0</v>
      </c>
      <c r="S26" s="26">
        <f t="shared" si="7"/>
        <v>0</v>
      </c>
      <c r="T26" s="27" t="s">
        <v>424</v>
      </c>
      <c r="U26" s="6">
        <v>15</v>
      </c>
      <c r="V26" s="26">
        <f t="shared" si="8"/>
        <v>9.615384615384617</v>
      </c>
      <c r="W26" s="6">
        <v>7</v>
      </c>
      <c r="X26" s="26">
        <f t="shared" si="9"/>
        <v>4.487179487179487</v>
      </c>
      <c r="Y26" s="6">
        <v>1</v>
      </c>
      <c r="Z26" s="26">
        <f t="shared" si="10"/>
        <v>0.641025641025641</v>
      </c>
      <c r="AA26" s="6">
        <v>27</v>
      </c>
      <c r="AB26" s="26">
        <f t="shared" si="11"/>
        <v>17.307692307692307</v>
      </c>
      <c r="AC26" s="6">
        <v>0</v>
      </c>
      <c r="AD26" s="26">
        <f t="shared" si="12"/>
        <v>0</v>
      </c>
      <c r="AE26" s="6">
        <v>0</v>
      </c>
      <c r="AF26" s="26">
        <f t="shared" si="13"/>
        <v>0</v>
      </c>
      <c r="AG26" s="6">
        <v>0</v>
      </c>
      <c r="AH26" s="26">
        <f t="shared" si="14"/>
        <v>0</v>
      </c>
      <c r="AI26" s="6">
        <v>0</v>
      </c>
      <c r="AJ26" s="26">
        <f t="shared" si="15"/>
        <v>0</v>
      </c>
      <c r="AK26" s="6">
        <v>17</v>
      </c>
      <c r="AL26" s="26">
        <f t="shared" si="16"/>
        <v>10.897435897435898</v>
      </c>
      <c r="AM26" s="6">
        <v>41</v>
      </c>
      <c r="AN26" s="26">
        <f t="shared" si="17"/>
        <v>26.282051282051285</v>
      </c>
      <c r="AO26" s="27" t="s">
        <v>424</v>
      </c>
      <c r="AP26" s="6">
        <v>0</v>
      </c>
      <c r="AQ26" s="26">
        <f t="shared" si="18"/>
        <v>0</v>
      </c>
      <c r="AR26" s="6">
        <v>0</v>
      </c>
      <c r="AS26" s="26">
        <f t="shared" si="19"/>
        <v>0</v>
      </c>
      <c r="AT26" s="6">
        <v>0</v>
      </c>
      <c r="AU26" s="26">
        <f t="shared" si="20"/>
        <v>0</v>
      </c>
      <c r="AV26" s="6">
        <v>13</v>
      </c>
      <c r="AW26" s="26">
        <f t="shared" si="21"/>
        <v>8.333333333333332</v>
      </c>
      <c r="AX26" s="6">
        <v>5</v>
      </c>
      <c r="AY26" s="26">
        <f t="shared" si="22"/>
        <v>3.205128205128205</v>
      </c>
      <c r="AZ26" s="6">
        <v>6</v>
      </c>
      <c r="BA26" s="26">
        <f t="shared" si="23"/>
        <v>3.8461538461538463</v>
      </c>
      <c r="BB26" s="6">
        <v>3</v>
      </c>
      <c r="BC26" s="26">
        <f t="shared" si="24"/>
        <v>1.9230769230769231</v>
      </c>
      <c r="BD26" s="6">
        <v>0</v>
      </c>
      <c r="BE26" s="26">
        <f t="shared" si="25"/>
        <v>0</v>
      </c>
      <c r="BF26" s="6">
        <v>0</v>
      </c>
      <c r="BG26" s="26">
        <f t="shared" si="26"/>
        <v>0</v>
      </c>
      <c r="BH26" s="6">
        <v>0</v>
      </c>
      <c r="BI26" s="26">
        <f t="shared" si="27"/>
        <v>0</v>
      </c>
      <c r="BJ26" s="27" t="s">
        <v>424</v>
      </c>
      <c r="BK26" s="6">
        <v>0</v>
      </c>
      <c r="BL26" s="26">
        <f t="shared" si="28"/>
        <v>0</v>
      </c>
      <c r="BM26" s="6">
        <v>0</v>
      </c>
      <c r="BN26" s="26">
        <f t="shared" si="29"/>
        <v>0</v>
      </c>
      <c r="BO26" s="6">
        <v>0</v>
      </c>
      <c r="BP26" s="26">
        <f t="shared" si="30"/>
        <v>0</v>
      </c>
      <c r="BQ26" s="6">
        <v>0</v>
      </c>
      <c r="BR26" s="26">
        <f t="shared" si="31"/>
        <v>0</v>
      </c>
      <c r="BS26" s="6">
        <v>0</v>
      </c>
      <c r="BT26" s="26">
        <f t="shared" si="32"/>
        <v>0</v>
      </c>
      <c r="BU26" s="6">
        <v>0</v>
      </c>
      <c r="BV26" s="26">
        <f t="shared" si="33"/>
        <v>0</v>
      </c>
      <c r="BW26" s="6">
        <v>1</v>
      </c>
      <c r="BX26" s="26">
        <f t="shared" si="34"/>
        <v>0.641025641025641</v>
      </c>
      <c r="BY26" s="6">
        <v>0</v>
      </c>
      <c r="BZ26" s="26">
        <f t="shared" si="35"/>
        <v>0</v>
      </c>
      <c r="CA26" s="6">
        <v>0</v>
      </c>
      <c r="CB26" s="26">
        <f t="shared" si="36"/>
        <v>0</v>
      </c>
      <c r="CC26" s="6">
        <v>0</v>
      </c>
      <c r="CD26" s="26">
        <f t="shared" si="37"/>
        <v>0</v>
      </c>
      <c r="CE26" s="27" t="s">
        <v>424</v>
      </c>
      <c r="CF26" s="6">
        <v>0</v>
      </c>
      <c r="CG26" s="26">
        <f t="shared" si="38"/>
        <v>0</v>
      </c>
      <c r="CH26" s="6">
        <v>0</v>
      </c>
      <c r="CI26" s="26">
        <f t="shared" si="39"/>
        <v>0</v>
      </c>
      <c r="CJ26" s="6">
        <v>0</v>
      </c>
      <c r="CK26" s="26">
        <f t="shared" si="40"/>
        <v>0</v>
      </c>
      <c r="CL26" s="6">
        <v>0</v>
      </c>
      <c r="CM26" s="26">
        <f t="shared" si="41"/>
        <v>0</v>
      </c>
      <c r="CN26" s="6">
        <v>0</v>
      </c>
      <c r="CO26" s="26">
        <f t="shared" si="42"/>
        <v>0</v>
      </c>
      <c r="CP26" s="6">
        <v>0</v>
      </c>
      <c r="CQ26" s="26">
        <f t="shared" si="43"/>
        <v>0</v>
      </c>
      <c r="CR26" s="6">
        <v>0</v>
      </c>
      <c r="CS26" s="26">
        <f t="shared" si="44"/>
        <v>0</v>
      </c>
      <c r="CT26" s="6">
        <v>3</v>
      </c>
      <c r="CU26" s="26">
        <f t="shared" si="45"/>
        <v>1.9230769230769231</v>
      </c>
      <c r="CV26" s="6">
        <v>0</v>
      </c>
      <c r="CW26" s="26">
        <f t="shared" si="46"/>
        <v>0</v>
      </c>
      <c r="CX26" s="6">
        <v>14</v>
      </c>
      <c r="CY26" s="26">
        <f t="shared" si="47"/>
        <v>8.974358974358974</v>
      </c>
      <c r="CZ26" s="27" t="s">
        <v>424</v>
      </c>
      <c r="DA26" s="6">
        <v>0</v>
      </c>
      <c r="DB26" s="26">
        <f t="shared" si="48"/>
        <v>0</v>
      </c>
      <c r="DC26" s="6">
        <v>0</v>
      </c>
      <c r="DD26" s="26">
        <f t="shared" si="49"/>
        <v>0</v>
      </c>
      <c r="DE26" s="6">
        <v>0</v>
      </c>
      <c r="DF26" s="26">
        <f t="shared" si="50"/>
        <v>0</v>
      </c>
      <c r="DG26" s="6">
        <v>0</v>
      </c>
      <c r="DH26" s="26">
        <f t="shared" si="51"/>
        <v>0</v>
      </c>
      <c r="DI26" s="6">
        <v>0</v>
      </c>
      <c r="DJ26" s="26">
        <f t="shared" si="52"/>
        <v>0</v>
      </c>
      <c r="DK26" s="6">
        <v>1</v>
      </c>
      <c r="DL26" s="26">
        <f t="shared" si="53"/>
        <v>0.641025641025641</v>
      </c>
      <c r="DM26" s="6">
        <v>1</v>
      </c>
      <c r="DN26" s="26">
        <f t="shared" si="54"/>
        <v>0.641025641025641</v>
      </c>
      <c r="DO26" s="6">
        <v>1</v>
      </c>
      <c r="DP26" s="26">
        <f t="shared" si="55"/>
        <v>0.641025641025641</v>
      </c>
    </row>
    <row r="27" spans="1:120" ht="11.25" customHeight="1">
      <c r="A27" s="27" t="s">
        <v>425</v>
      </c>
      <c r="B27" s="6">
        <v>319</v>
      </c>
      <c r="C27" s="6">
        <f t="shared" si="57"/>
        <v>173</v>
      </c>
      <c r="D27" s="6">
        <v>0</v>
      </c>
      <c r="E27" s="26">
        <f t="shared" si="0"/>
        <v>0</v>
      </c>
      <c r="F27" s="6">
        <v>0</v>
      </c>
      <c r="G27" s="26">
        <f t="shared" si="1"/>
        <v>0</v>
      </c>
      <c r="H27" s="6">
        <v>2</v>
      </c>
      <c r="I27" s="26">
        <f t="shared" si="2"/>
        <v>1.1560693641618496</v>
      </c>
      <c r="J27" s="6">
        <v>0</v>
      </c>
      <c r="K27" s="26">
        <f t="shared" si="3"/>
        <v>0</v>
      </c>
      <c r="L27" s="6">
        <v>0</v>
      </c>
      <c r="M27" s="26">
        <f t="shared" si="4"/>
        <v>0</v>
      </c>
      <c r="N27" s="6">
        <v>0</v>
      </c>
      <c r="O27" s="26">
        <f t="shared" si="5"/>
        <v>0</v>
      </c>
      <c r="P27" s="6">
        <v>0</v>
      </c>
      <c r="Q27" s="26">
        <f t="shared" si="6"/>
        <v>0</v>
      </c>
      <c r="R27" s="6">
        <v>0</v>
      </c>
      <c r="S27" s="26">
        <f t="shared" si="7"/>
        <v>0</v>
      </c>
      <c r="T27" s="27" t="s">
        <v>425</v>
      </c>
      <c r="U27" s="6">
        <v>3</v>
      </c>
      <c r="V27" s="26">
        <f t="shared" si="8"/>
        <v>1.7341040462427744</v>
      </c>
      <c r="W27" s="6">
        <v>5</v>
      </c>
      <c r="X27" s="26">
        <f t="shared" si="9"/>
        <v>2.8901734104046244</v>
      </c>
      <c r="Y27" s="6">
        <v>2</v>
      </c>
      <c r="Z27" s="26">
        <f t="shared" si="10"/>
        <v>1.1560693641618496</v>
      </c>
      <c r="AA27" s="6">
        <v>27</v>
      </c>
      <c r="AB27" s="26">
        <f t="shared" si="11"/>
        <v>15.606936416184972</v>
      </c>
      <c r="AC27" s="6">
        <v>0</v>
      </c>
      <c r="AD27" s="26">
        <f t="shared" si="12"/>
        <v>0</v>
      </c>
      <c r="AE27" s="6">
        <v>0</v>
      </c>
      <c r="AF27" s="26">
        <f t="shared" si="13"/>
        <v>0</v>
      </c>
      <c r="AG27" s="6">
        <v>0</v>
      </c>
      <c r="AH27" s="26">
        <f t="shared" si="14"/>
        <v>0</v>
      </c>
      <c r="AI27" s="6">
        <v>0</v>
      </c>
      <c r="AJ27" s="26">
        <f t="shared" si="15"/>
        <v>0</v>
      </c>
      <c r="AK27" s="6">
        <v>10</v>
      </c>
      <c r="AL27" s="26">
        <f t="shared" si="16"/>
        <v>5.780346820809249</v>
      </c>
      <c r="AM27" s="6">
        <v>56</v>
      </c>
      <c r="AN27" s="26">
        <f t="shared" si="17"/>
        <v>32.369942196531795</v>
      </c>
      <c r="AO27" s="27" t="s">
        <v>425</v>
      </c>
      <c r="AP27" s="6">
        <v>0</v>
      </c>
      <c r="AQ27" s="26">
        <f t="shared" si="18"/>
        <v>0</v>
      </c>
      <c r="AR27" s="6">
        <v>0</v>
      </c>
      <c r="AS27" s="26">
        <f t="shared" si="19"/>
        <v>0</v>
      </c>
      <c r="AT27" s="6">
        <v>0</v>
      </c>
      <c r="AU27" s="26">
        <f t="shared" si="20"/>
        <v>0</v>
      </c>
      <c r="AV27" s="6">
        <v>38</v>
      </c>
      <c r="AW27" s="26">
        <f t="shared" si="21"/>
        <v>21.965317919075144</v>
      </c>
      <c r="AX27" s="6">
        <v>0</v>
      </c>
      <c r="AY27" s="26">
        <f t="shared" si="22"/>
        <v>0</v>
      </c>
      <c r="AZ27" s="6">
        <v>2</v>
      </c>
      <c r="BA27" s="26">
        <f t="shared" si="23"/>
        <v>1.1560693641618496</v>
      </c>
      <c r="BB27" s="6">
        <v>2</v>
      </c>
      <c r="BC27" s="26">
        <f t="shared" si="24"/>
        <v>1.1560693641618496</v>
      </c>
      <c r="BD27" s="6">
        <v>0</v>
      </c>
      <c r="BE27" s="26">
        <f t="shared" si="25"/>
        <v>0</v>
      </c>
      <c r="BF27" s="6">
        <v>0</v>
      </c>
      <c r="BG27" s="26">
        <f t="shared" si="26"/>
        <v>0</v>
      </c>
      <c r="BH27" s="6">
        <v>0</v>
      </c>
      <c r="BI27" s="26">
        <f t="shared" si="27"/>
        <v>0</v>
      </c>
      <c r="BJ27" s="27" t="s">
        <v>425</v>
      </c>
      <c r="BK27" s="6">
        <v>1</v>
      </c>
      <c r="BL27" s="26">
        <f t="shared" si="28"/>
        <v>0.5780346820809248</v>
      </c>
      <c r="BM27" s="6">
        <v>0</v>
      </c>
      <c r="BN27" s="26">
        <f t="shared" si="29"/>
        <v>0</v>
      </c>
      <c r="BO27" s="6">
        <v>0</v>
      </c>
      <c r="BP27" s="26">
        <f t="shared" si="30"/>
        <v>0</v>
      </c>
      <c r="BQ27" s="6">
        <v>0</v>
      </c>
      <c r="BR27" s="26">
        <f t="shared" si="31"/>
        <v>0</v>
      </c>
      <c r="BS27" s="6">
        <v>0</v>
      </c>
      <c r="BT27" s="26">
        <f t="shared" si="32"/>
        <v>0</v>
      </c>
      <c r="BU27" s="6">
        <v>0</v>
      </c>
      <c r="BV27" s="26">
        <f t="shared" si="33"/>
        <v>0</v>
      </c>
      <c r="BW27" s="6">
        <v>0</v>
      </c>
      <c r="BX27" s="26">
        <f t="shared" si="34"/>
        <v>0</v>
      </c>
      <c r="BY27" s="6">
        <v>0</v>
      </c>
      <c r="BZ27" s="26">
        <f t="shared" si="35"/>
        <v>0</v>
      </c>
      <c r="CA27" s="6">
        <v>0</v>
      </c>
      <c r="CB27" s="26">
        <f t="shared" si="36"/>
        <v>0</v>
      </c>
      <c r="CC27" s="6">
        <v>0</v>
      </c>
      <c r="CD27" s="26">
        <f t="shared" si="37"/>
        <v>0</v>
      </c>
      <c r="CE27" s="27" t="s">
        <v>425</v>
      </c>
      <c r="CF27" s="6">
        <v>0</v>
      </c>
      <c r="CG27" s="26">
        <f t="shared" si="38"/>
        <v>0</v>
      </c>
      <c r="CH27" s="6">
        <v>0</v>
      </c>
      <c r="CI27" s="26">
        <f t="shared" si="39"/>
        <v>0</v>
      </c>
      <c r="CJ27" s="6">
        <v>0</v>
      </c>
      <c r="CK27" s="26">
        <f t="shared" si="40"/>
        <v>0</v>
      </c>
      <c r="CL27" s="6">
        <v>0</v>
      </c>
      <c r="CM27" s="26">
        <f t="shared" si="41"/>
        <v>0</v>
      </c>
      <c r="CN27" s="6">
        <v>0</v>
      </c>
      <c r="CO27" s="26">
        <f t="shared" si="42"/>
        <v>0</v>
      </c>
      <c r="CP27" s="6">
        <v>0</v>
      </c>
      <c r="CQ27" s="26">
        <f t="shared" si="43"/>
        <v>0</v>
      </c>
      <c r="CR27" s="6">
        <v>0</v>
      </c>
      <c r="CS27" s="26">
        <f t="shared" si="44"/>
        <v>0</v>
      </c>
      <c r="CT27" s="6">
        <v>3</v>
      </c>
      <c r="CU27" s="26">
        <f t="shared" si="45"/>
        <v>1.7341040462427744</v>
      </c>
      <c r="CV27" s="6">
        <v>0</v>
      </c>
      <c r="CW27" s="26">
        <f t="shared" si="46"/>
        <v>0</v>
      </c>
      <c r="CX27" s="6">
        <v>19</v>
      </c>
      <c r="CY27" s="26">
        <f t="shared" si="47"/>
        <v>10.982658959537572</v>
      </c>
      <c r="CZ27" s="27" t="s">
        <v>425</v>
      </c>
      <c r="DA27" s="6">
        <v>0</v>
      </c>
      <c r="DB27" s="26">
        <f t="shared" si="48"/>
        <v>0</v>
      </c>
      <c r="DC27" s="6">
        <v>0</v>
      </c>
      <c r="DD27" s="26">
        <f t="shared" si="49"/>
        <v>0</v>
      </c>
      <c r="DE27" s="6">
        <v>0</v>
      </c>
      <c r="DF27" s="26">
        <f t="shared" si="50"/>
        <v>0</v>
      </c>
      <c r="DG27" s="6">
        <v>0</v>
      </c>
      <c r="DH27" s="26">
        <f t="shared" si="51"/>
        <v>0</v>
      </c>
      <c r="DI27" s="6">
        <v>0</v>
      </c>
      <c r="DJ27" s="26">
        <f t="shared" si="52"/>
        <v>0</v>
      </c>
      <c r="DK27" s="6">
        <v>1</v>
      </c>
      <c r="DL27" s="26">
        <f t="shared" si="53"/>
        <v>0.5780346820809248</v>
      </c>
      <c r="DM27" s="6">
        <v>2</v>
      </c>
      <c r="DN27" s="26">
        <f t="shared" si="54"/>
        <v>1.1560693641618496</v>
      </c>
      <c r="DO27" s="6">
        <v>0</v>
      </c>
      <c r="DP27" s="26">
        <f t="shared" si="55"/>
        <v>0</v>
      </c>
    </row>
    <row r="28" spans="1:120" ht="11.25" customHeight="1">
      <c r="A28" s="27" t="s">
        <v>517</v>
      </c>
      <c r="B28" s="6">
        <v>236</v>
      </c>
      <c r="C28" s="6">
        <f t="shared" si="57"/>
        <v>62</v>
      </c>
      <c r="D28" s="6">
        <v>0</v>
      </c>
      <c r="E28" s="26">
        <f t="shared" si="0"/>
        <v>0</v>
      </c>
      <c r="F28" s="6">
        <v>0</v>
      </c>
      <c r="G28" s="26">
        <f t="shared" si="1"/>
        <v>0</v>
      </c>
      <c r="H28" s="6">
        <v>0</v>
      </c>
      <c r="I28" s="26">
        <f t="shared" si="2"/>
        <v>0</v>
      </c>
      <c r="J28" s="6">
        <v>0</v>
      </c>
      <c r="K28" s="26">
        <f t="shared" si="3"/>
        <v>0</v>
      </c>
      <c r="L28" s="6">
        <v>0</v>
      </c>
      <c r="M28" s="26">
        <f t="shared" si="4"/>
        <v>0</v>
      </c>
      <c r="N28" s="6">
        <v>0</v>
      </c>
      <c r="O28" s="26">
        <f t="shared" si="5"/>
        <v>0</v>
      </c>
      <c r="P28" s="6">
        <v>0</v>
      </c>
      <c r="Q28" s="26">
        <f t="shared" si="6"/>
        <v>0</v>
      </c>
      <c r="R28" s="6">
        <v>0</v>
      </c>
      <c r="S28" s="26">
        <f t="shared" si="7"/>
        <v>0</v>
      </c>
      <c r="T28" s="27" t="s">
        <v>517</v>
      </c>
      <c r="U28" s="6">
        <v>2</v>
      </c>
      <c r="V28" s="26">
        <f t="shared" si="8"/>
        <v>3.225806451612903</v>
      </c>
      <c r="W28" s="6">
        <v>2</v>
      </c>
      <c r="X28" s="26">
        <f t="shared" si="9"/>
        <v>3.225806451612903</v>
      </c>
      <c r="Y28" s="6">
        <v>0</v>
      </c>
      <c r="Z28" s="26">
        <f t="shared" si="10"/>
        <v>0</v>
      </c>
      <c r="AA28" s="6">
        <v>7</v>
      </c>
      <c r="AB28" s="26">
        <f t="shared" si="11"/>
        <v>11.29032258064516</v>
      </c>
      <c r="AC28" s="6">
        <v>0</v>
      </c>
      <c r="AD28" s="26">
        <f t="shared" si="12"/>
        <v>0</v>
      </c>
      <c r="AE28" s="6">
        <v>0</v>
      </c>
      <c r="AF28" s="26">
        <f t="shared" si="13"/>
        <v>0</v>
      </c>
      <c r="AG28" s="6">
        <v>0</v>
      </c>
      <c r="AH28" s="26">
        <f t="shared" si="14"/>
        <v>0</v>
      </c>
      <c r="AI28" s="6">
        <v>0</v>
      </c>
      <c r="AJ28" s="26">
        <f t="shared" si="15"/>
        <v>0</v>
      </c>
      <c r="AK28" s="6">
        <v>8</v>
      </c>
      <c r="AL28" s="26">
        <f t="shared" si="16"/>
        <v>12.903225806451612</v>
      </c>
      <c r="AM28" s="6">
        <v>24</v>
      </c>
      <c r="AN28" s="26">
        <f t="shared" si="17"/>
        <v>38.70967741935484</v>
      </c>
      <c r="AO28" s="27" t="s">
        <v>517</v>
      </c>
      <c r="AP28" s="6">
        <v>0</v>
      </c>
      <c r="AQ28" s="26">
        <f t="shared" si="18"/>
        <v>0</v>
      </c>
      <c r="AR28" s="6">
        <v>0</v>
      </c>
      <c r="AS28" s="26">
        <f t="shared" si="19"/>
        <v>0</v>
      </c>
      <c r="AT28" s="6">
        <v>0</v>
      </c>
      <c r="AU28" s="26">
        <f t="shared" si="20"/>
        <v>0</v>
      </c>
      <c r="AV28" s="6">
        <v>7</v>
      </c>
      <c r="AW28" s="26">
        <f t="shared" si="21"/>
        <v>11.29032258064516</v>
      </c>
      <c r="AX28" s="6">
        <v>0</v>
      </c>
      <c r="AY28" s="26">
        <f t="shared" si="22"/>
        <v>0</v>
      </c>
      <c r="AZ28" s="6">
        <v>1</v>
      </c>
      <c r="BA28" s="26">
        <f t="shared" si="23"/>
        <v>1.6129032258064515</v>
      </c>
      <c r="BB28" s="6">
        <v>0</v>
      </c>
      <c r="BC28" s="26">
        <f t="shared" si="24"/>
        <v>0</v>
      </c>
      <c r="BD28" s="6">
        <v>0</v>
      </c>
      <c r="BE28" s="26">
        <f t="shared" si="25"/>
        <v>0</v>
      </c>
      <c r="BF28" s="6">
        <v>0</v>
      </c>
      <c r="BG28" s="26">
        <f t="shared" si="26"/>
        <v>0</v>
      </c>
      <c r="BH28" s="6">
        <v>0</v>
      </c>
      <c r="BI28" s="26">
        <f t="shared" si="27"/>
        <v>0</v>
      </c>
      <c r="BJ28" s="27" t="s">
        <v>517</v>
      </c>
      <c r="BK28" s="6">
        <v>0</v>
      </c>
      <c r="BL28" s="26">
        <f t="shared" si="28"/>
        <v>0</v>
      </c>
      <c r="BM28" s="6">
        <v>0</v>
      </c>
      <c r="BN28" s="26">
        <f t="shared" si="29"/>
        <v>0</v>
      </c>
      <c r="BO28" s="6">
        <v>0</v>
      </c>
      <c r="BP28" s="26">
        <f t="shared" si="30"/>
        <v>0</v>
      </c>
      <c r="BQ28" s="6">
        <v>0</v>
      </c>
      <c r="BR28" s="26">
        <f t="shared" si="31"/>
        <v>0</v>
      </c>
      <c r="BS28" s="6">
        <v>0</v>
      </c>
      <c r="BT28" s="26">
        <f t="shared" si="32"/>
        <v>0</v>
      </c>
      <c r="BU28" s="6">
        <v>0</v>
      </c>
      <c r="BV28" s="26">
        <f t="shared" si="33"/>
        <v>0</v>
      </c>
      <c r="BW28" s="6">
        <v>0</v>
      </c>
      <c r="BX28" s="26">
        <f t="shared" si="34"/>
        <v>0</v>
      </c>
      <c r="BY28" s="6">
        <v>0</v>
      </c>
      <c r="BZ28" s="26">
        <f t="shared" si="35"/>
        <v>0</v>
      </c>
      <c r="CA28" s="6">
        <v>0</v>
      </c>
      <c r="CB28" s="26">
        <f t="shared" si="36"/>
        <v>0</v>
      </c>
      <c r="CC28" s="6">
        <v>0</v>
      </c>
      <c r="CD28" s="26">
        <f t="shared" si="37"/>
        <v>0</v>
      </c>
      <c r="CE28" s="27" t="s">
        <v>517</v>
      </c>
      <c r="CF28" s="6">
        <v>0</v>
      </c>
      <c r="CG28" s="26">
        <f t="shared" si="38"/>
        <v>0</v>
      </c>
      <c r="CH28" s="6">
        <v>2</v>
      </c>
      <c r="CI28" s="26">
        <f t="shared" si="39"/>
        <v>3.225806451612903</v>
      </c>
      <c r="CJ28" s="6">
        <v>0</v>
      </c>
      <c r="CK28" s="26">
        <f t="shared" si="40"/>
        <v>0</v>
      </c>
      <c r="CL28" s="6">
        <v>0</v>
      </c>
      <c r="CM28" s="26">
        <f t="shared" si="41"/>
        <v>0</v>
      </c>
      <c r="CN28" s="6">
        <v>0</v>
      </c>
      <c r="CO28" s="26">
        <f t="shared" si="42"/>
        <v>0</v>
      </c>
      <c r="CP28" s="6">
        <v>0</v>
      </c>
      <c r="CQ28" s="26">
        <f t="shared" si="43"/>
        <v>0</v>
      </c>
      <c r="CR28" s="6">
        <v>0</v>
      </c>
      <c r="CS28" s="26">
        <f t="shared" si="44"/>
        <v>0</v>
      </c>
      <c r="CT28" s="6">
        <v>2</v>
      </c>
      <c r="CU28" s="26">
        <f t="shared" si="45"/>
        <v>3.225806451612903</v>
      </c>
      <c r="CV28" s="6">
        <v>0</v>
      </c>
      <c r="CW28" s="26">
        <f t="shared" si="46"/>
        <v>0</v>
      </c>
      <c r="CX28" s="6">
        <v>6</v>
      </c>
      <c r="CY28" s="26">
        <f t="shared" si="47"/>
        <v>9.67741935483871</v>
      </c>
      <c r="CZ28" s="27" t="s">
        <v>517</v>
      </c>
      <c r="DA28" s="6">
        <v>0</v>
      </c>
      <c r="DB28" s="26">
        <f t="shared" si="48"/>
        <v>0</v>
      </c>
      <c r="DC28" s="6">
        <v>0</v>
      </c>
      <c r="DD28" s="26">
        <f t="shared" si="49"/>
        <v>0</v>
      </c>
      <c r="DE28" s="6">
        <v>0</v>
      </c>
      <c r="DF28" s="26">
        <f t="shared" si="50"/>
        <v>0</v>
      </c>
      <c r="DG28" s="6">
        <v>0</v>
      </c>
      <c r="DH28" s="26">
        <f t="shared" si="51"/>
        <v>0</v>
      </c>
      <c r="DI28" s="6">
        <v>0</v>
      </c>
      <c r="DJ28" s="26">
        <f t="shared" si="52"/>
        <v>0</v>
      </c>
      <c r="DK28" s="6">
        <v>0</v>
      </c>
      <c r="DL28" s="26">
        <f t="shared" si="53"/>
        <v>0</v>
      </c>
      <c r="DM28" s="6">
        <v>1</v>
      </c>
      <c r="DN28" s="26">
        <f t="shared" si="54"/>
        <v>1.6129032258064515</v>
      </c>
      <c r="DO28" s="6">
        <v>0</v>
      </c>
      <c r="DP28" s="26">
        <f t="shared" si="55"/>
        <v>0</v>
      </c>
    </row>
    <row r="29" spans="1:120" ht="11.25" customHeight="1">
      <c r="A29" s="27" t="s">
        <v>426</v>
      </c>
      <c r="B29" s="6">
        <v>705</v>
      </c>
      <c r="C29" s="6">
        <f t="shared" si="57"/>
        <v>378</v>
      </c>
      <c r="D29" s="6">
        <v>0</v>
      </c>
      <c r="E29" s="26">
        <f t="shared" si="0"/>
        <v>0</v>
      </c>
      <c r="F29" s="6">
        <v>0</v>
      </c>
      <c r="G29" s="26">
        <f t="shared" si="1"/>
        <v>0</v>
      </c>
      <c r="H29" s="6">
        <v>1</v>
      </c>
      <c r="I29" s="26">
        <f t="shared" si="2"/>
        <v>0.26455026455026454</v>
      </c>
      <c r="J29" s="6">
        <v>0</v>
      </c>
      <c r="K29" s="26">
        <f t="shared" si="3"/>
        <v>0</v>
      </c>
      <c r="L29" s="6">
        <v>0</v>
      </c>
      <c r="M29" s="26">
        <f t="shared" si="4"/>
        <v>0</v>
      </c>
      <c r="N29" s="6">
        <v>1</v>
      </c>
      <c r="O29" s="26">
        <f t="shared" si="5"/>
        <v>0.26455026455026454</v>
      </c>
      <c r="P29" s="6">
        <v>1</v>
      </c>
      <c r="Q29" s="26">
        <f t="shared" si="6"/>
        <v>0.26455026455026454</v>
      </c>
      <c r="R29" s="6">
        <v>0</v>
      </c>
      <c r="S29" s="26">
        <f t="shared" si="7"/>
        <v>0</v>
      </c>
      <c r="T29" s="27" t="s">
        <v>426</v>
      </c>
      <c r="U29" s="6">
        <v>5</v>
      </c>
      <c r="V29" s="26">
        <f t="shared" si="8"/>
        <v>1.3227513227513228</v>
      </c>
      <c r="W29" s="6">
        <v>18</v>
      </c>
      <c r="X29" s="26">
        <f t="shared" si="9"/>
        <v>4.761904761904762</v>
      </c>
      <c r="Y29" s="6">
        <v>1</v>
      </c>
      <c r="Z29" s="26">
        <f t="shared" si="10"/>
        <v>0.26455026455026454</v>
      </c>
      <c r="AA29" s="6">
        <v>72</v>
      </c>
      <c r="AB29" s="26">
        <f t="shared" si="11"/>
        <v>19.047619047619047</v>
      </c>
      <c r="AC29" s="6">
        <v>0</v>
      </c>
      <c r="AD29" s="26">
        <f t="shared" si="12"/>
        <v>0</v>
      </c>
      <c r="AE29" s="6">
        <v>0</v>
      </c>
      <c r="AF29" s="26">
        <f t="shared" si="13"/>
        <v>0</v>
      </c>
      <c r="AG29" s="6">
        <v>0</v>
      </c>
      <c r="AH29" s="26">
        <f t="shared" si="14"/>
        <v>0</v>
      </c>
      <c r="AI29" s="6">
        <v>0</v>
      </c>
      <c r="AJ29" s="26">
        <f t="shared" si="15"/>
        <v>0</v>
      </c>
      <c r="AK29" s="6">
        <v>24</v>
      </c>
      <c r="AL29" s="26">
        <f t="shared" si="16"/>
        <v>6.349206349206349</v>
      </c>
      <c r="AM29" s="6">
        <v>122</v>
      </c>
      <c r="AN29" s="26">
        <f t="shared" si="17"/>
        <v>32.27513227513227</v>
      </c>
      <c r="AO29" s="27" t="s">
        <v>426</v>
      </c>
      <c r="AP29" s="6">
        <v>0</v>
      </c>
      <c r="AQ29" s="26">
        <f t="shared" si="18"/>
        <v>0</v>
      </c>
      <c r="AR29" s="6">
        <v>0</v>
      </c>
      <c r="AS29" s="26">
        <f t="shared" si="19"/>
        <v>0</v>
      </c>
      <c r="AT29" s="6">
        <v>1</v>
      </c>
      <c r="AU29" s="26">
        <f t="shared" si="20"/>
        <v>0.26455026455026454</v>
      </c>
      <c r="AV29" s="6">
        <v>38</v>
      </c>
      <c r="AW29" s="26">
        <f t="shared" si="21"/>
        <v>10.052910052910052</v>
      </c>
      <c r="AX29" s="6">
        <v>5</v>
      </c>
      <c r="AY29" s="26">
        <f t="shared" si="22"/>
        <v>1.3227513227513228</v>
      </c>
      <c r="AZ29" s="6">
        <v>11</v>
      </c>
      <c r="BA29" s="26">
        <f t="shared" si="23"/>
        <v>2.91005291005291</v>
      </c>
      <c r="BB29" s="6">
        <v>16</v>
      </c>
      <c r="BC29" s="26">
        <f t="shared" si="24"/>
        <v>4.232804232804233</v>
      </c>
      <c r="BD29" s="6">
        <v>0</v>
      </c>
      <c r="BE29" s="26">
        <f t="shared" si="25"/>
        <v>0</v>
      </c>
      <c r="BF29" s="6">
        <v>0</v>
      </c>
      <c r="BG29" s="26">
        <f t="shared" si="26"/>
        <v>0</v>
      </c>
      <c r="BH29" s="6">
        <v>0</v>
      </c>
      <c r="BI29" s="26">
        <f t="shared" si="27"/>
        <v>0</v>
      </c>
      <c r="BJ29" s="27" t="s">
        <v>426</v>
      </c>
      <c r="BK29" s="6">
        <v>0</v>
      </c>
      <c r="BL29" s="26">
        <f t="shared" si="28"/>
        <v>0</v>
      </c>
      <c r="BM29" s="6">
        <v>0</v>
      </c>
      <c r="BN29" s="26">
        <f t="shared" si="29"/>
        <v>0</v>
      </c>
      <c r="BO29" s="6">
        <v>0</v>
      </c>
      <c r="BP29" s="26">
        <f t="shared" si="30"/>
        <v>0</v>
      </c>
      <c r="BQ29" s="6">
        <v>0</v>
      </c>
      <c r="BR29" s="26">
        <f t="shared" si="31"/>
        <v>0</v>
      </c>
      <c r="BS29" s="6">
        <v>0</v>
      </c>
      <c r="BT29" s="26">
        <f t="shared" si="32"/>
        <v>0</v>
      </c>
      <c r="BU29" s="6">
        <v>0</v>
      </c>
      <c r="BV29" s="26">
        <f t="shared" si="33"/>
        <v>0</v>
      </c>
      <c r="BW29" s="6">
        <v>0</v>
      </c>
      <c r="BX29" s="26">
        <f t="shared" si="34"/>
        <v>0</v>
      </c>
      <c r="BY29" s="6">
        <v>0</v>
      </c>
      <c r="BZ29" s="26">
        <f t="shared" si="35"/>
        <v>0</v>
      </c>
      <c r="CA29" s="6">
        <v>0</v>
      </c>
      <c r="CB29" s="26">
        <f t="shared" si="36"/>
        <v>0</v>
      </c>
      <c r="CC29" s="6">
        <v>0</v>
      </c>
      <c r="CD29" s="26">
        <f t="shared" si="37"/>
        <v>0</v>
      </c>
      <c r="CE29" s="27" t="s">
        <v>426</v>
      </c>
      <c r="CF29" s="6">
        <v>0</v>
      </c>
      <c r="CG29" s="26">
        <f t="shared" si="38"/>
        <v>0</v>
      </c>
      <c r="CH29" s="6">
        <v>5</v>
      </c>
      <c r="CI29" s="26">
        <f t="shared" si="39"/>
        <v>1.3227513227513228</v>
      </c>
      <c r="CJ29" s="6">
        <v>0</v>
      </c>
      <c r="CK29" s="26">
        <f t="shared" si="40"/>
        <v>0</v>
      </c>
      <c r="CL29" s="6">
        <v>0</v>
      </c>
      <c r="CM29" s="26">
        <f t="shared" si="41"/>
        <v>0</v>
      </c>
      <c r="CN29" s="6">
        <v>0</v>
      </c>
      <c r="CO29" s="26">
        <f t="shared" si="42"/>
        <v>0</v>
      </c>
      <c r="CP29" s="6">
        <v>0</v>
      </c>
      <c r="CQ29" s="26">
        <f t="shared" si="43"/>
        <v>0</v>
      </c>
      <c r="CR29" s="6">
        <v>0</v>
      </c>
      <c r="CS29" s="26">
        <f t="shared" si="44"/>
        <v>0</v>
      </c>
      <c r="CT29" s="6">
        <v>2</v>
      </c>
      <c r="CU29" s="26">
        <f t="shared" si="45"/>
        <v>0.5291005291005291</v>
      </c>
      <c r="CV29" s="6">
        <v>0</v>
      </c>
      <c r="CW29" s="26">
        <f t="shared" si="46"/>
        <v>0</v>
      </c>
      <c r="CX29" s="6">
        <v>45</v>
      </c>
      <c r="CY29" s="26">
        <f t="shared" si="47"/>
        <v>11.904761904761903</v>
      </c>
      <c r="CZ29" s="27" t="s">
        <v>426</v>
      </c>
      <c r="DA29" s="6">
        <v>0</v>
      </c>
      <c r="DB29" s="26">
        <f t="shared" si="48"/>
        <v>0</v>
      </c>
      <c r="DC29" s="6">
        <v>0</v>
      </c>
      <c r="DD29" s="26">
        <f t="shared" si="49"/>
        <v>0</v>
      </c>
      <c r="DE29" s="6">
        <v>0</v>
      </c>
      <c r="DF29" s="26">
        <f t="shared" si="50"/>
        <v>0</v>
      </c>
      <c r="DG29" s="6">
        <v>0</v>
      </c>
      <c r="DH29" s="26">
        <f t="shared" si="51"/>
        <v>0</v>
      </c>
      <c r="DI29" s="6">
        <v>0</v>
      </c>
      <c r="DJ29" s="26">
        <f t="shared" si="52"/>
        <v>0</v>
      </c>
      <c r="DK29" s="6">
        <v>4</v>
      </c>
      <c r="DL29" s="26">
        <f t="shared" si="53"/>
        <v>1.0582010582010581</v>
      </c>
      <c r="DM29" s="6">
        <v>6</v>
      </c>
      <c r="DN29" s="26">
        <f t="shared" si="54"/>
        <v>1.5873015873015872</v>
      </c>
      <c r="DO29" s="6">
        <v>0</v>
      </c>
      <c r="DP29" s="26">
        <f t="shared" si="55"/>
        <v>0</v>
      </c>
    </row>
    <row r="30" spans="1:120" ht="11.25" customHeight="1">
      <c r="A30" s="27" t="s">
        <v>427</v>
      </c>
      <c r="B30" s="6">
        <v>772</v>
      </c>
      <c r="C30" s="6">
        <f t="shared" si="57"/>
        <v>395</v>
      </c>
      <c r="D30" s="6">
        <v>0</v>
      </c>
      <c r="E30" s="26">
        <f t="shared" si="0"/>
        <v>0</v>
      </c>
      <c r="F30" s="6">
        <v>0</v>
      </c>
      <c r="G30" s="26">
        <f t="shared" si="1"/>
        <v>0</v>
      </c>
      <c r="H30" s="6">
        <v>0</v>
      </c>
      <c r="I30" s="26">
        <f t="shared" si="2"/>
        <v>0</v>
      </c>
      <c r="J30" s="6">
        <v>1</v>
      </c>
      <c r="K30" s="26">
        <f t="shared" si="3"/>
        <v>0.25316455696202533</v>
      </c>
      <c r="L30" s="6">
        <v>0</v>
      </c>
      <c r="M30" s="26">
        <f t="shared" si="4"/>
        <v>0</v>
      </c>
      <c r="N30" s="6">
        <v>0</v>
      </c>
      <c r="O30" s="26">
        <f t="shared" si="5"/>
        <v>0</v>
      </c>
      <c r="P30" s="6">
        <v>0</v>
      </c>
      <c r="Q30" s="26">
        <f t="shared" si="6"/>
        <v>0</v>
      </c>
      <c r="R30" s="6">
        <v>0</v>
      </c>
      <c r="S30" s="26">
        <f t="shared" si="7"/>
        <v>0</v>
      </c>
      <c r="T30" s="27" t="s">
        <v>427</v>
      </c>
      <c r="U30" s="6">
        <v>2</v>
      </c>
      <c r="V30" s="26">
        <f t="shared" si="8"/>
        <v>0.5063291139240507</v>
      </c>
      <c r="W30" s="6">
        <v>7</v>
      </c>
      <c r="X30" s="26">
        <f t="shared" si="9"/>
        <v>1.7721518987341773</v>
      </c>
      <c r="Y30" s="6">
        <v>0</v>
      </c>
      <c r="Z30" s="26">
        <f t="shared" si="10"/>
        <v>0</v>
      </c>
      <c r="AA30" s="6">
        <v>66</v>
      </c>
      <c r="AB30" s="26">
        <f t="shared" si="11"/>
        <v>16.70886075949367</v>
      </c>
      <c r="AC30" s="6">
        <v>0</v>
      </c>
      <c r="AD30" s="26">
        <f t="shared" si="12"/>
        <v>0</v>
      </c>
      <c r="AE30" s="6">
        <v>0</v>
      </c>
      <c r="AF30" s="26">
        <f t="shared" si="13"/>
        <v>0</v>
      </c>
      <c r="AG30" s="6">
        <v>1</v>
      </c>
      <c r="AH30" s="26">
        <f t="shared" si="14"/>
        <v>0.25316455696202533</v>
      </c>
      <c r="AI30" s="6">
        <v>0</v>
      </c>
      <c r="AJ30" s="26">
        <f t="shared" si="15"/>
        <v>0</v>
      </c>
      <c r="AK30" s="6">
        <v>33</v>
      </c>
      <c r="AL30" s="26">
        <f t="shared" si="16"/>
        <v>8.354430379746836</v>
      </c>
      <c r="AM30" s="6">
        <v>166</v>
      </c>
      <c r="AN30" s="26">
        <f t="shared" si="17"/>
        <v>42.025316455696206</v>
      </c>
      <c r="AO30" s="27" t="s">
        <v>427</v>
      </c>
      <c r="AP30" s="6">
        <v>0</v>
      </c>
      <c r="AQ30" s="26">
        <f t="shared" si="18"/>
        <v>0</v>
      </c>
      <c r="AR30" s="6">
        <v>1</v>
      </c>
      <c r="AS30" s="26">
        <f t="shared" si="19"/>
        <v>0.25316455696202533</v>
      </c>
      <c r="AT30" s="6">
        <v>1</v>
      </c>
      <c r="AU30" s="26">
        <f t="shared" si="20"/>
        <v>0.25316455696202533</v>
      </c>
      <c r="AV30" s="6">
        <v>69</v>
      </c>
      <c r="AW30" s="26">
        <f t="shared" si="21"/>
        <v>17.468354430379744</v>
      </c>
      <c r="AX30" s="6">
        <v>0</v>
      </c>
      <c r="AY30" s="26">
        <f t="shared" si="22"/>
        <v>0</v>
      </c>
      <c r="AZ30" s="6">
        <v>4</v>
      </c>
      <c r="BA30" s="26">
        <f t="shared" si="23"/>
        <v>1.0126582278481013</v>
      </c>
      <c r="BB30" s="6">
        <v>8</v>
      </c>
      <c r="BC30" s="26">
        <f t="shared" si="24"/>
        <v>2.0253164556962027</v>
      </c>
      <c r="BD30" s="6">
        <v>0</v>
      </c>
      <c r="BE30" s="26">
        <f t="shared" si="25"/>
        <v>0</v>
      </c>
      <c r="BF30" s="6">
        <v>0</v>
      </c>
      <c r="BG30" s="26">
        <f t="shared" si="26"/>
        <v>0</v>
      </c>
      <c r="BH30" s="6">
        <v>0</v>
      </c>
      <c r="BI30" s="26">
        <f t="shared" si="27"/>
        <v>0</v>
      </c>
      <c r="BJ30" s="27" t="s">
        <v>427</v>
      </c>
      <c r="BK30" s="6">
        <v>0</v>
      </c>
      <c r="BL30" s="26">
        <f t="shared" si="28"/>
        <v>0</v>
      </c>
      <c r="BM30" s="6">
        <v>0</v>
      </c>
      <c r="BN30" s="26">
        <f t="shared" si="29"/>
        <v>0</v>
      </c>
      <c r="BO30" s="6">
        <v>0</v>
      </c>
      <c r="BP30" s="26">
        <f t="shared" si="30"/>
        <v>0</v>
      </c>
      <c r="BQ30" s="6">
        <v>0</v>
      </c>
      <c r="BR30" s="26">
        <f t="shared" si="31"/>
        <v>0</v>
      </c>
      <c r="BS30" s="6">
        <v>0</v>
      </c>
      <c r="BT30" s="26">
        <f t="shared" si="32"/>
        <v>0</v>
      </c>
      <c r="BU30" s="6">
        <v>0</v>
      </c>
      <c r="BV30" s="26">
        <f t="shared" si="33"/>
        <v>0</v>
      </c>
      <c r="BW30" s="6">
        <v>3</v>
      </c>
      <c r="BX30" s="26">
        <f t="shared" si="34"/>
        <v>0.7594936708860759</v>
      </c>
      <c r="BY30" s="6">
        <v>0</v>
      </c>
      <c r="BZ30" s="26">
        <f t="shared" si="35"/>
        <v>0</v>
      </c>
      <c r="CA30" s="6">
        <v>0</v>
      </c>
      <c r="CB30" s="26">
        <f t="shared" si="36"/>
        <v>0</v>
      </c>
      <c r="CC30" s="6">
        <v>0</v>
      </c>
      <c r="CD30" s="26">
        <f t="shared" si="37"/>
        <v>0</v>
      </c>
      <c r="CE30" s="27" t="s">
        <v>427</v>
      </c>
      <c r="CF30" s="6">
        <v>0</v>
      </c>
      <c r="CG30" s="26">
        <f t="shared" si="38"/>
        <v>0</v>
      </c>
      <c r="CH30" s="6">
        <v>0</v>
      </c>
      <c r="CI30" s="26">
        <f t="shared" si="39"/>
        <v>0</v>
      </c>
      <c r="CJ30" s="6">
        <v>0</v>
      </c>
      <c r="CK30" s="26">
        <f t="shared" si="40"/>
        <v>0</v>
      </c>
      <c r="CL30" s="6">
        <v>0</v>
      </c>
      <c r="CM30" s="26">
        <f t="shared" si="41"/>
        <v>0</v>
      </c>
      <c r="CN30" s="6">
        <v>0</v>
      </c>
      <c r="CO30" s="26">
        <f t="shared" si="42"/>
        <v>0</v>
      </c>
      <c r="CP30" s="6">
        <v>0</v>
      </c>
      <c r="CQ30" s="26">
        <f t="shared" si="43"/>
        <v>0</v>
      </c>
      <c r="CR30" s="6">
        <v>0</v>
      </c>
      <c r="CS30" s="26">
        <f t="shared" si="44"/>
        <v>0</v>
      </c>
      <c r="CT30" s="6">
        <v>4</v>
      </c>
      <c r="CU30" s="26">
        <f t="shared" si="45"/>
        <v>1.0126582278481013</v>
      </c>
      <c r="CV30" s="6">
        <v>0</v>
      </c>
      <c r="CW30" s="26">
        <f t="shared" si="46"/>
        <v>0</v>
      </c>
      <c r="CX30" s="6">
        <v>25</v>
      </c>
      <c r="CY30" s="26">
        <f t="shared" si="47"/>
        <v>6.329113924050633</v>
      </c>
      <c r="CZ30" s="27" t="s">
        <v>427</v>
      </c>
      <c r="DA30" s="6">
        <v>0</v>
      </c>
      <c r="DB30" s="26">
        <f t="shared" si="48"/>
        <v>0</v>
      </c>
      <c r="DC30" s="6">
        <v>0</v>
      </c>
      <c r="DD30" s="26">
        <f t="shared" si="49"/>
        <v>0</v>
      </c>
      <c r="DE30" s="6">
        <v>0</v>
      </c>
      <c r="DF30" s="26">
        <f t="shared" si="50"/>
        <v>0</v>
      </c>
      <c r="DG30" s="6">
        <v>0</v>
      </c>
      <c r="DH30" s="26">
        <f t="shared" si="51"/>
        <v>0</v>
      </c>
      <c r="DI30" s="6">
        <v>0</v>
      </c>
      <c r="DJ30" s="26">
        <f t="shared" si="52"/>
        <v>0</v>
      </c>
      <c r="DK30" s="6">
        <v>1</v>
      </c>
      <c r="DL30" s="26">
        <f t="shared" si="53"/>
        <v>0.25316455696202533</v>
      </c>
      <c r="DM30" s="6">
        <v>2</v>
      </c>
      <c r="DN30" s="26">
        <f t="shared" si="54"/>
        <v>0.5063291139240507</v>
      </c>
      <c r="DO30" s="6">
        <v>1</v>
      </c>
      <c r="DP30" s="26">
        <f t="shared" si="55"/>
        <v>0.25316455696202533</v>
      </c>
    </row>
    <row r="31" spans="1:120" ht="11.25" customHeight="1">
      <c r="A31" s="27" t="s">
        <v>518</v>
      </c>
      <c r="B31" s="6">
        <v>349</v>
      </c>
      <c r="C31" s="6">
        <f t="shared" si="57"/>
        <v>168</v>
      </c>
      <c r="D31" s="6">
        <v>0</v>
      </c>
      <c r="E31" s="26">
        <f t="shared" si="0"/>
        <v>0</v>
      </c>
      <c r="F31" s="6">
        <v>0</v>
      </c>
      <c r="G31" s="26">
        <f t="shared" si="1"/>
        <v>0</v>
      </c>
      <c r="H31" s="6">
        <v>0</v>
      </c>
      <c r="I31" s="26">
        <f t="shared" si="2"/>
        <v>0</v>
      </c>
      <c r="J31" s="6">
        <v>5</v>
      </c>
      <c r="K31" s="26">
        <f t="shared" si="3"/>
        <v>2.976190476190476</v>
      </c>
      <c r="L31" s="6">
        <v>0</v>
      </c>
      <c r="M31" s="26">
        <f t="shared" si="4"/>
        <v>0</v>
      </c>
      <c r="N31" s="6">
        <v>0</v>
      </c>
      <c r="O31" s="26">
        <f t="shared" si="5"/>
        <v>0</v>
      </c>
      <c r="P31" s="6">
        <v>0</v>
      </c>
      <c r="Q31" s="26">
        <f t="shared" si="6"/>
        <v>0</v>
      </c>
      <c r="R31" s="6">
        <v>0</v>
      </c>
      <c r="S31" s="26">
        <f t="shared" si="7"/>
        <v>0</v>
      </c>
      <c r="T31" s="27" t="s">
        <v>518</v>
      </c>
      <c r="U31" s="6">
        <v>1</v>
      </c>
      <c r="V31" s="26">
        <f t="shared" si="8"/>
        <v>0.5952380952380952</v>
      </c>
      <c r="W31" s="6">
        <v>8</v>
      </c>
      <c r="X31" s="26">
        <f t="shared" si="9"/>
        <v>4.761904761904762</v>
      </c>
      <c r="Y31" s="6">
        <v>0</v>
      </c>
      <c r="Z31" s="26">
        <f t="shared" si="10"/>
        <v>0</v>
      </c>
      <c r="AA31" s="6">
        <v>33</v>
      </c>
      <c r="AB31" s="26">
        <f t="shared" si="11"/>
        <v>19.642857142857142</v>
      </c>
      <c r="AC31" s="6">
        <v>0</v>
      </c>
      <c r="AD31" s="26">
        <f t="shared" si="12"/>
        <v>0</v>
      </c>
      <c r="AE31" s="6">
        <v>0</v>
      </c>
      <c r="AF31" s="26">
        <f t="shared" si="13"/>
        <v>0</v>
      </c>
      <c r="AG31" s="6">
        <v>0</v>
      </c>
      <c r="AH31" s="26">
        <f t="shared" si="14"/>
        <v>0</v>
      </c>
      <c r="AI31" s="6">
        <v>0</v>
      </c>
      <c r="AJ31" s="26">
        <f t="shared" si="15"/>
        <v>0</v>
      </c>
      <c r="AK31" s="6">
        <v>17</v>
      </c>
      <c r="AL31" s="26">
        <f t="shared" si="16"/>
        <v>10.119047619047619</v>
      </c>
      <c r="AM31" s="6">
        <v>59</v>
      </c>
      <c r="AN31" s="26">
        <f t="shared" si="17"/>
        <v>35.11904761904761</v>
      </c>
      <c r="AO31" s="27" t="s">
        <v>518</v>
      </c>
      <c r="AP31" s="6">
        <v>0</v>
      </c>
      <c r="AQ31" s="26">
        <f t="shared" si="18"/>
        <v>0</v>
      </c>
      <c r="AR31" s="6">
        <v>0</v>
      </c>
      <c r="AS31" s="26">
        <f t="shared" si="19"/>
        <v>0</v>
      </c>
      <c r="AT31" s="6">
        <v>0</v>
      </c>
      <c r="AU31" s="26">
        <f t="shared" si="20"/>
        <v>0</v>
      </c>
      <c r="AV31" s="6">
        <v>27</v>
      </c>
      <c r="AW31" s="26">
        <f t="shared" si="21"/>
        <v>16.071428571428573</v>
      </c>
      <c r="AX31" s="6">
        <v>1</v>
      </c>
      <c r="AY31" s="26">
        <f t="shared" si="22"/>
        <v>0.5952380952380952</v>
      </c>
      <c r="AZ31" s="6">
        <v>0</v>
      </c>
      <c r="BA31" s="26">
        <f t="shared" si="23"/>
        <v>0</v>
      </c>
      <c r="BB31" s="6">
        <v>1</v>
      </c>
      <c r="BC31" s="26">
        <f t="shared" si="24"/>
        <v>0.5952380952380952</v>
      </c>
      <c r="BD31" s="6">
        <v>0</v>
      </c>
      <c r="BE31" s="26">
        <f t="shared" si="25"/>
        <v>0</v>
      </c>
      <c r="BF31" s="6">
        <v>0</v>
      </c>
      <c r="BG31" s="26">
        <f t="shared" si="26"/>
        <v>0</v>
      </c>
      <c r="BH31" s="6">
        <v>0</v>
      </c>
      <c r="BI31" s="26">
        <f t="shared" si="27"/>
        <v>0</v>
      </c>
      <c r="BJ31" s="27" t="s">
        <v>518</v>
      </c>
      <c r="BK31" s="6">
        <v>0</v>
      </c>
      <c r="BL31" s="26">
        <f t="shared" si="28"/>
        <v>0</v>
      </c>
      <c r="BM31" s="6">
        <v>0</v>
      </c>
      <c r="BN31" s="26">
        <f t="shared" si="29"/>
        <v>0</v>
      </c>
      <c r="BO31" s="6">
        <v>0</v>
      </c>
      <c r="BP31" s="26">
        <f t="shared" si="30"/>
        <v>0</v>
      </c>
      <c r="BQ31" s="6">
        <v>0</v>
      </c>
      <c r="BR31" s="26">
        <f t="shared" si="31"/>
        <v>0</v>
      </c>
      <c r="BS31" s="6">
        <v>0</v>
      </c>
      <c r="BT31" s="26">
        <f t="shared" si="32"/>
        <v>0</v>
      </c>
      <c r="BU31" s="6">
        <v>0</v>
      </c>
      <c r="BV31" s="26">
        <f t="shared" si="33"/>
        <v>0</v>
      </c>
      <c r="BW31" s="6">
        <v>0</v>
      </c>
      <c r="BX31" s="26">
        <f t="shared" si="34"/>
        <v>0</v>
      </c>
      <c r="BY31" s="6">
        <v>0</v>
      </c>
      <c r="BZ31" s="26">
        <f t="shared" si="35"/>
        <v>0</v>
      </c>
      <c r="CA31" s="6">
        <v>0</v>
      </c>
      <c r="CB31" s="26">
        <f t="shared" si="36"/>
        <v>0</v>
      </c>
      <c r="CC31" s="6">
        <v>0</v>
      </c>
      <c r="CD31" s="26">
        <f t="shared" si="37"/>
        <v>0</v>
      </c>
      <c r="CE31" s="27" t="s">
        <v>518</v>
      </c>
      <c r="CF31" s="6">
        <v>0</v>
      </c>
      <c r="CG31" s="26">
        <f t="shared" si="38"/>
        <v>0</v>
      </c>
      <c r="CH31" s="6">
        <v>0</v>
      </c>
      <c r="CI31" s="26">
        <f t="shared" si="39"/>
        <v>0</v>
      </c>
      <c r="CJ31" s="6">
        <v>0</v>
      </c>
      <c r="CK31" s="26">
        <f t="shared" si="40"/>
        <v>0</v>
      </c>
      <c r="CL31" s="6">
        <v>0</v>
      </c>
      <c r="CM31" s="26">
        <f t="shared" si="41"/>
        <v>0</v>
      </c>
      <c r="CN31" s="6">
        <v>0</v>
      </c>
      <c r="CO31" s="26">
        <f t="shared" si="42"/>
        <v>0</v>
      </c>
      <c r="CP31" s="6">
        <v>0</v>
      </c>
      <c r="CQ31" s="26">
        <f t="shared" si="43"/>
        <v>0</v>
      </c>
      <c r="CR31" s="6">
        <v>0</v>
      </c>
      <c r="CS31" s="26">
        <f t="shared" si="44"/>
        <v>0</v>
      </c>
      <c r="CT31" s="6">
        <v>3</v>
      </c>
      <c r="CU31" s="26">
        <f t="shared" si="45"/>
        <v>1.7857142857142856</v>
      </c>
      <c r="CV31" s="6">
        <v>0</v>
      </c>
      <c r="CW31" s="26">
        <f t="shared" si="46"/>
        <v>0</v>
      </c>
      <c r="CX31" s="6">
        <v>12</v>
      </c>
      <c r="CY31" s="26">
        <f t="shared" si="47"/>
        <v>7.142857142857142</v>
      </c>
      <c r="CZ31" s="27" t="s">
        <v>518</v>
      </c>
      <c r="DA31" s="6">
        <v>0</v>
      </c>
      <c r="DB31" s="26">
        <f t="shared" si="48"/>
        <v>0</v>
      </c>
      <c r="DC31" s="6">
        <v>0</v>
      </c>
      <c r="DD31" s="26">
        <f t="shared" si="49"/>
        <v>0</v>
      </c>
      <c r="DE31" s="6">
        <v>0</v>
      </c>
      <c r="DF31" s="26">
        <f t="shared" si="50"/>
        <v>0</v>
      </c>
      <c r="DG31" s="6">
        <v>0</v>
      </c>
      <c r="DH31" s="26">
        <f t="shared" si="51"/>
        <v>0</v>
      </c>
      <c r="DI31" s="6">
        <v>0</v>
      </c>
      <c r="DJ31" s="26">
        <f t="shared" si="52"/>
        <v>0</v>
      </c>
      <c r="DK31" s="6">
        <v>1</v>
      </c>
      <c r="DL31" s="26">
        <f t="shared" si="53"/>
        <v>0.5952380952380952</v>
      </c>
      <c r="DM31" s="6">
        <v>0</v>
      </c>
      <c r="DN31" s="26">
        <f t="shared" si="54"/>
        <v>0</v>
      </c>
      <c r="DO31" s="6">
        <v>0</v>
      </c>
      <c r="DP31" s="26">
        <f t="shared" si="55"/>
        <v>0</v>
      </c>
    </row>
    <row r="32" spans="1:120" ht="11.25" customHeight="1">
      <c r="A32" s="28" t="s">
        <v>519</v>
      </c>
      <c r="B32" s="6">
        <v>170</v>
      </c>
      <c r="C32" s="6">
        <f t="shared" si="57"/>
        <v>73</v>
      </c>
      <c r="D32" s="6">
        <v>0</v>
      </c>
      <c r="E32" s="26">
        <f t="shared" si="0"/>
        <v>0</v>
      </c>
      <c r="F32" s="6">
        <v>0</v>
      </c>
      <c r="G32" s="26">
        <f t="shared" si="1"/>
        <v>0</v>
      </c>
      <c r="H32" s="6">
        <v>0</v>
      </c>
      <c r="I32" s="26">
        <f t="shared" si="2"/>
        <v>0</v>
      </c>
      <c r="J32" s="6">
        <v>0</v>
      </c>
      <c r="K32" s="26">
        <f t="shared" si="3"/>
        <v>0</v>
      </c>
      <c r="L32" s="6">
        <v>0</v>
      </c>
      <c r="M32" s="26">
        <f t="shared" si="4"/>
        <v>0</v>
      </c>
      <c r="N32" s="6">
        <v>0</v>
      </c>
      <c r="O32" s="26">
        <f t="shared" si="5"/>
        <v>0</v>
      </c>
      <c r="P32" s="6">
        <v>0</v>
      </c>
      <c r="Q32" s="26">
        <f t="shared" si="6"/>
        <v>0</v>
      </c>
      <c r="R32" s="6">
        <v>0</v>
      </c>
      <c r="S32" s="26">
        <f t="shared" si="7"/>
        <v>0</v>
      </c>
      <c r="T32" s="28" t="s">
        <v>519</v>
      </c>
      <c r="U32" s="6">
        <v>3</v>
      </c>
      <c r="V32" s="26">
        <f t="shared" si="8"/>
        <v>4.10958904109589</v>
      </c>
      <c r="W32" s="6">
        <v>3</v>
      </c>
      <c r="X32" s="26">
        <f t="shared" si="9"/>
        <v>4.10958904109589</v>
      </c>
      <c r="Y32" s="6">
        <v>0</v>
      </c>
      <c r="Z32" s="26">
        <f t="shared" si="10"/>
        <v>0</v>
      </c>
      <c r="AA32" s="6">
        <v>17</v>
      </c>
      <c r="AB32" s="26">
        <f t="shared" si="11"/>
        <v>23.28767123287671</v>
      </c>
      <c r="AC32" s="6">
        <v>0</v>
      </c>
      <c r="AD32" s="26">
        <f t="shared" si="12"/>
        <v>0</v>
      </c>
      <c r="AE32" s="6">
        <v>0</v>
      </c>
      <c r="AF32" s="26">
        <f t="shared" si="13"/>
        <v>0</v>
      </c>
      <c r="AG32" s="6">
        <v>0</v>
      </c>
      <c r="AH32" s="26">
        <f t="shared" si="14"/>
        <v>0</v>
      </c>
      <c r="AI32" s="6">
        <v>0</v>
      </c>
      <c r="AJ32" s="26">
        <f t="shared" si="15"/>
        <v>0</v>
      </c>
      <c r="AK32" s="6">
        <v>8</v>
      </c>
      <c r="AL32" s="26">
        <f t="shared" si="16"/>
        <v>10.95890410958904</v>
      </c>
      <c r="AM32" s="6">
        <v>20</v>
      </c>
      <c r="AN32" s="26">
        <f t="shared" si="17"/>
        <v>27.397260273972602</v>
      </c>
      <c r="AO32" s="28" t="s">
        <v>519</v>
      </c>
      <c r="AP32" s="6">
        <v>0</v>
      </c>
      <c r="AQ32" s="26">
        <f t="shared" si="18"/>
        <v>0</v>
      </c>
      <c r="AR32" s="6">
        <v>0</v>
      </c>
      <c r="AS32" s="26">
        <f t="shared" si="19"/>
        <v>0</v>
      </c>
      <c r="AT32" s="6">
        <v>0</v>
      </c>
      <c r="AU32" s="26">
        <f t="shared" si="20"/>
        <v>0</v>
      </c>
      <c r="AV32" s="6">
        <v>4</v>
      </c>
      <c r="AW32" s="26">
        <f t="shared" si="21"/>
        <v>5.47945205479452</v>
      </c>
      <c r="AX32" s="6">
        <v>1</v>
      </c>
      <c r="AY32" s="26">
        <f t="shared" si="22"/>
        <v>1.36986301369863</v>
      </c>
      <c r="AZ32" s="6">
        <v>2</v>
      </c>
      <c r="BA32" s="26">
        <f t="shared" si="23"/>
        <v>2.73972602739726</v>
      </c>
      <c r="BB32" s="6">
        <v>2</v>
      </c>
      <c r="BC32" s="26">
        <f t="shared" si="24"/>
        <v>2.73972602739726</v>
      </c>
      <c r="BD32" s="6">
        <v>0</v>
      </c>
      <c r="BE32" s="26">
        <f t="shared" si="25"/>
        <v>0</v>
      </c>
      <c r="BF32" s="6">
        <v>0</v>
      </c>
      <c r="BG32" s="26">
        <f t="shared" si="26"/>
        <v>0</v>
      </c>
      <c r="BH32" s="6">
        <v>0</v>
      </c>
      <c r="BI32" s="26">
        <f t="shared" si="27"/>
        <v>0</v>
      </c>
      <c r="BJ32" s="28" t="s">
        <v>519</v>
      </c>
      <c r="BK32" s="6">
        <v>0</v>
      </c>
      <c r="BL32" s="26">
        <f t="shared" si="28"/>
        <v>0</v>
      </c>
      <c r="BM32" s="6">
        <v>0</v>
      </c>
      <c r="BN32" s="26">
        <f t="shared" si="29"/>
        <v>0</v>
      </c>
      <c r="BO32" s="6">
        <v>0</v>
      </c>
      <c r="BP32" s="26">
        <f t="shared" si="30"/>
        <v>0</v>
      </c>
      <c r="BQ32" s="6">
        <v>0</v>
      </c>
      <c r="BR32" s="26">
        <f t="shared" si="31"/>
        <v>0</v>
      </c>
      <c r="BS32" s="6">
        <v>0</v>
      </c>
      <c r="BT32" s="26">
        <f t="shared" si="32"/>
        <v>0</v>
      </c>
      <c r="BU32" s="6">
        <v>0</v>
      </c>
      <c r="BV32" s="26">
        <f t="shared" si="33"/>
        <v>0</v>
      </c>
      <c r="BW32" s="6">
        <v>0</v>
      </c>
      <c r="BX32" s="26">
        <f t="shared" si="34"/>
        <v>0</v>
      </c>
      <c r="BY32" s="6">
        <v>0</v>
      </c>
      <c r="BZ32" s="26">
        <f t="shared" si="35"/>
        <v>0</v>
      </c>
      <c r="CA32" s="6">
        <v>0</v>
      </c>
      <c r="CB32" s="26">
        <f t="shared" si="36"/>
        <v>0</v>
      </c>
      <c r="CC32" s="6">
        <v>0</v>
      </c>
      <c r="CD32" s="26">
        <f t="shared" si="37"/>
        <v>0</v>
      </c>
      <c r="CE32" s="28" t="s">
        <v>519</v>
      </c>
      <c r="CF32" s="6">
        <v>0</v>
      </c>
      <c r="CG32" s="26">
        <f t="shared" si="38"/>
        <v>0</v>
      </c>
      <c r="CH32" s="6">
        <v>0</v>
      </c>
      <c r="CI32" s="26">
        <f t="shared" si="39"/>
        <v>0</v>
      </c>
      <c r="CJ32" s="6">
        <v>0</v>
      </c>
      <c r="CK32" s="26">
        <f t="shared" si="40"/>
        <v>0</v>
      </c>
      <c r="CL32" s="6">
        <v>0</v>
      </c>
      <c r="CM32" s="26">
        <f t="shared" si="41"/>
        <v>0</v>
      </c>
      <c r="CN32" s="6">
        <v>0</v>
      </c>
      <c r="CO32" s="26">
        <f t="shared" si="42"/>
        <v>0</v>
      </c>
      <c r="CP32" s="6">
        <v>0</v>
      </c>
      <c r="CQ32" s="26">
        <f t="shared" si="43"/>
        <v>0</v>
      </c>
      <c r="CR32" s="6">
        <v>0</v>
      </c>
      <c r="CS32" s="26">
        <f t="shared" si="44"/>
        <v>0</v>
      </c>
      <c r="CT32" s="6">
        <v>1</v>
      </c>
      <c r="CU32" s="26">
        <f t="shared" si="45"/>
        <v>1.36986301369863</v>
      </c>
      <c r="CV32" s="6">
        <v>0</v>
      </c>
      <c r="CW32" s="26">
        <f t="shared" si="46"/>
        <v>0</v>
      </c>
      <c r="CX32" s="6">
        <v>8</v>
      </c>
      <c r="CY32" s="26">
        <f t="shared" si="47"/>
        <v>10.95890410958904</v>
      </c>
      <c r="CZ32" s="28" t="s">
        <v>519</v>
      </c>
      <c r="DA32" s="6">
        <v>0</v>
      </c>
      <c r="DB32" s="26">
        <f t="shared" si="48"/>
        <v>0</v>
      </c>
      <c r="DC32" s="6">
        <v>0</v>
      </c>
      <c r="DD32" s="26">
        <f t="shared" si="49"/>
        <v>0</v>
      </c>
      <c r="DE32" s="6">
        <v>0</v>
      </c>
      <c r="DF32" s="26">
        <f t="shared" si="50"/>
        <v>0</v>
      </c>
      <c r="DG32" s="6">
        <v>0</v>
      </c>
      <c r="DH32" s="26">
        <f t="shared" si="51"/>
        <v>0</v>
      </c>
      <c r="DI32" s="6">
        <v>0</v>
      </c>
      <c r="DJ32" s="26">
        <f t="shared" si="52"/>
        <v>0</v>
      </c>
      <c r="DK32" s="6">
        <v>1</v>
      </c>
      <c r="DL32" s="26">
        <f t="shared" si="53"/>
        <v>1.36986301369863</v>
      </c>
      <c r="DM32" s="6">
        <v>1</v>
      </c>
      <c r="DN32" s="26">
        <f t="shared" si="54"/>
        <v>1.36986301369863</v>
      </c>
      <c r="DO32" s="6">
        <v>2</v>
      </c>
      <c r="DP32" s="26">
        <f t="shared" si="55"/>
        <v>2.73972602739726</v>
      </c>
    </row>
    <row r="33" spans="1:120" ht="11.25" customHeight="1">
      <c r="A33" s="28" t="s">
        <v>520</v>
      </c>
      <c r="B33" s="6">
        <v>473</v>
      </c>
      <c r="C33" s="6">
        <f t="shared" si="57"/>
        <v>273</v>
      </c>
      <c r="D33" s="6">
        <v>0</v>
      </c>
      <c r="E33" s="26">
        <f t="shared" si="0"/>
        <v>0</v>
      </c>
      <c r="F33" s="6">
        <v>0</v>
      </c>
      <c r="G33" s="26">
        <f t="shared" si="1"/>
        <v>0</v>
      </c>
      <c r="H33" s="6">
        <v>1</v>
      </c>
      <c r="I33" s="26">
        <f t="shared" si="2"/>
        <v>0.3663003663003663</v>
      </c>
      <c r="J33" s="6">
        <v>0</v>
      </c>
      <c r="K33" s="26">
        <f t="shared" si="3"/>
        <v>0</v>
      </c>
      <c r="L33" s="6">
        <v>0</v>
      </c>
      <c r="M33" s="26">
        <f t="shared" si="4"/>
        <v>0</v>
      </c>
      <c r="N33" s="6">
        <v>0</v>
      </c>
      <c r="O33" s="26">
        <f t="shared" si="5"/>
        <v>0</v>
      </c>
      <c r="P33" s="6">
        <v>0</v>
      </c>
      <c r="Q33" s="26">
        <f t="shared" si="6"/>
        <v>0</v>
      </c>
      <c r="R33" s="6">
        <v>0</v>
      </c>
      <c r="S33" s="26">
        <f t="shared" si="7"/>
        <v>0</v>
      </c>
      <c r="T33" s="28" t="s">
        <v>520</v>
      </c>
      <c r="U33" s="6">
        <v>1</v>
      </c>
      <c r="V33" s="26">
        <f t="shared" si="8"/>
        <v>0.3663003663003663</v>
      </c>
      <c r="W33" s="6">
        <v>6</v>
      </c>
      <c r="X33" s="26">
        <f t="shared" si="9"/>
        <v>2.197802197802198</v>
      </c>
      <c r="Y33" s="6">
        <v>1</v>
      </c>
      <c r="Z33" s="26">
        <f t="shared" si="10"/>
        <v>0.3663003663003663</v>
      </c>
      <c r="AA33" s="6">
        <v>60</v>
      </c>
      <c r="AB33" s="26">
        <f t="shared" si="11"/>
        <v>21.978021978021978</v>
      </c>
      <c r="AC33" s="6">
        <v>0</v>
      </c>
      <c r="AD33" s="26">
        <f t="shared" si="12"/>
        <v>0</v>
      </c>
      <c r="AE33" s="6">
        <v>0</v>
      </c>
      <c r="AF33" s="26">
        <f t="shared" si="13"/>
        <v>0</v>
      </c>
      <c r="AG33" s="6">
        <v>0</v>
      </c>
      <c r="AH33" s="26">
        <f t="shared" si="14"/>
        <v>0</v>
      </c>
      <c r="AI33" s="6">
        <v>0</v>
      </c>
      <c r="AJ33" s="26">
        <f t="shared" si="15"/>
        <v>0</v>
      </c>
      <c r="AK33" s="6">
        <v>28</v>
      </c>
      <c r="AL33" s="26">
        <f t="shared" si="16"/>
        <v>10.256410256410255</v>
      </c>
      <c r="AM33" s="6">
        <v>83</v>
      </c>
      <c r="AN33" s="26">
        <f t="shared" si="17"/>
        <v>30.4029304029304</v>
      </c>
      <c r="AO33" s="28" t="s">
        <v>520</v>
      </c>
      <c r="AP33" s="6">
        <v>0</v>
      </c>
      <c r="AQ33" s="26">
        <f t="shared" si="18"/>
        <v>0</v>
      </c>
      <c r="AR33" s="6">
        <v>0</v>
      </c>
      <c r="AS33" s="26">
        <f t="shared" si="19"/>
        <v>0</v>
      </c>
      <c r="AT33" s="6">
        <v>1</v>
      </c>
      <c r="AU33" s="26">
        <f t="shared" si="20"/>
        <v>0.3663003663003663</v>
      </c>
      <c r="AV33" s="6">
        <v>21</v>
      </c>
      <c r="AW33" s="26">
        <f t="shared" si="21"/>
        <v>7.6923076923076925</v>
      </c>
      <c r="AX33" s="6">
        <v>8</v>
      </c>
      <c r="AY33" s="26">
        <f t="shared" si="22"/>
        <v>2.93040293040293</v>
      </c>
      <c r="AZ33" s="6">
        <v>11</v>
      </c>
      <c r="BA33" s="26">
        <f t="shared" si="23"/>
        <v>4.029304029304029</v>
      </c>
      <c r="BB33" s="6">
        <v>10</v>
      </c>
      <c r="BC33" s="26">
        <f t="shared" si="24"/>
        <v>3.6630036630036633</v>
      </c>
      <c r="BD33" s="6">
        <v>0</v>
      </c>
      <c r="BE33" s="26">
        <f t="shared" si="25"/>
        <v>0</v>
      </c>
      <c r="BF33" s="6">
        <v>0</v>
      </c>
      <c r="BG33" s="26">
        <f t="shared" si="26"/>
        <v>0</v>
      </c>
      <c r="BH33" s="6">
        <v>0</v>
      </c>
      <c r="BI33" s="26">
        <f t="shared" si="27"/>
        <v>0</v>
      </c>
      <c r="BJ33" s="28" t="s">
        <v>520</v>
      </c>
      <c r="BK33" s="6">
        <v>2</v>
      </c>
      <c r="BL33" s="26">
        <f t="shared" si="28"/>
        <v>0.7326007326007326</v>
      </c>
      <c r="BM33" s="6">
        <v>0</v>
      </c>
      <c r="BN33" s="26">
        <f t="shared" si="29"/>
        <v>0</v>
      </c>
      <c r="BO33" s="6">
        <v>0</v>
      </c>
      <c r="BP33" s="26">
        <f t="shared" si="30"/>
        <v>0</v>
      </c>
      <c r="BQ33" s="6">
        <v>0</v>
      </c>
      <c r="BR33" s="26">
        <f t="shared" si="31"/>
        <v>0</v>
      </c>
      <c r="BS33" s="6">
        <v>0</v>
      </c>
      <c r="BT33" s="26">
        <f t="shared" si="32"/>
        <v>0</v>
      </c>
      <c r="BU33" s="6">
        <v>0</v>
      </c>
      <c r="BV33" s="26">
        <f t="shared" si="33"/>
        <v>0</v>
      </c>
      <c r="BW33" s="6">
        <v>0</v>
      </c>
      <c r="BX33" s="26">
        <f t="shared" si="34"/>
        <v>0</v>
      </c>
      <c r="BY33" s="6">
        <v>0</v>
      </c>
      <c r="BZ33" s="26">
        <f t="shared" si="35"/>
        <v>0</v>
      </c>
      <c r="CA33" s="6">
        <v>0</v>
      </c>
      <c r="CB33" s="26">
        <f t="shared" si="36"/>
        <v>0</v>
      </c>
      <c r="CC33" s="6">
        <v>0</v>
      </c>
      <c r="CD33" s="26">
        <f t="shared" si="37"/>
        <v>0</v>
      </c>
      <c r="CE33" s="28" t="s">
        <v>520</v>
      </c>
      <c r="CF33" s="6">
        <v>0</v>
      </c>
      <c r="CG33" s="26">
        <f t="shared" si="38"/>
        <v>0</v>
      </c>
      <c r="CH33" s="6">
        <v>4</v>
      </c>
      <c r="CI33" s="26">
        <f t="shared" si="39"/>
        <v>1.465201465201465</v>
      </c>
      <c r="CJ33" s="6">
        <v>0</v>
      </c>
      <c r="CK33" s="26">
        <f t="shared" si="40"/>
        <v>0</v>
      </c>
      <c r="CL33" s="6">
        <v>0</v>
      </c>
      <c r="CM33" s="26">
        <f t="shared" si="41"/>
        <v>0</v>
      </c>
      <c r="CN33" s="6">
        <v>0</v>
      </c>
      <c r="CO33" s="26">
        <f t="shared" si="42"/>
        <v>0</v>
      </c>
      <c r="CP33" s="6">
        <v>0</v>
      </c>
      <c r="CQ33" s="26">
        <f t="shared" si="43"/>
        <v>0</v>
      </c>
      <c r="CR33" s="6">
        <v>0</v>
      </c>
      <c r="CS33" s="26">
        <f t="shared" si="44"/>
        <v>0</v>
      </c>
      <c r="CT33" s="6">
        <v>3</v>
      </c>
      <c r="CU33" s="26">
        <f t="shared" si="45"/>
        <v>1.098901098901099</v>
      </c>
      <c r="CV33" s="6">
        <v>0</v>
      </c>
      <c r="CW33" s="26">
        <f t="shared" si="46"/>
        <v>0</v>
      </c>
      <c r="CX33" s="6">
        <v>28</v>
      </c>
      <c r="CY33" s="26">
        <f t="shared" si="47"/>
        <v>10.256410256410255</v>
      </c>
      <c r="CZ33" s="28" t="s">
        <v>520</v>
      </c>
      <c r="DA33" s="6">
        <v>0</v>
      </c>
      <c r="DB33" s="26">
        <f t="shared" si="48"/>
        <v>0</v>
      </c>
      <c r="DC33" s="6">
        <v>0</v>
      </c>
      <c r="DD33" s="26">
        <f t="shared" si="49"/>
        <v>0</v>
      </c>
      <c r="DE33" s="6">
        <v>0</v>
      </c>
      <c r="DF33" s="26">
        <f t="shared" si="50"/>
        <v>0</v>
      </c>
      <c r="DG33" s="6">
        <v>0</v>
      </c>
      <c r="DH33" s="26">
        <f t="shared" si="51"/>
        <v>0</v>
      </c>
      <c r="DI33" s="6">
        <v>0</v>
      </c>
      <c r="DJ33" s="26">
        <f t="shared" si="52"/>
        <v>0</v>
      </c>
      <c r="DK33" s="6">
        <v>2</v>
      </c>
      <c r="DL33" s="26">
        <f t="shared" si="53"/>
        <v>0.7326007326007326</v>
      </c>
      <c r="DM33" s="6">
        <v>3</v>
      </c>
      <c r="DN33" s="26">
        <f t="shared" si="54"/>
        <v>1.098901098901099</v>
      </c>
      <c r="DO33" s="6">
        <v>0</v>
      </c>
      <c r="DP33" s="26">
        <f t="shared" si="55"/>
        <v>0</v>
      </c>
    </row>
    <row r="34" spans="1:120" ht="11.25" customHeight="1">
      <c r="A34" s="28" t="s">
        <v>521</v>
      </c>
      <c r="B34" s="6">
        <v>135</v>
      </c>
      <c r="C34" s="6">
        <f t="shared" si="57"/>
        <v>86</v>
      </c>
      <c r="D34" s="6">
        <v>0</v>
      </c>
      <c r="E34" s="26">
        <f t="shared" si="0"/>
        <v>0</v>
      </c>
      <c r="F34" s="6">
        <v>0</v>
      </c>
      <c r="G34" s="26">
        <f t="shared" si="1"/>
        <v>0</v>
      </c>
      <c r="H34" s="6">
        <v>1</v>
      </c>
      <c r="I34" s="26">
        <f t="shared" si="2"/>
        <v>1.1627906976744187</v>
      </c>
      <c r="J34" s="6">
        <v>0</v>
      </c>
      <c r="K34" s="26">
        <f t="shared" si="3"/>
        <v>0</v>
      </c>
      <c r="L34" s="6">
        <v>0</v>
      </c>
      <c r="M34" s="26">
        <f t="shared" si="4"/>
        <v>0</v>
      </c>
      <c r="N34" s="6">
        <v>0</v>
      </c>
      <c r="O34" s="26">
        <f t="shared" si="5"/>
        <v>0</v>
      </c>
      <c r="P34" s="6">
        <v>0</v>
      </c>
      <c r="Q34" s="26">
        <f t="shared" si="6"/>
        <v>0</v>
      </c>
      <c r="R34" s="6">
        <v>0</v>
      </c>
      <c r="S34" s="26">
        <f t="shared" si="7"/>
        <v>0</v>
      </c>
      <c r="T34" s="28" t="s">
        <v>521</v>
      </c>
      <c r="U34" s="6">
        <v>2</v>
      </c>
      <c r="V34" s="26">
        <f t="shared" si="8"/>
        <v>2.3255813953488373</v>
      </c>
      <c r="W34" s="6">
        <v>7</v>
      </c>
      <c r="X34" s="26">
        <f t="shared" si="9"/>
        <v>8.13953488372093</v>
      </c>
      <c r="Y34" s="6">
        <v>1</v>
      </c>
      <c r="Z34" s="26">
        <f t="shared" si="10"/>
        <v>1.1627906976744187</v>
      </c>
      <c r="AA34" s="6">
        <v>14</v>
      </c>
      <c r="AB34" s="26">
        <f t="shared" si="11"/>
        <v>16.27906976744186</v>
      </c>
      <c r="AC34" s="6">
        <v>0</v>
      </c>
      <c r="AD34" s="26">
        <f t="shared" si="12"/>
        <v>0</v>
      </c>
      <c r="AE34" s="6">
        <v>0</v>
      </c>
      <c r="AF34" s="26">
        <f t="shared" si="13"/>
        <v>0</v>
      </c>
      <c r="AG34" s="6">
        <v>0</v>
      </c>
      <c r="AH34" s="26">
        <f t="shared" si="14"/>
        <v>0</v>
      </c>
      <c r="AI34" s="6">
        <v>0</v>
      </c>
      <c r="AJ34" s="26">
        <f t="shared" si="15"/>
        <v>0</v>
      </c>
      <c r="AK34" s="6">
        <v>6</v>
      </c>
      <c r="AL34" s="26">
        <f t="shared" si="16"/>
        <v>6.976744186046512</v>
      </c>
      <c r="AM34" s="6">
        <v>25</v>
      </c>
      <c r="AN34" s="26">
        <f t="shared" si="17"/>
        <v>29.069767441860467</v>
      </c>
      <c r="AO34" s="28" t="s">
        <v>521</v>
      </c>
      <c r="AP34" s="6">
        <v>0</v>
      </c>
      <c r="AQ34" s="26">
        <f t="shared" si="18"/>
        <v>0</v>
      </c>
      <c r="AR34" s="6">
        <v>0</v>
      </c>
      <c r="AS34" s="26">
        <f t="shared" si="19"/>
        <v>0</v>
      </c>
      <c r="AT34" s="6">
        <v>0</v>
      </c>
      <c r="AU34" s="26">
        <f t="shared" si="20"/>
        <v>0</v>
      </c>
      <c r="AV34" s="6">
        <v>4</v>
      </c>
      <c r="AW34" s="26">
        <f t="shared" si="21"/>
        <v>4.651162790697675</v>
      </c>
      <c r="AX34" s="6">
        <v>1</v>
      </c>
      <c r="AY34" s="26">
        <f t="shared" si="22"/>
        <v>1.1627906976744187</v>
      </c>
      <c r="AZ34" s="6">
        <v>4</v>
      </c>
      <c r="BA34" s="26">
        <f t="shared" si="23"/>
        <v>4.651162790697675</v>
      </c>
      <c r="BB34" s="6">
        <v>2</v>
      </c>
      <c r="BC34" s="26">
        <f t="shared" si="24"/>
        <v>2.3255813953488373</v>
      </c>
      <c r="BD34" s="6">
        <v>0</v>
      </c>
      <c r="BE34" s="26">
        <f t="shared" si="25"/>
        <v>0</v>
      </c>
      <c r="BF34" s="6">
        <v>0</v>
      </c>
      <c r="BG34" s="26">
        <f t="shared" si="26"/>
        <v>0</v>
      </c>
      <c r="BH34" s="6">
        <v>0</v>
      </c>
      <c r="BI34" s="26">
        <f t="shared" si="27"/>
        <v>0</v>
      </c>
      <c r="BJ34" s="28" t="s">
        <v>521</v>
      </c>
      <c r="BK34" s="6">
        <v>1</v>
      </c>
      <c r="BL34" s="26">
        <f t="shared" si="28"/>
        <v>1.1627906976744187</v>
      </c>
      <c r="BM34" s="6">
        <v>0</v>
      </c>
      <c r="BN34" s="26">
        <f t="shared" si="29"/>
        <v>0</v>
      </c>
      <c r="BO34" s="6">
        <v>0</v>
      </c>
      <c r="BP34" s="26">
        <f t="shared" si="30"/>
        <v>0</v>
      </c>
      <c r="BQ34" s="6">
        <v>0</v>
      </c>
      <c r="BR34" s="26">
        <f t="shared" si="31"/>
        <v>0</v>
      </c>
      <c r="BS34" s="6">
        <v>0</v>
      </c>
      <c r="BT34" s="26">
        <f t="shared" si="32"/>
        <v>0</v>
      </c>
      <c r="BU34" s="6">
        <v>0</v>
      </c>
      <c r="BV34" s="26">
        <f t="shared" si="33"/>
        <v>0</v>
      </c>
      <c r="BW34" s="6">
        <v>0</v>
      </c>
      <c r="BX34" s="26">
        <f t="shared" si="34"/>
        <v>0</v>
      </c>
      <c r="BY34" s="6">
        <v>0</v>
      </c>
      <c r="BZ34" s="26">
        <f t="shared" si="35"/>
        <v>0</v>
      </c>
      <c r="CA34" s="6">
        <v>0</v>
      </c>
      <c r="CB34" s="26">
        <f t="shared" si="36"/>
        <v>0</v>
      </c>
      <c r="CC34" s="6">
        <v>2</v>
      </c>
      <c r="CD34" s="26">
        <f t="shared" si="37"/>
        <v>2.3255813953488373</v>
      </c>
      <c r="CE34" s="28" t="s">
        <v>521</v>
      </c>
      <c r="CF34" s="6">
        <v>0</v>
      </c>
      <c r="CG34" s="26">
        <f t="shared" si="38"/>
        <v>0</v>
      </c>
      <c r="CH34" s="6">
        <v>0</v>
      </c>
      <c r="CI34" s="26">
        <f t="shared" si="39"/>
        <v>0</v>
      </c>
      <c r="CJ34" s="6">
        <v>0</v>
      </c>
      <c r="CK34" s="26">
        <f t="shared" si="40"/>
        <v>0</v>
      </c>
      <c r="CL34" s="6">
        <v>0</v>
      </c>
      <c r="CM34" s="26">
        <f t="shared" si="41"/>
        <v>0</v>
      </c>
      <c r="CN34" s="6">
        <v>0</v>
      </c>
      <c r="CO34" s="26">
        <f t="shared" si="42"/>
        <v>0</v>
      </c>
      <c r="CP34" s="6">
        <v>0</v>
      </c>
      <c r="CQ34" s="26">
        <f t="shared" si="43"/>
        <v>0</v>
      </c>
      <c r="CR34" s="6">
        <v>0</v>
      </c>
      <c r="CS34" s="26">
        <f t="shared" si="44"/>
        <v>0</v>
      </c>
      <c r="CT34" s="6">
        <v>2</v>
      </c>
      <c r="CU34" s="26">
        <f t="shared" si="45"/>
        <v>2.3255813953488373</v>
      </c>
      <c r="CV34" s="6">
        <v>0</v>
      </c>
      <c r="CW34" s="26">
        <f t="shared" si="46"/>
        <v>0</v>
      </c>
      <c r="CX34" s="6">
        <v>13</v>
      </c>
      <c r="CY34" s="26">
        <f t="shared" si="47"/>
        <v>15.11627906976744</v>
      </c>
      <c r="CZ34" s="28" t="s">
        <v>521</v>
      </c>
      <c r="DA34" s="6">
        <v>0</v>
      </c>
      <c r="DB34" s="26">
        <f t="shared" si="48"/>
        <v>0</v>
      </c>
      <c r="DC34" s="6">
        <v>0</v>
      </c>
      <c r="DD34" s="26">
        <f t="shared" si="49"/>
        <v>0</v>
      </c>
      <c r="DE34" s="6">
        <v>0</v>
      </c>
      <c r="DF34" s="26">
        <f t="shared" si="50"/>
        <v>0</v>
      </c>
      <c r="DG34" s="6">
        <v>0</v>
      </c>
      <c r="DH34" s="26">
        <f t="shared" si="51"/>
        <v>0</v>
      </c>
      <c r="DI34" s="6">
        <v>0</v>
      </c>
      <c r="DJ34" s="26">
        <f t="shared" si="52"/>
        <v>0</v>
      </c>
      <c r="DK34" s="6">
        <v>0</v>
      </c>
      <c r="DL34" s="26">
        <f t="shared" si="53"/>
        <v>0</v>
      </c>
      <c r="DM34" s="6">
        <v>1</v>
      </c>
      <c r="DN34" s="26">
        <f t="shared" si="54"/>
        <v>1.1627906976744187</v>
      </c>
      <c r="DO34" s="6">
        <v>0</v>
      </c>
      <c r="DP34" s="26">
        <f t="shared" si="55"/>
        <v>0</v>
      </c>
    </row>
    <row r="35" spans="1:120" ht="11.25" customHeight="1">
      <c r="A35" s="27" t="s">
        <v>522</v>
      </c>
      <c r="B35" s="6">
        <v>119</v>
      </c>
      <c r="C35" s="6">
        <f t="shared" si="57"/>
        <v>57</v>
      </c>
      <c r="D35" s="6">
        <v>0</v>
      </c>
      <c r="E35" s="26">
        <f t="shared" si="0"/>
        <v>0</v>
      </c>
      <c r="F35" s="6">
        <v>0</v>
      </c>
      <c r="G35" s="26">
        <f t="shared" si="1"/>
        <v>0</v>
      </c>
      <c r="H35" s="6">
        <v>0</v>
      </c>
      <c r="I35" s="26">
        <f t="shared" si="2"/>
        <v>0</v>
      </c>
      <c r="J35" s="6">
        <v>0</v>
      </c>
      <c r="K35" s="26">
        <f t="shared" si="3"/>
        <v>0</v>
      </c>
      <c r="L35" s="6">
        <v>0</v>
      </c>
      <c r="M35" s="26">
        <f t="shared" si="4"/>
        <v>0</v>
      </c>
      <c r="N35" s="6">
        <v>0</v>
      </c>
      <c r="O35" s="26">
        <f t="shared" si="5"/>
        <v>0</v>
      </c>
      <c r="P35" s="6">
        <v>0</v>
      </c>
      <c r="Q35" s="26">
        <f t="shared" si="6"/>
        <v>0</v>
      </c>
      <c r="R35" s="6">
        <v>0</v>
      </c>
      <c r="S35" s="26">
        <f t="shared" si="7"/>
        <v>0</v>
      </c>
      <c r="T35" s="27" t="s">
        <v>522</v>
      </c>
      <c r="U35" s="6">
        <v>0</v>
      </c>
      <c r="V35" s="26">
        <f t="shared" si="8"/>
        <v>0</v>
      </c>
      <c r="W35" s="6">
        <v>5</v>
      </c>
      <c r="X35" s="26">
        <f t="shared" si="9"/>
        <v>8.771929824561402</v>
      </c>
      <c r="Y35" s="6">
        <v>0</v>
      </c>
      <c r="Z35" s="26">
        <f t="shared" si="10"/>
        <v>0</v>
      </c>
      <c r="AA35" s="6">
        <v>9</v>
      </c>
      <c r="AB35" s="26">
        <f t="shared" si="11"/>
        <v>15.789473684210526</v>
      </c>
      <c r="AC35" s="6">
        <v>0</v>
      </c>
      <c r="AD35" s="26">
        <f t="shared" si="12"/>
        <v>0</v>
      </c>
      <c r="AE35" s="6">
        <v>0</v>
      </c>
      <c r="AF35" s="26">
        <f t="shared" si="13"/>
        <v>0</v>
      </c>
      <c r="AG35" s="6">
        <v>0</v>
      </c>
      <c r="AH35" s="26">
        <f t="shared" si="14"/>
        <v>0</v>
      </c>
      <c r="AI35" s="6">
        <v>0</v>
      </c>
      <c r="AJ35" s="26">
        <f t="shared" si="15"/>
        <v>0</v>
      </c>
      <c r="AK35" s="6">
        <v>4</v>
      </c>
      <c r="AL35" s="26">
        <f t="shared" si="16"/>
        <v>7.017543859649122</v>
      </c>
      <c r="AM35" s="6">
        <v>17</v>
      </c>
      <c r="AN35" s="26">
        <f t="shared" si="17"/>
        <v>29.82456140350877</v>
      </c>
      <c r="AO35" s="27" t="s">
        <v>522</v>
      </c>
      <c r="AP35" s="6">
        <v>0</v>
      </c>
      <c r="AQ35" s="26">
        <f t="shared" si="18"/>
        <v>0</v>
      </c>
      <c r="AR35" s="6">
        <v>0</v>
      </c>
      <c r="AS35" s="26">
        <f t="shared" si="19"/>
        <v>0</v>
      </c>
      <c r="AT35" s="6">
        <v>0</v>
      </c>
      <c r="AU35" s="26">
        <f t="shared" si="20"/>
        <v>0</v>
      </c>
      <c r="AV35" s="6">
        <v>5</v>
      </c>
      <c r="AW35" s="26">
        <f t="shared" si="21"/>
        <v>8.771929824561402</v>
      </c>
      <c r="AX35" s="6">
        <v>1</v>
      </c>
      <c r="AY35" s="26">
        <f t="shared" si="22"/>
        <v>1.7543859649122806</v>
      </c>
      <c r="AZ35" s="6">
        <v>4</v>
      </c>
      <c r="BA35" s="26">
        <f t="shared" si="23"/>
        <v>7.017543859649122</v>
      </c>
      <c r="BB35" s="6">
        <v>2</v>
      </c>
      <c r="BC35" s="26">
        <f t="shared" si="24"/>
        <v>3.508771929824561</v>
      </c>
      <c r="BD35" s="6">
        <v>0</v>
      </c>
      <c r="BE35" s="26">
        <f t="shared" si="25"/>
        <v>0</v>
      </c>
      <c r="BF35" s="6">
        <v>0</v>
      </c>
      <c r="BG35" s="26">
        <f t="shared" si="26"/>
        <v>0</v>
      </c>
      <c r="BH35" s="6">
        <v>0</v>
      </c>
      <c r="BI35" s="26">
        <f t="shared" si="27"/>
        <v>0</v>
      </c>
      <c r="BJ35" s="27" t="s">
        <v>522</v>
      </c>
      <c r="BK35" s="6">
        <v>0</v>
      </c>
      <c r="BL35" s="26">
        <f t="shared" si="28"/>
        <v>0</v>
      </c>
      <c r="BM35" s="6">
        <v>0</v>
      </c>
      <c r="BN35" s="26">
        <f t="shared" si="29"/>
        <v>0</v>
      </c>
      <c r="BO35" s="6">
        <v>0</v>
      </c>
      <c r="BP35" s="26">
        <f t="shared" si="30"/>
        <v>0</v>
      </c>
      <c r="BQ35" s="6">
        <v>0</v>
      </c>
      <c r="BR35" s="26">
        <f t="shared" si="31"/>
        <v>0</v>
      </c>
      <c r="BS35" s="6">
        <v>0</v>
      </c>
      <c r="BT35" s="26">
        <f t="shared" si="32"/>
        <v>0</v>
      </c>
      <c r="BU35" s="6">
        <v>0</v>
      </c>
      <c r="BV35" s="26">
        <f t="shared" si="33"/>
        <v>0</v>
      </c>
      <c r="BW35" s="6">
        <v>0</v>
      </c>
      <c r="BX35" s="26">
        <f t="shared" si="34"/>
        <v>0</v>
      </c>
      <c r="BY35" s="6">
        <v>0</v>
      </c>
      <c r="BZ35" s="26">
        <f t="shared" si="35"/>
        <v>0</v>
      </c>
      <c r="CA35" s="6">
        <v>0</v>
      </c>
      <c r="CB35" s="26">
        <f t="shared" si="36"/>
        <v>0</v>
      </c>
      <c r="CC35" s="6">
        <v>0</v>
      </c>
      <c r="CD35" s="26">
        <f t="shared" si="37"/>
        <v>0</v>
      </c>
      <c r="CE35" s="27" t="s">
        <v>522</v>
      </c>
      <c r="CF35" s="6">
        <v>0</v>
      </c>
      <c r="CG35" s="26">
        <f t="shared" si="38"/>
        <v>0</v>
      </c>
      <c r="CH35" s="6">
        <v>0</v>
      </c>
      <c r="CI35" s="26">
        <f t="shared" si="39"/>
        <v>0</v>
      </c>
      <c r="CJ35" s="6">
        <v>0</v>
      </c>
      <c r="CK35" s="26">
        <f t="shared" si="40"/>
        <v>0</v>
      </c>
      <c r="CL35" s="6">
        <v>0</v>
      </c>
      <c r="CM35" s="26">
        <f t="shared" si="41"/>
        <v>0</v>
      </c>
      <c r="CN35" s="6">
        <v>0</v>
      </c>
      <c r="CO35" s="26">
        <f t="shared" si="42"/>
        <v>0</v>
      </c>
      <c r="CP35" s="6">
        <v>0</v>
      </c>
      <c r="CQ35" s="26">
        <f t="shared" si="43"/>
        <v>0</v>
      </c>
      <c r="CR35" s="6">
        <v>0</v>
      </c>
      <c r="CS35" s="26">
        <f t="shared" si="44"/>
        <v>0</v>
      </c>
      <c r="CT35" s="6">
        <v>0</v>
      </c>
      <c r="CU35" s="26">
        <f t="shared" si="45"/>
        <v>0</v>
      </c>
      <c r="CV35" s="6">
        <v>0</v>
      </c>
      <c r="CW35" s="26">
        <f t="shared" si="46"/>
        <v>0</v>
      </c>
      <c r="CX35" s="6">
        <v>10</v>
      </c>
      <c r="CY35" s="26">
        <f t="shared" si="47"/>
        <v>17.543859649122805</v>
      </c>
      <c r="CZ35" s="27" t="s">
        <v>522</v>
      </c>
      <c r="DA35" s="6">
        <v>0</v>
      </c>
      <c r="DB35" s="26">
        <f t="shared" si="48"/>
        <v>0</v>
      </c>
      <c r="DC35" s="6">
        <v>0</v>
      </c>
      <c r="DD35" s="26">
        <f t="shared" si="49"/>
        <v>0</v>
      </c>
      <c r="DE35" s="6">
        <v>0</v>
      </c>
      <c r="DF35" s="26">
        <f t="shared" si="50"/>
        <v>0</v>
      </c>
      <c r="DG35" s="6">
        <v>0</v>
      </c>
      <c r="DH35" s="26">
        <f t="shared" si="51"/>
        <v>0</v>
      </c>
      <c r="DI35" s="6">
        <v>0</v>
      </c>
      <c r="DJ35" s="26">
        <f t="shared" si="52"/>
        <v>0</v>
      </c>
      <c r="DK35" s="6">
        <v>0</v>
      </c>
      <c r="DL35" s="26">
        <f t="shared" si="53"/>
        <v>0</v>
      </c>
      <c r="DM35" s="6">
        <v>0</v>
      </c>
      <c r="DN35" s="26">
        <f t="shared" si="54"/>
        <v>0</v>
      </c>
      <c r="DO35" s="6">
        <v>0</v>
      </c>
      <c r="DP35" s="26">
        <f t="shared" si="55"/>
        <v>0</v>
      </c>
    </row>
    <row r="36" spans="1:120" ht="11.25" customHeight="1">
      <c r="A36" s="27" t="s">
        <v>523</v>
      </c>
      <c r="B36" s="6">
        <v>52</v>
      </c>
      <c r="C36" s="6">
        <f t="shared" si="57"/>
        <v>24</v>
      </c>
      <c r="D36" s="6">
        <v>0</v>
      </c>
      <c r="E36" s="26">
        <f t="shared" si="0"/>
        <v>0</v>
      </c>
      <c r="F36" s="6">
        <v>0</v>
      </c>
      <c r="G36" s="26">
        <f t="shared" si="1"/>
        <v>0</v>
      </c>
      <c r="H36" s="6">
        <v>0</v>
      </c>
      <c r="I36" s="26">
        <f t="shared" si="2"/>
        <v>0</v>
      </c>
      <c r="J36" s="6">
        <v>0</v>
      </c>
      <c r="K36" s="26">
        <f t="shared" si="3"/>
        <v>0</v>
      </c>
      <c r="L36" s="6">
        <v>0</v>
      </c>
      <c r="M36" s="26">
        <f t="shared" si="4"/>
        <v>0</v>
      </c>
      <c r="N36" s="6">
        <v>1</v>
      </c>
      <c r="O36" s="26">
        <f t="shared" si="5"/>
        <v>4.166666666666666</v>
      </c>
      <c r="P36" s="6">
        <v>0</v>
      </c>
      <c r="Q36" s="26">
        <f t="shared" si="6"/>
        <v>0</v>
      </c>
      <c r="R36" s="6">
        <v>0</v>
      </c>
      <c r="S36" s="26">
        <f t="shared" si="7"/>
        <v>0</v>
      </c>
      <c r="T36" s="27" t="s">
        <v>523</v>
      </c>
      <c r="U36" s="6">
        <v>1</v>
      </c>
      <c r="V36" s="26">
        <f t="shared" si="8"/>
        <v>4.166666666666666</v>
      </c>
      <c r="W36" s="6">
        <v>2</v>
      </c>
      <c r="X36" s="26">
        <f t="shared" si="9"/>
        <v>8.333333333333332</v>
      </c>
      <c r="Y36" s="6">
        <v>0</v>
      </c>
      <c r="Z36" s="26">
        <f t="shared" si="10"/>
        <v>0</v>
      </c>
      <c r="AA36" s="6">
        <v>3</v>
      </c>
      <c r="AB36" s="26">
        <f t="shared" si="11"/>
        <v>12.5</v>
      </c>
      <c r="AC36" s="6">
        <v>0</v>
      </c>
      <c r="AD36" s="26">
        <f t="shared" si="12"/>
        <v>0</v>
      </c>
      <c r="AE36" s="6">
        <v>0</v>
      </c>
      <c r="AF36" s="26">
        <f t="shared" si="13"/>
        <v>0</v>
      </c>
      <c r="AG36" s="6">
        <v>0</v>
      </c>
      <c r="AH36" s="26">
        <f t="shared" si="14"/>
        <v>0</v>
      </c>
      <c r="AI36" s="6">
        <v>0</v>
      </c>
      <c r="AJ36" s="26">
        <f t="shared" si="15"/>
        <v>0</v>
      </c>
      <c r="AK36" s="6">
        <v>2</v>
      </c>
      <c r="AL36" s="26">
        <f t="shared" si="16"/>
        <v>8.333333333333332</v>
      </c>
      <c r="AM36" s="6">
        <v>3</v>
      </c>
      <c r="AN36" s="26">
        <f t="shared" si="17"/>
        <v>12.5</v>
      </c>
      <c r="AO36" s="27" t="s">
        <v>523</v>
      </c>
      <c r="AP36" s="6">
        <v>0</v>
      </c>
      <c r="AQ36" s="26">
        <f t="shared" si="18"/>
        <v>0</v>
      </c>
      <c r="AR36" s="6">
        <v>0</v>
      </c>
      <c r="AS36" s="26">
        <f t="shared" si="19"/>
        <v>0</v>
      </c>
      <c r="AT36" s="6">
        <v>0</v>
      </c>
      <c r="AU36" s="26">
        <f t="shared" si="20"/>
        <v>0</v>
      </c>
      <c r="AV36" s="6">
        <v>1</v>
      </c>
      <c r="AW36" s="26">
        <f t="shared" si="21"/>
        <v>4.166666666666666</v>
      </c>
      <c r="AX36" s="6">
        <v>0</v>
      </c>
      <c r="AY36" s="26">
        <f t="shared" si="22"/>
        <v>0</v>
      </c>
      <c r="AZ36" s="6">
        <v>2</v>
      </c>
      <c r="BA36" s="26">
        <f t="shared" si="23"/>
        <v>8.333333333333332</v>
      </c>
      <c r="BB36" s="6">
        <v>3</v>
      </c>
      <c r="BC36" s="26">
        <f t="shared" si="24"/>
        <v>12.5</v>
      </c>
      <c r="BD36" s="6">
        <v>0</v>
      </c>
      <c r="BE36" s="26">
        <f t="shared" si="25"/>
        <v>0</v>
      </c>
      <c r="BF36" s="6">
        <v>0</v>
      </c>
      <c r="BG36" s="26">
        <f t="shared" si="26"/>
        <v>0</v>
      </c>
      <c r="BH36" s="6">
        <v>0</v>
      </c>
      <c r="BI36" s="26">
        <f t="shared" si="27"/>
        <v>0</v>
      </c>
      <c r="BJ36" s="27" t="s">
        <v>523</v>
      </c>
      <c r="BK36" s="6">
        <v>0</v>
      </c>
      <c r="BL36" s="26">
        <f t="shared" si="28"/>
        <v>0</v>
      </c>
      <c r="BM36" s="6">
        <v>0</v>
      </c>
      <c r="BN36" s="26">
        <f t="shared" si="29"/>
        <v>0</v>
      </c>
      <c r="BO36" s="6">
        <v>0</v>
      </c>
      <c r="BP36" s="26">
        <f t="shared" si="30"/>
        <v>0</v>
      </c>
      <c r="BQ36" s="6">
        <v>0</v>
      </c>
      <c r="BR36" s="26">
        <f t="shared" si="31"/>
        <v>0</v>
      </c>
      <c r="BS36" s="6">
        <v>0</v>
      </c>
      <c r="BT36" s="26">
        <f t="shared" si="32"/>
        <v>0</v>
      </c>
      <c r="BU36" s="6">
        <v>0</v>
      </c>
      <c r="BV36" s="26">
        <f t="shared" si="33"/>
        <v>0</v>
      </c>
      <c r="BW36" s="6">
        <v>0</v>
      </c>
      <c r="BX36" s="26">
        <f t="shared" si="34"/>
        <v>0</v>
      </c>
      <c r="BY36" s="6">
        <v>0</v>
      </c>
      <c r="BZ36" s="26">
        <f t="shared" si="35"/>
        <v>0</v>
      </c>
      <c r="CA36" s="6">
        <v>0</v>
      </c>
      <c r="CB36" s="26">
        <f t="shared" si="36"/>
        <v>0</v>
      </c>
      <c r="CC36" s="6">
        <v>0</v>
      </c>
      <c r="CD36" s="26">
        <f t="shared" si="37"/>
        <v>0</v>
      </c>
      <c r="CE36" s="27" t="s">
        <v>523</v>
      </c>
      <c r="CF36" s="6">
        <v>0</v>
      </c>
      <c r="CG36" s="26">
        <f t="shared" si="38"/>
        <v>0</v>
      </c>
      <c r="CH36" s="6">
        <v>0</v>
      </c>
      <c r="CI36" s="26">
        <f t="shared" si="39"/>
        <v>0</v>
      </c>
      <c r="CJ36" s="6">
        <v>0</v>
      </c>
      <c r="CK36" s="26">
        <f t="shared" si="40"/>
        <v>0</v>
      </c>
      <c r="CL36" s="6">
        <v>0</v>
      </c>
      <c r="CM36" s="26">
        <f t="shared" si="41"/>
        <v>0</v>
      </c>
      <c r="CN36" s="6">
        <v>0</v>
      </c>
      <c r="CO36" s="26">
        <f t="shared" si="42"/>
        <v>0</v>
      </c>
      <c r="CP36" s="6">
        <v>0</v>
      </c>
      <c r="CQ36" s="26">
        <f t="shared" si="43"/>
        <v>0</v>
      </c>
      <c r="CR36" s="6">
        <v>0</v>
      </c>
      <c r="CS36" s="26">
        <f t="shared" si="44"/>
        <v>0</v>
      </c>
      <c r="CT36" s="6">
        <v>1</v>
      </c>
      <c r="CU36" s="26">
        <f t="shared" si="45"/>
        <v>4.166666666666666</v>
      </c>
      <c r="CV36" s="6">
        <v>0</v>
      </c>
      <c r="CW36" s="26">
        <f t="shared" si="46"/>
        <v>0</v>
      </c>
      <c r="CX36" s="6">
        <v>5</v>
      </c>
      <c r="CY36" s="26">
        <f t="shared" si="47"/>
        <v>20.833333333333336</v>
      </c>
      <c r="CZ36" s="27" t="s">
        <v>523</v>
      </c>
      <c r="DA36" s="6">
        <v>0</v>
      </c>
      <c r="DB36" s="26">
        <f t="shared" si="48"/>
        <v>0</v>
      </c>
      <c r="DC36" s="6">
        <v>0</v>
      </c>
      <c r="DD36" s="26">
        <f t="shared" si="49"/>
        <v>0</v>
      </c>
      <c r="DE36" s="6">
        <v>0</v>
      </c>
      <c r="DF36" s="26">
        <f t="shared" si="50"/>
        <v>0</v>
      </c>
      <c r="DG36" s="6">
        <v>0</v>
      </c>
      <c r="DH36" s="26">
        <f t="shared" si="51"/>
        <v>0</v>
      </c>
      <c r="DI36" s="6">
        <v>0</v>
      </c>
      <c r="DJ36" s="26">
        <f t="shared" si="52"/>
        <v>0</v>
      </c>
      <c r="DK36" s="6">
        <v>0</v>
      </c>
      <c r="DL36" s="26">
        <f t="shared" si="53"/>
        <v>0</v>
      </c>
      <c r="DM36" s="6">
        <v>0</v>
      </c>
      <c r="DN36" s="26">
        <f t="shared" si="54"/>
        <v>0</v>
      </c>
      <c r="DO36" s="6">
        <v>0</v>
      </c>
      <c r="DP36" s="26">
        <f t="shared" si="55"/>
        <v>0</v>
      </c>
    </row>
    <row r="37" spans="1:120" ht="11.25" customHeight="1">
      <c r="A37" s="27" t="s">
        <v>524</v>
      </c>
      <c r="B37" s="6">
        <v>95</v>
      </c>
      <c r="C37" s="6">
        <f t="shared" si="57"/>
        <v>46</v>
      </c>
      <c r="D37" s="6">
        <v>0</v>
      </c>
      <c r="E37" s="26">
        <f t="shared" si="0"/>
        <v>0</v>
      </c>
      <c r="F37" s="6">
        <v>0</v>
      </c>
      <c r="G37" s="26">
        <f t="shared" si="1"/>
        <v>0</v>
      </c>
      <c r="H37" s="6">
        <v>0</v>
      </c>
      <c r="I37" s="26">
        <f t="shared" si="2"/>
        <v>0</v>
      </c>
      <c r="J37" s="6">
        <v>0</v>
      </c>
      <c r="K37" s="26">
        <f t="shared" si="3"/>
        <v>0</v>
      </c>
      <c r="L37" s="6">
        <v>0</v>
      </c>
      <c r="M37" s="26">
        <f t="shared" si="4"/>
        <v>0</v>
      </c>
      <c r="N37" s="6">
        <v>0</v>
      </c>
      <c r="O37" s="26">
        <f t="shared" si="5"/>
        <v>0</v>
      </c>
      <c r="P37" s="6">
        <v>0</v>
      </c>
      <c r="Q37" s="26">
        <f t="shared" si="6"/>
        <v>0</v>
      </c>
      <c r="R37" s="6">
        <v>0</v>
      </c>
      <c r="S37" s="26">
        <f t="shared" si="7"/>
        <v>0</v>
      </c>
      <c r="T37" s="27" t="s">
        <v>524</v>
      </c>
      <c r="U37" s="6">
        <v>4</v>
      </c>
      <c r="V37" s="26">
        <f t="shared" si="8"/>
        <v>8.695652173913043</v>
      </c>
      <c r="W37" s="6">
        <v>1</v>
      </c>
      <c r="X37" s="26">
        <f t="shared" si="9"/>
        <v>2.1739130434782608</v>
      </c>
      <c r="Y37" s="6">
        <v>0</v>
      </c>
      <c r="Z37" s="26">
        <f t="shared" si="10"/>
        <v>0</v>
      </c>
      <c r="AA37" s="6">
        <v>9</v>
      </c>
      <c r="AB37" s="26">
        <f t="shared" si="11"/>
        <v>19.565217391304348</v>
      </c>
      <c r="AC37" s="6">
        <v>0</v>
      </c>
      <c r="AD37" s="26">
        <f t="shared" si="12"/>
        <v>0</v>
      </c>
      <c r="AE37" s="6">
        <v>0</v>
      </c>
      <c r="AF37" s="26">
        <f t="shared" si="13"/>
        <v>0</v>
      </c>
      <c r="AG37" s="6">
        <v>0</v>
      </c>
      <c r="AH37" s="26">
        <f t="shared" si="14"/>
        <v>0</v>
      </c>
      <c r="AI37" s="6">
        <v>0</v>
      </c>
      <c r="AJ37" s="26">
        <f t="shared" si="15"/>
        <v>0</v>
      </c>
      <c r="AK37" s="6">
        <v>5</v>
      </c>
      <c r="AL37" s="26">
        <f t="shared" si="16"/>
        <v>10.869565217391305</v>
      </c>
      <c r="AM37" s="6">
        <v>11</v>
      </c>
      <c r="AN37" s="26">
        <f t="shared" si="17"/>
        <v>23.91304347826087</v>
      </c>
      <c r="AO37" s="27" t="s">
        <v>524</v>
      </c>
      <c r="AP37" s="6">
        <v>0</v>
      </c>
      <c r="AQ37" s="26">
        <f t="shared" si="18"/>
        <v>0</v>
      </c>
      <c r="AR37" s="6">
        <v>0</v>
      </c>
      <c r="AS37" s="26">
        <f t="shared" si="19"/>
        <v>0</v>
      </c>
      <c r="AT37" s="6">
        <v>0</v>
      </c>
      <c r="AU37" s="26">
        <f t="shared" si="20"/>
        <v>0</v>
      </c>
      <c r="AV37" s="6">
        <v>2</v>
      </c>
      <c r="AW37" s="26">
        <f t="shared" si="21"/>
        <v>4.3478260869565215</v>
      </c>
      <c r="AX37" s="6">
        <v>0</v>
      </c>
      <c r="AY37" s="26">
        <f t="shared" si="22"/>
        <v>0</v>
      </c>
      <c r="AZ37" s="6">
        <v>0</v>
      </c>
      <c r="BA37" s="26">
        <f t="shared" si="23"/>
        <v>0</v>
      </c>
      <c r="BB37" s="6">
        <v>3</v>
      </c>
      <c r="BC37" s="26">
        <f t="shared" si="24"/>
        <v>6.521739130434782</v>
      </c>
      <c r="BD37" s="6">
        <v>0</v>
      </c>
      <c r="BE37" s="26">
        <f t="shared" si="25"/>
        <v>0</v>
      </c>
      <c r="BF37" s="6">
        <v>0</v>
      </c>
      <c r="BG37" s="26">
        <f t="shared" si="26"/>
        <v>0</v>
      </c>
      <c r="BH37" s="6">
        <v>0</v>
      </c>
      <c r="BI37" s="26">
        <f t="shared" si="27"/>
        <v>0</v>
      </c>
      <c r="BJ37" s="27" t="s">
        <v>524</v>
      </c>
      <c r="BK37" s="6">
        <v>0</v>
      </c>
      <c r="BL37" s="26">
        <f t="shared" si="28"/>
        <v>0</v>
      </c>
      <c r="BM37" s="6">
        <v>0</v>
      </c>
      <c r="BN37" s="26">
        <f t="shared" si="29"/>
        <v>0</v>
      </c>
      <c r="BO37" s="6">
        <v>0</v>
      </c>
      <c r="BP37" s="26">
        <f t="shared" si="30"/>
        <v>0</v>
      </c>
      <c r="BQ37" s="6">
        <v>0</v>
      </c>
      <c r="BR37" s="26">
        <f t="shared" si="31"/>
        <v>0</v>
      </c>
      <c r="BS37" s="6">
        <v>0</v>
      </c>
      <c r="BT37" s="26">
        <f t="shared" si="32"/>
        <v>0</v>
      </c>
      <c r="BU37" s="6">
        <v>0</v>
      </c>
      <c r="BV37" s="26">
        <f t="shared" si="33"/>
        <v>0</v>
      </c>
      <c r="BW37" s="6">
        <v>0</v>
      </c>
      <c r="BX37" s="26">
        <f t="shared" si="34"/>
        <v>0</v>
      </c>
      <c r="BY37" s="6">
        <v>0</v>
      </c>
      <c r="BZ37" s="26">
        <f t="shared" si="35"/>
        <v>0</v>
      </c>
      <c r="CA37" s="6">
        <v>0</v>
      </c>
      <c r="CB37" s="26">
        <f t="shared" si="36"/>
        <v>0</v>
      </c>
      <c r="CC37" s="6">
        <v>0</v>
      </c>
      <c r="CD37" s="26">
        <f t="shared" si="37"/>
        <v>0</v>
      </c>
      <c r="CE37" s="27" t="s">
        <v>524</v>
      </c>
      <c r="CF37" s="6">
        <v>0</v>
      </c>
      <c r="CG37" s="26">
        <f t="shared" si="38"/>
        <v>0</v>
      </c>
      <c r="CH37" s="6">
        <v>0</v>
      </c>
      <c r="CI37" s="26">
        <f t="shared" si="39"/>
        <v>0</v>
      </c>
      <c r="CJ37" s="6">
        <v>0</v>
      </c>
      <c r="CK37" s="26">
        <f t="shared" si="40"/>
        <v>0</v>
      </c>
      <c r="CL37" s="6">
        <v>0</v>
      </c>
      <c r="CM37" s="26">
        <f t="shared" si="41"/>
        <v>0</v>
      </c>
      <c r="CN37" s="6">
        <v>0</v>
      </c>
      <c r="CO37" s="26">
        <f t="shared" si="42"/>
        <v>0</v>
      </c>
      <c r="CP37" s="6">
        <v>0</v>
      </c>
      <c r="CQ37" s="26">
        <f t="shared" si="43"/>
        <v>0</v>
      </c>
      <c r="CR37" s="6">
        <v>0</v>
      </c>
      <c r="CS37" s="26">
        <f t="shared" si="44"/>
        <v>0</v>
      </c>
      <c r="CT37" s="6">
        <v>2</v>
      </c>
      <c r="CU37" s="26">
        <f t="shared" si="45"/>
        <v>4.3478260869565215</v>
      </c>
      <c r="CV37" s="6">
        <v>0</v>
      </c>
      <c r="CW37" s="26">
        <f t="shared" si="46"/>
        <v>0</v>
      </c>
      <c r="CX37" s="6">
        <v>9</v>
      </c>
      <c r="CY37" s="26">
        <f t="shared" si="47"/>
        <v>19.565217391304348</v>
      </c>
      <c r="CZ37" s="27" t="s">
        <v>524</v>
      </c>
      <c r="DA37" s="6">
        <v>0</v>
      </c>
      <c r="DB37" s="26">
        <f t="shared" si="48"/>
        <v>0</v>
      </c>
      <c r="DC37" s="6">
        <v>0</v>
      </c>
      <c r="DD37" s="26">
        <f t="shared" si="49"/>
        <v>0</v>
      </c>
      <c r="DE37" s="6">
        <v>0</v>
      </c>
      <c r="DF37" s="26">
        <f t="shared" si="50"/>
        <v>0</v>
      </c>
      <c r="DG37" s="6">
        <v>0</v>
      </c>
      <c r="DH37" s="26">
        <f t="shared" si="51"/>
        <v>0</v>
      </c>
      <c r="DI37" s="6">
        <v>0</v>
      </c>
      <c r="DJ37" s="26">
        <f t="shared" si="52"/>
        <v>0</v>
      </c>
      <c r="DK37" s="6">
        <v>0</v>
      </c>
      <c r="DL37" s="26">
        <f t="shared" si="53"/>
        <v>0</v>
      </c>
      <c r="DM37" s="6">
        <v>0</v>
      </c>
      <c r="DN37" s="26">
        <f t="shared" si="54"/>
        <v>0</v>
      </c>
      <c r="DO37" s="6">
        <v>0</v>
      </c>
      <c r="DP37" s="26">
        <f t="shared" si="55"/>
        <v>0</v>
      </c>
    </row>
    <row r="38" spans="1:120" ht="11.25" customHeight="1">
      <c r="A38" s="27" t="s">
        <v>525</v>
      </c>
      <c r="B38" s="6">
        <v>2</v>
      </c>
      <c r="C38" s="6">
        <f t="shared" si="57"/>
        <v>1</v>
      </c>
      <c r="D38" s="6">
        <v>0</v>
      </c>
      <c r="E38" s="26">
        <f t="shared" si="0"/>
        <v>0</v>
      </c>
      <c r="F38" s="6">
        <v>0</v>
      </c>
      <c r="G38" s="26">
        <f t="shared" si="1"/>
        <v>0</v>
      </c>
      <c r="H38" s="6">
        <v>0</v>
      </c>
      <c r="I38" s="26">
        <f t="shared" si="2"/>
        <v>0</v>
      </c>
      <c r="J38" s="6">
        <v>0</v>
      </c>
      <c r="K38" s="26">
        <f t="shared" si="3"/>
        <v>0</v>
      </c>
      <c r="L38" s="6">
        <v>0</v>
      </c>
      <c r="M38" s="26">
        <f t="shared" si="4"/>
        <v>0</v>
      </c>
      <c r="N38" s="6">
        <v>0</v>
      </c>
      <c r="O38" s="26">
        <f t="shared" si="5"/>
        <v>0</v>
      </c>
      <c r="P38" s="6">
        <v>0</v>
      </c>
      <c r="Q38" s="26">
        <f t="shared" si="6"/>
        <v>0</v>
      </c>
      <c r="R38" s="6">
        <v>0</v>
      </c>
      <c r="S38" s="26">
        <f t="shared" si="7"/>
        <v>0</v>
      </c>
      <c r="T38" s="27" t="s">
        <v>525</v>
      </c>
      <c r="U38" s="6">
        <v>1</v>
      </c>
      <c r="V38" s="26">
        <f t="shared" si="8"/>
        <v>100</v>
      </c>
      <c r="W38" s="6">
        <v>0</v>
      </c>
      <c r="X38" s="26">
        <f t="shared" si="9"/>
        <v>0</v>
      </c>
      <c r="Y38" s="6">
        <v>0</v>
      </c>
      <c r="Z38" s="26">
        <f t="shared" si="10"/>
        <v>0</v>
      </c>
      <c r="AA38" s="6">
        <v>0</v>
      </c>
      <c r="AB38" s="26">
        <f t="shared" si="11"/>
        <v>0</v>
      </c>
      <c r="AC38" s="6">
        <v>0</v>
      </c>
      <c r="AD38" s="26">
        <f t="shared" si="12"/>
        <v>0</v>
      </c>
      <c r="AE38" s="6">
        <v>0</v>
      </c>
      <c r="AF38" s="26">
        <f t="shared" si="13"/>
        <v>0</v>
      </c>
      <c r="AG38" s="6">
        <v>0</v>
      </c>
      <c r="AH38" s="26">
        <f t="shared" si="14"/>
        <v>0</v>
      </c>
      <c r="AI38" s="6">
        <v>0</v>
      </c>
      <c r="AJ38" s="26">
        <f t="shared" si="15"/>
        <v>0</v>
      </c>
      <c r="AK38" s="6">
        <v>0</v>
      </c>
      <c r="AL38" s="26">
        <f t="shared" si="16"/>
        <v>0</v>
      </c>
      <c r="AM38" s="6">
        <v>0</v>
      </c>
      <c r="AN38" s="26">
        <f t="shared" si="17"/>
        <v>0</v>
      </c>
      <c r="AO38" s="27" t="s">
        <v>525</v>
      </c>
      <c r="AP38" s="6">
        <v>0</v>
      </c>
      <c r="AQ38" s="26">
        <f t="shared" si="18"/>
        <v>0</v>
      </c>
      <c r="AR38" s="6">
        <v>0</v>
      </c>
      <c r="AS38" s="26">
        <f t="shared" si="19"/>
        <v>0</v>
      </c>
      <c r="AT38" s="6">
        <v>0</v>
      </c>
      <c r="AU38" s="26">
        <f t="shared" si="20"/>
        <v>0</v>
      </c>
      <c r="AV38" s="6">
        <v>0</v>
      </c>
      <c r="AW38" s="26">
        <f t="shared" si="21"/>
        <v>0</v>
      </c>
      <c r="AX38" s="6">
        <v>0</v>
      </c>
      <c r="AY38" s="26">
        <f t="shared" si="22"/>
        <v>0</v>
      </c>
      <c r="AZ38" s="6">
        <v>0</v>
      </c>
      <c r="BA38" s="26">
        <f t="shared" si="23"/>
        <v>0</v>
      </c>
      <c r="BB38" s="6">
        <v>0</v>
      </c>
      <c r="BC38" s="26">
        <f t="shared" si="24"/>
        <v>0</v>
      </c>
      <c r="BD38" s="6">
        <v>0</v>
      </c>
      <c r="BE38" s="26">
        <f t="shared" si="25"/>
        <v>0</v>
      </c>
      <c r="BF38" s="6">
        <v>0</v>
      </c>
      <c r="BG38" s="26">
        <f t="shared" si="26"/>
        <v>0</v>
      </c>
      <c r="BH38" s="6">
        <v>0</v>
      </c>
      <c r="BI38" s="26">
        <f t="shared" si="27"/>
        <v>0</v>
      </c>
      <c r="BJ38" s="27" t="s">
        <v>525</v>
      </c>
      <c r="BK38" s="6">
        <v>0</v>
      </c>
      <c r="BL38" s="26">
        <f t="shared" si="28"/>
        <v>0</v>
      </c>
      <c r="BM38" s="6">
        <v>0</v>
      </c>
      <c r="BN38" s="26">
        <f t="shared" si="29"/>
        <v>0</v>
      </c>
      <c r="BO38" s="6">
        <v>0</v>
      </c>
      <c r="BP38" s="26">
        <f t="shared" si="30"/>
        <v>0</v>
      </c>
      <c r="BQ38" s="6">
        <v>0</v>
      </c>
      <c r="BR38" s="26">
        <f t="shared" si="31"/>
        <v>0</v>
      </c>
      <c r="BS38" s="6">
        <v>0</v>
      </c>
      <c r="BT38" s="26">
        <f t="shared" si="32"/>
        <v>0</v>
      </c>
      <c r="BU38" s="6">
        <v>0</v>
      </c>
      <c r="BV38" s="26">
        <f t="shared" si="33"/>
        <v>0</v>
      </c>
      <c r="BW38" s="6">
        <v>0</v>
      </c>
      <c r="BX38" s="26">
        <f t="shared" si="34"/>
        <v>0</v>
      </c>
      <c r="BY38" s="6">
        <v>0</v>
      </c>
      <c r="BZ38" s="26">
        <f t="shared" si="35"/>
        <v>0</v>
      </c>
      <c r="CA38" s="6">
        <v>0</v>
      </c>
      <c r="CB38" s="26">
        <f t="shared" si="36"/>
        <v>0</v>
      </c>
      <c r="CC38" s="6">
        <v>0</v>
      </c>
      <c r="CD38" s="26">
        <f t="shared" si="37"/>
        <v>0</v>
      </c>
      <c r="CE38" s="27" t="s">
        <v>525</v>
      </c>
      <c r="CF38" s="6">
        <v>0</v>
      </c>
      <c r="CG38" s="26">
        <f t="shared" si="38"/>
        <v>0</v>
      </c>
      <c r="CH38" s="6">
        <v>0</v>
      </c>
      <c r="CI38" s="26">
        <f t="shared" si="39"/>
        <v>0</v>
      </c>
      <c r="CJ38" s="6">
        <v>0</v>
      </c>
      <c r="CK38" s="26">
        <f t="shared" si="40"/>
        <v>0</v>
      </c>
      <c r="CL38" s="6">
        <v>0</v>
      </c>
      <c r="CM38" s="26">
        <f t="shared" si="41"/>
        <v>0</v>
      </c>
      <c r="CN38" s="6">
        <v>0</v>
      </c>
      <c r="CO38" s="26">
        <f t="shared" si="42"/>
        <v>0</v>
      </c>
      <c r="CP38" s="6">
        <v>0</v>
      </c>
      <c r="CQ38" s="26">
        <f t="shared" si="43"/>
        <v>0</v>
      </c>
      <c r="CR38" s="6">
        <v>0</v>
      </c>
      <c r="CS38" s="26">
        <f t="shared" si="44"/>
        <v>0</v>
      </c>
      <c r="CT38" s="6">
        <v>0</v>
      </c>
      <c r="CU38" s="26">
        <f t="shared" si="45"/>
        <v>0</v>
      </c>
      <c r="CV38" s="6">
        <v>0</v>
      </c>
      <c r="CW38" s="26">
        <f t="shared" si="46"/>
        <v>0</v>
      </c>
      <c r="CX38" s="6">
        <v>0</v>
      </c>
      <c r="CY38" s="26">
        <f t="shared" si="47"/>
        <v>0</v>
      </c>
      <c r="CZ38" s="27" t="s">
        <v>525</v>
      </c>
      <c r="DA38" s="6">
        <v>0</v>
      </c>
      <c r="DB38" s="26">
        <f t="shared" si="48"/>
        <v>0</v>
      </c>
      <c r="DC38" s="6">
        <v>0</v>
      </c>
      <c r="DD38" s="26">
        <f t="shared" si="49"/>
        <v>0</v>
      </c>
      <c r="DE38" s="6">
        <v>0</v>
      </c>
      <c r="DF38" s="26">
        <f t="shared" si="50"/>
        <v>0</v>
      </c>
      <c r="DG38" s="6">
        <v>0</v>
      </c>
      <c r="DH38" s="26">
        <f t="shared" si="51"/>
        <v>0</v>
      </c>
      <c r="DI38" s="6">
        <v>0</v>
      </c>
      <c r="DJ38" s="26">
        <f t="shared" si="52"/>
        <v>0</v>
      </c>
      <c r="DK38" s="6">
        <v>0</v>
      </c>
      <c r="DL38" s="26">
        <f t="shared" si="53"/>
        <v>0</v>
      </c>
      <c r="DM38" s="6">
        <v>0</v>
      </c>
      <c r="DN38" s="26">
        <f t="shared" si="54"/>
        <v>0</v>
      </c>
      <c r="DO38" s="6">
        <v>0</v>
      </c>
      <c r="DP38" s="26">
        <f t="shared" si="55"/>
        <v>0</v>
      </c>
    </row>
    <row r="39" spans="1:120" ht="14.25" customHeight="1">
      <c r="A39" s="29" t="s">
        <v>526</v>
      </c>
      <c r="B39" s="6">
        <v>108</v>
      </c>
      <c r="C39" s="6">
        <f aca="true" t="shared" si="58" ref="C39:C49">SUM(D39+F39+H39+J39+L39+N39+P39+R39+U39+W39+Y39+AA39+AC39+AE39+AG39+AI39+AK39+AM39+AP39+AR39+AT39+AV39+AX39+AZ39+BB39+BD39+BF39+BH39+BK39+BM39+BO39+BQ39+BS39+BU39+BW39+BY39+CA39+CC39+CF39+CH39+CJ39+CL39+CN39+CP39+CR39+CT39+CV39+CX39+DA39+DC39+DE39+DG39+DI39+DK39+DM39+DO39)</f>
        <v>31</v>
      </c>
      <c r="D39" s="6">
        <v>0</v>
      </c>
      <c r="E39" s="26">
        <f t="shared" si="0"/>
        <v>0</v>
      </c>
      <c r="F39" s="6">
        <v>0</v>
      </c>
      <c r="G39" s="26">
        <f t="shared" si="1"/>
        <v>0</v>
      </c>
      <c r="H39" s="6">
        <v>0</v>
      </c>
      <c r="I39" s="26">
        <f t="shared" si="2"/>
        <v>0</v>
      </c>
      <c r="J39" s="6">
        <v>0</v>
      </c>
      <c r="K39" s="26">
        <f t="shared" si="3"/>
        <v>0</v>
      </c>
      <c r="L39" s="6">
        <v>0</v>
      </c>
      <c r="M39" s="26">
        <f t="shared" si="4"/>
        <v>0</v>
      </c>
      <c r="N39" s="6">
        <v>0</v>
      </c>
      <c r="O39" s="26">
        <f t="shared" si="5"/>
        <v>0</v>
      </c>
      <c r="P39" s="6">
        <v>0</v>
      </c>
      <c r="Q39" s="26">
        <f t="shared" si="6"/>
        <v>0</v>
      </c>
      <c r="R39" s="6">
        <v>0</v>
      </c>
      <c r="S39" s="26">
        <f t="shared" si="7"/>
        <v>0</v>
      </c>
      <c r="T39" s="29" t="s">
        <v>526</v>
      </c>
      <c r="U39" s="6">
        <v>0</v>
      </c>
      <c r="V39" s="26">
        <f t="shared" si="8"/>
        <v>0</v>
      </c>
      <c r="W39" s="6">
        <v>0</v>
      </c>
      <c r="X39" s="26">
        <f t="shared" si="9"/>
        <v>0</v>
      </c>
      <c r="Y39" s="6">
        <v>0</v>
      </c>
      <c r="Z39" s="26">
        <f t="shared" si="10"/>
        <v>0</v>
      </c>
      <c r="AA39" s="6">
        <v>10</v>
      </c>
      <c r="AB39" s="26">
        <f t="shared" si="11"/>
        <v>32.25806451612903</v>
      </c>
      <c r="AC39" s="6">
        <v>0</v>
      </c>
      <c r="AD39" s="26">
        <f t="shared" si="12"/>
        <v>0</v>
      </c>
      <c r="AE39" s="6">
        <v>0</v>
      </c>
      <c r="AF39" s="26">
        <f t="shared" si="13"/>
        <v>0</v>
      </c>
      <c r="AG39" s="6">
        <v>0</v>
      </c>
      <c r="AH39" s="26">
        <f t="shared" si="14"/>
        <v>0</v>
      </c>
      <c r="AI39" s="6">
        <v>0</v>
      </c>
      <c r="AJ39" s="26">
        <f t="shared" si="15"/>
        <v>0</v>
      </c>
      <c r="AK39" s="6">
        <v>7</v>
      </c>
      <c r="AL39" s="26">
        <f t="shared" si="16"/>
        <v>22.58064516129032</v>
      </c>
      <c r="AM39" s="6">
        <v>5</v>
      </c>
      <c r="AN39" s="26">
        <f t="shared" si="17"/>
        <v>16.129032258064516</v>
      </c>
      <c r="AO39" s="29" t="s">
        <v>526</v>
      </c>
      <c r="AP39" s="6">
        <v>0</v>
      </c>
      <c r="AQ39" s="26">
        <f t="shared" si="18"/>
        <v>0</v>
      </c>
      <c r="AR39" s="6">
        <v>0</v>
      </c>
      <c r="AS39" s="26">
        <f t="shared" si="19"/>
        <v>0</v>
      </c>
      <c r="AT39" s="6">
        <v>0</v>
      </c>
      <c r="AU39" s="26">
        <f t="shared" si="20"/>
        <v>0</v>
      </c>
      <c r="AV39" s="6">
        <v>3</v>
      </c>
      <c r="AW39" s="26">
        <f t="shared" si="21"/>
        <v>9.67741935483871</v>
      </c>
      <c r="AX39" s="6">
        <v>0</v>
      </c>
      <c r="AY39" s="26">
        <f t="shared" si="22"/>
        <v>0</v>
      </c>
      <c r="AZ39" s="6">
        <v>0</v>
      </c>
      <c r="BA39" s="26">
        <f t="shared" si="23"/>
        <v>0</v>
      </c>
      <c r="BB39" s="6">
        <v>5</v>
      </c>
      <c r="BC39" s="26">
        <f t="shared" si="24"/>
        <v>16.129032258064516</v>
      </c>
      <c r="BD39" s="6">
        <v>0</v>
      </c>
      <c r="BE39" s="26">
        <f t="shared" si="25"/>
        <v>0</v>
      </c>
      <c r="BF39" s="6">
        <v>0</v>
      </c>
      <c r="BG39" s="26">
        <f t="shared" si="26"/>
        <v>0</v>
      </c>
      <c r="BH39" s="6">
        <v>0</v>
      </c>
      <c r="BI39" s="26">
        <f t="shared" si="27"/>
        <v>0</v>
      </c>
      <c r="BJ39" s="29" t="s">
        <v>526</v>
      </c>
      <c r="BK39" s="6">
        <v>0</v>
      </c>
      <c r="BL39" s="26">
        <f t="shared" si="28"/>
        <v>0</v>
      </c>
      <c r="BM39" s="6">
        <v>0</v>
      </c>
      <c r="BN39" s="26">
        <f t="shared" si="29"/>
        <v>0</v>
      </c>
      <c r="BO39" s="6">
        <v>0</v>
      </c>
      <c r="BP39" s="26">
        <f t="shared" si="30"/>
        <v>0</v>
      </c>
      <c r="BQ39" s="6">
        <v>0</v>
      </c>
      <c r="BR39" s="26">
        <f t="shared" si="31"/>
        <v>0</v>
      </c>
      <c r="BS39" s="6">
        <v>0</v>
      </c>
      <c r="BT39" s="26">
        <f t="shared" si="32"/>
        <v>0</v>
      </c>
      <c r="BU39" s="6">
        <v>0</v>
      </c>
      <c r="BV39" s="26">
        <f t="shared" si="33"/>
        <v>0</v>
      </c>
      <c r="BW39" s="6">
        <v>0</v>
      </c>
      <c r="BX39" s="26">
        <f t="shared" si="34"/>
        <v>0</v>
      </c>
      <c r="BY39" s="6">
        <v>0</v>
      </c>
      <c r="BZ39" s="26">
        <f t="shared" si="35"/>
        <v>0</v>
      </c>
      <c r="CA39" s="6">
        <v>0</v>
      </c>
      <c r="CB39" s="26">
        <f t="shared" si="36"/>
        <v>0</v>
      </c>
      <c r="CC39" s="6">
        <v>0</v>
      </c>
      <c r="CD39" s="26">
        <f t="shared" si="37"/>
        <v>0</v>
      </c>
      <c r="CE39" s="29" t="s">
        <v>526</v>
      </c>
      <c r="CF39" s="6">
        <v>0</v>
      </c>
      <c r="CG39" s="26">
        <f t="shared" si="38"/>
        <v>0</v>
      </c>
      <c r="CH39" s="6">
        <v>0</v>
      </c>
      <c r="CI39" s="26">
        <f t="shared" si="39"/>
        <v>0</v>
      </c>
      <c r="CJ39" s="6">
        <v>0</v>
      </c>
      <c r="CK39" s="26">
        <f t="shared" si="40"/>
        <v>0</v>
      </c>
      <c r="CL39" s="6">
        <v>0</v>
      </c>
      <c r="CM39" s="26">
        <f t="shared" si="41"/>
        <v>0</v>
      </c>
      <c r="CN39" s="6">
        <v>0</v>
      </c>
      <c r="CO39" s="26">
        <f t="shared" si="42"/>
        <v>0</v>
      </c>
      <c r="CP39" s="6">
        <v>0</v>
      </c>
      <c r="CQ39" s="26">
        <f t="shared" si="43"/>
        <v>0</v>
      </c>
      <c r="CR39" s="6">
        <v>0</v>
      </c>
      <c r="CS39" s="26">
        <f t="shared" si="44"/>
        <v>0</v>
      </c>
      <c r="CT39" s="6">
        <v>1</v>
      </c>
      <c r="CU39" s="26">
        <f t="shared" si="45"/>
        <v>3.225806451612903</v>
      </c>
      <c r="CV39" s="6">
        <v>0</v>
      </c>
      <c r="CW39" s="26">
        <f t="shared" si="46"/>
        <v>0</v>
      </c>
      <c r="CX39" s="6">
        <v>0</v>
      </c>
      <c r="CY39" s="26">
        <f t="shared" si="47"/>
        <v>0</v>
      </c>
      <c r="CZ39" s="29" t="s">
        <v>526</v>
      </c>
      <c r="DA39" s="6">
        <v>0</v>
      </c>
      <c r="DB39" s="26">
        <f t="shared" si="48"/>
        <v>0</v>
      </c>
      <c r="DC39" s="6">
        <v>0</v>
      </c>
      <c r="DD39" s="26">
        <f t="shared" si="49"/>
        <v>0</v>
      </c>
      <c r="DE39" s="6">
        <v>0</v>
      </c>
      <c r="DF39" s="26">
        <f t="shared" si="50"/>
        <v>0</v>
      </c>
      <c r="DG39" s="6">
        <v>0</v>
      </c>
      <c r="DH39" s="26">
        <f t="shared" si="51"/>
        <v>0</v>
      </c>
      <c r="DI39" s="6">
        <v>0</v>
      </c>
      <c r="DJ39" s="26">
        <f t="shared" si="52"/>
        <v>0</v>
      </c>
      <c r="DK39" s="6">
        <v>0</v>
      </c>
      <c r="DL39" s="26">
        <f t="shared" si="53"/>
        <v>0</v>
      </c>
      <c r="DM39" s="6">
        <v>0</v>
      </c>
      <c r="DN39" s="26">
        <f t="shared" si="54"/>
        <v>0</v>
      </c>
      <c r="DO39" s="6">
        <v>0</v>
      </c>
      <c r="DP39" s="26">
        <f t="shared" si="55"/>
        <v>0</v>
      </c>
    </row>
    <row r="40" spans="1:120" ht="11.25" customHeight="1">
      <c r="A40" s="29" t="s">
        <v>527</v>
      </c>
      <c r="B40" s="6">
        <v>70</v>
      </c>
      <c r="C40" s="6">
        <f t="shared" si="58"/>
        <v>33</v>
      </c>
      <c r="D40" s="6">
        <v>0</v>
      </c>
      <c r="E40" s="26">
        <f t="shared" si="0"/>
        <v>0</v>
      </c>
      <c r="F40" s="6">
        <v>0</v>
      </c>
      <c r="G40" s="26">
        <f t="shared" si="1"/>
        <v>0</v>
      </c>
      <c r="H40" s="6">
        <v>0</v>
      </c>
      <c r="I40" s="26">
        <f t="shared" si="2"/>
        <v>0</v>
      </c>
      <c r="J40" s="6">
        <v>0</v>
      </c>
      <c r="K40" s="26">
        <f t="shared" si="3"/>
        <v>0</v>
      </c>
      <c r="L40" s="6">
        <v>0</v>
      </c>
      <c r="M40" s="26">
        <f t="shared" si="4"/>
        <v>0</v>
      </c>
      <c r="N40" s="6">
        <v>0</v>
      </c>
      <c r="O40" s="26">
        <f t="shared" si="5"/>
        <v>0</v>
      </c>
      <c r="P40" s="6">
        <v>0</v>
      </c>
      <c r="Q40" s="26">
        <f t="shared" si="6"/>
        <v>0</v>
      </c>
      <c r="R40" s="6">
        <v>0</v>
      </c>
      <c r="S40" s="26">
        <f t="shared" si="7"/>
        <v>0</v>
      </c>
      <c r="T40" s="29" t="s">
        <v>527</v>
      </c>
      <c r="U40" s="6">
        <v>2</v>
      </c>
      <c r="V40" s="26">
        <f t="shared" si="8"/>
        <v>6.0606060606060606</v>
      </c>
      <c r="W40" s="6">
        <v>2</v>
      </c>
      <c r="X40" s="26">
        <f t="shared" si="9"/>
        <v>6.0606060606060606</v>
      </c>
      <c r="Y40" s="6">
        <v>2</v>
      </c>
      <c r="Z40" s="26">
        <f t="shared" si="10"/>
        <v>6.0606060606060606</v>
      </c>
      <c r="AA40" s="6">
        <v>2</v>
      </c>
      <c r="AB40" s="26">
        <f t="shared" si="11"/>
        <v>6.0606060606060606</v>
      </c>
      <c r="AC40" s="6">
        <v>0</v>
      </c>
      <c r="AD40" s="26">
        <f t="shared" si="12"/>
        <v>0</v>
      </c>
      <c r="AE40" s="6">
        <v>0</v>
      </c>
      <c r="AF40" s="26">
        <f t="shared" si="13"/>
        <v>0</v>
      </c>
      <c r="AG40" s="6">
        <v>0</v>
      </c>
      <c r="AH40" s="26">
        <f t="shared" si="14"/>
        <v>0</v>
      </c>
      <c r="AI40" s="6">
        <v>0</v>
      </c>
      <c r="AJ40" s="26">
        <f t="shared" si="15"/>
        <v>0</v>
      </c>
      <c r="AK40" s="6">
        <v>4</v>
      </c>
      <c r="AL40" s="26">
        <f t="shared" si="16"/>
        <v>12.121212121212121</v>
      </c>
      <c r="AM40" s="6">
        <v>5</v>
      </c>
      <c r="AN40" s="26">
        <f t="shared" si="17"/>
        <v>15.151515151515152</v>
      </c>
      <c r="AO40" s="29" t="s">
        <v>527</v>
      </c>
      <c r="AP40" s="6">
        <v>0</v>
      </c>
      <c r="AQ40" s="26">
        <f t="shared" si="18"/>
        <v>0</v>
      </c>
      <c r="AR40" s="6">
        <v>0</v>
      </c>
      <c r="AS40" s="26">
        <f t="shared" si="19"/>
        <v>0</v>
      </c>
      <c r="AT40" s="6">
        <v>0</v>
      </c>
      <c r="AU40" s="26">
        <f t="shared" si="20"/>
        <v>0</v>
      </c>
      <c r="AV40" s="6">
        <v>6</v>
      </c>
      <c r="AW40" s="26">
        <f t="shared" si="21"/>
        <v>18.181818181818183</v>
      </c>
      <c r="AX40" s="6">
        <v>0</v>
      </c>
      <c r="AY40" s="26">
        <f t="shared" si="22"/>
        <v>0</v>
      </c>
      <c r="AZ40" s="6">
        <v>3</v>
      </c>
      <c r="BA40" s="26">
        <f t="shared" si="23"/>
        <v>9.090909090909092</v>
      </c>
      <c r="BB40" s="6">
        <v>5</v>
      </c>
      <c r="BC40" s="26">
        <f t="shared" si="24"/>
        <v>15.151515151515152</v>
      </c>
      <c r="BD40" s="6">
        <v>0</v>
      </c>
      <c r="BE40" s="26">
        <f t="shared" si="25"/>
        <v>0</v>
      </c>
      <c r="BF40" s="6">
        <v>0</v>
      </c>
      <c r="BG40" s="26">
        <f t="shared" si="26"/>
        <v>0</v>
      </c>
      <c r="BH40" s="6">
        <v>0</v>
      </c>
      <c r="BI40" s="26">
        <f t="shared" si="27"/>
        <v>0</v>
      </c>
      <c r="BJ40" s="29" t="s">
        <v>527</v>
      </c>
      <c r="BK40" s="6">
        <v>0</v>
      </c>
      <c r="BL40" s="26">
        <f t="shared" si="28"/>
        <v>0</v>
      </c>
      <c r="BM40" s="6">
        <v>0</v>
      </c>
      <c r="BN40" s="26">
        <f t="shared" si="29"/>
        <v>0</v>
      </c>
      <c r="BO40" s="6">
        <v>0</v>
      </c>
      <c r="BP40" s="26">
        <f t="shared" si="30"/>
        <v>0</v>
      </c>
      <c r="BQ40" s="6">
        <v>0</v>
      </c>
      <c r="BR40" s="26">
        <f t="shared" si="31"/>
        <v>0</v>
      </c>
      <c r="BS40" s="6">
        <v>0</v>
      </c>
      <c r="BT40" s="26">
        <f t="shared" si="32"/>
        <v>0</v>
      </c>
      <c r="BU40" s="6">
        <v>0</v>
      </c>
      <c r="BV40" s="26">
        <f t="shared" si="33"/>
        <v>0</v>
      </c>
      <c r="BW40" s="6">
        <v>0</v>
      </c>
      <c r="BX40" s="26">
        <f t="shared" si="34"/>
        <v>0</v>
      </c>
      <c r="BY40" s="6">
        <v>0</v>
      </c>
      <c r="BZ40" s="26">
        <f t="shared" si="35"/>
        <v>0</v>
      </c>
      <c r="CA40" s="6">
        <v>0</v>
      </c>
      <c r="CB40" s="26">
        <f t="shared" si="36"/>
        <v>0</v>
      </c>
      <c r="CC40" s="6">
        <v>0</v>
      </c>
      <c r="CD40" s="26">
        <f t="shared" si="37"/>
        <v>0</v>
      </c>
      <c r="CE40" s="29" t="s">
        <v>527</v>
      </c>
      <c r="CF40" s="6">
        <v>0</v>
      </c>
      <c r="CG40" s="26">
        <f t="shared" si="38"/>
        <v>0</v>
      </c>
      <c r="CH40" s="6">
        <v>0</v>
      </c>
      <c r="CI40" s="26">
        <f t="shared" si="39"/>
        <v>0</v>
      </c>
      <c r="CJ40" s="6">
        <v>0</v>
      </c>
      <c r="CK40" s="26">
        <f t="shared" si="40"/>
        <v>0</v>
      </c>
      <c r="CL40" s="6">
        <v>0</v>
      </c>
      <c r="CM40" s="26">
        <f t="shared" si="41"/>
        <v>0</v>
      </c>
      <c r="CN40" s="6">
        <v>0</v>
      </c>
      <c r="CO40" s="26">
        <f t="shared" si="42"/>
        <v>0</v>
      </c>
      <c r="CP40" s="6">
        <v>0</v>
      </c>
      <c r="CQ40" s="26">
        <f t="shared" si="43"/>
        <v>0</v>
      </c>
      <c r="CR40" s="6">
        <v>0</v>
      </c>
      <c r="CS40" s="26">
        <f t="shared" si="44"/>
        <v>0</v>
      </c>
      <c r="CT40" s="6">
        <v>0</v>
      </c>
      <c r="CU40" s="26">
        <f t="shared" si="45"/>
        <v>0</v>
      </c>
      <c r="CV40" s="6">
        <v>0</v>
      </c>
      <c r="CW40" s="26">
        <f t="shared" si="46"/>
        <v>0</v>
      </c>
      <c r="CX40" s="6">
        <v>1</v>
      </c>
      <c r="CY40" s="26">
        <f t="shared" si="47"/>
        <v>3.0303030303030303</v>
      </c>
      <c r="CZ40" s="29" t="s">
        <v>527</v>
      </c>
      <c r="DA40" s="6">
        <v>0</v>
      </c>
      <c r="DB40" s="26">
        <f t="shared" si="48"/>
        <v>0</v>
      </c>
      <c r="DC40" s="6">
        <v>0</v>
      </c>
      <c r="DD40" s="26">
        <f t="shared" si="49"/>
        <v>0</v>
      </c>
      <c r="DE40" s="6">
        <v>0</v>
      </c>
      <c r="DF40" s="26">
        <f t="shared" si="50"/>
        <v>0</v>
      </c>
      <c r="DG40" s="6">
        <v>0</v>
      </c>
      <c r="DH40" s="26">
        <f t="shared" si="51"/>
        <v>0</v>
      </c>
      <c r="DI40" s="6">
        <v>0</v>
      </c>
      <c r="DJ40" s="26">
        <f t="shared" si="52"/>
        <v>0</v>
      </c>
      <c r="DK40" s="6">
        <v>1</v>
      </c>
      <c r="DL40" s="26">
        <f t="shared" si="53"/>
        <v>3.0303030303030303</v>
      </c>
      <c r="DM40" s="6">
        <v>0</v>
      </c>
      <c r="DN40" s="26">
        <f t="shared" si="54"/>
        <v>0</v>
      </c>
      <c r="DO40" s="6">
        <v>0</v>
      </c>
      <c r="DP40" s="26">
        <f t="shared" si="55"/>
        <v>0</v>
      </c>
    </row>
    <row r="41" spans="1:120" ht="11.25" customHeight="1">
      <c r="A41" s="29" t="s">
        <v>528</v>
      </c>
      <c r="B41" s="6">
        <v>757</v>
      </c>
      <c r="C41" s="6">
        <f t="shared" si="58"/>
        <v>213</v>
      </c>
      <c r="D41" s="6">
        <v>0</v>
      </c>
      <c r="E41" s="26">
        <f t="shared" si="0"/>
        <v>0</v>
      </c>
      <c r="F41" s="6">
        <v>0</v>
      </c>
      <c r="G41" s="26">
        <f t="shared" si="1"/>
        <v>0</v>
      </c>
      <c r="H41" s="6">
        <v>2</v>
      </c>
      <c r="I41" s="26">
        <f t="shared" si="2"/>
        <v>0.9389671361502347</v>
      </c>
      <c r="J41" s="6">
        <v>0</v>
      </c>
      <c r="K41" s="26">
        <f t="shared" si="3"/>
        <v>0</v>
      </c>
      <c r="L41" s="6">
        <v>0</v>
      </c>
      <c r="M41" s="26">
        <f t="shared" si="4"/>
        <v>0</v>
      </c>
      <c r="N41" s="6">
        <v>4</v>
      </c>
      <c r="O41" s="26">
        <f t="shared" si="5"/>
        <v>1.8779342723004695</v>
      </c>
      <c r="P41" s="6">
        <v>0</v>
      </c>
      <c r="Q41" s="26">
        <f t="shared" si="6"/>
        <v>0</v>
      </c>
      <c r="R41" s="6">
        <v>0</v>
      </c>
      <c r="S41" s="26">
        <f t="shared" si="7"/>
        <v>0</v>
      </c>
      <c r="T41" s="29" t="s">
        <v>528</v>
      </c>
      <c r="U41" s="6">
        <v>2</v>
      </c>
      <c r="V41" s="26">
        <f t="shared" si="8"/>
        <v>0.9389671361502347</v>
      </c>
      <c r="W41" s="6">
        <v>19</v>
      </c>
      <c r="X41" s="26">
        <f t="shared" si="9"/>
        <v>8.92018779342723</v>
      </c>
      <c r="Y41" s="6">
        <v>5</v>
      </c>
      <c r="Z41" s="26">
        <f t="shared" si="10"/>
        <v>2.3474178403755865</v>
      </c>
      <c r="AA41" s="6">
        <v>25</v>
      </c>
      <c r="AB41" s="26">
        <f t="shared" si="11"/>
        <v>11.737089201877934</v>
      </c>
      <c r="AC41" s="6">
        <v>0</v>
      </c>
      <c r="AD41" s="26">
        <f t="shared" si="12"/>
        <v>0</v>
      </c>
      <c r="AE41" s="6">
        <v>0</v>
      </c>
      <c r="AF41" s="26">
        <f t="shared" si="13"/>
        <v>0</v>
      </c>
      <c r="AG41" s="6">
        <v>0</v>
      </c>
      <c r="AH41" s="26">
        <f t="shared" si="14"/>
        <v>0</v>
      </c>
      <c r="AI41" s="6">
        <v>0</v>
      </c>
      <c r="AJ41" s="26">
        <f t="shared" si="15"/>
        <v>0</v>
      </c>
      <c r="AK41" s="6">
        <v>42</v>
      </c>
      <c r="AL41" s="26">
        <f t="shared" si="16"/>
        <v>19.718309859154928</v>
      </c>
      <c r="AM41" s="6">
        <v>20</v>
      </c>
      <c r="AN41" s="26">
        <f t="shared" si="17"/>
        <v>9.389671361502346</v>
      </c>
      <c r="AO41" s="29" t="s">
        <v>528</v>
      </c>
      <c r="AP41" s="6">
        <v>0</v>
      </c>
      <c r="AQ41" s="26">
        <f t="shared" si="18"/>
        <v>0</v>
      </c>
      <c r="AR41" s="6">
        <v>0</v>
      </c>
      <c r="AS41" s="26">
        <f t="shared" si="19"/>
        <v>0</v>
      </c>
      <c r="AT41" s="6">
        <v>0</v>
      </c>
      <c r="AU41" s="26">
        <f t="shared" si="20"/>
        <v>0</v>
      </c>
      <c r="AV41" s="6">
        <v>16</v>
      </c>
      <c r="AW41" s="26">
        <f t="shared" si="21"/>
        <v>7.511737089201878</v>
      </c>
      <c r="AX41" s="6">
        <v>1</v>
      </c>
      <c r="AY41" s="26">
        <f t="shared" si="22"/>
        <v>0.4694835680751174</v>
      </c>
      <c r="AZ41" s="6">
        <v>2</v>
      </c>
      <c r="BA41" s="26">
        <f t="shared" si="23"/>
        <v>0.9389671361502347</v>
      </c>
      <c r="BB41" s="6">
        <v>5</v>
      </c>
      <c r="BC41" s="26">
        <f t="shared" si="24"/>
        <v>2.3474178403755865</v>
      </c>
      <c r="BD41" s="6">
        <v>0</v>
      </c>
      <c r="BE41" s="26">
        <f t="shared" si="25"/>
        <v>0</v>
      </c>
      <c r="BF41" s="6">
        <v>0</v>
      </c>
      <c r="BG41" s="26">
        <f t="shared" si="26"/>
        <v>0</v>
      </c>
      <c r="BH41" s="6">
        <v>0</v>
      </c>
      <c r="BI41" s="26">
        <f t="shared" si="27"/>
        <v>0</v>
      </c>
      <c r="BJ41" s="29" t="s">
        <v>528</v>
      </c>
      <c r="BK41" s="6">
        <v>1</v>
      </c>
      <c r="BL41" s="26">
        <f t="shared" si="28"/>
        <v>0.4694835680751174</v>
      </c>
      <c r="BM41" s="6">
        <v>0</v>
      </c>
      <c r="BN41" s="26">
        <f t="shared" si="29"/>
        <v>0</v>
      </c>
      <c r="BO41" s="6">
        <v>0</v>
      </c>
      <c r="BP41" s="26">
        <f t="shared" si="30"/>
        <v>0</v>
      </c>
      <c r="BQ41" s="6">
        <v>0</v>
      </c>
      <c r="BR41" s="26">
        <f t="shared" si="31"/>
        <v>0</v>
      </c>
      <c r="BS41" s="6">
        <v>0</v>
      </c>
      <c r="BT41" s="26">
        <f t="shared" si="32"/>
        <v>0</v>
      </c>
      <c r="BU41" s="6">
        <v>0</v>
      </c>
      <c r="BV41" s="26">
        <f t="shared" si="33"/>
        <v>0</v>
      </c>
      <c r="BW41" s="6">
        <v>0</v>
      </c>
      <c r="BX41" s="26">
        <f t="shared" si="34"/>
        <v>0</v>
      </c>
      <c r="BY41" s="6">
        <v>0</v>
      </c>
      <c r="BZ41" s="26">
        <f t="shared" si="35"/>
        <v>0</v>
      </c>
      <c r="CA41" s="6">
        <v>0</v>
      </c>
      <c r="CB41" s="26">
        <f t="shared" si="36"/>
        <v>0</v>
      </c>
      <c r="CC41" s="6">
        <v>0</v>
      </c>
      <c r="CD41" s="26">
        <f t="shared" si="37"/>
        <v>0</v>
      </c>
      <c r="CE41" s="29" t="s">
        <v>528</v>
      </c>
      <c r="CF41" s="6">
        <v>0</v>
      </c>
      <c r="CG41" s="26">
        <f t="shared" si="38"/>
        <v>0</v>
      </c>
      <c r="CH41" s="6">
        <v>25</v>
      </c>
      <c r="CI41" s="26">
        <f t="shared" si="39"/>
        <v>11.737089201877934</v>
      </c>
      <c r="CJ41" s="6">
        <v>0</v>
      </c>
      <c r="CK41" s="26">
        <f t="shared" si="40"/>
        <v>0</v>
      </c>
      <c r="CL41" s="6">
        <v>0</v>
      </c>
      <c r="CM41" s="26">
        <f t="shared" si="41"/>
        <v>0</v>
      </c>
      <c r="CN41" s="6">
        <v>0</v>
      </c>
      <c r="CO41" s="26">
        <f t="shared" si="42"/>
        <v>0</v>
      </c>
      <c r="CP41" s="6">
        <v>0</v>
      </c>
      <c r="CQ41" s="26">
        <f t="shared" si="43"/>
        <v>0</v>
      </c>
      <c r="CR41" s="6">
        <v>0</v>
      </c>
      <c r="CS41" s="26">
        <f t="shared" si="44"/>
        <v>0</v>
      </c>
      <c r="CT41" s="6">
        <v>5</v>
      </c>
      <c r="CU41" s="26">
        <f t="shared" si="45"/>
        <v>2.3474178403755865</v>
      </c>
      <c r="CV41" s="6">
        <v>0</v>
      </c>
      <c r="CW41" s="26">
        <f t="shared" si="46"/>
        <v>0</v>
      </c>
      <c r="CX41" s="6">
        <v>15</v>
      </c>
      <c r="CY41" s="26">
        <f t="shared" si="47"/>
        <v>7.042253521126761</v>
      </c>
      <c r="CZ41" s="29" t="s">
        <v>528</v>
      </c>
      <c r="DA41" s="6">
        <v>0</v>
      </c>
      <c r="DB41" s="26">
        <f t="shared" si="48"/>
        <v>0</v>
      </c>
      <c r="DC41" s="6">
        <v>0</v>
      </c>
      <c r="DD41" s="26">
        <f t="shared" si="49"/>
        <v>0</v>
      </c>
      <c r="DE41" s="6">
        <v>0</v>
      </c>
      <c r="DF41" s="26">
        <f t="shared" si="50"/>
        <v>0</v>
      </c>
      <c r="DG41" s="6">
        <v>0</v>
      </c>
      <c r="DH41" s="26">
        <f t="shared" si="51"/>
        <v>0</v>
      </c>
      <c r="DI41" s="6">
        <v>0</v>
      </c>
      <c r="DJ41" s="26">
        <f t="shared" si="52"/>
        <v>0</v>
      </c>
      <c r="DK41" s="6">
        <v>10</v>
      </c>
      <c r="DL41" s="26">
        <f t="shared" si="53"/>
        <v>4.694835680751173</v>
      </c>
      <c r="DM41" s="6">
        <v>8</v>
      </c>
      <c r="DN41" s="26">
        <f t="shared" si="54"/>
        <v>3.755868544600939</v>
      </c>
      <c r="DO41" s="6">
        <v>6</v>
      </c>
      <c r="DP41" s="26">
        <f t="shared" si="55"/>
        <v>2.8169014084507045</v>
      </c>
    </row>
    <row r="42" spans="1:120" ht="11.25" customHeight="1">
      <c r="A42" s="29" t="s">
        <v>352</v>
      </c>
      <c r="B42" s="6">
        <v>2878</v>
      </c>
      <c r="C42" s="6">
        <f t="shared" si="58"/>
        <v>1413</v>
      </c>
      <c r="D42" s="6">
        <v>0</v>
      </c>
      <c r="E42" s="26">
        <f t="shared" si="0"/>
        <v>0</v>
      </c>
      <c r="F42" s="6">
        <v>0</v>
      </c>
      <c r="G42" s="26">
        <f t="shared" si="1"/>
        <v>0</v>
      </c>
      <c r="H42" s="6">
        <v>13</v>
      </c>
      <c r="I42" s="26">
        <f t="shared" si="2"/>
        <v>0.9200283085633405</v>
      </c>
      <c r="J42" s="6">
        <v>3</v>
      </c>
      <c r="K42" s="26">
        <f t="shared" si="3"/>
        <v>0.21231422505307856</v>
      </c>
      <c r="L42" s="6">
        <v>1</v>
      </c>
      <c r="M42" s="26">
        <f t="shared" si="4"/>
        <v>0.07077140835102619</v>
      </c>
      <c r="N42" s="6">
        <v>6</v>
      </c>
      <c r="O42" s="26">
        <f t="shared" si="5"/>
        <v>0.42462845010615713</v>
      </c>
      <c r="P42" s="6">
        <v>4</v>
      </c>
      <c r="Q42" s="26">
        <f t="shared" si="6"/>
        <v>0.28308563340410475</v>
      </c>
      <c r="R42" s="6">
        <v>0</v>
      </c>
      <c r="S42" s="26">
        <f t="shared" si="7"/>
        <v>0</v>
      </c>
      <c r="T42" s="29" t="s">
        <v>352</v>
      </c>
      <c r="U42" s="6">
        <v>61</v>
      </c>
      <c r="V42" s="26">
        <f t="shared" si="8"/>
        <v>4.3170559094125975</v>
      </c>
      <c r="W42" s="6">
        <v>162</v>
      </c>
      <c r="X42" s="26">
        <f t="shared" si="9"/>
        <v>11.464968152866243</v>
      </c>
      <c r="Y42" s="6">
        <v>60</v>
      </c>
      <c r="Z42" s="26">
        <f t="shared" si="10"/>
        <v>4.246284501061571</v>
      </c>
      <c r="AA42" s="6">
        <v>255</v>
      </c>
      <c r="AB42" s="26">
        <f t="shared" si="11"/>
        <v>18.046709129511676</v>
      </c>
      <c r="AC42" s="6">
        <v>0</v>
      </c>
      <c r="AD42" s="26">
        <f t="shared" si="12"/>
        <v>0</v>
      </c>
      <c r="AE42" s="6">
        <v>0</v>
      </c>
      <c r="AF42" s="26">
        <f t="shared" si="13"/>
        <v>0</v>
      </c>
      <c r="AG42" s="6">
        <v>1</v>
      </c>
      <c r="AH42" s="26">
        <f t="shared" si="14"/>
        <v>0.07077140835102619</v>
      </c>
      <c r="AI42" s="6">
        <v>8</v>
      </c>
      <c r="AJ42" s="26">
        <f t="shared" si="15"/>
        <v>0.5661712668082095</v>
      </c>
      <c r="AK42" s="6">
        <v>206</v>
      </c>
      <c r="AL42" s="26">
        <f t="shared" si="16"/>
        <v>14.578910120311395</v>
      </c>
      <c r="AM42" s="6">
        <v>170</v>
      </c>
      <c r="AN42" s="26">
        <f t="shared" si="17"/>
        <v>12.031139419674451</v>
      </c>
      <c r="AO42" s="29" t="s">
        <v>352</v>
      </c>
      <c r="AP42" s="6">
        <v>0</v>
      </c>
      <c r="AQ42" s="26">
        <f t="shared" si="18"/>
        <v>0</v>
      </c>
      <c r="AR42" s="6">
        <v>0</v>
      </c>
      <c r="AS42" s="26">
        <f t="shared" si="19"/>
        <v>0</v>
      </c>
      <c r="AT42" s="6">
        <v>6</v>
      </c>
      <c r="AU42" s="26">
        <f t="shared" si="20"/>
        <v>0.42462845010615713</v>
      </c>
      <c r="AV42" s="6">
        <v>98</v>
      </c>
      <c r="AW42" s="26">
        <f t="shared" si="21"/>
        <v>6.935598018400565</v>
      </c>
      <c r="AX42" s="6">
        <v>11</v>
      </c>
      <c r="AY42" s="26">
        <f t="shared" si="22"/>
        <v>0.778485491861288</v>
      </c>
      <c r="AZ42" s="6">
        <v>31</v>
      </c>
      <c r="BA42" s="26">
        <f t="shared" si="23"/>
        <v>2.1939136588818116</v>
      </c>
      <c r="BB42" s="6">
        <v>152</v>
      </c>
      <c r="BC42" s="26">
        <f t="shared" si="24"/>
        <v>10.75725406935598</v>
      </c>
      <c r="BD42" s="6">
        <v>0</v>
      </c>
      <c r="BE42" s="26">
        <f t="shared" si="25"/>
        <v>0</v>
      </c>
      <c r="BF42" s="6">
        <v>0</v>
      </c>
      <c r="BG42" s="26">
        <f t="shared" si="26"/>
        <v>0</v>
      </c>
      <c r="BH42" s="6">
        <v>0</v>
      </c>
      <c r="BI42" s="26">
        <f t="shared" si="27"/>
        <v>0</v>
      </c>
      <c r="BJ42" s="29" t="s">
        <v>352</v>
      </c>
      <c r="BK42" s="6">
        <v>2</v>
      </c>
      <c r="BL42" s="26">
        <f t="shared" si="28"/>
        <v>0.14154281670205238</v>
      </c>
      <c r="BM42" s="6">
        <v>0</v>
      </c>
      <c r="BN42" s="26">
        <f t="shared" si="29"/>
        <v>0</v>
      </c>
      <c r="BO42" s="6">
        <v>1</v>
      </c>
      <c r="BP42" s="26">
        <f t="shared" si="30"/>
        <v>0.07077140835102619</v>
      </c>
      <c r="BQ42" s="6">
        <v>1</v>
      </c>
      <c r="BR42" s="26">
        <f t="shared" si="31"/>
        <v>0.07077140835102619</v>
      </c>
      <c r="BS42" s="6">
        <v>0</v>
      </c>
      <c r="BT42" s="26">
        <f t="shared" si="32"/>
        <v>0</v>
      </c>
      <c r="BU42" s="6">
        <v>1</v>
      </c>
      <c r="BV42" s="26">
        <f t="shared" si="33"/>
        <v>0.07077140835102619</v>
      </c>
      <c r="BW42" s="6">
        <v>17</v>
      </c>
      <c r="BX42" s="26">
        <f t="shared" si="34"/>
        <v>1.203113941967445</v>
      </c>
      <c r="BY42" s="6">
        <v>2</v>
      </c>
      <c r="BZ42" s="26">
        <f t="shared" si="35"/>
        <v>0.14154281670205238</v>
      </c>
      <c r="CA42" s="6">
        <v>0</v>
      </c>
      <c r="CB42" s="26">
        <f t="shared" si="36"/>
        <v>0</v>
      </c>
      <c r="CC42" s="6">
        <v>1</v>
      </c>
      <c r="CD42" s="26">
        <f t="shared" si="37"/>
        <v>0.07077140835102619</v>
      </c>
      <c r="CE42" s="29" t="s">
        <v>352</v>
      </c>
      <c r="CF42" s="6">
        <v>0</v>
      </c>
      <c r="CG42" s="26">
        <f t="shared" si="38"/>
        <v>0</v>
      </c>
      <c r="CH42" s="6">
        <v>8</v>
      </c>
      <c r="CI42" s="26">
        <f t="shared" si="39"/>
        <v>0.5661712668082095</v>
      </c>
      <c r="CJ42" s="6">
        <v>0</v>
      </c>
      <c r="CK42" s="26">
        <f t="shared" si="40"/>
        <v>0</v>
      </c>
      <c r="CL42" s="6">
        <v>6</v>
      </c>
      <c r="CM42" s="26">
        <f t="shared" si="41"/>
        <v>0.42462845010615713</v>
      </c>
      <c r="CN42" s="6">
        <v>0</v>
      </c>
      <c r="CO42" s="26">
        <f t="shared" si="42"/>
        <v>0</v>
      </c>
      <c r="CP42" s="6">
        <v>0</v>
      </c>
      <c r="CQ42" s="26">
        <f t="shared" si="43"/>
        <v>0</v>
      </c>
      <c r="CR42" s="6">
        <v>0</v>
      </c>
      <c r="CS42" s="26">
        <f t="shared" si="44"/>
        <v>0</v>
      </c>
      <c r="CT42" s="6">
        <v>17</v>
      </c>
      <c r="CU42" s="26">
        <f t="shared" si="45"/>
        <v>1.203113941967445</v>
      </c>
      <c r="CV42" s="6">
        <v>1</v>
      </c>
      <c r="CW42" s="26">
        <f t="shared" si="46"/>
        <v>0.07077140835102619</v>
      </c>
      <c r="CX42" s="6">
        <v>79</v>
      </c>
      <c r="CY42" s="26">
        <f t="shared" si="47"/>
        <v>5.590941259731069</v>
      </c>
      <c r="CZ42" s="29" t="s">
        <v>352</v>
      </c>
      <c r="DA42" s="6">
        <v>0</v>
      </c>
      <c r="DB42" s="26">
        <f t="shared" si="48"/>
        <v>0</v>
      </c>
      <c r="DC42" s="6">
        <v>3</v>
      </c>
      <c r="DD42" s="26">
        <f t="shared" si="49"/>
        <v>0.21231422505307856</v>
      </c>
      <c r="DE42" s="6">
        <v>0</v>
      </c>
      <c r="DF42" s="26">
        <f t="shared" si="50"/>
        <v>0</v>
      </c>
      <c r="DG42" s="6">
        <v>0</v>
      </c>
      <c r="DH42" s="26">
        <f t="shared" si="51"/>
        <v>0</v>
      </c>
      <c r="DI42" s="6">
        <v>0</v>
      </c>
      <c r="DJ42" s="26">
        <f t="shared" si="52"/>
        <v>0</v>
      </c>
      <c r="DK42" s="6">
        <v>9</v>
      </c>
      <c r="DL42" s="26">
        <f t="shared" si="53"/>
        <v>0.6369426751592357</v>
      </c>
      <c r="DM42" s="6">
        <v>8</v>
      </c>
      <c r="DN42" s="26">
        <f t="shared" si="54"/>
        <v>0.5661712668082095</v>
      </c>
      <c r="DO42" s="6">
        <v>9</v>
      </c>
      <c r="DP42" s="26">
        <f t="shared" si="55"/>
        <v>0.6369426751592357</v>
      </c>
    </row>
    <row r="43" spans="1:120" ht="11.25" customHeight="1">
      <c r="A43" s="29" t="s">
        <v>529</v>
      </c>
      <c r="B43" s="6">
        <v>1068</v>
      </c>
      <c r="C43" s="6">
        <f t="shared" si="58"/>
        <v>497</v>
      </c>
      <c r="D43" s="6">
        <v>0</v>
      </c>
      <c r="E43" s="26">
        <f t="shared" si="0"/>
        <v>0</v>
      </c>
      <c r="F43" s="6">
        <v>0</v>
      </c>
      <c r="G43" s="26">
        <f t="shared" si="1"/>
        <v>0</v>
      </c>
      <c r="H43" s="6">
        <v>1</v>
      </c>
      <c r="I43" s="26">
        <f t="shared" si="2"/>
        <v>0.2012072434607646</v>
      </c>
      <c r="J43" s="6">
        <v>0</v>
      </c>
      <c r="K43" s="26">
        <f t="shared" si="3"/>
        <v>0</v>
      </c>
      <c r="L43" s="6">
        <v>0</v>
      </c>
      <c r="M43" s="26">
        <f t="shared" si="4"/>
        <v>0</v>
      </c>
      <c r="N43" s="6">
        <v>2</v>
      </c>
      <c r="O43" s="26">
        <f t="shared" si="5"/>
        <v>0.4024144869215292</v>
      </c>
      <c r="P43" s="6">
        <v>2</v>
      </c>
      <c r="Q43" s="26">
        <f t="shared" si="6"/>
        <v>0.4024144869215292</v>
      </c>
      <c r="R43" s="6">
        <v>0</v>
      </c>
      <c r="S43" s="26">
        <f t="shared" si="7"/>
        <v>0</v>
      </c>
      <c r="T43" s="29" t="s">
        <v>529</v>
      </c>
      <c r="U43" s="6">
        <v>4</v>
      </c>
      <c r="V43" s="26">
        <f t="shared" si="8"/>
        <v>0.8048289738430584</v>
      </c>
      <c r="W43" s="6">
        <v>26</v>
      </c>
      <c r="X43" s="26">
        <f t="shared" si="9"/>
        <v>5.23138832997988</v>
      </c>
      <c r="Y43" s="6">
        <v>8</v>
      </c>
      <c r="Z43" s="26">
        <f t="shared" si="10"/>
        <v>1.6096579476861168</v>
      </c>
      <c r="AA43" s="6">
        <v>65</v>
      </c>
      <c r="AB43" s="26">
        <f t="shared" si="11"/>
        <v>13.078470824949697</v>
      </c>
      <c r="AC43" s="6">
        <v>0</v>
      </c>
      <c r="AD43" s="26">
        <f t="shared" si="12"/>
        <v>0</v>
      </c>
      <c r="AE43" s="6">
        <v>3</v>
      </c>
      <c r="AF43" s="26">
        <f t="shared" si="13"/>
        <v>0.6036217303822937</v>
      </c>
      <c r="AG43" s="6">
        <v>0</v>
      </c>
      <c r="AH43" s="26">
        <f t="shared" si="14"/>
        <v>0</v>
      </c>
      <c r="AI43" s="6">
        <v>0</v>
      </c>
      <c r="AJ43" s="26">
        <f t="shared" si="15"/>
        <v>0</v>
      </c>
      <c r="AK43" s="6">
        <v>72</v>
      </c>
      <c r="AL43" s="26">
        <f t="shared" si="16"/>
        <v>14.486921529175051</v>
      </c>
      <c r="AM43" s="6">
        <v>166</v>
      </c>
      <c r="AN43" s="26">
        <f t="shared" si="17"/>
        <v>33.400402414486926</v>
      </c>
      <c r="AO43" s="29" t="s">
        <v>529</v>
      </c>
      <c r="AP43" s="6">
        <v>0</v>
      </c>
      <c r="AQ43" s="26">
        <f t="shared" si="18"/>
        <v>0</v>
      </c>
      <c r="AR43" s="6">
        <v>3</v>
      </c>
      <c r="AS43" s="26">
        <f t="shared" si="19"/>
        <v>0.6036217303822937</v>
      </c>
      <c r="AT43" s="6">
        <v>6</v>
      </c>
      <c r="AU43" s="26">
        <f t="shared" si="20"/>
        <v>1.2072434607645874</v>
      </c>
      <c r="AV43" s="6">
        <v>62</v>
      </c>
      <c r="AW43" s="26">
        <f t="shared" si="21"/>
        <v>12.474849094567404</v>
      </c>
      <c r="AX43" s="6">
        <v>7</v>
      </c>
      <c r="AY43" s="26">
        <f t="shared" si="22"/>
        <v>1.4084507042253522</v>
      </c>
      <c r="AZ43" s="6">
        <v>14</v>
      </c>
      <c r="BA43" s="26">
        <f t="shared" si="23"/>
        <v>2.8169014084507045</v>
      </c>
      <c r="BB43" s="6">
        <v>21</v>
      </c>
      <c r="BC43" s="26">
        <f t="shared" si="24"/>
        <v>4.225352112676056</v>
      </c>
      <c r="BD43" s="6">
        <v>0</v>
      </c>
      <c r="BE43" s="26">
        <f t="shared" si="25"/>
        <v>0</v>
      </c>
      <c r="BF43" s="6">
        <v>0</v>
      </c>
      <c r="BG43" s="26">
        <f t="shared" si="26"/>
        <v>0</v>
      </c>
      <c r="BH43" s="6">
        <v>0</v>
      </c>
      <c r="BI43" s="26">
        <f t="shared" si="27"/>
        <v>0</v>
      </c>
      <c r="BJ43" s="29" t="s">
        <v>529</v>
      </c>
      <c r="BK43" s="6">
        <v>1</v>
      </c>
      <c r="BL43" s="26">
        <f t="shared" si="28"/>
        <v>0.2012072434607646</v>
      </c>
      <c r="BM43" s="6">
        <v>0</v>
      </c>
      <c r="BN43" s="26">
        <f t="shared" si="29"/>
        <v>0</v>
      </c>
      <c r="BO43" s="6">
        <v>0</v>
      </c>
      <c r="BP43" s="26">
        <f t="shared" si="30"/>
        <v>0</v>
      </c>
      <c r="BQ43" s="6">
        <v>0</v>
      </c>
      <c r="BR43" s="26">
        <f t="shared" si="31"/>
        <v>0</v>
      </c>
      <c r="BS43" s="6">
        <v>0</v>
      </c>
      <c r="BT43" s="26">
        <f t="shared" si="32"/>
        <v>0</v>
      </c>
      <c r="BU43" s="6">
        <v>0</v>
      </c>
      <c r="BV43" s="26">
        <f t="shared" si="33"/>
        <v>0</v>
      </c>
      <c r="BW43" s="6">
        <v>6</v>
      </c>
      <c r="BX43" s="26">
        <f t="shared" si="34"/>
        <v>1.2072434607645874</v>
      </c>
      <c r="BY43" s="6">
        <v>0</v>
      </c>
      <c r="BZ43" s="26">
        <f t="shared" si="35"/>
        <v>0</v>
      </c>
      <c r="CA43" s="6">
        <v>0</v>
      </c>
      <c r="CB43" s="26">
        <f t="shared" si="36"/>
        <v>0</v>
      </c>
      <c r="CC43" s="6">
        <v>0</v>
      </c>
      <c r="CD43" s="26">
        <f t="shared" si="37"/>
        <v>0</v>
      </c>
      <c r="CE43" s="29" t="s">
        <v>529</v>
      </c>
      <c r="CF43" s="6">
        <v>0</v>
      </c>
      <c r="CG43" s="26">
        <f t="shared" si="38"/>
        <v>0</v>
      </c>
      <c r="CH43" s="6">
        <v>5</v>
      </c>
      <c r="CI43" s="26">
        <f t="shared" si="39"/>
        <v>1.0060362173038229</v>
      </c>
      <c r="CJ43" s="6">
        <v>0</v>
      </c>
      <c r="CK43" s="26">
        <f t="shared" si="40"/>
        <v>0</v>
      </c>
      <c r="CL43" s="6">
        <v>1</v>
      </c>
      <c r="CM43" s="26">
        <f t="shared" si="41"/>
        <v>0.2012072434607646</v>
      </c>
      <c r="CN43" s="6">
        <v>0</v>
      </c>
      <c r="CO43" s="26">
        <f t="shared" si="42"/>
        <v>0</v>
      </c>
      <c r="CP43" s="6">
        <v>0</v>
      </c>
      <c r="CQ43" s="26">
        <f t="shared" si="43"/>
        <v>0</v>
      </c>
      <c r="CR43" s="6">
        <v>0</v>
      </c>
      <c r="CS43" s="26">
        <f t="shared" si="44"/>
        <v>0</v>
      </c>
      <c r="CT43" s="6">
        <v>4</v>
      </c>
      <c r="CU43" s="26">
        <f t="shared" si="45"/>
        <v>0.8048289738430584</v>
      </c>
      <c r="CV43" s="6">
        <v>0</v>
      </c>
      <c r="CW43" s="26">
        <f t="shared" si="46"/>
        <v>0</v>
      </c>
      <c r="CX43" s="6">
        <v>12</v>
      </c>
      <c r="CY43" s="26">
        <f t="shared" si="47"/>
        <v>2.414486921529175</v>
      </c>
      <c r="CZ43" s="29" t="s">
        <v>529</v>
      </c>
      <c r="DA43" s="6">
        <v>0</v>
      </c>
      <c r="DB43" s="26">
        <f t="shared" si="48"/>
        <v>0</v>
      </c>
      <c r="DC43" s="6">
        <v>0</v>
      </c>
      <c r="DD43" s="26">
        <f t="shared" si="49"/>
        <v>0</v>
      </c>
      <c r="DE43" s="6">
        <v>0</v>
      </c>
      <c r="DF43" s="26">
        <f t="shared" si="50"/>
        <v>0</v>
      </c>
      <c r="DG43" s="6">
        <v>0</v>
      </c>
      <c r="DH43" s="26">
        <f t="shared" si="51"/>
        <v>0</v>
      </c>
      <c r="DI43" s="6">
        <v>0</v>
      </c>
      <c r="DJ43" s="26">
        <f t="shared" si="52"/>
        <v>0</v>
      </c>
      <c r="DK43" s="6">
        <v>4</v>
      </c>
      <c r="DL43" s="26">
        <f t="shared" si="53"/>
        <v>0.8048289738430584</v>
      </c>
      <c r="DM43" s="6">
        <v>1</v>
      </c>
      <c r="DN43" s="26">
        <f t="shared" si="54"/>
        <v>0.2012072434607646</v>
      </c>
      <c r="DO43" s="6">
        <v>1</v>
      </c>
      <c r="DP43" s="26">
        <f t="shared" si="55"/>
        <v>0.2012072434607646</v>
      </c>
    </row>
    <row r="44" spans="1:120" ht="11.25" customHeight="1">
      <c r="A44" s="29" t="s">
        <v>353</v>
      </c>
      <c r="B44" s="6">
        <v>1721</v>
      </c>
      <c r="C44" s="6">
        <f t="shared" si="58"/>
        <v>857</v>
      </c>
      <c r="D44" s="6">
        <v>0</v>
      </c>
      <c r="E44" s="26">
        <f t="shared" si="0"/>
        <v>0</v>
      </c>
      <c r="F44" s="6">
        <v>0</v>
      </c>
      <c r="G44" s="26">
        <f t="shared" si="1"/>
        <v>0</v>
      </c>
      <c r="H44" s="6">
        <v>15</v>
      </c>
      <c r="I44" s="26">
        <f t="shared" si="2"/>
        <v>1.7502917152858808</v>
      </c>
      <c r="J44" s="6">
        <v>0</v>
      </c>
      <c r="K44" s="26">
        <f t="shared" si="3"/>
        <v>0</v>
      </c>
      <c r="L44" s="6">
        <v>0</v>
      </c>
      <c r="M44" s="26">
        <f t="shared" si="4"/>
        <v>0</v>
      </c>
      <c r="N44" s="6">
        <v>1</v>
      </c>
      <c r="O44" s="26">
        <f t="shared" si="5"/>
        <v>0.11668611435239205</v>
      </c>
      <c r="P44" s="6">
        <v>0</v>
      </c>
      <c r="Q44" s="26">
        <f t="shared" si="6"/>
        <v>0</v>
      </c>
      <c r="R44" s="6">
        <v>0</v>
      </c>
      <c r="S44" s="26">
        <f t="shared" si="7"/>
        <v>0</v>
      </c>
      <c r="T44" s="29" t="s">
        <v>353</v>
      </c>
      <c r="U44" s="6">
        <v>67</v>
      </c>
      <c r="V44" s="26">
        <f t="shared" si="8"/>
        <v>7.8179696616102685</v>
      </c>
      <c r="W44" s="6">
        <v>51</v>
      </c>
      <c r="X44" s="26">
        <f t="shared" si="9"/>
        <v>5.950991831971995</v>
      </c>
      <c r="Y44" s="6">
        <v>52</v>
      </c>
      <c r="Z44" s="26">
        <f t="shared" si="10"/>
        <v>6.0676779463243875</v>
      </c>
      <c r="AA44" s="6">
        <v>112</v>
      </c>
      <c r="AB44" s="26">
        <f t="shared" si="11"/>
        <v>13.068844807467912</v>
      </c>
      <c r="AC44" s="6">
        <v>0</v>
      </c>
      <c r="AD44" s="26">
        <f t="shared" si="12"/>
        <v>0</v>
      </c>
      <c r="AE44" s="6">
        <v>0</v>
      </c>
      <c r="AF44" s="26">
        <f t="shared" si="13"/>
        <v>0</v>
      </c>
      <c r="AG44" s="6">
        <v>0</v>
      </c>
      <c r="AH44" s="26">
        <f t="shared" si="14"/>
        <v>0</v>
      </c>
      <c r="AI44" s="6">
        <v>1</v>
      </c>
      <c r="AJ44" s="26">
        <f t="shared" si="15"/>
        <v>0.11668611435239205</v>
      </c>
      <c r="AK44" s="6">
        <v>133</v>
      </c>
      <c r="AL44" s="26">
        <f t="shared" si="16"/>
        <v>15.519253208868145</v>
      </c>
      <c r="AM44" s="6">
        <v>78</v>
      </c>
      <c r="AN44" s="26">
        <f t="shared" si="17"/>
        <v>9.101516919486581</v>
      </c>
      <c r="AO44" s="29" t="s">
        <v>353</v>
      </c>
      <c r="AP44" s="6">
        <v>0</v>
      </c>
      <c r="AQ44" s="26">
        <f t="shared" si="18"/>
        <v>0</v>
      </c>
      <c r="AR44" s="6">
        <v>0</v>
      </c>
      <c r="AS44" s="26">
        <f t="shared" si="19"/>
        <v>0</v>
      </c>
      <c r="AT44" s="6">
        <v>6</v>
      </c>
      <c r="AU44" s="26">
        <f t="shared" si="20"/>
        <v>0.7001166861143524</v>
      </c>
      <c r="AV44" s="6">
        <v>68</v>
      </c>
      <c r="AW44" s="26">
        <f t="shared" si="21"/>
        <v>7.934655775962661</v>
      </c>
      <c r="AX44" s="6">
        <v>16</v>
      </c>
      <c r="AY44" s="26">
        <f t="shared" si="22"/>
        <v>1.8669778296382729</v>
      </c>
      <c r="AZ44" s="6">
        <v>8</v>
      </c>
      <c r="BA44" s="26">
        <f t="shared" si="23"/>
        <v>0.9334889148191364</v>
      </c>
      <c r="BB44" s="6">
        <v>162</v>
      </c>
      <c r="BC44" s="26">
        <f t="shared" si="24"/>
        <v>18.903150525087515</v>
      </c>
      <c r="BD44" s="6">
        <v>0</v>
      </c>
      <c r="BE44" s="26">
        <f t="shared" si="25"/>
        <v>0</v>
      </c>
      <c r="BF44" s="6">
        <v>0</v>
      </c>
      <c r="BG44" s="26">
        <f t="shared" si="26"/>
        <v>0</v>
      </c>
      <c r="BH44" s="6">
        <v>0</v>
      </c>
      <c r="BI44" s="26">
        <f t="shared" si="27"/>
        <v>0</v>
      </c>
      <c r="BJ44" s="29" t="s">
        <v>353</v>
      </c>
      <c r="BK44" s="6">
        <v>0</v>
      </c>
      <c r="BL44" s="26">
        <f t="shared" si="28"/>
        <v>0</v>
      </c>
      <c r="BM44" s="6">
        <v>0</v>
      </c>
      <c r="BN44" s="26">
        <f t="shared" si="29"/>
        <v>0</v>
      </c>
      <c r="BO44" s="6">
        <v>2</v>
      </c>
      <c r="BP44" s="26">
        <f t="shared" si="30"/>
        <v>0.2333722287047841</v>
      </c>
      <c r="BQ44" s="6">
        <v>1</v>
      </c>
      <c r="BR44" s="26">
        <f t="shared" si="31"/>
        <v>0.11668611435239205</v>
      </c>
      <c r="BS44" s="6">
        <v>1</v>
      </c>
      <c r="BT44" s="26">
        <f t="shared" si="32"/>
        <v>0.11668611435239205</v>
      </c>
      <c r="BU44" s="6">
        <v>5</v>
      </c>
      <c r="BV44" s="26">
        <f t="shared" si="33"/>
        <v>0.5834305717619603</v>
      </c>
      <c r="BW44" s="6">
        <v>10</v>
      </c>
      <c r="BX44" s="26">
        <f t="shared" si="34"/>
        <v>1.1668611435239207</v>
      </c>
      <c r="BY44" s="6">
        <v>0</v>
      </c>
      <c r="BZ44" s="26">
        <f t="shared" si="35"/>
        <v>0</v>
      </c>
      <c r="CA44" s="6">
        <v>0</v>
      </c>
      <c r="CB44" s="26">
        <f t="shared" si="36"/>
        <v>0</v>
      </c>
      <c r="CC44" s="6">
        <v>1</v>
      </c>
      <c r="CD44" s="26">
        <f t="shared" si="37"/>
        <v>0.11668611435239205</v>
      </c>
      <c r="CE44" s="29" t="s">
        <v>353</v>
      </c>
      <c r="CF44" s="6">
        <v>1</v>
      </c>
      <c r="CG44" s="26">
        <f t="shared" si="38"/>
        <v>0.11668611435239205</v>
      </c>
      <c r="CH44" s="6">
        <v>2</v>
      </c>
      <c r="CI44" s="26">
        <f t="shared" si="39"/>
        <v>0.2333722287047841</v>
      </c>
      <c r="CJ44" s="6">
        <v>0</v>
      </c>
      <c r="CK44" s="26">
        <f t="shared" si="40"/>
        <v>0</v>
      </c>
      <c r="CL44" s="6">
        <v>14</v>
      </c>
      <c r="CM44" s="26">
        <f t="shared" si="41"/>
        <v>1.633605600933489</v>
      </c>
      <c r="CN44" s="6">
        <v>0</v>
      </c>
      <c r="CO44" s="26">
        <f t="shared" si="42"/>
        <v>0</v>
      </c>
      <c r="CP44" s="6">
        <v>0</v>
      </c>
      <c r="CQ44" s="26">
        <f t="shared" si="43"/>
        <v>0</v>
      </c>
      <c r="CR44" s="6">
        <v>1</v>
      </c>
      <c r="CS44" s="26">
        <f t="shared" si="44"/>
        <v>0.11668611435239205</v>
      </c>
      <c r="CT44" s="6">
        <v>3</v>
      </c>
      <c r="CU44" s="26">
        <f t="shared" si="45"/>
        <v>0.3500583430571762</v>
      </c>
      <c r="CV44" s="6">
        <v>0</v>
      </c>
      <c r="CW44" s="26">
        <f t="shared" si="46"/>
        <v>0</v>
      </c>
      <c r="CX44" s="6">
        <v>23</v>
      </c>
      <c r="CY44" s="26">
        <f t="shared" si="47"/>
        <v>2.6837806301050176</v>
      </c>
      <c r="CZ44" s="29" t="s">
        <v>353</v>
      </c>
      <c r="DA44" s="6">
        <v>0</v>
      </c>
      <c r="DB44" s="26">
        <f t="shared" si="48"/>
        <v>0</v>
      </c>
      <c r="DC44" s="6">
        <v>0</v>
      </c>
      <c r="DD44" s="26">
        <f t="shared" si="49"/>
        <v>0</v>
      </c>
      <c r="DE44" s="6">
        <v>0</v>
      </c>
      <c r="DF44" s="26">
        <f t="shared" si="50"/>
        <v>0</v>
      </c>
      <c r="DG44" s="6">
        <v>0</v>
      </c>
      <c r="DH44" s="26">
        <f t="shared" si="51"/>
        <v>0</v>
      </c>
      <c r="DI44" s="6">
        <v>0</v>
      </c>
      <c r="DJ44" s="26">
        <f t="shared" si="52"/>
        <v>0</v>
      </c>
      <c r="DK44" s="6">
        <v>17</v>
      </c>
      <c r="DL44" s="26">
        <f t="shared" si="53"/>
        <v>1.9836639439906651</v>
      </c>
      <c r="DM44" s="6">
        <v>4</v>
      </c>
      <c r="DN44" s="26">
        <f t="shared" si="54"/>
        <v>0.4667444574095682</v>
      </c>
      <c r="DO44" s="6">
        <v>2</v>
      </c>
      <c r="DP44" s="26">
        <f t="shared" si="55"/>
        <v>0.2333722287047841</v>
      </c>
    </row>
    <row r="45" spans="1:120" ht="11.25" customHeight="1">
      <c r="A45" s="29" t="s">
        <v>530</v>
      </c>
      <c r="B45" s="6">
        <v>626</v>
      </c>
      <c r="C45" s="6">
        <f t="shared" si="58"/>
        <v>141</v>
      </c>
      <c r="D45" s="6">
        <v>0</v>
      </c>
      <c r="E45" s="26">
        <f t="shared" si="0"/>
        <v>0</v>
      </c>
      <c r="F45" s="6">
        <v>0</v>
      </c>
      <c r="G45" s="26">
        <f t="shared" si="1"/>
        <v>0</v>
      </c>
      <c r="H45" s="6">
        <v>1</v>
      </c>
      <c r="I45" s="26">
        <f t="shared" si="2"/>
        <v>0.7092198581560284</v>
      </c>
      <c r="J45" s="6">
        <v>3</v>
      </c>
      <c r="K45" s="26">
        <f t="shared" si="3"/>
        <v>2.127659574468085</v>
      </c>
      <c r="L45" s="6">
        <v>0</v>
      </c>
      <c r="M45" s="26">
        <f t="shared" si="4"/>
        <v>0</v>
      </c>
      <c r="N45" s="6">
        <v>0</v>
      </c>
      <c r="O45" s="26">
        <f t="shared" si="5"/>
        <v>0</v>
      </c>
      <c r="P45" s="6">
        <v>0</v>
      </c>
      <c r="Q45" s="26">
        <f t="shared" si="6"/>
        <v>0</v>
      </c>
      <c r="R45" s="6">
        <v>0</v>
      </c>
      <c r="S45" s="26">
        <f t="shared" si="7"/>
        <v>0</v>
      </c>
      <c r="T45" s="29" t="s">
        <v>530</v>
      </c>
      <c r="U45" s="6">
        <v>3</v>
      </c>
      <c r="V45" s="26">
        <f t="shared" si="8"/>
        <v>2.127659574468085</v>
      </c>
      <c r="W45" s="6">
        <v>18</v>
      </c>
      <c r="X45" s="26">
        <f t="shared" si="9"/>
        <v>12.76595744680851</v>
      </c>
      <c r="Y45" s="6">
        <v>4</v>
      </c>
      <c r="Z45" s="26">
        <f t="shared" si="10"/>
        <v>2.8368794326241136</v>
      </c>
      <c r="AA45" s="6">
        <v>21</v>
      </c>
      <c r="AB45" s="26">
        <f t="shared" si="11"/>
        <v>14.893617021276595</v>
      </c>
      <c r="AC45" s="6">
        <v>0</v>
      </c>
      <c r="AD45" s="26">
        <f t="shared" si="12"/>
        <v>0</v>
      </c>
      <c r="AE45" s="6">
        <v>0</v>
      </c>
      <c r="AF45" s="26">
        <f t="shared" si="13"/>
        <v>0</v>
      </c>
      <c r="AG45" s="6">
        <v>0</v>
      </c>
      <c r="AH45" s="26">
        <f t="shared" si="14"/>
        <v>0</v>
      </c>
      <c r="AI45" s="6">
        <v>3</v>
      </c>
      <c r="AJ45" s="26">
        <f t="shared" si="15"/>
        <v>2.127659574468085</v>
      </c>
      <c r="AK45" s="6">
        <v>25</v>
      </c>
      <c r="AL45" s="26">
        <f t="shared" si="16"/>
        <v>17.73049645390071</v>
      </c>
      <c r="AM45" s="6">
        <v>17</v>
      </c>
      <c r="AN45" s="26">
        <f t="shared" si="17"/>
        <v>12.056737588652481</v>
      </c>
      <c r="AO45" s="29" t="s">
        <v>530</v>
      </c>
      <c r="AP45" s="6">
        <v>0</v>
      </c>
      <c r="AQ45" s="26">
        <f t="shared" si="18"/>
        <v>0</v>
      </c>
      <c r="AR45" s="6">
        <v>0</v>
      </c>
      <c r="AS45" s="26">
        <f t="shared" si="19"/>
        <v>0</v>
      </c>
      <c r="AT45" s="6">
        <v>0</v>
      </c>
      <c r="AU45" s="26">
        <f t="shared" si="20"/>
        <v>0</v>
      </c>
      <c r="AV45" s="6">
        <v>2</v>
      </c>
      <c r="AW45" s="26">
        <f t="shared" si="21"/>
        <v>1.4184397163120568</v>
      </c>
      <c r="AX45" s="6">
        <v>1</v>
      </c>
      <c r="AY45" s="26">
        <f t="shared" si="22"/>
        <v>0.7092198581560284</v>
      </c>
      <c r="AZ45" s="6">
        <v>1</v>
      </c>
      <c r="BA45" s="26">
        <f t="shared" si="23"/>
        <v>0.7092198581560284</v>
      </c>
      <c r="BB45" s="6">
        <v>3</v>
      </c>
      <c r="BC45" s="26">
        <f t="shared" si="24"/>
        <v>2.127659574468085</v>
      </c>
      <c r="BD45" s="6">
        <v>0</v>
      </c>
      <c r="BE45" s="26">
        <f t="shared" si="25"/>
        <v>0</v>
      </c>
      <c r="BF45" s="6">
        <v>0</v>
      </c>
      <c r="BG45" s="26">
        <f t="shared" si="26"/>
        <v>0</v>
      </c>
      <c r="BH45" s="6">
        <v>0</v>
      </c>
      <c r="BI45" s="26">
        <f t="shared" si="27"/>
        <v>0</v>
      </c>
      <c r="BJ45" s="29" t="s">
        <v>530</v>
      </c>
      <c r="BK45" s="6">
        <v>0</v>
      </c>
      <c r="BL45" s="26">
        <f t="shared" si="28"/>
        <v>0</v>
      </c>
      <c r="BM45" s="6">
        <v>0</v>
      </c>
      <c r="BN45" s="26">
        <f t="shared" si="29"/>
        <v>0</v>
      </c>
      <c r="BO45" s="6">
        <v>0</v>
      </c>
      <c r="BP45" s="26">
        <f t="shared" si="30"/>
        <v>0</v>
      </c>
      <c r="BQ45" s="6">
        <v>0</v>
      </c>
      <c r="BR45" s="26">
        <f t="shared" si="31"/>
        <v>0</v>
      </c>
      <c r="BS45" s="6">
        <v>0</v>
      </c>
      <c r="BT45" s="26">
        <f t="shared" si="32"/>
        <v>0</v>
      </c>
      <c r="BU45" s="6">
        <v>0</v>
      </c>
      <c r="BV45" s="26">
        <f t="shared" si="33"/>
        <v>0</v>
      </c>
      <c r="BW45" s="6">
        <v>5</v>
      </c>
      <c r="BX45" s="26">
        <f t="shared" si="34"/>
        <v>3.546099290780142</v>
      </c>
      <c r="BY45" s="6">
        <v>0</v>
      </c>
      <c r="BZ45" s="26">
        <f t="shared" si="35"/>
        <v>0</v>
      </c>
      <c r="CA45" s="6">
        <v>0</v>
      </c>
      <c r="CB45" s="26">
        <f t="shared" si="36"/>
        <v>0</v>
      </c>
      <c r="CC45" s="6">
        <v>1</v>
      </c>
      <c r="CD45" s="26">
        <f t="shared" si="37"/>
        <v>0.7092198581560284</v>
      </c>
      <c r="CE45" s="29" t="s">
        <v>530</v>
      </c>
      <c r="CF45" s="6">
        <v>0</v>
      </c>
      <c r="CG45" s="26">
        <f t="shared" si="38"/>
        <v>0</v>
      </c>
      <c r="CH45" s="6">
        <v>0</v>
      </c>
      <c r="CI45" s="26">
        <f t="shared" si="39"/>
        <v>0</v>
      </c>
      <c r="CJ45" s="6">
        <v>0</v>
      </c>
      <c r="CK45" s="26">
        <f t="shared" si="40"/>
        <v>0</v>
      </c>
      <c r="CL45" s="6">
        <v>0</v>
      </c>
      <c r="CM45" s="26">
        <f t="shared" si="41"/>
        <v>0</v>
      </c>
      <c r="CN45" s="6">
        <v>0</v>
      </c>
      <c r="CO45" s="26">
        <f t="shared" si="42"/>
        <v>0</v>
      </c>
      <c r="CP45" s="6">
        <v>0</v>
      </c>
      <c r="CQ45" s="26">
        <f t="shared" si="43"/>
        <v>0</v>
      </c>
      <c r="CR45" s="6">
        <v>0</v>
      </c>
      <c r="CS45" s="26">
        <f t="shared" si="44"/>
        <v>0</v>
      </c>
      <c r="CT45" s="6">
        <v>3</v>
      </c>
      <c r="CU45" s="26">
        <f t="shared" si="45"/>
        <v>2.127659574468085</v>
      </c>
      <c r="CV45" s="6">
        <v>0</v>
      </c>
      <c r="CW45" s="26">
        <f t="shared" si="46"/>
        <v>0</v>
      </c>
      <c r="CX45" s="6">
        <v>24</v>
      </c>
      <c r="CY45" s="26">
        <f t="shared" si="47"/>
        <v>17.02127659574468</v>
      </c>
      <c r="CZ45" s="29" t="s">
        <v>530</v>
      </c>
      <c r="DA45" s="6">
        <v>0</v>
      </c>
      <c r="DB45" s="26">
        <f t="shared" si="48"/>
        <v>0</v>
      </c>
      <c r="DC45" s="6">
        <v>0</v>
      </c>
      <c r="DD45" s="26">
        <f t="shared" si="49"/>
        <v>0</v>
      </c>
      <c r="DE45" s="6">
        <v>0</v>
      </c>
      <c r="DF45" s="26">
        <f t="shared" si="50"/>
        <v>0</v>
      </c>
      <c r="DG45" s="6">
        <v>0</v>
      </c>
      <c r="DH45" s="26">
        <f t="shared" si="51"/>
        <v>0</v>
      </c>
      <c r="DI45" s="6">
        <v>0</v>
      </c>
      <c r="DJ45" s="26">
        <f t="shared" si="52"/>
        <v>0</v>
      </c>
      <c r="DK45" s="6">
        <v>2</v>
      </c>
      <c r="DL45" s="26">
        <f t="shared" si="53"/>
        <v>1.4184397163120568</v>
      </c>
      <c r="DM45" s="6">
        <v>1</v>
      </c>
      <c r="DN45" s="26">
        <f t="shared" si="54"/>
        <v>0.7092198581560284</v>
      </c>
      <c r="DO45" s="6">
        <v>3</v>
      </c>
      <c r="DP45" s="26">
        <f t="shared" si="55"/>
        <v>2.127659574468085</v>
      </c>
    </row>
    <row r="46" spans="1:120" ht="11.25" customHeight="1">
      <c r="A46" s="29" t="s">
        <v>354</v>
      </c>
      <c r="B46" s="6">
        <v>586</v>
      </c>
      <c r="C46" s="6">
        <f t="shared" si="58"/>
        <v>137</v>
      </c>
      <c r="D46" s="6">
        <v>0</v>
      </c>
      <c r="E46" s="26">
        <f t="shared" si="0"/>
        <v>0</v>
      </c>
      <c r="F46" s="6">
        <v>0</v>
      </c>
      <c r="G46" s="26">
        <f t="shared" si="1"/>
        <v>0</v>
      </c>
      <c r="H46" s="6">
        <v>0</v>
      </c>
      <c r="I46" s="26">
        <f t="shared" si="2"/>
        <v>0</v>
      </c>
      <c r="J46" s="6">
        <v>0</v>
      </c>
      <c r="K46" s="26">
        <f t="shared" si="3"/>
        <v>0</v>
      </c>
      <c r="L46" s="6">
        <v>0</v>
      </c>
      <c r="M46" s="26">
        <f t="shared" si="4"/>
        <v>0</v>
      </c>
      <c r="N46" s="6">
        <v>0</v>
      </c>
      <c r="O46" s="26">
        <f t="shared" si="5"/>
        <v>0</v>
      </c>
      <c r="P46" s="6">
        <v>0</v>
      </c>
      <c r="Q46" s="26">
        <f t="shared" si="6"/>
        <v>0</v>
      </c>
      <c r="R46" s="6">
        <v>0</v>
      </c>
      <c r="S46" s="26">
        <f t="shared" si="7"/>
        <v>0</v>
      </c>
      <c r="T46" s="29" t="s">
        <v>354</v>
      </c>
      <c r="U46" s="6">
        <v>2</v>
      </c>
      <c r="V46" s="26">
        <f t="shared" si="8"/>
        <v>1.4598540145985401</v>
      </c>
      <c r="W46" s="6">
        <v>7</v>
      </c>
      <c r="X46" s="26">
        <f t="shared" si="9"/>
        <v>5.109489051094891</v>
      </c>
      <c r="Y46" s="6">
        <v>2</v>
      </c>
      <c r="Z46" s="26">
        <f t="shared" si="10"/>
        <v>1.4598540145985401</v>
      </c>
      <c r="AA46" s="6">
        <v>39</v>
      </c>
      <c r="AB46" s="26">
        <f t="shared" si="11"/>
        <v>28.467153284671532</v>
      </c>
      <c r="AC46" s="6">
        <v>0</v>
      </c>
      <c r="AD46" s="26">
        <f t="shared" si="12"/>
        <v>0</v>
      </c>
      <c r="AE46" s="6">
        <v>0</v>
      </c>
      <c r="AF46" s="26">
        <f t="shared" si="13"/>
        <v>0</v>
      </c>
      <c r="AG46" s="6">
        <v>0</v>
      </c>
      <c r="AH46" s="26">
        <f t="shared" si="14"/>
        <v>0</v>
      </c>
      <c r="AI46" s="6">
        <v>0</v>
      </c>
      <c r="AJ46" s="26">
        <f t="shared" si="15"/>
        <v>0</v>
      </c>
      <c r="AK46" s="6">
        <v>40</v>
      </c>
      <c r="AL46" s="26">
        <f t="shared" si="16"/>
        <v>29.1970802919708</v>
      </c>
      <c r="AM46" s="6">
        <v>18</v>
      </c>
      <c r="AN46" s="26">
        <f t="shared" si="17"/>
        <v>13.138686131386862</v>
      </c>
      <c r="AO46" s="29" t="s">
        <v>354</v>
      </c>
      <c r="AP46" s="6">
        <v>0</v>
      </c>
      <c r="AQ46" s="26">
        <f t="shared" si="18"/>
        <v>0</v>
      </c>
      <c r="AR46" s="6">
        <v>0</v>
      </c>
      <c r="AS46" s="26">
        <f t="shared" si="19"/>
        <v>0</v>
      </c>
      <c r="AT46" s="6">
        <v>0</v>
      </c>
      <c r="AU46" s="26">
        <f t="shared" si="20"/>
        <v>0</v>
      </c>
      <c r="AV46" s="6">
        <v>3</v>
      </c>
      <c r="AW46" s="26">
        <f t="shared" si="21"/>
        <v>2.18978102189781</v>
      </c>
      <c r="AX46" s="6">
        <v>0</v>
      </c>
      <c r="AY46" s="26">
        <f t="shared" si="22"/>
        <v>0</v>
      </c>
      <c r="AZ46" s="6">
        <v>1</v>
      </c>
      <c r="BA46" s="26">
        <f t="shared" si="23"/>
        <v>0.7299270072992701</v>
      </c>
      <c r="BB46" s="6">
        <v>3</v>
      </c>
      <c r="BC46" s="26">
        <f t="shared" si="24"/>
        <v>2.18978102189781</v>
      </c>
      <c r="BD46" s="6">
        <v>0</v>
      </c>
      <c r="BE46" s="26">
        <f t="shared" si="25"/>
        <v>0</v>
      </c>
      <c r="BF46" s="6">
        <v>0</v>
      </c>
      <c r="BG46" s="26">
        <f t="shared" si="26"/>
        <v>0</v>
      </c>
      <c r="BH46" s="6">
        <v>0</v>
      </c>
      <c r="BI46" s="26">
        <f t="shared" si="27"/>
        <v>0</v>
      </c>
      <c r="BJ46" s="29" t="s">
        <v>354</v>
      </c>
      <c r="BK46" s="6">
        <v>1</v>
      </c>
      <c r="BL46" s="26">
        <f t="shared" si="28"/>
        <v>0.7299270072992701</v>
      </c>
      <c r="BM46" s="6">
        <v>0</v>
      </c>
      <c r="BN46" s="26">
        <f t="shared" si="29"/>
        <v>0</v>
      </c>
      <c r="BO46" s="6">
        <v>0</v>
      </c>
      <c r="BP46" s="26">
        <f t="shared" si="30"/>
        <v>0</v>
      </c>
      <c r="BQ46" s="6">
        <v>0</v>
      </c>
      <c r="BR46" s="26">
        <f t="shared" si="31"/>
        <v>0</v>
      </c>
      <c r="BS46" s="6">
        <v>0</v>
      </c>
      <c r="BT46" s="26">
        <f t="shared" si="32"/>
        <v>0</v>
      </c>
      <c r="BU46" s="6">
        <v>0</v>
      </c>
      <c r="BV46" s="26">
        <f t="shared" si="33"/>
        <v>0</v>
      </c>
      <c r="BW46" s="6">
        <v>1</v>
      </c>
      <c r="BX46" s="26">
        <f t="shared" si="34"/>
        <v>0.7299270072992701</v>
      </c>
      <c r="BY46" s="6">
        <v>1</v>
      </c>
      <c r="BZ46" s="26">
        <f t="shared" si="35"/>
        <v>0.7299270072992701</v>
      </c>
      <c r="CA46" s="6">
        <v>0</v>
      </c>
      <c r="CB46" s="26">
        <f t="shared" si="36"/>
        <v>0</v>
      </c>
      <c r="CC46" s="6">
        <v>0</v>
      </c>
      <c r="CD46" s="26">
        <f t="shared" si="37"/>
        <v>0</v>
      </c>
      <c r="CE46" s="29" t="s">
        <v>354</v>
      </c>
      <c r="CF46" s="6">
        <v>0</v>
      </c>
      <c r="CG46" s="26">
        <f t="shared" si="38"/>
        <v>0</v>
      </c>
      <c r="CH46" s="6">
        <v>0</v>
      </c>
      <c r="CI46" s="26">
        <f t="shared" si="39"/>
        <v>0</v>
      </c>
      <c r="CJ46" s="6">
        <v>0</v>
      </c>
      <c r="CK46" s="26">
        <f t="shared" si="40"/>
        <v>0</v>
      </c>
      <c r="CL46" s="6">
        <v>0</v>
      </c>
      <c r="CM46" s="26">
        <f t="shared" si="41"/>
        <v>0</v>
      </c>
      <c r="CN46" s="6">
        <v>0</v>
      </c>
      <c r="CO46" s="26">
        <f t="shared" si="42"/>
        <v>0</v>
      </c>
      <c r="CP46" s="6">
        <v>0</v>
      </c>
      <c r="CQ46" s="26">
        <f t="shared" si="43"/>
        <v>0</v>
      </c>
      <c r="CR46" s="6">
        <v>0</v>
      </c>
      <c r="CS46" s="26">
        <f t="shared" si="44"/>
        <v>0</v>
      </c>
      <c r="CT46" s="6">
        <v>0</v>
      </c>
      <c r="CU46" s="26">
        <f t="shared" si="45"/>
        <v>0</v>
      </c>
      <c r="CV46" s="6">
        <v>0</v>
      </c>
      <c r="CW46" s="26">
        <f t="shared" si="46"/>
        <v>0</v>
      </c>
      <c r="CX46" s="6">
        <v>19</v>
      </c>
      <c r="CY46" s="26">
        <f t="shared" si="47"/>
        <v>13.86861313868613</v>
      </c>
      <c r="CZ46" s="29" t="s">
        <v>354</v>
      </c>
      <c r="DA46" s="6">
        <v>0</v>
      </c>
      <c r="DB46" s="26">
        <f t="shared" si="48"/>
        <v>0</v>
      </c>
      <c r="DC46" s="6">
        <v>0</v>
      </c>
      <c r="DD46" s="26">
        <f t="shared" si="49"/>
        <v>0</v>
      </c>
      <c r="DE46" s="6">
        <v>0</v>
      </c>
      <c r="DF46" s="26">
        <f t="shared" si="50"/>
        <v>0</v>
      </c>
      <c r="DG46" s="6">
        <v>0</v>
      </c>
      <c r="DH46" s="26">
        <f t="shared" si="51"/>
        <v>0</v>
      </c>
      <c r="DI46" s="6">
        <v>0</v>
      </c>
      <c r="DJ46" s="26">
        <f t="shared" si="52"/>
        <v>0</v>
      </c>
      <c r="DK46" s="6">
        <v>0</v>
      </c>
      <c r="DL46" s="26">
        <f t="shared" si="53"/>
        <v>0</v>
      </c>
      <c r="DM46" s="6">
        <v>0</v>
      </c>
      <c r="DN46" s="26">
        <f t="shared" si="54"/>
        <v>0</v>
      </c>
      <c r="DO46" s="6">
        <v>0</v>
      </c>
      <c r="DP46" s="26">
        <f t="shared" si="55"/>
        <v>0</v>
      </c>
    </row>
    <row r="47" spans="1:120" ht="11.25" customHeight="1">
      <c r="A47" s="30" t="s">
        <v>531</v>
      </c>
      <c r="B47" s="6">
        <v>192</v>
      </c>
      <c r="C47" s="6">
        <f t="shared" si="58"/>
        <v>72</v>
      </c>
      <c r="D47" s="6">
        <v>0</v>
      </c>
      <c r="E47" s="26">
        <f t="shared" si="0"/>
        <v>0</v>
      </c>
      <c r="F47" s="6">
        <v>0</v>
      </c>
      <c r="G47" s="26">
        <f t="shared" si="1"/>
        <v>0</v>
      </c>
      <c r="H47" s="6">
        <v>1</v>
      </c>
      <c r="I47" s="26">
        <f t="shared" si="2"/>
        <v>1.3888888888888888</v>
      </c>
      <c r="J47" s="6">
        <v>0</v>
      </c>
      <c r="K47" s="26">
        <f t="shared" si="3"/>
        <v>0</v>
      </c>
      <c r="L47" s="6">
        <v>0</v>
      </c>
      <c r="M47" s="26">
        <f t="shared" si="4"/>
        <v>0</v>
      </c>
      <c r="N47" s="6">
        <v>0</v>
      </c>
      <c r="O47" s="26">
        <f t="shared" si="5"/>
        <v>0</v>
      </c>
      <c r="P47" s="6">
        <v>0</v>
      </c>
      <c r="Q47" s="26">
        <f t="shared" si="6"/>
        <v>0</v>
      </c>
      <c r="R47" s="6">
        <v>0</v>
      </c>
      <c r="S47" s="26">
        <f t="shared" si="7"/>
        <v>0</v>
      </c>
      <c r="T47" s="30" t="s">
        <v>531</v>
      </c>
      <c r="U47" s="6">
        <v>1</v>
      </c>
      <c r="V47" s="26">
        <f t="shared" si="8"/>
        <v>1.3888888888888888</v>
      </c>
      <c r="W47" s="6">
        <v>10</v>
      </c>
      <c r="X47" s="26">
        <f t="shared" si="9"/>
        <v>13.88888888888889</v>
      </c>
      <c r="Y47" s="6">
        <v>3</v>
      </c>
      <c r="Z47" s="26">
        <f t="shared" si="10"/>
        <v>4.166666666666666</v>
      </c>
      <c r="AA47" s="6">
        <v>14</v>
      </c>
      <c r="AB47" s="26">
        <f t="shared" si="11"/>
        <v>19.444444444444446</v>
      </c>
      <c r="AC47" s="6">
        <v>0</v>
      </c>
      <c r="AD47" s="26">
        <f t="shared" si="12"/>
        <v>0</v>
      </c>
      <c r="AE47" s="6">
        <v>0</v>
      </c>
      <c r="AF47" s="26">
        <f t="shared" si="13"/>
        <v>0</v>
      </c>
      <c r="AG47" s="6">
        <v>0</v>
      </c>
      <c r="AH47" s="26">
        <f t="shared" si="14"/>
        <v>0</v>
      </c>
      <c r="AI47" s="6">
        <v>0</v>
      </c>
      <c r="AJ47" s="26">
        <f t="shared" si="15"/>
        <v>0</v>
      </c>
      <c r="AK47" s="6">
        <v>10</v>
      </c>
      <c r="AL47" s="26">
        <f t="shared" si="16"/>
        <v>13.88888888888889</v>
      </c>
      <c r="AM47" s="6">
        <v>7</v>
      </c>
      <c r="AN47" s="26">
        <f t="shared" si="17"/>
        <v>9.722222222222223</v>
      </c>
      <c r="AO47" s="30" t="s">
        <v>531</v>
      </c>
      <c r="AP47" s="6">
        <v>0</v>
      </c>
      <c r="AQ47" s="26">
        <f t="shared" si="18"/>
        <v>0</v>
      </c>
      <c r="AR47" s="6">
        <v>0</v>
      </c>
      <c r="AS47" s="26">
        <f t="shared" si="19"/>
        <v>0</v>
      </c>
      <c r="AT47" s="6">
        <v>0</v>
      </c>
      <c r="AU47" s="26">
        <f t="shared" si="20"/>
        <v>0</v>
      </c>
      <c r="AV47" s="6">
        <v>4</v>
      </c>
      <c r="AW47" s="26">
        <f t="shared" si="21"/>
        <v>5.555555555555555</v>
      </c>
      <c r="AX47" s="6">
        <v>2</v>
      </c>
      <c r="AY47" s="26">
        <f t="shared" si="22"/>
        <v>2.7777777777777777</v>
      </c>
      <c r="AZ47" s="6">
        <v>2</v>
      </c>
      <c r="BA47" s="26">
        <f t="shared" si="23"/>
        <v>2.7777777777777777</v>
      </c>
      <c r="BB47" s="6">
        <v>6</v>
      </c>
      <c r="BC47" s="26">
        <f t="shared" si="24"/>
        <v>8.333333333333332</v>
      </c>
      <c r="BD47" s="6">
        <v>0</v>
      </c>
      <c r="BE47" s="26">
        <f t="shared" si="25"/>
        <v>0</v>
      </c>
      <c r="BF47" s="6">
        <v>0</v>
      </c>
      <c r="BG47" s="26">
        <f t="shared" si="26"/>
        <v>0</v>
      </c>
      <c r="BH47" s="6">
        <v>0</v>
      </c>
      <c r="BI47" s="26">
        <f t="shared" si="27"/>
        <v>0</v>
      </c>
      <c r="BJ47" s="30" t="s">
        <v>531</v>
      </c>
      <c r="BK47" s="6">
        <v>0</v>
      </c>
      <c r="BL47" s="26">
        <f t="shared" si="28"/>
        <v>0</v>
      </c>
      <c r="BM47" s="6">
        <v>0</v>
      </c>
      <c r="BN47" s="26">
        <f t="shared" si="29"/>
        <v>0</v>
      </c>
      <c r="BO47" s="6">
        <v>0</v>
      </c>
      <c r="BP47" s="26">
        <f t="shared" si="30"/>
        <v>0</v>
      </c>
      <c r="BQ47" s="6">
        <v>0</v>
      </c>
      <c r="BR47" s="26">
        <f t="shared" si="31"/>
        <v>0</v>
      </c>
      <c r="BS47" s="6">
        <v>0</v>
      </c>
      <c r="BT47" s="26">
        <f t="shared" si="32"/>
        <v>0</v>
      </c>
      <c r="BU47" s="6">
        <v>0</v>
      </c>
      <c r="BV47" s="26">
        <f t="shared" si="33"/>
        <v>0</v>
      </c>
      <c r="BW47" s="6">
        <v>0</v>
      </c>
      <c r="BX47" s="26">
        <f t="shared" si="34"/>
        <v>0</v>
      </c>
      <c r="BY47" s="6">
        <v>0</v>
      </c>
      <c r="BZ47" s="26">
        <f t="shared" si="35"/>
        <v>0</v>
      </c>
      <c r="CA47" s="6">
        <v>0</v>
      </c>
      <c r="CB47" s="26">
        <f t="shared" si="36"/>
        <v>0</v>
      </c>
      <c r="CC47" s="6">
        <v>0</v>
      </c>
      <c r="CD47" s="26">
        <f t="shared" si="37"/>
        <v>0</v>
      </c>
      <c r="CE47" s="30" t="s">
        <v>531</v>
      </c>
      <c r="CF47" s="6">
        <v>0</v>
      </c>
      <c r="CG47" s="26">
        <f t="shared" si="38"/>
        <v>0</v>
      </c>
      <c r="CH47" s="6">
        <v>1</v>
      </c>
      <c r="CI47" s="26">
        <f t="shared" si="39"/>
        <v>1.3888888888888888</v>
      </c>
      <c r="CJ47" s="6">
        <v>0</v>
      </c>
      <c r="CK47" s="26">
        <f t="shared" si="40"/>
        <v>0</v>
      </c>
      <c r="CL47" s="6">
        <v>0</v>
      </c>
      <c r="CM47" s="26">
        <f t="shared" si="41"/>
        <v>0</v>
      </c>
      <c r="CN47" s="6">
        <v>0</v>
      </c>
      <c r="CO47" s="26">
        <f t="shared" si="42"/>
        <v>0</v>
      </c>
      <c r="CP47" s="6">
        <v>0</v>
      </c>
      <c r="CQ47" s="26">
        <f t="shared" si="43"/>
        <v>0</v>
      </c>
      <c r="CR47" s="6">
        <v>0</v>
      </c>
      <c r="CS47" s="26">
        <f t="shared" si="44"/>
        <v>0</v>
      </c>
      <c r="CT47" s="6">
        <v>1</v>
      </c>
      <c r="CU47" s="26">
        <f t="shared" si="45"/>
        <v>1.3888888888888888</v>
      </c>
      <c r="CV47" s="6">
        <v>0</v>
      </c>
      <c r="CW47" s="26">
        <f t="shared" si="46"/>
        <v>0</v>
      </c>
      <c r="CX47" s="6">
        <v>5</v>
      </c>
      <c r="CY47" s="26">
        <f t="shared" si="47"/>
        <v>6.944444444444445</v>
      </c>
      <c r="CZ47" s="30" t="s">
        <v>531</v>
      </c>
      <c r="DA47" s="6">
        <v>0</v>
      </c>
      <c r="DB47" s="26">
        <f t="shared" si="48"/>
        <v>0</v>
      </c>
      <c r="DC47" s="6">
        <v>0</v>
      </c>
      <c r="DD47" s="26">
        <f t="shared" si="49"/>
        <v>0</v>
      </c>
      <c r="DE47" s="6">
        <v>0</v>
      </c>
      <c r="DF47" s="26">
        <f t="shared" si="50"/>
        <v>0</v>
      </c>
      <c r="DG47" s="6">
        <v>0</v>
      </c>
      <c r="DH47" s="26">
        <f t="shared" si="51"/>
        <v>0</v>
      </c>
      <c r="DI47" s="6">
        <v>0</v>
      </c>
      <c r="DJ47" s="26">
        <f t="shared" si="52"/>
        <v>0</v>
      </c>
      <c r="DK47" s="6">
        <v>3</v>
      </c>
      <c r="DL47" s="26">
        <f t="shared" si="53"/>
        <v>4.166666666666666</v>
      </c>
      <c r="DM47" s="6">
        <v>1</v>
      </c>
      <c r="DN47" s="26">
        <f t="shared" si="54"/>
        <v>1.3888888888888888</v>
      </c>
      <c r="DO47" s="6">
        <v>1</v>
      </c>
      <c r="DP47" s="26">
        <f t="shared" si="55"/>
        <v>1.3888888888888888</v>
      </c>
    </row>
    <row r="48" spans="1:120" ht="11.25" customHeight="1">
      <c r="A48" s="30" t="s">
        <v>355</v>
      </c>
      <c r="B48" s="6">
        <v>763</v>
      </c>
      <c r="C48" s="6">
        <f t="shared" si="58"/>
        <v>250</v>
      </c>
      <c r="D48" s="6">
        <v>0</v>
      </c>
      <c r="E48" s="26">
        <f t="shared" si="0"/>
        <v>0</v>
      </c>
      <c r="F48" s="6">
        <v>0</v>
      </c>
      <c r="G48" s="26">
        <f t="shared" si="1"/>
        <v>0</v>
      </c>
      <c r="H48" s="6">
        <v>3</v>
      </c>
      <c r="I48" s="26">
        <f t="shared" si="2"/>
        <v>1.2</v>
      </c>
      <c r="J48" s="6">
        <v>4</v>
      </c>
      <c r="K48" s="26">
        <f t="shared" si="3"/>
        <v>1.6</v>
      </c>
      <c r="L48" s="6">
        <v>0</v>
      </c>
      <c r="M48" s="26">
        <f t="shared" si="4"/>
        <v>0</v>
      </c>
      <c r="N48" s="6">
        <v>1</v>
      </c>
      <c r="O48" s="26">
        <f t="shared" si="5"/>
        <v>0.4</v>
      </c>
      <c r="P48" s="6">
        <v>0</v>
      </c>
      <c r="Q48" s="26">
        <f t="shared" si="6"/>
        <v>0</v>
      </c>
      <c r="R48" s="6">
        <v>0</v>
      </c>
      <c r="S48" s="26">
        <f t="shared" si="7"/>
        <v>0</v>
      </c>
      <c r="T48" s="30" t="s">
        <v>355</v>
      </c>
      <c r="U48" s="6">
        <v>5</v>
      </c>
      <c r="V48" s="26">
        <f t="shared" si="8"/>
        <v>2</v>
      </c>
      <c r="W48" s="6">
        <v>39</v>
      </c>
      <c r="X48" s="26">
        <f t="shared" si="9"/>
        <v>15.6</v>
      </c>
      <c r="Y48" s="6">
        <v>4</v>
      </c>
      <c r="Z48" s="26">
        <f t="shared" si="10"/>
        <v>1.6</v>
      </c>
      <c r="AA48" s="6">
        <v>34</v>
      </c>
      <c r="AB48" s="26">
        <f t="shared" si="11"/>
        <v>13.600000000000001</v>
      </c>
      <c r="AC48" s="6">
        <v>0</v>
      </c>
      <c r="AD48" s="26">
        <f t="shared" si="12"/>
        <v>0</v>
      </c>
      <c r="AE48" s="6">
        <v>1</v>
      </c>
      <c r="AF48" s="26">
        <f t="shared" si="13"/>
        <v>0.4</v>
      </c>
      <c r="AG48" s="6">
        <v>0</v>
      </c>
      <c r="AH48" s="26">
        <f t="shared" si="14"/>
        <v>0</v>
      </c>
      <c r="AI48" s="6">
        <v>1</v>
      </c>
      <c r="AJ48" s="26">
        <f t="shared" si="15"/>
        <v>0.4</v>
      </c>
      <c r="AK48" s="6">
        <v>46</v>
      </c>
      <c r="AL48" s="26">
        <f t="shared" si="16"/>
        <v>18.4</v>
      </c>
      <c r="AM48" s="6">
        <v>41</v>
      </c>
      <c r="AN48" s="26">
        <f t="shared" si="17"/>
        <v>16.400000000000002</v>
      </c>
      <c r="AO48" s="30" t="s">
        <v>355</v>
      </c>
      <c r="AP48" s="6">
        <v>0</v>
      </c>
      <c r="AQ48" s="26">
        <f t="shared" si="18"/>
        <v>0</v>
      </c>
      <c r="AR48" s="6">
        <v>0</v>
      </c>
      <c r="AS48" s="26">
        <f t="shared" si="19"/>
        <v>0</v>
      </c>
      <c r="AT48" s="6">
        <v>0</v>
      </c>
      <c r="AU48" s="26">
        <f t="shared" si="20"/>
        <v>0</v>
      </c>
      <c r="AV48" s="6">
        <v>13</v>
      </c>
      <c r="AW48" s="26">
        <f t="shared" si="21"/>
        <v>5.2</v>
      </c>
      <c r="AX48" s="6">
        <v>4</v>
      </c>
      <c r="AY48" s="26">
        <f t="shared" si="22"/>
        <v>1.6</v>
      </c>
      <c r="AZ48" s="6">
        <v>4</v>
      </c>
      <c r="BA48" s="26">
        <f t="shared" si="23"/>
        <v>1.6</v>
      </c>
      <c r="BB48" s="6">
        <v>10</v>
      </c>
      <c r="BC48" s="26">
        <f t="shared" si="24"/>
        <v>4</v>
      </c>
      <c r="BD48" s="6">
        <v>0</v>
      </c>
      <c r="BE48" s="26">
        <f t="shared" si="25"/>
        <v>0</v>
      </c>
      <c r="BF48" s="6">
        <v>0</v>
      </c>
      <c r="BG48" s="26">
        <f t="shared" si="26"/>
        <v>0</v>
      </c>
      <c r="BH48" s="6">
        <v>0</v>
      </c>
      <c r="BI48" s="26">
        <f t="shared" si="27"/>
        <v>0</v>
      </c>
      <c r="BJ48" s="30" t="s">
        <v>355</v>
      </c>
      <c r="BK48" s="6">
        <v>0</v>
      </c>
      <c r="BL48" s="26">
        <f t="shared" si="28"/>
        <v>0</v>
      </c>
      <c r="BM48" s="6">
        <v>0</v>
      </c>
      <c r="BN48" s="26">
        <f t="shared" si="29"/>
        <v>0</v>
      </c>
      <c r="BO48" s="6">
        <v>0</v>
      </c>
      <c r="BP48" s="26">
        <f t="shared" si="30"/>
        <v>0</v>
      </c>
      <c r="BQ48" s="6">
        <v>0</v>
      </c>
      <c r="BR48" s="26">
        <f t="shared" si="31"/>
        <v>0</v>
      </c>
      <c r="BS48" s="6">
        <v>0</v>
      </c>
      <c r="BT48" s="26">
        <f t="shared" si="32"/>
        <v>0</v>
      </c>
      <c r="BU48" s="6">
        <v>0</v>
      </c>
      <c r="BV48" s="26">
        <f t="shared" si="33"/>
        <v>0</v>
      </c>
      <c r="BW48" s="6">
        <v>2</v>
      </c>
      <c r="BX48" s="26">
        <f t="shared" si="34"/>
        <v>0.8</v>
      </c>
      <c r="BY48" s="6">
        <v>0</v>
      </c>
      <c r="BZ48" s="26">
        <f t="shared" si="35"/>
        <v>0</v>
      </c>
      <c r="CA48" s="6">
        <v>0</v>
      </c>
      <c r="CB48" s="26">
        <f t="shared" si="36"/>
        <v>0</v>
      </c>
      <c r="CC48" s="6">
        <v>0</v>
      </c>
      <c r="CD48" s="26">
        <f t="shared" si="37"/>
        <v>0</v>
      </c>
      <c r="CE48" s="30" t="s">
        <v>355</v>
      </c>
      <c r="CF48" s="6">
        <v>0</v>
      </c>
      <c r="CG48" s="26">
        <f t="shared" si="38"/>
        <v>0</v>
      </c>
      <c r="CH48" s="6">
        <v>0</v>
      </c>
      <c r="CI48" s="26">
        <f t="shared" si="39"/>
        <v>0</v>
      </c>
      <c r="CJ48" s="6">
        <v>0</v>
      </c>
      <c r="CK48" s="26">
        <f t="shared" si="40"/>
        <v>0</v>
      </c>
      <c r="CL48" s="6">
        <v>0</v>
      </c>
      <c r="CM48" s="26">
        <f t="shared" si="41"/>
        <v>0</v>
      </c>
      <c r="CN48" s="6">
        <v>0</v>
      </c>
      <c r="CO48" s="26">
        <f t="shared" si="42"/>
        <v>0</v>
      </c>
      <c r="CP48" s="6">
        <v>0</v>
      </c>
      <c r="CQ48" s="26">
        <f t="shared" si="43"/>
        <v>0</v>
      </c>
      <c r="CR48" s="6">
        <v>0</v>
      </c>
      <c r="CS48" s="26">
        <f t="shared" si="44"/>
        <v>0</v>
      </c>
      <c r="CT48" s="6">
        <v>3</v>
      </c>
      <c r="CU48" s="26">
        <f t="shared" si="45"/>
        <v>1.2</v>
      </c>
      <c r="CV48" s="6">
        <v>0</v>
      </c>
      <c r="CW48" s="26">
        <f t="shared" si="46"/>
        <v>0</v>
      </c>
      <c r="CX48" s="6">
        <v>26</v>
      </c>
      <c r="CY48" s="26">
        <f t="shared" si="47"/>
        <v>10.4</v>
      </c>
      <c r="CZ48" s="30" t="s">
        <v>355</v>
      </c>
      <c r="DA48" s="6">
        <v>0</v>
      </c>
      <c r="DB48" s="26">
        <f t="shared" si="48"/>
        <v>0</v>
      </c>
      <c r="DC48" s="6">
        <v>0</v>
      </c>
      <c r="DD48" s="26">
        <f t="shared" si="49"/>
        <v>0</v>
      </c>
      <c r="DE48" s="6">
        <v>0</v>
      </c>
      <c r="DF48" s="26">
        <f t="shared" si="50"/>
        <v>0</v>
      </c>
      <c r="DG48" s="6">
        <v>1</v>
      </c>
      <c r="DH48" s="26">
        <f t="shared" si="51"/>
        <v>0.4</v>
      </c>
      <c r="DI48" s="6">
        <v>0</v>
      </c>
      <c r="DJ48" s="26">
        <f t="shared" si="52"/>
        <v>0</v>
      </c>
      <c r="DK48" s="6">
        <v>5</v>
      </c>
      <c r="DL48" s="26">
        <f t="shared" si="53"/>
        <v>2</v>
      </c>
      <c r="DM48" s="6">
        <v>0</v>
      </c>
      <c r="DN48" s="26">
        <f t="shared" si="54"/>
        <v>0</v>
      </c>
      <c r="DO48" s="6">
        <v>3</v>
      </c>
      <c r="DP48" s="26">
        <f t="shared" si="55"/>
        <v>1.2</v>
      </c>
    </row>
    <row r="49" spans="1:120" ht="11.25" customHeight="1">
      <c r="A49" s="30" t="s">
        <v>532</v>
      </c>
      <c r="B49" s="6">
        <v>1387</v>
      </c>
      <c r="C49" s="6">
        <f t="shared" si="58"/>
        <v>734</v>
      </c>
      <c r="D49" s="6">
        <v>0</v>
      </c>
      <c r="E49" s="26">
        <f t="shared" si="0"/>
        <v>0</v>
      </c>
      <c r="F49" s="6">
        <v>0</v>
      </c>
      <c r="G49" s="26">
        <f t="shared" si="1"/>
        <v>0</v>
      </c>
      <c r="H49" s="6">
        <v>2</v>
      </c>
      <c r="I49" s="26">
        <f t="shared" si="2"/>
        <v>0.2724795640326975</v>
      </c>
      <c r="J49" s="6">
        <v>20</v>
      </c>
      <c r="K49" s="26">
        <f t="shared" si="3"/>
        <v>2.7247956403269753</v>
      </c>
      <c r="L49" s="6">
        <v>0</v>
      </c>
      <c r="M49" s="26">
        <f t="shared" si="4"/>
        <v>0</v>
      </c>
      <c r="N49" s="6">
        <v>3</v>
      </c>
      <c r="O49" s="26">
        <f t="shared" si="5"/>
        <v>0.4087193460490463</v>
      </c>
      <c r="P49" s="6">
        <v>0</v>
      </c>
      <c r="Q49" s="26">
        <f t="shared" si="6"/>
        <v>0</v>
      </c>
      <c r="R49" s="6">
        <v>0</v>
      </c>
      <c r="S49" s="26">
        <f t="shared" si="7"/>
        <v>0</v>
      </c>
      <c r="T49" s="30" t="s">
        <v>532</v>
      </c>
      <c r="U49" s="6">
        <v>70</v>
      </c>
      <c r="V49" s="26">
        <f t="shared" si="8"/>
        <v>9.536784741144414</v>
      </c>
      <c r="W49" s="6">
        <v>64</v>
      </c>
      <c r="X49" s="26">
        <f t="shared" si="9"/>
        <v>8.71934604904632</v>
      </c>
      <c r="Y49" s="6">
        <v>13</v>
      </c>
      <c r="Z49" s="26">
        <f t="shared" si="10"/>
        <v>1.7711171662125342</v>
      </c>
      <c r="AA49" s="6">
        <v>102</v>
      </c>
      <c r="AB49" s="26">
        <f t="shared" si="11"/>
        <v>13.896457765667575</v>
      </c>
      <c r="AC49" s="6">
        <v>0</v>
      </c>
      <c r="AD49" s="26">
        <f t="shared" si="12"/>
        <v>0</v>
      </c>
      <c r="AE49" s="6">
        <v>2</v>
      </c>
      <c r="AF49" s="26">
        <f t="shared" si="13"/>
        <v>0.2724795640326975</v>
      </c>
      <c r="AG49" s="6">
        <v>0</v>
      </c>
      <c r="AH49" s="26">
        <f t="shared" si="14"/>
        <v>0</v>
      </c>
      <c r="AI49" s="6">
        <v>3</v>
      </c>
      <c r="AJ49" s="26">
        <f t="shared" si="15"/>
        <v>0.4087193460490463</v>
      </c>
      <c r="AK49" s="6">
        <v>78</v>
      </c>
      <c r="AL49" s="26">
        <f t="shared" si="16"/>
        <v>10.626702997275205</v>
      </c>
      <c r="AM49" s="6">
        <v>120</v>
      </c>
      <c r="AN49" s="26">
        <f t="shared" si="17"/>
        <v>16.348773841961854</v>
      </c>
      <c r="AO49" s="30" t="s">
        <v>532</v>
      </c>
      <c r="AP49" s="6">
        <v>0</v>
      </c>
      <c r="AQ49" s="26">
        <f t="shared" si="18"/>
        <v>0</v>
      </c>
      <c r="AR49" s="6">
        <v>1</v>
      </c>
      <c r="AS49" s="26">
        <f t="shared" si="19"/>
        <v>0.13623978201634876</v>
      </c>
      <c r="AT49" s="6">
        <v>2</v>
      </c>
      <c r="AU49" s="26">
        <f t="shared" si="20"/>
        <v>0.2724795640326975</v>
      </c>
      <c r="AV49" s="6">
        <v>79</v>
      </c>
      <c r="AW49" s="26">
        <f t="shared" si="21"/>
        <v>10.762942779291553</v>
      </c>
      <c r="AX49" s="6">
        <v>5</v>
      </c>
      <c r="AY49" s="26">
        <f t="shared" si="22"/>
        <v>0.6811989100817438</v>
      </c>
      <c r="AZ49" s="6">
        <v>9</v>
      </c>
      <c r="BA49" s="26">
        <f t="shared" si="23"/>
        <v>1.226158038147139</v>
      </c>
      <c r="BB49" s="6">
        <v>50</v>
      </c>
      <c r="BC49" s="26">
        <f t="shared" si="24"/>
        <v>6.811989100817439</v>
      </c>
      <c r="BD49" s="6">
        <v>0</v>
      </c>
      <c r="BE49" s="26">
        <f t="shared" si="25"/>
        <v>0</v>
      </c>
      <c r="BF49" s="6">
        <v>0</v>
      </c>
      <c r="BG49" s="26">
        <f t="shared" si="26"/>
        <v>0</v>
      </c>
      <c r="BH49" s="6">
        <v>0</v>
      </c>
      <c r="BI49" s="26">
        <f t="shared" si="27"/>
        <v>0</v>
      </c>
      <c r="BJ49" s="30" t="s">
        <v>532</v>
      </c>
      <c r="BK49" s="6">
        <v>2</v>
      </c>
      <c r="BL49" s="26">
        <f t="shared" si="28"/>
        <v>0.2724795640326975</v>
      </c>
      <c r="BM49" s="6">
        <v>0</v>
      </c>
      <c r="BN49" s="26">
        <f t="shared" si="29"/>
        <v>0</v>
      </c>
      <c r="BO49" s="6">
        <v>0</v>
      </c>
      <c r="BP49" s="26">
        <f t="shared" si="30"/>
        <v>0</v>
      </c>
      <c r="BQ49" s="6">
        <v>1</v>
      </c>
      <c r="BR49" s="26">
        <f t="shared" si="31"/>
        <v>0.13623978201634876</v>
      </c>
      <c r="BS49" s="6">
        <v>1</v>
      </c>
      <c r="BT49" s="26">
        <f t="shared" si="32"/>
        <v>0.13623978201634876</v>
      </c>
      <c r="BU49" s="6">
        <v>1</v>
      </c>
      <c r="BV49" s="26">
        <f t="shared" si="33"/>
        <v>0.13623978201634876</v>
      </c>
      <c r="BW49" s="6">
        <v>7</v>
      </c>
      <c r="BX49" s="26">
        <f t="shared" si="34"/>
        <v>0.9536784741144414</v>
      </c>
      <c r="BY49" s="6">
        <v>1</v>
      </c>
      <c r="BZ49" s="26">
        <f t="shared" si="35"/>
        <v>0.13623978201634876</v>
      </c>
      <c r="CA49" s="6">
        <v>0</v>
      </c>
      <c r="CB49" s="26">
        <f t="shared" si="36"/>
        <v>0</v>
      </c>
      <c r="CC49" s="6">
        <v>0</v>
      </c>
      <c r="CD49" s="26">
        <f t="shared" si="37"/>
        <v>0</v>
      </c>
      <c r="CE49" s="30" t="s">
        <v>532</v>
      </c>
      <c r="CF49" s="6">
        <v>0</v>
      </c>
      <c r="CG49" s="26">
        <f t="shared" si="38"/>
        <v>0</v>
      </c>
      <c r="CH49" s="6">
        <v>7</v>
      </c>
      <c r="CI49" s="26">
        <f t="shared" si="39"/>
        <v>0.9536784741144414</v>
      </c>
      <c r="CJ49" s="6">
        <v>0</v>
      </c>
      <c r="CK49" s="26">
        <f t="shared" si="40"/>
        <v>0</v>
      </c>
      <c r="CL49" s="6">
        <v>0</v>
      </c>
      <c r="CM49" s="26">
        <f t="shared" si="41"/>
        <v>0</v>
      </c>
      <c r="CN49" s="6">
        <v>0</v>
      </c>
      <c r="CO49" s="26">
        <f t="shared" si="42"/>
        <v>0</v>
      </c>
      <c r="CP49" s="6">
        <v>0</v>
      </c>
      <c r="CQ49" s="26">
        <f t="shared" si="43"/>
        <v>0</v>
      </c>
      <c r="CR49" s="6">
        <v>0</v>
      </c>
      <c r="CS49" s="26">
        <f t="shared" si="44"/>
        <v>0</v>
      </c>
      <c r="CT49" s="6">
        <v>40</v>
      </c>
      <c r="CU49" s="26">
        <f t="shared" si="45"/>
        <v>5.449591280653951</v>
      </c>
      <c r="CV49" s="6">
        <v>0</v>
      </c>
      <c r="CW49" s="26">
        <f t="shared" si="46"/>
        <v>0</v>
      </c>
      <c r="CX49" s="6">
        <v>32</v>
      </c>
      <c r="CY49" s="26">
        <f t="shared" si="47"/>
        <v>4.35967302452316</v>
      </c>
      <c r="CZ49" s="30" t="s">
        <v>532</v>
      </c>
      <c r="DA49" s="6">
        <v>0</v>
      </c>
      <c r="DB49" s="26">
        <f t="shared" si="48"/>
        <v>0</v>
      </c>
      <c r="DC49" s="6">
        <v>1</v>
      </c>
      <c r="DD49" s="26">
        <f t="shared" si="49"/>
        <v>0.13623978201634876</v>
      </c>
      <c r="DE49" s="6">
        <v>2</v>
      </c>
      <c r="DF49" s="26">
        <f t="shared" si="50"/>
        <v>0.2724795640326975</v>
      </c>
      <c r="DG49" s="6">
        <v>1</v>
      </c>
      <c r="DH49" s="26">
        <f t="shared" si="51"/>
        <v>0.13623978201634876</v>
      </c>
      <c r="DI49" s="6">
        <v>0</v>
      </c>
      <c r="DJ49" s="26">
        <f t="shared" si="52"/>
        <v>0</v>
      </c>
      <c r="DK49" s="6">
        <v>9</v>
      </c>
      <c r="DL49" s="26">
        <f t="shared" si="53"/>
        <v>1.226158038147139</v>
      </c>
      <c r="DM49" s="6">
        <v>5</v>
      </c>
      <c r="DN49" s="26">
        <f t="shared" si="54"/>
        <v>0.6811989100817438</v>
      </c>
      <c r="DO49" s="6">
        <v>1</v>
      </c>
      <c r="DP49" s="26">
        <f t="shared" si="55"/>
        <v>0.13623978201634876</v>
      </c>
    </row>
    <row r="50" spans="1:120" ht="11.25" customHeight="1">
      <c r="A50" s="30" t="s">
        <v>533</v>
      </c>
      <c r="B50" s="6">
        <v>64</v>
      </c>
      <c r="C50" s="6">
        <f>SUM(D50+F50+H50+J50+L50+N50+P50+R50+U50+W50+Y50+AA50+AC50+AE50+AG50+AI50+AK50+AM50+AP50+AR50+AT50+AV50+AX50+AZ50+BB50+BD50+BF50+BH50+BK50+BM50+BO50+BQ50+BS50+BU50+BW50+BY50+CA50+CC50+CF50+CH50+CJ50+CL50+CN50+CP50+CR50+CT50+CV50+CX50+DA50+DC50+DE50+DG50+DI50+DK50+DM50+DO50)</f>
        <v>27</v>
      </c>
      <c r="D50" s="6">
        <v>0</v>
      </c>
      <c r="E50" s="26">
        <f t="shared" si="0"/>
        <v>0</v>
      </c>
      <c r="F50" s="6">
        <v>0</v>
      </c>
      <c r="G50" s="26">
        <f t="shared" si="1"/>
        <v>0</v>
      </c>
      <c r="H50" s="6">
        <v>0</v>
      </c>
      <c r="I50" s="26">
        <f t="shared" si="2"/>
        <v>0</v>
      </c>
      <c r="J50" s="6">
        <v>0</v>
      </c>
      <c r="K50" s="26">
        <f t="shared" si="3"/>
        <v>0</v>
      </c>
      <c r="L50" s="6">
        <v>0</v>
      </c>
      <c r="M50" s="26">
        <f t="shared" si="4"/>
        <v>0</v>
      </c>
      <c r="N50" s="6">
        <v>0</v>
      </c>
      <c r="O50" s="26">
        <f t="shared" si="5"/>
        <v>0</v>
      </c>
      <c r="P50" s="6">
        <v>0</v>
      </c>
      <c r="Q50" s="26">
        <f t="shared" si="6"/>
        <v>0</v>
      </c>
      <c r="R50" s="6">
        <v>0</v>
      </c>
      <c r="S50" s="26">
        <f t="shared" si="7"/>
        <v>0</v>
      </c>
      <c r="T50" s="30" t="s">
        <v>533</v>
      </c>
      <c r="U50" s="6">
        <v>0</v>
      </c>
      <c r="V50" s="26">
        <f t="shared" si="8"/>
        <v>0</v>
      </c>
      <c r="W50" s="6">
        <v>2</v>
      </c>
      <c r="X50" s="26">
        <f t="shared" si="9"/>
        <v>7.4074074074074066</v>
      </c>
      <c r="Y50" s="6">
        <v>1</v>
      </c>
      <c r="Z50" s="26">
        <f t="shared" si="10"/>
        <v>3.7037037037037033</v>
      </c>
      <c r="AA50" s="6">
        <v>2</v>
      </c>
      <c r="AB50" s="26">
        <f t="shared" si="11"/>
        <v>7.4074074074074066</v>
      </c>
      <c r="AC50" s="6">
        <v>0</v>
      </c>
      <c r="AD50" s="26">
        <f t="shared" si="12"/>
        <v>0</v>
      </c>
      <c r="AE50" s="6">
        <v>0</v>
      </c>
      <c r="AF50" s="26">
        <f t="shared" si="13"/>
        <v>0</v>
      </c>
      <c r="AG50" s="6">
        <v>0</v>
      </c>
      <c r="AH50" s="26">
        <f t="shared" si="14"/>
        <v>0</v>
      </c>
      <c r="AI50" s="6">
        <v>0</v>
      </c>
      <c r="AJ50" s="26">
        <f t="shared" si="15"/>
        <v>0</v>
      </c>
      <c r="AK50" s="6">
        <v>2</v>
      </c>
      <c r="AL50" s="26">
        <f t="shared" si="16"/>
        <v>7.4074074074074066</v>
      </c>
      <c r="AM50" s="6">
        <v>6</v>
      </c>
      <c r="AN50" s="26">
        <f t="shared" si="17"/>
        <v>22.22222222222222</v>
      </c>
      <c r="AO50" s="30" t="s">
        <v>533</v>
      </c>
      <c r="AP50" s="6">
        <v>0</v>
      </c>
      <c r="AQ50" s="26">
        <f t="shared" si="18"/>
        <v>0</v>
      </c>
      <c r="AR50" s="6">
        <v>0</v>
      </c>
      <c r="AS50" s="26">
        <f t="shared" si="19"/>
        <v>0</v>
      </c>
      <c r="AT50" s="6">
        <v>1</v>
      </c>
      <c r="AU50" s="26">
        <f t="shared" si="20"/>
        <v>3.7037037037037033</v>
      </c>
      <c r="AV50" s="6">
        <v>6</v>
      </c>
      <c r="AW50" s="26">
        <f t="shared" si="21"/>
        <v>22.22222222222222</v>
      </c>
      <c r="AX50" s="6">
        <v>2</v>
      </c>
      <c r="AY50" s="26">
        <f t="shared" si="22"/>
        <v>7.4074074074074066</v>
      </c>
      <c r="AZ50" s="6">
        <v>0</v>
      </c>
      <c r="BA50" s="26">
        <f t="shared" si="23"/>
        <v>0</v>
      </c>
      <c r="BB50" s="6">
        <v>2</v>
      </c>
      <c r="BC50" s="26">
        <f t="shared" si="24"/>
        <v>7.4074074074074066</v>
      </c>
      <c r="BD50" s="6">
        <v>0</v>
      </c>
      <c r="BE50" s="26">
        <f t="shared" si="25"/>
        <v>0</v>
      </c>
      <c r="BF50" s="6">
        <v>0</v>
      </c>
      <c r="BG50" s="26">
        <f t="shared" si="26"/>
        <v>0</v>
      </c>
      <c r="BH50" s="6">
        <v>0</v>
      </c>
      <c r="BI50" s="26">
        <f t="shared" si="27"/>
        <v>0</v>
      </c>
      <c r="BJ50" s="30" t="s">
        <v>533</v>
      </c>
      <c r="BK50" s="6">
        <v>0</v>
      </c>
      <c r="BL50" s="26">
        <f t="shared" si="28"/>
        <v>0</v>
      </c>
      <c r="BM50" s="6">
        <v>0</v>
      </c>
      <c r="BN50" s="26">
        <f t="shared" si="29"/>
        <v>0</v>
      </c>
      <c r="BO50" s="6">
        <v>0</v>
      </c>
      <c r="BP50" s="26">
        <f t="shared" si="30"/>
        <v>0</v>
      </c>
      <c r="BQ50" s="6">
        <v>0</v>
      </c>
      <c r="BR50" s="26">
        <f t="shared" si="31"/>
        <v>0</v>
      </c>
      <c r="BS50" s="6">
        <v>0</v>
      </c>
      <c r="BT50" s="26">
        <f t="shared" si="32"/>
        <v>0</v>
      </c>
      <c r="BU50" s="6">
        <v>0</v>
      </c>
      <c r="BV50" s="26">
        <f t="shared" si="33"/>
        <v>0</v>
      </c>
      <c r="BW50" s="6">
        <v>1</v>
      </c>
      <c r="BX50" s="26">
        <f t="shared" si="34"/>
        <v>3.7037037037037033</v>
      </c>
      <c r="BY50" s="6">
        <v>0</v>
      </c>
      <c r="BZ50" s="26">
        <f t="shared" si="35"/>
        <v>0</v>
      </c>
      <c r="CA50" s="6">
        <v>0</v>
      </c>
      <c r="CB50" s="26">
        <f t="shared" si="36"/>
        <v>0</v>
      </c>
      <c r="CC50" s="6">
        <v>0</v>
      </c>
      <c r="CD50" s="26">
        <f t="shared" si="37"/>
        <v>0</v>
      </c>
      <c r="CE50" s="30" t="s">
        <v>533</v>
      </c>
      <c r="CF50" s="6">
        <v>0</v>
      </c>
      <c r="CG50" s="26">
        <f t="shared" si="38"/>
        <v>0</v>
      </c>
      <c r="CH50" s="6">
        <v>1</v>
      </c>
      <c r="CI50" s="26">
        <f t="shared" si="39"/>
        <v>3.7037037037037033</v>
      </c>
      <c r="CJ50" s="6">
        <v>0</v>
      </c>
      <c r="CK50" s="26">
        <f t="shared" si="40"/>
        <v>0</v>
      </c>
      <c r="CL50" s="6">
        <v>0</v>
      </c>
      <c r="CM50" s="26">
        <f t="shared" si="41"/>
        <v>0</v>
      </c>
      <c r="CN50" s="6">
        <v>0</v>
      </c>
      <c r="CO50" s="26">
        <f t="shared" si="42"/>
        <v>0</v>
      </c>
      <c r="CP50" s="6">
        <v>0</v>
      </c>
      <c r="CQ50" s="26">
        <f t="shared" si="43"/>
        <v>0</v>
      </c>
      <c r="CR50" s="6">
        <v>0</v>
      </c>
      <c r="CS50" s="26">
        <f t="shared" si="44"/>
        <v>0</v>
      </c>
      <c r="CT50" s="6">
        <v>0</v>
      </c>
      <c r="CU50" s="26">
        <f t="shared" si="45"/>
        <v>0</v>
      </c>
      <c r="CV50" s="6">
        <v>0</v>
      </c>
      <c r="CW50" s="26">
        <f t="shared" si="46"/>
        <v>0</v>
      </c>
      <c r="CX50" s="6">
        <v>1</v>
      </c>
      <c r="CY50" s="26">
        <f t="shared" si="47"/>
        <v>3.7037037037037033</v>
      </c>
      <c r="CZ50" s="30" t="s">
        <v>533</v>
      </c>
      <c r="DA50" s="6">
        <v>0</v>
      </c>
      <c r="DB50" s="26">
        <f t="shared" si="48"/>
        <v>0</v>
      </c>
      <c r="DC50" s="6">
        <v>0</v>
      </c>
      <c r="DD50" s="26">
        <f t="shared" si="49"/>
        <v>0</v>
      </c>
      <c r="DE50" s="6">
        <v>0</v>
      </c>
      <c r="DF50" s="26">
        <f t="shared" si="50"/>
        <v>0</v>
      </c>
      <c r="DG50" s="6">
        <v>0</v>
      </c>
      <c r="DH50" s="26">
        <f t="shared" si="51"/>
        <v>0</v>
      </c>
      <c r="DI50" s="6">
        <v>0</v>
      </c>
      <c r="DJ50" s="26">
        <f t="shared" si="52"/>
        <v>0</v>
      </c>
      <c r="DK50" s="6">
        <v>0</v>
      </c>
      <c r="DL50" s="26">
        <f t="shared" si="53"/>
        <v>0</v>
      </c>
      <c r="DM50" s="6">
        <v>0</v>
      </c>
      <c r="DN50" s="26">
        <f t="shared" si="54"/>
        <v>0</v>
      </c>
      <c r="DO50" s="6">
        <v>0</v>
      </c>
      <c r="DP50" s="26">
        <f t="shared" si="55"/>
        <v>0</v>
      </c>
    </row>
    <row r="51" spans="1:120" ht="11.25" customHeight="1">
      <c r="A51" s="30" t="s">
        <v>534</v>
      </c>
      <c r="B51" s="6">
        <v>310</v>
      </c>
      <c r="C51" s="6">
        <f>SUM(D51+F51+H51+J51+L51+N51+P51+R51+U51+W51+Y51+AA51+AC51+AE51+AG51+AI51+AK51+AM51+AP51+AR51+AT51+AV51+AX51+AZ51+BB51+BD51+BF51+BH51+BK51+BM51+BO51+BQ51+BS51+BU51+BW51+BY51+CA51+CC51+CF51+CH51+CJ51+CL51+CN51+CP51+CR51+CT51+CV51+CX51+DA51+DC51+DE51+DG51+DI51+DK51+DM51+DO51)</f>
        <v>115</v>
      </c>
      <c r="D51" s="6">
        <v>0</v>
      </c>
      <c r="E51" s="26">
        <f t="shared" si="0"/>
        <v>0</v>
      </c>
      <c r="F51" s="6">
        <v>0</v>
      </c>
      <c r="G51" s="26">
        <f t="shared" si="1"/>
        <v>0</v>
      </c>
      <c r="H51" s="6">
        <v>5</v>
      </c>
      <c r="I51" s="26">
        <f t="shared" si="2"/>
        <v>4.3478260869565215</v>
      </c>
      <c r="J51" s="6">
        <v>2</v>
      </c>
      <c r="K51" s="26">
        <f t="shared" si="3"/>
        <v>1.7391304347826086</v>
      </c>
      <c r="L51" s="6">
        <v>0</v>
      </c>
      <c r="M51" s="26">
        <f t="shared" si="4"/>
        <v>0</v>
      </c>
      <c r="N51" s="6">
        <v>1</v>
      </c>
      <c r="O51" s="26">
        <f t="shared" si="5"/>
        <v>0.8695652173913043</v>
      </c>
      <c r="P51" s="6">
        <v>0</v>
      </c>
      <c r="Q51" s="26">
        <f t="shared" si="6"/>
        <v>0</v>
      </c>
      <c r="R51" s="6">
        <v>0</v>
      </c>
      <c r="S51" s="26">
        <f t="shared" si="7"/>
        <v>0</v>
      </c>
      <c r="T51" s="30" t="s">
        <v>534</v>
      </c>
      <c r="U51" s="6">
        <v>4</v>
      </c>
      <c r="V51" s="26">
        <f t="shared" si="8"/>
        <v>3.4782608695652173</v>
      </c>
      <c r="W51" s="6">
        <v>9</v>
      </c>
      <c r="X51" s="26">
        <f t="shared" si="9"/>
        <v>7.82608695652174</v>
      </c>
      <c r="Y51" s="6">
        <v>6</v>
      </c>
      <c r="Z51" s="26">
        <f t="shared" si="10"/>
        <v>5.217391304347826</v>
      </c>
      <c r="AA51" s="6">
        <v>18</v>
      </c>
      <c r="AB51" s="26">
        <f t="shared" si="11"/>
        <v>15.65217391304348</v>
      </c>
      <c r="AC51" s="6">
        <v>0</v>
      </c>
      <c r="AD51" s="26">
        <f t="shared" si="12"/>
        <v>0</v>
      </c>
      <c r="AE51" s="6">
        <v>2</v>
      </c>
      <c r="AF51" s="26">
        <f t="shared" si="13"/>
        <v>1.7391304347826086</v>
      </c>
      <c r="AG51" s="6">
        <v>0</v>
      </c>
      <c r="AH51" s="26">
        <f t="shared" si="14"/>
        <v>0</v>
      </c>
      <c r="AI51" s="6">
        <v>0</v>
      </c>
      <c r="AJ51" s="26">
        <f t="shared" si="15"/>
        <v>0</v>
      </c>
      <c r="AK51" s="6">
        <v>19</v>
      </c>
      <c r="AL51" s="26">
        <f t="shared" si="16"/>
        <v>16.52173913043478</v>
      </c>
      <c r="AM51" s="6">
        <v>9</v>
      </c>
      <c r="AN51" s="26">
        <f t="shared" si="17"/>
        <v>7.82608695652174</v>
      </c>
      <c r="AO51" s="30" t="s">
        <v>534</v>
      </c>
      <c r="AP51" s="6">
        <v>0</v>
      </c>
      <c r="AQ51" s="26">
        <f t="shared" si="18"/>
        <v>0</v>
      </c>
      <c r="AR51" s="6">
        <v>0</v>
      </c>
      <c r="AS51" s="26">
        <f t="shared" si="19"/>
        <v>0</v>
      </c>
      <c r="AT51" s="6">
        <v>0</v>
      </c>
      <c r="AU51" s="26">
        <f t="shared" si="20"/>
        <v>0</v>
      </c>
      <c r="AV51" s="6">
        <v>4</v>
      </c>
      <c r="AW51" s="26">
        <f t="shared" si="21"/>
        <v>3.4782608695652173</v>
      </c>
      <c r="AX51" s="6">
        <v>0</v>
      </c>
      <c r="AY51" s="26">
        <f t="shared" si="22"/>
        <v>0</v>
      </c>
      <c r="AZ51" s="6">
        <v>6</v>
      </c>
      <c r="BA51" s="26">
        <f t="shared" si="23"/>
        <v>5.217391304347826</v>
      </c>
      <c r="BB51" s="6">
        <v>4</v>
      </c>
      <c r="BC51" s="26">
        <f t="shared" si="24"/>
        <v>3.4782608695652173</v>
      </c>
      <c r="BD51" s="6">
        <v>0</v>
      </c>
      <c r="BE51" s="26">
        <f t="shared" si="25"/>
        <v>0</v>
      </c>
      <c r="BF51" s="6">
        <v>0</v>
      </c>
      <c r="BG51" s="26">
        <f t="shared" si="26"/>
        <v>0</v>
      </c>
      <c r="BH51" s="6">
        <v>0</v>
      </c>
      <c r="BI51" s="26">
        <f t="shared" si="27"/>
        <v>0</v>
      </c>
      <c r="BJ51" s="30" t="s">
        <v>534</v>
      </c>
      <c r="BK51" s="6">
        <v>0</v>
      </c>
      <c r="BL51" s="26">
        <f t="shared" si="28"/>
        <v>0</v>
      </c>
      <c r="BM51" s="6">
        <v>0</v>
      </c>
      <c r="BN51" s="26">
        <f t="shared" si="29"/>
        <v>0</v>
      </c>
      <c r="BO51" s="6">
        <v>0</v>
      </c>
      <c r="BP51" s="26">
        <f t="shared" si="30"/>
        <v>0</v>
      </c>
      <c r="BQ51" s="6">
        <v>0</v>
      </c>
      <c r="BR51" s="26">
        <f t="shared" si="31"/>
        <v>0</v>
      </c>
      <c r="BS51" s="6">
        <v>0</v>
      </c>
      <c r="BT51" s="26">
        <f t="shared" si="32"/>
        <v>0</v>
      </c>
      <c r="BU51" s="6">
        <v>0</v>
      </c>
      <c r="BV51" s="26">
        <f t="shared" si="33"/>
        <v>0</v>
      </c>
      <c r="BW51" s="6">
        <v>0</v>
      </c>
      <c r="BX51" s="26">
        <f t="shared" si="34"/>
        <v>0</v>
      </c>
      <c r="BY51" s="6">
        <v>0</v>
      </c>
      <c r="BZ51" s="26">
        <f t="shared" si="35"/>
        <v>0</v>
      </c>
      <c r="CA51" s="6">
        <v>0</v>
      </c>
      <c r="CB51" s="26">
        <f t="shared" si="36"/>
        <v>0</v>
      </c>
      <c r="CC51" s="6">
        <v>0</v>
      </c>
      <c r="CD51" s="26">
        <f t="shared" si="37"/>
        <v>0</v>
      </c>
      <c r="CE51" s="30" t="s">
        <v>534</v>
      </c>
      <c r="CF51" s="6">
        <v>0</v>
      </c>
      <c r="CG51" s="26">
        <f t="shared" si="38"/>
        <v>0</v>
      </c>
      <c r="CH51" s="6">
        <v>0</v>
      </c>
      <c r="CI51" s="26">
        <f t="shared" si="39"/>
        <v>0</v>
      </c>
      <c r="CJ51" s="6">
        <v>0</v>
      </c>
      <c r="CK51" s="26">
        <f t="shared" si="40"/>
        <v>0</v>
      </c>
      <c r="CL51" s="6">
        <v>0</v>
      </c>
      <c r="CM51" s="26">
        <f t="shared" si="41"/>
        <v>0</v>
      </c>
      <c r="CN51" s="6">
        <v>0</v>
      </c>
      <c r="CO51" s="26">
        <f t="shared" si="42"/>
        <v>0</v>
      </c>
      <c r="CP51" s="6">
        <v>0</v>
      </c>
      <c r="CQ51" s="26">
        <f t="shared" si="43"/>
        <v>0</v>
      </c>
      <c r="CR51" s="6">
        <v>0</v>
      </c>
      <c r="CS51" s="26">
        <f t="shared" si="44"/>
        <v>0</v>
      </c>
      <c r="CT51" s="6">
        <v>4</v>
      </c>
      <c r="CU51" s="26">
        <f t="shared" si="45"/>
        <v>3.4782608695652173</v>
      </c>
      <c r="CV51" s="6">
        <v>0</v>
      </c>
      <c r="CW51" s="26">
        <f t="shared" si="46"/>
        <v>0</v>
      </c>
      <c r="CX51" s="6">
        <v>16</v>
      </c>
      <c r="CY51" s="26">
        <f t="shared" si="47"/>
        <v>13.91304347826087</v>
      </c>
      <c r="CZ51" s="30" t="s">
        <v>534</v>
      </c>
      <c r="DA51" s="6">
        <v>0</v>
      </c>
      <c r="DB51" s="26">
        <f t="shared" si="48"/>
        <v>0</v>
      </c>
      <c r="DC51" s="6">
        <v>1</v>
      </c>
      <c r="DD51" s="26">
        <f t="shared" si="49"/>
        <v>0.8695652173913043</v>
      </c>
      <c r="DE51" s="6">
        <v>0</v>
      </c>
      <c r="DF51" s="26">
        <f t="shared" si="50"/>
        <v>0</v>
      </c>
      <c r="DG51" s="6">
        <v>0</v>
      </c>
      <c r="DH51" s="26">
        <f t="shared" si="51"/>
        <v>0</v>
      </c>
      <c r="DI51" s="6">
        <v>0</v>
      </c>
      <c r="DJ51" s="26">
        <f t="shared" si="52"/>
        <v>0</v>
      </c>
      <c r="DK51" s="6">
        <v>2</v>
      </c>
      <c r="DL51" s="26">
        <f t="shared" si="53"/>
        <v>1.7391304347826086</v>
      </c>
      <c r="DM51" s="6">
        <v>2</v>
      </c>
      <c r="DN51" s="26">
        <f t="shared" si="54"/>
        <v>1.7391304347826086</v>
      </c>
      <c r="DO51" s="6">
        <v>1</v>
      </c>
      <c r="DP51" s="26">
        <f t="shared" si="55"/>
        <v>0.8695652173913043</v>
      </c>
    </row>
    <row r="52" spans="1:120" ht="11.25" customHeight="1">
      <c r="A52" s="30" t="s">
        <v>535</v>
      </c>
      <c r="B52" s="6">
        <v>884</v>
      </c>
      <c r="C52" s="6">
        <f>SUM(D52+F52+H52+J52+L52+N52+P52+R52+U52+W52+Y52+AA52+AC52+AE52+AG52+AI52+AK52+AM52+AP52+AR52+AT52+AV52+AX52+AZ52+BB52+BD52+BF52+BH52+BK52+BM52+BO52+BQ52+BS52+BU52+BW52+BY52+CA52+CC52+CF52+CH52+CJ52+CL52+CN52+CP52+CR52+CT52+CV52+CX52+DA52+DC52+DE52+DG52+DI52+DK52+DM52+DO52)</f>
        <v>301</v>
      </c>
      <c r="D52" s="6">
        <v>0</v>
      </c>
      <c r="E52" s="26">
        <f t="shared" si="0"/>
        <v>0</v>
      </c>
      <c r="F52" s="6">
        <v>0</v>
      </c>
      <c r="G52" s="26">
        <f t="shared" si="1"/>
        <v>0</v>
      </c>
      <c r="H52" s="6">
        <v>1</v>
      </c>
      <c r="I52" s="26">
        <f t="shared" si="2"/>
        <v>0.33222591362126247</v>
      </c>
      <c r="J52" s="6">
        <v>4</v>
      </c>
      <c r="K52" s="26">
        <f t="shared" si="3"/>
        <v>1.3289036544850499</v>
      </c>
      <c r="L52" s="6">
        <v>0</v>
      </c>
      <c r="M52" s="26">
        <f t="shared" si="4"/>
        <v>0</v>
      </c>
      <c r="N52" s="6">
        <v>1</v>
      </c>
      <c r="O52" s="26">
        <f t="shared" si="5"/>
        <v>0.33222591362126247</v>
      </c>
      <c r="P52" s="6">
        <v>0</v>
      </c>
      <c r="Q52" s="26">
        <f t="shared" si="6"/>
        <v>0</v>
      </c>
      <c r="R52" s="6">
        <v>0</v>
      </c>
      <c r="S52" s="26">
        <f t="shared" si="7"/>
        <v>0</v>
      </c>
      <c r="T52" s="30" t="s">
        <v>535</v>
      </c>
      <c r="U52" s="6">
        <v>5</v>
      </c>
      <c r="V52" s="26">
        <f t="shared" si="8"/>
        <v>1.6611295681063125</v>
      </c>
      <c r="W52" s="6">
        <v>24</v>
      </c>
      <c r="X52" s="26">
        <f t="shared" si="9"/>
        <v>7.973421926910299</v>
      </c>
      <c r="Y52" s="6">
        <v>7</v>
      </c>
      <c r="Z52" s="26">
        <f t="shared" si="10"/>
        <v>2.3255813953488373</v>
      </c>
      <c r="AA52" s="6">
        <v>56</v>
      </c>
      <c r="AB52" s="26">
        <f t="shared" si="11"/>
        <v>18.6046511627907</v>
      </c>
      <c r="AC52" s="6">
        <v>0</v>
      </c>
      <c r="AD52" s="26">
        <f t="shared" si="12"/>
        <v>0</v>
      </c>
      <c r="AE52" s="6">
        <v>0</v>
      </c>
      <c r="AF52" s="26">
        <f t="shared" si="13"/>
        <v>0</v>
      </c>
      <c r="AG52" s="6">
        <v>0</v>
      </c>
      <c r="AH52" s="26">
        <f t="shared" si="14"/>
        <v>0</v>
      </c>
      <c r="AI52" s="6">
        <v>0</v>
      </c>
      <c r="AJ52" s="26">
        <f t="shared" si="15"/>
        <v>0</v>
      </c>
      <c r="AK52" s="6">
        <v>45</v>
      </c>
      <c r="AL52" s="26">
        <f t="shared" si="16"/>
        <v>14.950166112956811</v>
      </c>
      <c r="AM52" s="6">
        <v>60</v>
      </c>
      <c r="AN52" s="26">
        <f t="shared" si="17"/>
        <v>19.93355481727575</v>
      </c>
      <c r="AO52" s="30" t="s">
        <v>535</v>
      </c>
      <c r="AP52" s="6">
        <v>0</v>
      </c>
      <c r="AQ52" s="26">
        <f t="shared" si="18"/>
        <v>0</v>
      </c>
      <c r="AR52" s="6">
        <v>0</v>
      </c>
      <c r="AS52" s="26">
        <f t="shared" si="19"/>
        <v>0</v>
      </c>
      <c r="AT52" s="6">
        <v>2</v>
      </c>
      <c r="AU52" s="26">
        <f t="shared" si="20"/>
        <v>0.6644518272425249</v>
      </c>
      <c r="AV52" s="6">
        <v>20</v>
      </c>
      <c r="AW52" s="26">
        <f t="shared" si="21"/>
        <v>6.64451827242525</v>
      </c>
      <c r="AX52" s="6">
        <v>6</v>
      </c>
      <c r="AY52" s="26">
        <f t="shared" si="22"/>
        <v>1.9933554817275747</v>
      </c>
      <c r="AZ52" s="6">
        <v>6</v>
      </c>
      <c r="BA52" s="26">
        <f t="shared" si="23"/>
        <v>1.9933554817275747</v>
      </c>
      <c r="BB52" s="6">
        <v>20</v>
      </c>
      <c r="BC52" s="26">
        <f t="shared" si="24"/>
        <v>6.64451827242525</v>
      </c>
      <c r="BD52" s="6">
        <v>0</v>
      </c>
      <c r="BE52" s="26">
        <f t="shared" si="25"/>
        <v>0</v>
      </c>
      <c r="BF52" s="6">
        <v>0</v>
      </c>
      <c r="BG52" s="26">
        <f t="shared" si="26"/>
        <v>0</v>
      </c>
      <c r="BH52" s="6">
        <v>0</v>
      </c>
      <c r="BI52" s="26">
        <f t="shared" si="27"/>
        <v>0</v>
      </c>
      <c r="BJ52" s="30" t="s">
        <v>535</v>
      </c>
      <c r="BK52" s="6">
        <v>0</v>
      </c>
      <c r="BL52" s="26">
        <f t="shared" si="28"/>
        <v>0</v>
      </c>
      <c r="BM52" s="6">
        <v>0</v>
      </c>
      <c r="BN52" s="26">
        <f t="shared" si="29"/>
        <v>0</v>
      </c>
      <c r="BO52" s="6">
        <v>0</v>
      </c>
      <c r="BP52" s="26">
        <f t="shared" si="30"/>
        <v>0</v>
      </c>
      <c r="BQ52" s="6">
        <v>0</v>
      </c>
      <c r="BR52" s="26">
        <f t="shared" si="31"/>
        <v>0</v>
      </c>
      <c r="BS52" s="6">
        <v>0</v>
      </c>
      <c r="BT52" s="26">
        <f t="shared" si="32"/>
        <v>0</v>
      </c>
      <c r="BU52" s="6">
        <v>0</v>
      </c>
      <c r="BV52" s="26">
        <f t="shared" si="33"/>
        <v>0</v>
      </c>
      <c r="BW52" s="6">
        <v>8</v>
      </c>
      <c r="BX52" s="26">
        <f t="shared" si="34"/>
        <v>2.6578073089700998</v>
      </c>
      <c r="BY52" s="6">
        <v>1</v>
      </c>
      <c r="BZ52" s="26">
        <f t="shared" si="35"/>
        <v>0.33222591362126247</v>
      </c>
      <c r="CA52" s="6">
        <v>0</v>
      </c>
      <c r="CB52" s="26">
        <f t="shared" si="36"/>
        <v>0</v>
      </c>
      <c r="CC52" s="6">
        <v>0</v>
      </c>
      <c r="CD52" s="26">
        <f t="shared" si="37"/>
        <v>0</v>
      </c>
      <c r="CE52" s="30" t="s">
        <v>535</v>
      </c>
      <c r="CF52" s="6">
        <v>0</v>
      </c>
      <c r="CG52" s="26">
        <f t="shared" si="38"/>
        <v>0</v>
      </c>
      <c r="CH52" s="6">
        <v>0</v>
      </c>
      <c r="CI52" s="26">
        <f t="shared" si="39"/>
        <v>0</v>
      </c>
      <c r="CJ52" s="6">
        <v>0</v>
      </c>
      <c r="CK52" s="26">
        <f t="shared" si="40"/>
        <v>0</v>
      </c>
      <c r="CL52" s="6">
        <v>0</v>
      </c>
      <c r="CM52" s="26">
        <f t="shared" si="41"/>
        <v>0</v>
      </c>
      <c r="CN52" s="6">
        <v>0</v>
      </c>
      <c r="CO52" s="26">
        <f t="shared" si="42"/>
        <v>0</v>
      </c>
      <c r="CP52" s="6">
        <v>0</v>
      </c>
      <c r="CQ52" s="26">
        <f t="shared" si="43"/>
        <v>0</v>
      </c>
      <c r="CR52" s="6">
        <v>0</v>
      </c>
      <c r="CS52" s="26">
        <f t="shared" si="44"/>
        <v>0</v>
      </c>
      <c r="CT52" s="6">
        <v>6</v>
      </c>
      <c r="CU52" s="26">
        <f t="shared" si="45"/>
        <v>1.9933554817275747</v>
      </c>
      <c r="CV52" s="6">
        <v>0</v>
      </c>
      <c r="CW52" s="26">
        <f t="shared" si="46"/>
        <v>0</v>
      </c>
      <c r="CX52" s="6">
        <v>22</v>
      </c>
      <c r="CY52" s="26">
        <f t="shared" si="47"/>
        <v>7.308970099667775</v>
      </c>
      <c r="CZ52" s="30" t="s">
        <v>535</v>
      </c>
      <c r="DA52" s="6">
        <v>0</v>
      </c>
      <c r="DB52" s="26">
        <f t="shared" si="48"/>
        <v>0</v>
      </c>
      <c r="DC52" s="6">
        <v>0</v>
      </c>
      <c r="DD52" s="26">
        <f t="shared" si="49"/>
        <v>0</v>
      </c>
      <c r="DE52" s="6">
        <v>1</v>
      </c>
      <c r="DF52" s="26">
        <f t="shared" si="50"/>
        <v>0.33222591362126247</v>
      </c>
      <c r="DG52" s="6">
        <v>0</v>
      </c>
      <c r="DH52" s="26">
        <f t="shared" si="51"/>
        <v>0</v>
      </c>
      <c r="DI52" s="6">
        <v>0</v>
      </c>
      <c r="DJ52" s="26">
        <f t="shared" si="52"/>
        <v>0</v>
      </c>
      <c r="DK52" s="6">
        <v>3</v>
      </c>
      <c r="DL52" s="26">
        <f t="shared" si="53"/>
        <v>0.9966777408637874</v>
      </c>
      <c r="DM52" s="6">
        <v>3</v>
      </c>
      <c r="DN52" s="26">
        <f t="shared" si="54"/>
        <v>0.9966777408637874</v>
      </c>
      <c r="DO52" s="6">
        <v>0</v>
      </c>
      <c r="DP52" s="26">
        <f t="shared" si="55"/>
        <v>0</v>
      </c>
    </row>
    <row r="53" spans="1:120" ht="11.25" customHeight="1">
      <c r="A53" s="30" t="s">
        <v>536</v>
      </c>
      <c r="B53" s="6">
        <v>198</v>
      </c>
      <c r="C53" s="6">
        <f>SUM(D53+F53+H53+J53+L53+N53+P53+R53+U53+W53+Y53+AA53+AC53+AE53+AG53+AI53+AK53+AM53+AP53+AR53+AT53+AV53+AX53+AZ53+BB53+BD53+BF53+BH53+BK53+BM53+BO53+BQ53+BS53+BU53+BW53+BY53+CA53+CC53+CF53+CH53+CJ53+CL53+CN53+CP53+CR53+CT53+CV53+CX53+DA53+DC53+DE53+DG53+DI53+DK53+DM53+DO53)</f>
        <v>96</v>
      </c>
      <c r="D53" s="6">
        <v>0</v>
      </c>
      <c r="E53" s="26">
        <f t="shared" si="0"/>
        <v>0</v>
      </c>
      <c r="F53" s="6">
        <v>0</v>
      </c>
      <c r="G53" s="26">
        <f t="shared" si="1"/>
        <v>0</v>
      </c>
      <c r="H53" s="6">
        <v>0</v>
      </c>
      <c r="I53" s="26">
        <f t="shared" si="2"/>
        <v>0</v>
      </c>
      <c r="J53" s="6">
        <v>1</v>
      </c>
      <c r="K53" s="26">
        <f t="shared" si="3"/>
        <v>1.0416666666666665</v>
      </c>
      <c r="L53" s="6">
        <v>0</v>
      </c>
      <c r="M53" s="26">
        <f t="shared" si="4"/>
        <v>0</v>
      </c>
      <c r="N53" s="6">
        <v>0</v>
      </c>
      <c r="O53" s="26">
        <f t="shared" si="5"/>
        <v>0</v>
      </c>
      <c r="P53" s="6">
        <v>0</v>
      </c>
      <c r="Q53" s="26">
        <f t="shared" si="6"/>
        <v>0</v>
      </c>
      <c r="R53" s="6">
        <v>0</v>
      </c>
      <c r="S53" s="26">
        <f t="shared" si="7"/>
        <v>0</v>
      </c>
      <c r="T53" s="30" t="s">
        <v>536</v>
      </c>
      <c r="U53" s="6">
        <v>3</v>
      </c>
      <c r="V53" s="26">
        <f t="shared" si="8"/>
        <v>3.125</v>
      </c>
      <c r="W53" s="6">
        <v>10</v>
      </c>
      <c r="X53" s="26">
        <f t="shared" si="9"/>
        <v>10.416666666666668</v>
      </c>
      <c r="Y53" s="6">
        <v>3</v>
      </c>
      <c r="Z53" s="26">
        <f t="shared" si="10"/>
        <v>3.125</v>
      </c>
      <c r="AA53" s="6">
        <v>16</v>
      </c>
      <c r="AB53" s="26">
        <f t="shared" si="11"/>
        <v>16.666666666666664</v>
      </c>
      <c r="AC53" s="6">
        <v>0</v>
      </c>
      <c r="AD53" s="26">
        <f t="shared" si="12"/>
        <v>0</v>
      </c>
      <c r="AE53" s="6">
        <v>0</v>
      </c>
      <c r="AF53" s="26">
        <f t="shared" si="13"/>
        <v>0</v>
      </c>
      <c r="AG53" s="6">
        <v>0</v>
      </c>
      <c r="AH53" s="26">
        <f t="shared" si="14"/>
        <v>0</v>
      </c>
      <c r="AI53" s="6">
        <v>0</v>
      </c>
      <c r="AJ53" s="26">
        <f t="shared" si="15"/>
        <v>0</v>
      </c>
      <c r="AK53" s="6">
        <v>16</v>
      </c>
      <c r="AL53" s="26">
        <f t="shared" si="16"/>
        <v>16.666666666666664</v>
      </c>
      <c r="AM53" s="6">
        <v>10</v>
      </c>
      <c r="AN53" s="26">
        <f t="shared" si="17"/>
        <v>10.416666666666668</v>
      </c>
      <c r="AO53" s="30" t="s">
        <v>536</v>
      </c>
      <c r="AP53" s="6">
        <v>0</v>
      </c>
      <c r="AQ53" s="26">
        <f t="shared" si="18"/>
        <v>0</v>
      </c>
      <c r="AR53" s="6">
        <v>0</v>
      </c>
      <c r="AS53" s="26">
        <f t="shared" si="19"/>
        <v>0</v>
      </c>
      <c r="AT53" s="6">
        <v>1</v>
      </c>
      <c r="AU53" s="26">
        <f t="shared" si="20"/>
        <v>1.0416666666666665</v>
      </c>
      <c r="AV53" s="6">
        <v>12</v>
      </c>
      <c r="AW53" s="26">
        <f t="shared" si="21"/>
        <v>12.5</v>
      </c>
      <c r="AX53" s="6">
        <v>1</v>
      </c>
      <c r="AY53" s="26">
        <f t="shared" si="22"/>
        <v>1.0416666666666665</v>
      </c>
      <c r="AZ53" s="6">
        <v>2</v>
      </c>
      <c r="BA53" s="26">
        <f t="shared" si="23"/>
        <v>2.083333333333333</v>
      </c>
      <c r="BB53" s="6">
        <v>10</v>
      </c>
      <c r="BC53" s="26">
        <f t="shared" si="24"/>
        <v>10.416666666666668</v>
      </c>
      <c r="BD53" s="6">
        <v>0</v>
      </c>
      <c r="BE53" s="26">
        <f t="shared" si="25"/>
        <v>0</v>
      </c>
      <c r="BF53" s="6">
        <v>0</v>
      </c>
      <c r="BG53" s="26">
        <f t="shared" si="26"/>
        <v>0</v>
      </c>
      <c r="BH53" s="6">
        <v>0</v>
      </c>
      <c r="BI53" s="26">
        <f t="shared" si="27"/>
        <v>0</v>
      </c>
      <c r="BJ53" s="30" t="s">
        <v>536</v>
      </c>
      <c r="BK53" s="6">
        <v>0</v>
      </c>
      <c r="BL53" s="26">
        <f t="shared" si="28"/>
        <v>0</v>
      </c>
      <c r="BM53" s="6">
        <v>0</v>
      </c>
      <c r="BN53" s="26">
        <f t="shared" si="29"/>
        <v>0</v>
      </c>
      <c r="BO53" s="6">
        <v>0</v>
      </c>
      <c r="BP53" s="26">
        <f t="shared" si="30"/>
        <v>0</v>
      </c>
      <c r="BQ53" s="6">
        <v>0</v>
      </c>
      <c r="BR53" s="26">
        <f t="shared" si="31"/>
        <v>0</v>
      </c>
      <c r="BS53" s="6">
        <v>0</v>
      </c>
      <c r="BT53" s="26">
        <f t="shared" si="32"/>
        <v>0</v>
      </c>
      <c r="BU53" s="6">
        <v>0</v>
      </c>
      <c r="BV53" s="26">
        <f t="shared" si="33"/>
        <v>0</v>
      </c>
      <c r="BW53" s="6">
        <v>1</v>
      </c>
      <c r="BX53" s="26">
        <f t="shared" si="34"/>
        <v>1.0416666666666665</v>
      </c>
      <c r="BY53" s="6">
        <v>0</v>
      </c>
      <c r="BZ53" s="26">
        <f t="shared" si="35"/>
        <v>0</v>
      </c>
      <c r="CA53" s="6">
        <v>0</v>
      </c>
      <c r="CB53" s="26">
        <f t="shared" si="36"/>
        <v>0</v>
      </c>
      <c r="CC53" s="6">
        <v>0</v>
      </c>
      <c r="CD53" s="26">
        <f t="shared" si="37"/>
        <v>0</v>
      </c>
      <c r="CE53" s="30" t="s">
        <v>536</v>
      </c>
      <c r="CF53" s="6">
        <v>0</v>
      </c>
      <c r="CG53" s="26">
        <f t="shared" si="38"/>
        <v>0</v>
      </c>
      <c r="CH53" s="6">
        <v>0</v>
      </c>
      <c r="CI53" s="26">
        <f t="shared" si="39"/>
        <v>0</v>
      </c>
      <c r="CJ53" s="6">
        <v>0</v>
      </c>
      <c r="CK53" s="26">
        <f t="shared" si="40"/>
        <v>0</v>
      </c>
      <c r="CL53" s="6">
        <v>1</v>
      </c>
      <c r="CM53" s="26">
        <f t="shared" si="41"/>
        <v>1.0416666666666665</v>
      </c>
      <c r="CN53" s="6">
        <v>0</v>
      </c>
      <c r="CO53" s="26">
        <f t="shared" si="42"/>
        <v>0</v>
      </c>
      <c r="CP53" s="6">
        <v>0</v>
      </c>
      <c r="CQ53" s="26">
        <f t="shared" si="43"/>
        <v>0</v>
      </c>
      <c r="CR53" s="6">
        <v>0</v>
      </c>
      <c r="CS53" s="26">
        <f t="shared" si="44"/>
        <v>0</v>
      </c>
      <c r="CT53" s="6">
        <v>1</v>
      </c>
      <c r="CU53" s="26">
        <f t="shared" si="45"/>
        <v>1.0416666666666665</v>
      </c>
      <c r="CV53" s="6">
        <v>0</v>
      </c>
      <c r="CW53" s="26">
        <f t="shared" si="46"/>
        <v>0</v>
      </c>
      <c r="CX53" s="6">
        <v>5</v>
      </c>
      <c r="CY53" s="26">
        <f t="shared" si="47"/>
        <v>5.208333333333334</v>
      </c>
      <c r="CZ53" s="30" t="s">
        <v>536</v>
      </c>
      <c r="DA53" s="6">
        <v>0</v>
      </c>
      <c r="DB53" s="26">
        <f t="shared" si="48"/>
        <v>0</v>
      </c>
      <c r="DC53" s="6">
        <v>0</v>
      </c>
      <c r="DD53" s="26">
        <f t="shared" si="49"/>
        <v>0</v>
      </c>
      <c r="DE53" s="6">
        <v>0</v>
      </c>
      <c r="DF53" s="26">
        <f t="shared" si="50"/>
        <v>0</v>
      </c>
      <c r="DG53" s="6">
        <v>0</v>
      </c>
      <c r="DH53" s="26">
        <f t="shared" si="51"/>
        <v>0</v>
      </c>
      <c r="DI53" s="6">
        <v>0</v>
      </c>
      <c r="DJ53" s="26">
        <f t="shared" si="52"/>
        <v>0</v>
      </c>
      <c r="DK53" s="6">
        <v>1</v>
      </c>
      <c r="DL53" s="26">
        <f t="shared" si="53"/>
        <v>1.0416666666666665</v>
      </c>
      <c r="DM53" s="6">
        <v>1</v>
      </c>
      <c r="DN53" s="26">
        <f t="shared" si="54"/>
        <v>1.0416666666666665</v>
      </c>
      <c r="DO53" s="6">
        <v>1</v>
      </c>
      <c r="DP53" s="26">
        <f t="shared" si="55"/>
        <v>1.0416666666666665</v>
      </c>
    </row>
    <row r="54" spans="1:120" ht="13.5" customHeight="1" thickBot="1">
      <c r="A54" s="29" t="s">
        <v>537</v>
      </c>
      <c r="B54" s="6">
        <v>328</v>
      </c>
      <c r="C54" s="6">
        <f>SUM(D54+F54+H54+J54+L54+N54+P54+R54+U54+W54+Y54+AA54+AC54+AE54+AG54+AI54+AK54+AM54+AP54+AR54+AT54+AV54+AX54+AZ54+BB54+BD54+BF54+BH54+BK54+BM54+BO54+BQ54+BS54+BU54+BW54+BY54+CA54+CC54+CF54+CH54+CJ54+CL54+CN54+CP54+CR54+CT54+CV54+CX54+DA54+DC54+DE54+DG54+DI54+DK54+DM54+DO54)</f>
        <v>167</v>
      </c>
      <c r="D54" s="6">
        <v>0</v>
      </c>
      <c r="E54" s="26">
        <f t="shared" si="0"/>
        <v>0</v>
      </c>
      <c r="F54" s="6">
        <v>0</v>
      </c>
      <c r="G54" s="26">
        <f t="shared" si="1"/>
        <v>0</v>
      </c>
      <c r="H54" s="6">
        <v>4</v>
      </c>
      <c r="I54" s="26">
        <f t="shared" si="2"/>
        <v>2.3952095808383236</v>
      </c>
      <c r="J54" s="6">
        <v>1</v>
      </c>
      <c r="K54" s="26">
        <f t="shared" si="3"/>
        <v>0.5988023952095809</v>
      </c>
      <c r="L54" s="6">
        <v>0</v>
      </c>
      <c r="M54" s="26">
        <f t="shared" si="4"/>
        <v>0</v>
      </c>
      <c r="N54" s="6">
        <v>0</v>
      </c>
      <c r="O54" s="26">
        <f t="shared" si="5"/>
        <v>0</v>
      </c>
      <c r="P54" s="6">
        <v>0</v>
      </c>
      <c r="Q54" s="26">
        <f t="shared" si="6"/>
        <v>0</v>
      </c>
      <c r="R54" s="6">
        <v>0</v>
      </c>
      <c r="S54" s="26">
        <f t="shared" si="7"/>
        <v>0</v>
      </c>
      <c r="T54" s="29" t="s">
        <v>537</v>
      </c>
      <c r="U54" s="6">
        <v>7</v>
      </c>
      <c r="V54" s="26">
        <f t="shared" si="8"/>
        <v>4.191616766467066</v>
      </c>
      <c r="W54" s="6">
        <v>15</v>
      </c>
      <c r="X54" s="26">
        <f t="shared" si="9"/>
        <v>8.982035928143713</v>
      </c>
      <c r="Y54" s="6">
        <v>10</v>
      </c>
      <c r="Z54" s="26">
        <f t="shared" si="10"/>
        <v>5.9880239520958085</v>
      </c>
      <c r="AA54" s="6">
        <v>21</v>
      </c>
      <c r="AB54" s="26">
        <f t="shared" si="11"/>
        <v>12.574850299401197</v>
      </c>
      <c r="AC54" s="6">
        <v>0</v>
      </c>
      <c r="AD54" s="26">
        <f t="shared" si="12"/>
        <v>0</v>
      </c>
      <c r="AE54" s="6">
        <v>0</v>
      </c>
      <c r="AF54" s="26">
        <f t="shared" si="13"/>
        <v>0</v>
      </c>
      <c r="AG54" s="6">
        <v>0</v>
      </c>
      <c r="AH54" s="26">
        <f t="shared" si="14"/>
        <v>0</v>
      </c>
      <c r="AI54" s="6">
        <v>0</v>
      </c>
      <c r="AJ54" s="26">
        <f t="shared" si="15"/>
        <v>0</v>
      </c>
      <c r="AK54" s="6">
        <v>39</v>
      </c>
      <c r="AL54" s="26">
        <f t="shared" si="16"/>
        <v>23.353293413173652</v>
      </c>
      <c r="AM54" s="6">
        <v>14</v>
      </c>
      <c r="AN54" s="26">
        <f t="shared" si="17"/>
        <v>8.383233532934131</v>
      </c>
      <c r="AO54" s="29" t="s">
        <v>537</v>
      </c>
      <c r="AP54" s="6">
        <v>0</v>
      </c>
      <c r="AQ54" s="26">
        <f t="shared" si="18"/>
        <v>0</v>
      </c>
      <c r="AR54" s="6">
        <v>0</v>
      </c>
      <c r="AS54" s="26">
        <f t="shared" si="19"/>
        <v>0</v>
      </c>
      <c r="AT54" s="6">
        <v>0</v>
      </c>
      <c r="AU54" s="26">
        <f t="shared" si="20"/>
        <v>0</v>
      </c>
      <c r="AV54" s="6">
        <v>11</v>
      </c>
      <c r="AW54" s="26">
        <f t="shared" si="21"/>
        <v>6.58682634730539</v>
      </c>
      <c r="AX54" s="6">
        <v>7</v>
      </c>
      <c r="AY54" s="26">
        <f t="shared" si="22"/>
        <v>4.191616766467066</v>
      </c>
      <c r="AZ54" s="6">
        <v>1</v>
      </c>
      <c r="BA54" s="26">
        <f t="shared" si="23"/>
        <v>0.5988023952095809</v>
      </c>
      <c r="BB54" s="6">
        <v>7</v>
      </c>
      <c r="BC54" s="26">
        <f t="shared" si="24"/>
        <v>4.191616766467066</v>
      </c>
      <c r="BD54" s="6">
        <v>0</v>
      </c>
      <c r="BE54" s="26">
        <f t="shared" si="25"/>
        <v>0</v>
      </c>
      <c r="BF54" s="6">
        <v>0</v>
      </c>
      <c r="BG54" s="26">
        <f t="shared" si="26"/>
        <v>0</v>
      </c>
      <c r="BH54" s="6">
        <v>0</v>
      </c>
      <c r="BI54" s="26">
        <f t="shared" si="27"/>
        <v>0</v>
      </c>
      <c r="BJ54" s="29" t="s">
        <v>537</v>
      </c>
      <c r="BK54" s="6">
        <v>0</v>
      </c>
      <c r="BL54" s="26">
        <f t="shared" si="28"/>
        <v>0</v>
      </c>
      <c r="BM54" s="6">
        <v>0</v>
      </c>
      <c r="BN54" s="26">
        <f t="shared" si="29"/>
        <v>0</v>
      </c>
      <c r="BO54" s="6">
        <v>0</v>
      </c>
      <c r="BP54" s="26">
        <f t="shared" si="30"/>
        <v>0</v>
      </c>
      <c r="BQ54" s="6">
        <v>0</v>
      </c>
      <c r="BR54" s="26">
        <f t="shared" si="31"/>
        <v>0</v>
      </c>
      <c r="BS54" s="6">
        <v>0</v>
      </c>
      <c r="BT54" s="26">
        <f t="shared" si="32"/>
        <v>0</v>
      </c>
      <c r="BU54" s="6">
        <v>0</v>
      </c>
      <c r="BV54" s="26">
        <f t="shared" si="33"/>
        <v>0</v>
      </c>
      <c r="BW54" s="6">
        <v>0</v>
      </c>
      <c r="BX54" s="26">
        <f t="shared" si="34"/>
        <v>0</v>
      </c>
      <c r="BY54" s="6">
        <v>0</v>
      </c>
      <c r="BZ54" s="26">
        <f t="shared" si="35"/>
        <v>0</v>
      </c>
      <c r="CA54" s="6">
        <v>0</v>
      </c>
      <c r="CB54" s="26">
        <f t="shared" si="36"/>
        <v>0</v>
      </c>
      <c r="CC54" s="6">
        <v>0</v>
      </c>
      <c r="CD54" s="26">
        <f t="shared" si="37"/>
        <v>0</v>
      </c>
      <c r="CE54" s="29" t="s">
        <v>537</v>
      </c>
      <c r="CF54" s="6">
        <v>0</v>
      </c>
      <c r="CG54" s="26">
        <f t="shared" si="38"/>
        <v>0</v>
      </c>
      <c r="CH54" s="6">
        <v>0</v>
      </c>
      <c r="CI54" s="26">
        <f t="shared" si="39"/>
        <v>0</v>
      </c>
      <c r="CJ54" s="6">
        <v>0</v>
      </c>
      <c r="CK54" s="26">
        <f t="shared" si="40"/>
        <v>0</v>
      </c>
      <c r="CL54" s="6">
        <v>9</v>
      </c>
      <c r="CM54" s="26">
        <f t="shared" si="41"/>
        <v>5.389221556886228</v>
      </c>
      <c r="CN54" s="6">
        <v>0</v>
      </c>
      <c r="CO54" s="26">
        <f t="shared" si="42"/>
        <v>0</v>
      </c>
      <c r="CP54" s="6">
        <v>0</v>
      </c>
      <c r="CQ54" s="26">
        <f t="shared" si="43"/>
        <v>0</v>
      </c>
      <c r="CR54" s="6">
        <v>5</v>
      </c>
      <c r="CS54" s="26">
        <f t="shared" si="44"/>
        <v>2.9940119760479043</v>
      </c>
      <c r="CT54" s="6">
        <v>3</v>
      </c>
      <c r="CU54" s="26">
        <f t="shared" si="45"/>
        <v>1.7964071856287425</v>
      </c>
      <c r="CV54" s="6">
        <v>0</v>
      </c>
      <c r="CW54" s="26">
        <f t="shared" si="46"/>
        <v>0</v>
      </c>
      <c r="CX54" s="6">
        <v>9</v>
      </c>
      <c r="CY54" s="26">
        <f t="shared" si="47"/>
        <v>5.389221556886228</v>
      </c>
      <c r="CZ54" s="29" t="s">
        <v>537</v>
      </c>
      <c r="DA54" s="6">
        <v>0</v>
      </c>
      <c r="DB54" s="26">
        <f t="shared" si="48"/>
        <v>0</v>
      </c>
      <c r="DC54" s="6">
        <v>0</v>
      </c>
      <c r="DD54" s="26">
        <f t="shared" si="49"/>
        <v>0</v>
      </c>
      <c r="DE54" s="6">
        <v>0</v>
      </c>
      <c r="DF54" s="26">
        <f t="shared" si="50"/>
        <v>0</v>
      </c>
      <c r="DG54" s="6">
        <v>0</v>
      </c>
      <c r="DH54" s="26">
        <f t="shared" si="51"/>
        <v>0</v>
      </c>
      <c r="DI54" s="6">
        <v>0</v>
      </c>
      <c r="DJ54" s="26">
        <f t="shared" si="52"/>
        <v>0</v>
      </c>
      <c r="DK54" s="6">
        <v>1</v>
      </c>
      <c r="DL54" s="26">
        <f t="shared" si="53"/>
        <v>0.5988023952095809</v>
      </c>
      <c r="DM54" s="6">
        <v>0</v>
      </c>
      <c r="DN54" s="26">
        <f t="shared" si="54"/>
        <v>0</v>
      </c>
      <c r="DO54" s="6">
        <v>3</v>
      </c>
      <c r="DP54" s="26">
        <f t="shared" si="55"/>
        <v>1.7964071856287425</v>
      </c>
    </row>
    <row r="55" spans="1:120" ht="12.75" customHeight="1">
      <c r="A55" s="62" t="s">
        <v>207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ht="16.5" customHeight="1"/>
    <row r="57" spans="1:120" ht="13.5" customHeight="1">
      <c r="A57" s="102" t="s">
        <v>490</v>
      </c>
      <c r="B57" s="102"/>
      <c r="C57" s="102"/>
      <c r="D57" s="102"/>
      <c r="E57" s="102"/>
      <c r="F57" s="102"/>
      <c r="G57" s="102"/>
      <c r="H57" s="102"/>
      <c r="I57" s="102"/>
      <c r="J57" s="102" t="s">
        <v>491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 t="s">
        <v>492</v>
      </c>
      <c r="U57" s="102"/>
      <c r="V57" s="102"/>
      <c r="W57" s="102"/>
      <c r="X57" s="102"/>
      <c r="Y57" s="102"/>
      <c r="Z57" s="102"/>
      <c r="AA57" s="102"/>
      <c r="AB57" s="102"/>
      <c r="AC57" s="102" t="s">
        <v>493</v>
      </c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 t="s">
        <v>494</v>
      </c>
      <c r="AP57" s="102"/>
      <c r="AQ57" s="102"/>
      <c r="AR57" s="102"/>
      <c r="AS57" s="102"/>
      <c r="AT57" s="102"/>
      <c r="AU57" s="102"/>
      <c r="AV57" s="102"/>
      <c r="AW57" s="102"/>
      <c r="AX57" s="102" t="s">
        <v>495</v>
      </c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 t="s">
        <v>496</v>
      </c>
      <c r="BK57" s="102"/>
      <c r="BL57" s="102"/>
      <c r="BM57" s="102"/>
      <c r="BN57" s="102"/>
      <c r="BO57" s="102"/>
      <c r="BP57" s="102"/>
      <c r="BQ57" s="102"/>
      <c r="BR57" s="102"/>
      <c r="BS57" s="102" t="s">
        <v>497</v>
      </c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 t="s">
        <v>498</v>
      </c>
      <c r="CF57" s="102"/>
      <c r="CG57" s="102"/>
      <c r="CH57" s="102"/>
      <c r="CI57" s="102"/>
      <c r="CJ57" s="102"/>
      <c r="CK57" s="102"/>
      <c r="CL57" s="102"/>
      <c r="CM57" s="102"/>
      <c r="CN57" s="102" t="s">
        <v>449</v>
      </c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 t="s">
        <v>499</v>
      </c>
      <c r="DA57" s="102"/>
      <c r="DB57" s="102"/>
      <c r="DC57" s="102"/>
      <c r="DD57" s="102"/>
      <c r="DE57" s="102"/>
      <c r="DF57" s="102"/>
      <c r="DG57" s="102"/>
      <c r="DH57" s="102"/>
      <c r="DI57" s="102" t="s">
        <v>350</v>
      </c>
      <c r="DJ57" s="102"/>
      <c r="DK57" s="102"/>
      <c r="DL57" s="102"/>
      <c r="DM57" s="102"/>
      <c r="DN57" s="102"/>
      <c r="DO57" s="102"/>
      <c r="DP57" s="102"/>
    </row>
  </sheetData>
  <mergeCells count="184">
    <mergeCell ref="DI6:DJ6"/>
    <mergeCell ref="DI1:DN1"/>
    <mergeCell ref="DI2:DM2"/>
    <mergeCell ref="DA4:DD4"/>
    <mergeCell ref="DE4:DJ4"/>
    <mergeCell ref="DK4:DN4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J6:K6"/>
    <mergeCell ref="Y6:Z6"/>
    <mergeCell ref="T57:AB57"/>
    <mergeCell ref="L6:M6"/>
    <mergeCell ref="R6:S6"/>
    <mergeCell ref="W6:X6"/>
    <mergeCell ref="N6:O6"/>
    <mergeCell ref="P6:Q6"/>
    <mergeCell ref="AC6:AD6"/>
    <mergeCell ref="AE6:AF6"/>
    <mergeCell ref="A57:I57"/>
    <mergeCell ref="H5:I5"/>
    <mergeCell ref="F6:G6"/>
    <mergeCell ref="H6:I6"/>
    <mergeCell ref="AC57:AN57"/>
    <mergeCell ref="J5:K5"/>
    <mergeCell ref="J57:S57"/>
    <mergeCell ref="L5:M5"/>
    <mergeCell ref="J3:S3"/>
    <mergeCell ref="U3:AB3"/>
    <mergeCell ref="T3:T7"/>
    <mergeCell ref="U6:V6"/>
    <mergeCell ref="U5:V5"/>
    <mergeCell ref="U4:AB4"/>
    <mergeCell ref="J4:S4"/>
    <mergeCell ref="R5:S5"/>
    <mergeCell ref="W5:X5"/>
    <mergeCell ref="Y5:Z5"/>
    <mergeCell ref="J1:S1"/>
    <mergeCell ref="T2:AB2"/>
    <mergeCell ref="J2:Q2"/>
    <mergeCell ref="T1:AB1"/>
    <mergeCell ref="N5:O5"/>
    <mergeCell ref="P5:Q5"/>
    <mergeCell ref="AI6:AJ6"/>
    <mergeCell ref="AK6:AL6"/>
    <mergeCell ref="AG6:AH6"/>
    <mergeCell ref="AA6:AB6"/>
    <mergeCell ref="AE5:AF5"/>
    <mergeCell ref="AG5:AH5"/>
    <mergeCell ref="AC5:AD5"/>
    <mergeCell ref="AA5:AB5"/>
    <mergeCell ref="AM6:AN6"/>
    <mergeCell ref="AP5:AQ5"/>
    <mergeCell ref="AM5:AN5"/>
    <mergeCell ref="AI5:AJ5"/>
    <mergeCell ref="AK5:AL5"/>
    <mergeCell ref="AR5:AS5"/>
    <mergeCell ref="AT5:AU5"/>
    <mergeCell ref="AO3:AO7"/>
    <mergeCell ref="AT6:AU6"/>
    <mergeCell ref="AP6:AQ6"/>
    <mergeCell ref="AR6:AS6"/>
    <mergeCell ref="AX6:AY6"/>
    <mergeCell ref="AZ6:BA6"/>
    <mergeCell ref="BB6:BC6"/>
    <mergeCell ref="AV5:AW5"/>
    <mergeCell ref="AX5:AY5"/>
    <mergeCell ref="AZ5:BA5"/>
    <mergeCell ref="BB5:BC5"/>
    <mergeCell ref="AV6:AW6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BM5:BN5"/>
    <mergeCell ref="BO5:BP5"/>
    <mergeCell ref="BQ5:BR5"/>
    <mergeCell ref="BS5:BT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CL6:CM6"/>
    <mergeCell ref="CF5:CG5"/>
    <mergeCell ref="CH5:CI5"/>
    <mergeCell ref="CJ5:CK5"/>
    <mergeCell ref="CJ6:CK6"/>
    <mergeCell ref="CL5:CM5"/>
    <mergeCell ref="CN6:CO6"/>
    <mergeCell ref="CP6:CQ6"/>
    <mergeCell ref="CR6:CS6"/>
    <mergeCell ref="DG5:DH5"/>
    <mergeCell ref="CN5:CO5"/>
    <mergeCell ref="CP5:CQ5"/>
    <mergeCell ref="CR5:CS5"/>
    <mergeCell ref="DE5:DF5"/>
    <mergeCell ref="DE6:DF6"/>
    <mergeCell ref="DG6:DH6"/>
    <mergeCell ref="CT5:CU5"/>
    <mergeCell ref="CV5:CW5"/>
    <mergeCell ref="CX5:CY5"/>
    <mergeCell ref="CZ3:CZ7"/>
    <mergeCell ref="BK4:BR4"/>
    <mergeCell ref="BJ2:BR2"/>
    <mergeCell ref="AX2:BF2"/>
    <mergeCell ref="CN2:CV2"/>
    <mergeCell ref="CE2:CM2"/>
    <mergeCell ref="BS2:CA2"/>
    <mergeCell ref="CN3:CY3"/>
    <mergeCell ref="CN4:CY4"/>
    <mergeCell ref="AO2:AW2"/>
    <mergeCell ref="AC3:AN3"/>
    <mergeCell ref="AC4:AN4"/>
    <mergeCell ref="AX3:BI3"/>
    <mergeCell ref="AX4:BI4"/>
    <mergeCell ref="AP3:AW3"/>
    <mergeCell ref="AP4:AW4"/>
    <mergeCell ref="AC2:AK2"/>
    <mergeCell ref="AO57:AW57"/>
    <mergeCell ref="AX57:BI57"/>
    <mergeCell ref="BJ57:BR57"/>
    <mergeCell ref="BS57:CD57"/>
    <mergeCell ref="CE57:CM57"/>
    <mergeCell ref="CN57:CY57"/>
    <mergeCell ref="CZ57:DH57"/>
    <mergeCell ref="DA3:DH3"/>
    <mergeCell ref="CF3:CM3"/>
    <mergeCell ref="CF4:CM4"/>
    <mergeCell ref="DC5:DD5"/>
    <mergeCell ref="CT6:CU6"/>
    <mergeCell ref="CV6:CW6"/>
    <mergeCell ref="CX6:CY6"/>
    <mergeCell ref="AX1:BF1"/>
    <mergeCell ref="BG1:BI1"/>
    <mergeCell ref="BJ1:BR1"/>
    <mergeCell ref="CZ2:DH2"/>
    <mergeCell ref="AO1:AW1"/>
    <mergeCell ref="AC1:AK1"/>
    <mergeCell ref="AL1:AN1"/>
    <mergeCell ref="DO1:DP1"/>
    <mergeCell ref="BS1:CA1"/>
    <mergeCell ref="CB1:CD1"/>
    <mergeCell ref="CE1:CM1"/>
    <mergeCell ref="CN1:CV1"/>
    <mergeCell ref="CW1:CY1"/>
    <mergeCell ref="CZ1:DH1"/>
    <mergeCell ref="DO4:DP6"/>
    <mergeCell ref="DA6:DB6"/>
    <mergeCell ref="DC6:DD6"/>
    <mergeCell ref="DI57:DP57"/>
    <mergeCell ref="DK6:DL6"/>
    <mergeCell ref="DM6:DN6"/>
    <mergeCell ref="DA5:DB5"/>
    <mergeCell ref="DK5:DL5"/>
    <mergeCell ref="DM5:DN5"/>
    <mergeCell ref="DI5:DJ5"/>
  </mergeCells>
  <dataValidations count="1">
    <dataValidation type="whole" allowBlank="1" showInputMessage="1" showErrorMessage="1" errorTitle="嘿嘿！你粉混喔" error="數字必須素整數而且不得小於 0 也應該不會大於 50000000 吧" sqref="L12:L54 B12:B54 R12:R54 BD12:BD54 BU12:BU54 CR12:CR54 J12:J54 CX12:CX54 D12:D54 F12:F54 H12:H54 P12:P54 N12:N54 AE12:AE54 AG12:AG54 AK12:AK54 AI12:AI54 AC12:AC54 Y12:Y54 AA12:AA54 W12:W54 U12:U54 AM12:AM54 BB12:BB54 AP12:AP54 AR12:AR54 AT12:AT54 AV12:AV54 AX12:AX54 AZ12:AZ54 BF12:BF54 BY12:BY54 CA12:CA54 BW12:BW54 BS12:BS54 BQ12:BQ54 BH12:BH54 BO12:BO54 BM12:BM54 BK12:BK54 CV12:CV54 CT12:CT54 CP12:CP54 CN12:CN54 CF12:CF54 CL12:CL54 CJ12:CJ54 CH12:CH54 CC12:CC54 DG12:DG54 DI12:DI54 DK12:DK54 DM12:DM54 DC12:DC54 DE12:DE54 DA12:DA54 DO12:DO54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55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43" customWidth="1"/>
    <col min="2" max="2" width="6.625" style="43" customWidth="1"/>
    <col min="3" max="3" width="6.75390625" style="43" customWidth="1"/>
    <col min="4" max="9" width="6.125" style="43" customWidth="1"/>
    <col min="10" max="20" width="6.375" style="43" customWidth="1"/>
    <col min="21" max="21" width="7.00390625" style="43" customWidth="1"/>
    <col min="22" max="22" width="25.50390625" style="43" customWidth="1"/>
    <col min="23" max="31" width="6.125" style="43" customWidth="1"/>
    <col min="32" max="40" width="6.375" style="43" customWidth="1"/>
    <col min="41" max="41" width="7.00390625" style="43" customWidth="1"/>
    <col min="42" max="42" width="6.375" style="43" customWidth="1"/>
    <col min="43" max="43" width="6.75390625" style="43" customWidth="1"/>
    <col min="44" max="44" width="24.625" style="43" customWidth="1"/>
    <col min="45" max="52" width="6.125" style="43" customWidth="1"/>
    <col min="53" max="53" width="5.625" style="43" customWidth="1"/>
    <col min="54" max="16384" width="9.00390625" style="43" customWidth="1"/>
  </cols>
  <sheetData>
    <row r="1" spans="1:53" s="33" customFormat="1" ht="48" customHeight="1">
      <c r="A1" s="109" t="s">
        <v>285</v>
      </c>
      <c r="B1" s="109"/>
      <c r="C1" s="109"/>
      <c r="D1" s="109"/>
      <c r="E1" s="109"/>
      <c r="F1" s="109"/>
      <c r="G1" s="109"/>
      <c r="H1" s="109"/>
      <c r="I1" s="109"/>
      <c r="J1" s="133" t="s">
        <v>318</v>
      </c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09" t="s">
        <v>446</v>
      </c>
      <c r="W1" s="109"/>
      <c r="X1" s="109"/>
      <c r="Y1" s="109"/>
      <c r="Z1" s="109"/>
      <c r="AA1" s="109"/>
      <c r="AB1" s="109"/>
      <c r="AC1" s="109"/>
      <c r="AD1" s="109"/>
      <c r="AE1" s="109"/>
      <c r="AF1" s="133" t="s">
        <v>341</v>
      </c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66" t="s">
        <v>286</v>
      </c>
      <c r="AS1" s="166"/>
      <c r="AT1" s="166"/>
      <c r="AU1" s="166"/>
      <c r="AV1" s="166"/>
      <c r="AW1" s="166"/>
      <c r="AX1" s="166"/>
      <c r="AY1" s="166"/>
      <c r="AZ1" s="166"/>
      <c r="BA1" s="166"/>
    </row>
    <row r="2" spans="1:53" s="40" customFormat="1" ht="12.75" customHeight="1" thickBot="1">
      <c r="A2" s="168" t="s">
        <v>358</v>
      </c>
      <c r="B2" s="168"/>
      <c r="C2" s="168"/>
      <c r="D2" s="168"/>
      <c r="E2" s="168"/>
      <c r="F2" s="168"/>
      <c r="G2" s="168"/>
      <c r="H2" s="168"/>
      <c r="I2" s="168"/>
      <c r="J2" s="169" t="s">
        <v>606</v>
      </c>
      <c r="K2" s="169"/>
      <c r="L2" s="169"/>
      <c r="M2" s="169"/>
      <c r="N2" s="169"/>
      <c r="O2" s="169"/>
      <c r="P2" s="169"/>
      <c r="Q2" s="169"/>
      <c r="R2" s="169"/>
      <c r="U2" s="34" t="s">
        <v>320</v>
      </c>
      <c r="V2" s="91" t="s">
        <v>358</v>
      </c>
      <c r="W2" s="91"/>
      <c r="X2" s="91"/>
      <c r="Y2" s="91"/>
      <c r="Z2" s="91"/>
      <c r="AA2" s="91"/>
      <c r="AB2" s="91"/>
      <c r="AC2" s="91"/>
      <c r="AD2" s="91"/>
      <c r="AE2" s="91"/>
      <c r="AF2" s="131" t="s">
        <v>606</v>
      </c>
      <c r="AG2" s="131"/>
      <c r="AH2" s="131"/>
      <c r="AI2" s="131"/>
      <c r="AJ2" s="131"/>
      <c r="AK2" s="131"/>
      <c r="AL2" s="131"/>
      <c r="AM2" s="131"/>
      <c r="AN2" s="131"/>
      <c r="AQ2" s="34" t="s">
        <v>320</v>
      </c>
      <c r="AR2" s="167" t="s">
        <v>610</v>
      </c>
      <c r="AS2" s="167"/>
      <c r="AT2" s="167"/>
      <c r="AU2" s="167"/>
      <c r="AV2" s="167"/>
      <c r="AW2" s="167"/>
      <c r="AX2" s="167"/>
      <c r="AY2" s="64"/>
      <c r="AZ2" s="64"/>
      <c r="BA2" s="34" t="s">
        <v>320</v>
      </c>
    </row>
    <row r="3" spans="1:53" s="66" customFormat="1" ht="15" customHeight="1">
      <c r="A3" s="106" t="s">
        <v>267</v>
      </c>
      <c r="B3" s="170" t="s">
        <v>134</v>
      </c>
      <c r="C3" s="156" t="s">
        <v>135</v>
      </c>
      <c r="D3" s="175" t="s">
        <v>342</v>
      </c>
      <c r="E3" s="103"/>
      <c r="F3" s="103"/>
      <c r="G3" s="103"/>
      <c r="H3" s="103"/>
      <c r="I3" s="103"/>
      <c r="J3" s="179" t="s">
        <v>268</v>
      </c>
      <c r="K3" s="179"/>
      <c r="L3" s="179"/>
      <c r="M3" s="103"/>
      <c r="N3" s="103"/>
      <c r="O3" s="103"/>
      <c r="P3" s="103"/>
      <c r="Q3" s="103"/>
      <c r="R3" s="103"/>
      <c r="S3" s="103"/>
      <c r="T3" s="103"/>
      <c r="U3" s="103"/>
      <c r="V3" s="106" t="s">
        <v>269</v>
      </c>
      <c r="W3" s="103" t="s">
        <v>270</v>
      </c>
      <c r="X3" s="103"/>
      <c r="Y3" s="103"/>
      <c r="Z3" s="103"/>
      <c r="AA3" s="103"/>
      <c r="AB3" s="103"/>
      <c r="AC3" s="103"/>
      <c r="AD3" s="103"/>
      <c r="AE3" s="103"/>
      <c r="AF3" s="179" t="s">
        <v>271</v>
      </c>
      <c r="AG3" s="179"/>
      <c r="AH3" s="179"/>
      <c r="AI3" s="103"/>
      <c r="AJ3" s="103"/>
      <c r="AK3" s="103"/>
      <c r="AL3" s="103"/>
      <c r="AM3" s="103"/>
      <c r="AN3" s="191"/>
      <c r="AO3" s="182" t="s">
        <v>478</v>
      </c>
      <c r="AP3" s="183"/>
      <c r="AQ3" s="183"/>
      <c r="AR3" s="106" t="s">
        <v>269</v>
      </c>
      <c r="AS3" s="190" t="s">
        <v>348</v>
      </c>
      <c r="AT3" s="183"/>
      <c r="AU3" s="183"/>
      <c r="AV3" s="182" t="s">
        <v>272</v>
      </c>
      <c r="AW3" s="183"/>
      <c r="AX3" s="183"/>
      <c r="AY3" s="185" t="s">
        <v>477</v>
      </c>
      <c r="AZ3" s="179"/>
      <c r="BA3" s="179"/>
    </row>
    <row r="4" spans="1:53" s="66" customFormat="1" ht="24" customHeight="1">
      <c r="A4" s="148"/>
      <c r="B4" s="171"/>
      <c r="C4" s="173"/>
      <c r="D4" s="176" t="s">
        <v>273</v>
      </c>
      <c r="E4" s="177"/>
      <c r="F4" s="178"/>
      <c r="G4" s="176" t="s">
        <v>274</v>
      </c>
      <c r="H4" s="177"/>
      <c r="I4" s="178"/>
      <c r="J4" s="180" t="s">
        <v>275</v>
      </c>
      <c r="K4" s="177"/>
      <c r="L4" s="178"/>
      <c r="M4" s="181" t="s">
        <v>276</v>
      </c>
      <c r="N4" s="177"/>
      <c r="O4" s="178"/>
      <c r="P4" s="176" t="s">
        <v>277</v>
      </c>
      <c r="Q4" s="177"/>
      <c r="R4" s="178"/>
      <c r="S4" s="176" t="s">
        <v>278</v>
      </c>
      <c r="T4" s="177"/>
      <c r="U4" s="178"/>
      <c r="V4" s="148"/>
      <c r="W4" s="181" t="s">
        <v>279</v>
      </c>
      <c r="X4" s="177"/>
      <c r="Y4" s="178"/>
      <c r="Z4" s="176" t="s">
        <v>280</v>
      </c>
      <c r="AA4" s="177"/>
      <c r="AB4" s="178"/>
      <c r="AC4" s="176" t="s">
        <v>349</v>
      </c>
      <c r="AD4" s="177"/>
      <c r="AE4" s="178"/>
      <c r="AF4" s="180" t="s">
        <v>281</v>
      </c>
      <c r="AG4" s="177"/>
      <c r="AH4" s="178"/>
      <c r="AI4" s="180" t="s">
        <v>282</v>
      </c>
      <c r="AJ4" s="187"/>
      <c r="AK4" s="188"/>
      <c r="AL4" s="189" t="s">
        <v>479</v>
      </c>
      <c r="AM4" s="187"/>
      <c r="AN4" s="188"/>
      <c r="AO4" s="184"/>
      <c r="AP4" s="184"/>
      <c r="AQ4" s="184"/>
      <c r="AR4" s="148"/>
      <c r="AS4" s="178"/>
      <c r="AT4" s="184"/>
      <c r="AU4" s="184"/>
      <c r="AV4" s="184"/>
      <c r="AW4" s="184"/>
      <c r="AX4" s="184"/>
      <c r="AY4" s="186"/>
      <c r="AZ4" s="186"/>
      <c r="BA4" s="167"/>
    </row>
    <row r="5" spans="1:53" s="66" customFormat="1" ht="24" customHeight="1" thickBot="1">
      <c r="A5" s="107"/>
      <c r="B5" s="172"/>
      <c r="C5" s="174"/>
      <c r="D5" s="37" t="s">
        <v>283</v>
      </c>
      <c r="E5" s="51" t="s">
        <v>347</v>
      </c>
      <c r="F5" s="37" t="s">
        <v>284</v>
      </c>
      <c r="G5" s="37" t="s">
        <v>283</v>
      </c>
      <c r="H5" s="51" t="s">
        <v>347</v>
      </c>
      <c r="I5" s="37" t="s">
        <v>284</v>
      </c>
      <c r="J5" s="38" t="s">
        <v>283</v>
      </c>
      <c r="K5" s="52" t="s">
        <v>347</v>
      </c>
      <c r="L5" s="37" t="s">
        <v>284</v>
      </c>
      <c r="M5" s="37" t="s">
        <v>283</v>
      </c>
      <c r="N5" s="51" t="s">
        <v>347</v>
      </c>
      <c r="O5" s="37" t="s">
        <v>284</v>
      </c>
      <c r="P5" s="37" t="s">
        <v>283</v>
      </c>
      <c r="Q5" s="51" t="s">
        <v>347</v>
      </c>
      <c r="R5" s="37" t="s">
        <v>284</v>
      </c>
      <c r="S5" s="37" t="s">
        <v>283</v>
      </c>
      <c r="T5" s="51" t="s">
        <v>347</v>
      </c>
      <c r="U5" s="37" t="s">
        <v>284</v>
      </c>
      <c r="V5" s="107"/>
      <c r="W5" s="38" t="s">
        <v>283</v>
      </c>
      <c r="X5" s="51" t="s">
        <v>347</v>
      </c>
      <c r="Y5" s="37" t="s">
        <v>284</v>
      </c>
      <c r="Z5" s="37" t="s">
        <v>283</v>
      </c>
      <c r="AA5" s="51" t="s">
        <v>347</v>
      </c>
      <c r="AB5" s="37" t="s">
        <v>284</v>
      </c>
      <c r="AC5" s="37" t="s">
        <v>283</v>
      </c>
      <c r="AD5" s="51" t="s">
        <v>347</v>
      </c>
      <c r="AE5" s="37" t="s">
        <v>284</v>
      </c>
      <c r="AF5" s="38" t="s">
        <v>283</v>
      </c>
      <c r="AG5" s="52" t="s">
        <v>347</v>
      </c>
      <c r="AH5" s="37" t="s">
        <v>284</v>
      </c>
      <c r="AI5" s="37" t="s">
        <v>283</v>
      </c>
      <c r="AJ5" s="51" t="s">
        <v>347</v>
      </c>
      <c r="AK5" s="37" t="s">
        <v>284</v>
      </c>
      <c r="AL5" s="37" t="s">
        <v>283</v>
      </c>
      <c r="AM5" s="51" t="s">
        <v>347</v>
      </c>
      <c r="AN5" s="37" t="s">
        <v>284</v>
      </c>
      <c r="AO5" s="37" t="s">
        <v>283</v>
      </c>
      <c r="AP5" s="51" t="s">
        <v>347</v>
      </c>
      <c r="AQ5" s="37" t="s">
        <v>284</v>
      </c>
      <c r="AR5" s="107"/>
      <c r="AS5" s="38" t="s">
        <v>283</v>
      </c>
      <c r="AT5" s="51" t="s">
        <v>347</v>
      </c>
      <c r="AU5" s="37" t="s">
        <v>284</v>
      </c>
      <c r="AV5" s="37" t="s">
        <v>283</v>
      </c>
      <c r="AW5" s="51" t="s">
        <v>347</v>
      </c>
      <c r="AX5" s="37" t="s">
        <v>284</v>
      </c>
      <c r="AY5" s="37" t="s">
        <v>283</v>
      </c>
      <c r="AZ5" s="54" t="s">
        <v>347</v>
      </c>
      <c r="BA5" s="50" t="s">
        <v>284</v>
      </c>
    </row>
    <row r="6" spans="1:53" s="40" customFormat="1" ht="15" customHeight="1">
      <c r="A6" s="29" t="s">
        <v>106</v>
      </c>
      <c r="B6" s="6">
        <f>SUM(B7+B8+B9,B37:B52)</f>
        <v>14428</v>
      </c>
      <c r="C6" s="6">
        <f>SUM(C7+C8+C9,C37:C52)</f>
        <v>6557</v>
      </c>
      <c r="D6" s="6">
        <f>SUM(D7+D8+D9,D37:D52)</f>
        <v>41</v>
      </c>
      <c r="E6" s="26">
        <f aca="true" t="shared" si="0" ref="E6:E52">IF(D6&gt;$B6,999,IF($B6=0,0,D6/$B6*100))</f>
        <v>0.28416967008594396</v>
      </c>
      <c r="F6" s="6">
        <f>SUM(F7+F8+F9,F37:F52)</f>
        <v>42</v>
      </c>
      <c r="G6" s="6">
        <f>SUM(G7+G8+G9,G37:G52)</f>
        <v>60</v>
      </c>
      <c r="H6" s="26">
        <f aca="true" t="shared" si="1" ref="H6:H52">IF(G6&gt;$B6,999,IF($B6=0,0,G6/$B6*100))</f>
        <v>0.4158580537843083</v>
      </c>
      <c r="I6" s="6">
        <f>SUM(I7+I8+I9,I37:I52)</f>
        <v>61</v>
      </c>
      <c r="J6" s="6">
        <f>SUM(J7+J8+J9,J37:J52)</f>
        <v>1808</v>
      </c>
      <c r="K6" s="26">
        <f aca="true" t="shared" si="2" ref="K6:K52">IF(J6&gt;$B6,999,IF($B6=0,0,J6/$B6*100))</f>
        <v>12.531189354033822</v>
      </c>
      <c r="L6" s="6">
        <f>SUM(L7+L8+L9,L37:L52)</f>
        <v>1993</v>
      </c>
      <c r="M6" s="6">
        <f>SUM(M7+M8+M9,M37:M52)</f>
        <v>2083</v>
      </c>
      <c r="N6" s="26">
        <f aca="true" t="shared" si="3" ref="N6:N52">IF(M6&gt;$B6,999,IF($B6=0,0,M6/$B6*100))</f>
        <v>14.43720543387857</v>
      </c>
      <c r="O6" s="6">
        <f>SUM(O7+O8+O9,O37:O52)</f>
        <v>2237</v>
      </c>
      <c r="P6" s="6">
        <f>SUM(P7+P8+P9,P37:P52)</f>
        <v>1221</v>
      </c>
      <c r="Q6" s="26">
        <f aca="true" t="shared" si="4" ref="Q6:Q52">IF(P6&gt;$B6,999,IF($B6=0,0,P6/$B6*100))</f>
        <v>8.462711394510674</v>
      </c>
      <c r="R6" s="6">
        <f>SUM(R7+R8+R9,R37:R52)</f>
        <v>1339</v>
      </c>
      <c r="S6" s="6">
        <f>SUM(S7+S8+S9,S37:S52)</f>
        <v>9</v>
      </c>
      <c r="T6" s="26">
        <f aca="true" t="shared" si="5" ref="T6:T52">IF(S6&gt;$B6,999,IF($B6=0,0,S6/$B6*100))</f>
        <v>0.06237870806764625</v>
      </c>
      <c r="U6" s="6">
        <f>SUM(U7+U8+U9,U37:U52)</f>
        <v>13</v>
      </c>
      <c r="V6" s="29" t="s">
        <v>106</v>
      </c>
      <c r="W6" s="6">
        <f>SUM(W7+W8+W9,W37:W52)</f>
        <v>60</v>
      </c>
      <c r="X6" s="26">
        <f aca="true" t="shared" si="6" ref="X6:X52">IF(W6&gt;$B6,999,IF($B6=0,0,W6/$B6*100))</f>
        <v>0.4158580537843083</v>
      </c>
      <c r="Y6" s="6">
        <f>SUM(Y7+Y8+Y9,Y37:Y52)</f>
        <v>60</v>
      </c>
      <c r="Z6" s="6">
        <f>SUM(Z7+Z8+Z9,Z37:Z52)</f>
        <v>6</v>
      </c>
      <c r="AA6" s="26">
        <f aca="true" t="shared" si="7" ref="AA6:AA52">IF(Z6&gt;$B6,999,IF($B6=0,0,Z6/$B6*100))</f>
        <v>0.04158580537843083</v>
      </c>
      <c r="AB6" s="6">
        <f>SUM(AB7+AB8+AB9,AB37:AB52)</f>
        <v>6</v>
      </c>
      <c r="AC6" s="6">
        <f>SUM(AC7+AC8+AC9,AC37:AC52)</f>
        <v>47</v>
      </c>
      <c r="AD6" s="26">
        <f aca="true" t="shared" si="8" ref="AD6:AD52">IF(AC6&gt;$B6,999,IF($B6=0,0,AC6/$B6*100))</f>
        <v>0.32575547546437483</v>
      </c>
      <c r="AE6" s="6">
        <f>SUM(AE7+AE8+AE9,AE37:AE52)</f>
        <v>64</v>
      </c>
      <c r="AF6" s="6">
        <f>SUM(AF7+AF8+AF9,AF37:AF52)</f>
        <v>27</v>
      </c>
      <c r="AG6" s="26">
        <f aca="true" t="shared" si="9" ref="AG6:AG52">IF(AF6&gt;$B6,999,IF($B6=0,0,AF6/$B6*100))</f>
        <v>0.18713612420293874</v>
      </c>
      <c r="AH6" s="6">
        <f>SUM(AH7+AH8+AH9,AH37:AH52)</f>
        <v>29</v>
      </c>
      <c r="AI6" s="6">
        <f>SUM(AI7+AI8+AI9,AI37:AI52)</f>
        <v>103</v>
      </c>
      <c r="AJ6" s="26">
        <f aca="true" t="shared" si="10" ref="AJ6:AJ52">IF(AI6&gt;$B6,999,IF($B6=0,0,AI6/$B6*100))</f>
        <v>0.7138896589963959</v>
      </c>
      <c r="AK6" s="6">
        <f>SUM(AK7+AK8+AK9,AK37:AK52)</f>
        <v>103</v>
      </c>
      <c r="AL6" s="6">
        <f>SUM(AL7+AL8+AL9,AL37:AL52)</f>
        <v>456</v>
      </c>
      <c r="AM6" s="26">
        <f aca="true" t="shared" si="11" ref="AM6:AM52">IF(AL6&gt;$B6,999,IF($B6=0,0,AL6/$B6*100))</f>
        <v>3.160521208760743</v>
      </c>
      <c r="AN6" s="6">
        <f>SUM(AN7+AN8+AN9,AN37:AN52)</f>
        <v>456</v>
      </c>
      <c r="AO6" s="6">
        <f>SUM(AO7+AO8+AO9,AO37:AO52)</f>
        <v>2</v>
      </c>
      <c r="AP6" s="26">
        <f aca="true" t="shared" si="12" ref="AP6:AP52">IF(AO6&gt;$B6,999,IF($B6=0,0,AO6/$B6*100))</f>
        <v>0.01386193512614361</v>
      </c>
      <c r="AQ6" s="6">
        <f>SUM(AQ7+AQ8+AQ9,AQ37:AQ52)</f>
        <v>2</v>
      </c>
      <c r="AR6" s="29" t="s">
        <v>106</v>
      </c>
      <c r="AS6" s="6">
        <f>SUM(AS7+AS8+AS9,AS37:AS52)</f>
        <v>4</v>
      </c>
      <c r="AT6" s="26">
        <f aca="true" t="shared" si="13" ref="AT6:AT52">IF(AS6&gt;$B6,999,IF($B6=0,0,AS6/$B6*100))</f>
        <v>0.02772387025228722</v>
      </c>
      <c r="AU6" s="6">
        <f>SUM(AU7+AU8+AU9,AU37:AU52)</f>
        <v>4</v>
      </c>
      <c r="AV6" s="6">
        <f>SUM(AV7+AV8+AV9,AV37:AV52)</f>
        <v>121</v>
      </c>
      <c r="AW6" s="26">
        <f aca="true" t="shared" si="14" ref="AW6:AW52">IF(AV6&gt;$B6,999,IF($B6=0,0,AV6/$B6*100))</f>
        <v>0.8386470751316883</v>
      </c>
      <c r="AX6" s="6">
        <f>SUM(AX7+AX8+AX9,AX37:AX52)</f>
        <v>123</v>
      </c>
      <c r="AY6" s="6">
        <f>SUM(AY7+AY8+AY9,AY37:AY52)</f>
        <v>25</v>
      </c>
      <c r="AZ6" s="26">
        <f aca="true" t="shared" si="15" ref="AZ6:AZ52">IF(AY6&gt;$B6,999,IF($B6=0,0,AY6/$B6*100))</f>
        <v>0.17327418907679512</v>
      </c>
      <c r="BA6" s="6">
        <f>SUM(BA7+BA8+BA9,BA37:BA52)</f>
        <v>25</v>
      </c>
    </row>
    <row r="7" spans="1:53" s="40" customFormat="1" ht="14.25" customHeight="1">
      <c r="A7" s="29" t="s">
        <v>324</v>
      </c>
      <c r="B7" s="6">
        <v>10</v>
      </c>
      <c r="C7" s="6">
        <f>SUM(F7+I7+L7+O7+R7+U7+Y7+AB7+AE7+AH7+AK7+AN7+AQ7+AU7+AX7+BA7)</f>
        <v>8</v>
      </c>
      <c r="D7" s="6">
        <v>0</v>
      </c>
      <c r="E7" s="26">
        <f t="shared" si="0"/>
        <v>0</v>
      </c>
      <c r="F7" s="6">
        <v>0</v>
      </c>
      <c r="G7" s="6">
        <v>0</v>
      </c>
      <c r="H7" s="26">
        <f t="shared" si="1"/>
        <v>0</v>
      </c>
      <c r="I7" s="6">
        <v>0</v>
      </c>
      <c r="J7" s="6">
        <v>2</v>
      </c>
      <c r="K7" s="26">
        <f t="shared" si="2"/>
        <v>20</v>
      </c>
      <c r="L7" s="6">
        <v>2</v>
      </c>
      <c r="M7" s="6">
        <v>0</v>
      </c>
      <c r="N7" s="26">
        <f t="shared" si="3"/>
        <v>0</v>
      </c>
      <c r="O7" s="6">
        <v>0</v>
      </c>
      <c r="P7" s="6">
        <v>3</v>
      </c>
      <c r="Q7" s="26">
        <f t="shared" si="4"/>
        <v>30</v>
      </c>
      <c r="R7" s="6">
        <v>3</v>
      </c>
      <c r="S7" s="6">
        <v>0</v>
      </c>
      <c r="T7" s="26">
        <f t="shared" si="5"/>
        <v>0</v>
      </c>
      <c r="U7" s="6">
        <v>0</v>
      </c>
      <c r="V7" s="29" t="s">
        <v>324</v>
      </c>
      <c r="W7" s="6">
        <v>0</v>
      </c>
      <c r="X7" s="26">
        <f t="shared" si="6"/>
        <v>0</v>
      </c>
      <c r="Y7" s="6">
        <v>0</v>
      </c>
      <c r="Z7" s="6">
        <v>0</v>
      </c>
      <c r="AA7" s="26">
        <f t="shared" si="7"/>
        <v>0</v>
      </c>
      <c r="AB7" s="6">
        <v>0</v>
      </c>
      <c r="AC7" s="6">
        <v>1</v>
      </c>
      <c r="AD7" s="26">
        <f t="shared" si="8"/>
        <v>10</v>
      </c>
      <c r="AE7" s="6">
        <v>2</v>
      </c>
      <c r="AF7" s="6">
        <v>0</v>
      </c>
      <c r="AG7" s="26">
        <f t="shared" si="9"/>
        <v>0</v>
      </c>
      <c r="AH7" s="6">
        <v>0</v>
      </c>
      <c r="AI7" s="6">
        <v>0</v>
      </c>
      <c r="AJ7" s="26">
        <f t="shared" si="10"/>
        <v>0</v>
      </c>
      <c r="AK7" s="6">
        <v>0</v>
      </c>
      <c r="AL7" s="6">
        <v>0</v>
      </c>
      <c r="AM7" s="26">
        <f t="shared" si="11"/>
        <v>0</v>
      </c>
      <c r="AN7" s="6">
        <v>0</v>
      </c>
      <c r="AO7" s="6">
        <v>0</v>
      </c>
      <c r="AP7" s="26">
        <f t="shared" si="12"/>
        <v>0</v>
      </c>
      <c r="AQ7" s="6">
        <v>0</v>
      </c>
      <c r="AR7" s="29" t="s">
        <v>324</v>
      </c>
      <c r="AS7" s="6">
        <v>0</v>
      </c>
      <c r="AT7" s="26">
        <f t="shared" si="13"/>
        <v>0</v>
      </c>
      <c r="AU7" s="6">
        <v>0</v>
      </c>
      <c r="AV7" s="6">
        <v>1</v>
      </c>
      <c r="AW7" s="26">
        <f t="shared" si="14"/>
        <v>10</v>
      </c>
      <c r="AX7" s="6">
        <v>1</v>
      </c>
      <c r="AY7" s="6">
        <v>0</v>
      </c>
      <c r="AZ7" s="26">
        <f t="shared" si="15"/>
        <v>0</v>
      </c>
      <c r="BA7" s="6">
        <v>0</v>
      </c>
    </row>
    <row r="8" spans="1:53" s="40" customFormat="1" ht="11.25" customHeight="1">
      <c r="A8" s="29" t="s">
        <v>361</v>
      </c>
      <c r="B8" s="6">
        <v>21</v>
      </c>
      <c r="C8" s="6">
        <f>SUM(F8+I8+L8+O8+R8+U8+Y8+AB8+AE8+AH8+AK8+AN8+AQ8+AU8+AX8+BA8)</f>
        <v>14</v>
      </c>
      <c r="D8" s="6">
        <v>0</v>
      </c>
      <c r="E8" s="26">
        <f t="shared" si="0"/>
        <v>0</v>
      </c>
      <c r="F8" s="6">
        <v>0</v>
      </c>
      <c r="G8" s="6">
        <v>0</v>
      </c>
      <c r="H8" s="26">
        <f t="shared" si="1"/>
        <v>0</v>
      </c>
      <c r="I8" s="6">
        <v>0</v>
      </c>
      <c r="J8" s="6">
        <v>3</v>
      </c>
      <c r="K8" s="26">
        <f t="shared" si="2"/>
        <v>14.285714285714285</v>
      </c>
      <c r="L8" s="6">
        <v>4</v>
      </c>
      <c r="M8" s="6">
        <v>4</v>
      </c>
      <c r="N8" s="26">
        <f t="shared" si="3"/>
        <v>19.047619047619047</v>
      </c>
      <c r="O8" s="6">
        <v>4</v>
      </c>
      <c r="P8" s="6">
        <v>4</v>
      </c>
      <c r="Q8" s="26">
        <f t="shared" si="4"/>
        <v>19.047619047619047</v>
      </c>
      <c r="R8" s="6">
        <v>5</v>
      </c>
      <c r="S8" s="6">
        <v>0</v>
      </c>
      <c r="T8" s="26">
        <f t="shared" si="5"/>
        <v>0</v>
      </c>
      <c r="U8" s="6">
        <v>0</v>
      </c>
      <c r="V8" s="29" t="s">
        <v>361</v>
      </c>
      <c r="W8" s="6">
        <v>0</v>
      </c>
      <c r="X8" s="26">
        <f t="shared" si="6"/>
        <v>0</v>
      </c>
      <c r="Y8" s="6">
        <v>0</v>
      </c>
      <c r="Z8" s="6">
        <v>0</v>
      </c>
      <c r="AA8" s="26">
        <f t="shared" si="7"/>
        <v>0</v>
      </c>
      <c r="AB8" s="6">
        <v>0</v>
      </c>
      <c r="AC8" s="6">
        <v>1</v>
      </c>
      <c r="AD8" s="26">
        <f t="shared" si="8"/>
        <v>4.761904761904762</v>
      </c>
      <c r="AE8" s="6">
        <v>1</v>
      </c>
      <c r="AF8" s="6">
        <v>0</v>
      </c>
      <c r="AG8" s="26">
        <f t="shared" si="9"/>
        <v>0</v>
      </c>
      <c r="AH8" s="6">
        <v>0</v>
      </c>
      <c r="AI8" s="6">
        <v>0</v>
      </c>
      <c r="AJ8" s="26">
        <f t="shared" si="10"/>
        <v>0</v>
      </c>
      <c r="AK8" s="6">
        <v>0</v>
      </c>
      <c r="AL8" s="6">
        <v>0</v>
      </c>
      <c r="AM8" s="26">
        <f t="shared" si="11"/>
        <v>0</v>
      </c>
      <c r="AN8" s="6">
        <v>0</v>
      </c>
      <c r="AO8" s="6">
        <v>0</v>
      </c>
      <c r="AP8" s="26">
        <f t="shared" si="12"/>
        <v>0</v>
      </c>
      <c r="AQ8" s="6">
        <v>0</v>
      </c>
      <c r="AR8" s="29" t="s">
        <v>361</v>
      </c>
      <c r="AS8" s="6">
        <v>0</v>
      </c>
      <c r="AT8" s="26">
        <f t="shared" si="13"/>
        <v>0</v>
      </c>
      <c r="AU8" s="6">
        <v>0</v>
      </c>
      <c r="AV8" s="6">
        <v>0</v>
      </c>
      <c r="AW8" s="26">
        <f t="shared" si="14"/>
        <v>0</v>
      </c>
      <c r="AX8" s="6">
        <v>0</v>
      </c>
      <c r="AY8" s="6">
        <v>0</v>
      </c>
      <c r="AZ8" s="26">
        <f t="shared" si="15"/>
        <v>0</v>
      </c>
      <c r="BA8" s="6">
        <v>0</v>
      </c>
    </row>
    <row r="9" spans="1:53" s="40" customFormat="1" ht="14.25" customHeight="1">
      <c r="A9" s="29" t="s">
        <v>351</v>
      </c>
      <c r="B9" s="6">
        <f>SUM(B10:B36)</f>
        <v>4608</v>
      </c>
      <c r="C9" s="6">
        <f>SUM(C10:C36)</f>
        <v>2301</v>
      </c>
      <c r="D9" s="6">
        <f>SUM(D10:D36)</f>
        <v>5</v>
      </c>
      <c r="E9" s="26">
        <f t="shared" si="0"/>
        <v>0.10850694444444445</v>
      </c>
      <c r="F9" s="6">
        <f>SUM(F10:F36)</f>
        <v>5</v>
      </c>
      <c r="G9" s="6">
        <f>SUM(G10:G36)</f>
        <v>6</v>
      </c>
      <c r="H9" s="26">
        <f t="shared" si="1"/>
        <v>0.13020833333333331</v>
      </c>
      <c r="I9" s="6">
        <f>SUM(I10:I36)</f>
        <v>6</v>
      </c>
      <c r="J9" s="6">
        <f>SUM(J10:J36)</f>
        <v>560</v>
      </c>
      <c r="K9" s="26">
        <f t="shared" si="2"/>
        <v>12.152777777777777</v>
      </c>
      <c r="L9" s="6">
        <f>SUM(L10:L36)</f>
        <v>588</v>
      </c>
      <c r="M9" s="6">
        <f>SUM(M10:M36)</f>
        <v>883</v>
      </c>
      <c r="N9" s="26">
        <f t="shared" si="3"/>
        <v>19.16232638888889</v>
      </c>
      <c r="O9" s="6">
        <f>SUM(O10:O36)</f>
        <v>930</v>
      </c>
      <c r="P9" s="6">
        <f>SUM(P10:P36)</f>
        <v>408</v>
      </c>
      <c r="Q9" s="26">
        <f t="shared" si="4"/>
        <v>8.854166666666668</v>
      </c>
      <c r="R9" s="6">
        <f>SUM(R10:R36)</f>
        <v>434</v>
      </c>
      <c r="S9" s="6">
        <f>SUM(S10:S36)</f>
        <v>0</v>
      </c>
      <c r="T9" s="26">
        <f t="shared" si="5"/>
        <v>0</v>
      </c>
      <c r="U9" s="6">
        <f>SUM(U10:U36)</f>
        <v>0</v>
      </c>
      <c r="V9" s="29" t="s">
        <v>351</v>
      </c>
      <c r="W9" s="6">
        <f>SUM(W10:W36)</f>
        <v>6</v>
      </c>
      <c r="X9" s="26">
        <f t="shared" si="6"/>
        <v>0.13020833333333331</v>
      </c>
      <c r="Y9" s="6">
        <f>SUM(Y10:Y36)</f>
        <v>6</v>
      </c>
      <c r="Z9" s="6">
        <f>SUM(Z10:Z36)</f>
        <v>3</v>
      </c>
      <c r="AA9" s="26">
        <f t="shared" si="7"/>
        <v>0.06510416666666666</v>
      </c>
      <c r="AB9" s="6">
        <f>SUM(AB10:AB36)</f>
        <v>3</v>
      </c>
      <c r="AC9" s="6">
        <f>SUM(AC10:AC36)</f>
        <v>12</v>
      </c>
      <c r="AD9" s="26">
        <f t="shared" si="8"/>
        <v>0.26041666666666663</v>
      </c>
      <c r="AE9" s="6">
        <f>SUM(AE10:AE36)</f>
        <v>15</v>
      </c>
      <c r="AF9" s="6">
        <f>SUM(AF10:AF36)</f>
        <v>0</v>
      </c>
      <c r="AG9" s="26">
        <f t="shared" si="9"/>
        <v>0</v>
      </c>
      <c r="AH9" s="6">
        <f>SUM(AH10:AH36)</f>
        <v>0</v>
      </c>
      <c r="AI9" s="6">
        <f>SUM(AI10:AI36)</f>
        <v>29</v>
      </c>
      <c r="AJ9" s="26">
        <f t="shared" si="10"/>
        <v>0.6293402777777778</v>
      </c>
      <c r="AK9" s="6">
        <f>SUM(AK10:AK36)</f>
        <v>29</v>
      </c>
      <c r="AL9" s="6">
        <f>SUM(AL10:AL36)</f>
        <v>243</v>
      </c>
      <c r="AM9" s="26">
        <f t="shared" si="11"/>
        <v>5.2734375</v>
      </c>
      <c r="AN9" s="6">
        <f>SUM(AN10:AN36)</f>
        <v>243</v>
      </c>
      <c r="AO9" s="6">
        <f>SUM(AO10:AO36)</f>
        <v>0</v>
      </c>
      <c r="AP9" s="26">
        <f t="shared" si="12"/>
        <v>0</v>
      </c>
      <c r="AQ9" s="6">
        <f>SUM(AQ10:AQ36)</f>
        <v>0</v>
      </c>
      <c r="AR9" s="29" t="s">
        <v>351</v>
      </c>
      <c r="AS9" s="6">
        <f>SUM(AS10:AS36)</f>
        <v>0</v>
      </c>
      <c r="AT9" s="26">
        <f t="shared" si="13"/>
        <v>0</v>
      </c>
      <c r="AU9" s="6">
        <f>SUM(AU10:AU36)</f>
        <v>0</v>
      </c>
      <c r="AV9" s="6">
        <f>SUM(AV10:AV36)</f>
        <v>37</v>
      </c>
      <c r="AW9" s="26">
        <f t="shared" si="14"/>
        <v>0.8029513888888888</v>
      </c>
      <c r="AX9" s="6">
        <f>SUM(AX10:AX36)</f>
        <v>38</v>
      </c>
      <c r="AY9" s="6">
        <f>SUM(AY10:AY36)</f>
        <v>4</v>
      </c>
      <c r="AZ9" s="26">
        <f t="shared" si="15"/>
        <v>0.08680555555555555</v>
      </c>
      <c r="BA9" s="6">
        <f>SUM(BA10:BA36)</f>
        <v>4</v>
      </c>
    </row>
    <row r="10" spans="1:53" s="40" customFormat="1" ht="11.25" customHeight="1">
      <c r="A10" s="27" t="s">
        <v>511</v>
      </c>
      <c r="B10" s="6">
        <v>344</v>
      </c>
      <c r="C10" s="6">
        <f aca="true" t="shared" si="16" ref="C10:C52">SUM(F10+I10+L10+O10+R10+U10+Y10+AB10+AE10+AH10+AK10+AN10+AQ10+AU10+AX10+BA10)</f>
        <v>221</v>
      </c>
      <c r="D10" s="6">
        <v>0</v>
      </c>
      <c r="E10" s="26">
        <f t="shared" si="0"/>
        <v>0</v>
      </c>
      <c r="F10" s="6">
        <v>0</v>
      </c>
      <c r="G10" s="6">
        <v>0</v>
      </c>
      <c r="H10" s="26">
        <f t="shared" si="1"/>
        <v>0</v>
      </c>
      <c r="I10" s="6">
        <v>0</v>
      </c>
      <c r="J10" s="6">
        <v>63</v>
      </c>
      <c r="K10" s="26">
        <f t="shared" si="2"/>
        <v>18.313953488372093</v>
      </c>
      <c r="L10" s="6">
        <v>64</v>
      </c>
      <c r="M10" s="6">
        <v>81</v>
      </c>
      <c r="N10" s="26">
        <f t="shared" si="3"/>
        <v>23.546511627906977</v>
      </c>
      <c r="O10" s="6">
        <v>86</v>
      </c>
      <c r="P10" s="6">
        <v>36</v>
      </c>
      <c r="Q10" s="26">
        <f t="shared" si="4"/>
        <v>10.465116279069768</v>
      </c>
      <c r="R10" s="6">
        <v>38</v>
      </c>
      <c r="S10" s="6">
        <v>0</v>
      </c>
      <c r="T10" s="26">
        <f t="shared" si="5"/>
        <v>0</v>
      </c>
      <c r="U10" s="6">
        <v>0</v>
      </c>
      <c r="V10" s="27" t="s">
        <v>511</v>
      </c>
      <c r="W10" s="6">
        <v>3</v>
      </c>
      <c r="X10" s="26">
        <f t="shared" si="6"/>
        <v>0.872093023255814</v>
      </c>
      <c r="Y10" s="6">
        <v>3</v>
      </c>
      <c r="Z10" s="6">
        <v>0</v>
      </c>
      <c r="AA10" s="26">
        <f t="shared" si="7"/>
        <v>0</v>
      </c>
      <c r="AB10" s="6">
        <v>0</v>
      </c>
      <c r="AC10" s="6">
        <v>0</v>
      </c>
      <c r="AD10" s="26">
        <f t="shared" si="8"/>
        <v>0</v>
      </c>
      <c r="AE10" s="6">
        <v>0</v>
      </c>
      <c r="AF10" s="6">
        <v>0</v>
      </c>
      <c r="AG10" s="26">
        <f t="shared" si="9"/>
        <v>0</v>
      </c>
      <c r="AH10" s="6">
        <v>0</v>
      </c>
      <c r="AI10" s="6">
        <v>2</v>
      </c>
      <c r="AJ10" s="26">
        <f t="shared" si="10"/>
        <v>0.5813953488372093</v>
      </c>
      <c r="AK10" s="6">
        <v>2</v>
      </c>
      <c r="AL10" s="6">
        <v>21</v>
      </c>
      <c r="AM10" s="26">
        <f t="shared" si="11"/>
        <v>6.104651162790697</v>
      </c>
      <c r="AN10" s="6">
        <v>21</v>
      </c>
      <c r="AO10" s="6">
        <v>0</v>
      </c>
      <c r="AP10" s="26">
        <f t="shared" si="12"/>
        <v>0</v>
      </c>
      <c r="AQ10" s="6">
        <v>0</v>
      </c>
      <c r="AR10" s="27" t="s">
        <v>511</v>
      </c>
      <c r="AS10" s="6">
        <v>0</v>
      </c>
      <c r="AT10" s="26">
        <f t="shared" si="13"/>
        <v>0</v>
      </c>
      <c r="AU10" s="6">
        <v>0</v>
      </c>
      <c r="AV10" s="6">
        <v>5</v>
      </c>
      <c r="AW10" s="26">
        <f t="shared" si="14"/>
        <v>1.4534883720930232</v>
      </c>
      <c r="AX10" s="6">
        <v>6</v>
      </c>
      <c r="AY10" s="6">
        <v>1</v>
      </c>
      <c r="AZ10" s="26">
        <f t="shared" si="15"/>
        <v>0.29069767441860467</v>
      </c>
      <c r="BA10" s="6">
        <v>1</v>
      </c>
    </row>
    <row r="11" spans="1:53" s="40" customFormat="1" ht="11.25" customHeight="1">
      <c r="A11" s="27" t="s">
        <v>512</v>
      </c>
      <c r="B11" s="6">
        <v>34</v>
      </c>
      <c r="C11" s="6">
        <f t="shared" si="16"/>
        <v>15</v>
      </c>
      <c r="D11" s="6">
        <v>0</v>
      </c>
      <c r="E11" s="26">
        <f t="shared" si="0"/>
        <v>0</v>
      </c>
      <c r="F11" s="6">
        <v>0</v>
      </c>
      <c r="G11" s="6">
        <v>0</v>
      </c>
      <c r="H11" s="26">
        <f t="shared" si="1"/>
        <v>0</v>
      </c>
      <c r="I11" s="6">
        <v>0</v>
      </c>
      <c r="J11" s="6">
        <v>5</v>
      </c>
      <c r="K11" s="26">
        <f t="shared" si="2"/>
        <v>14.705882352941178</v>
      </c>
      <c r="L11" s="6">
        <v>6</v>
      </c>
      <c r="M11" s="6">
        <v>6</v>
      </c>
      <c r="N11" s="26">
        <f t="shared" si="3"/>
        <v>17.647058823529413</v>
      </c>
      <c r="O11" s="6">
        <v>6</v>
      </c>
      <c r="P11" s="6">
        <v>2</v>
      </c>
      <c r="Q11" s="26">
        <f t="shared" si="4"/>
        <v>5.88235294117647</v>
      </c>
      <c r="R11" s="6">
        <v>2</v>
      </c>
      <c r="S11" s="6">
        <v>0</v>
      </c>
      <c r="T11" s="26">
        <f t="shared" si="5"/>
        <v>0</v>
      </c>
      <c r="U11" s="6">
        <v>0</v>
      </c>
      <c r="V11" s="27" t="s">
        <v>512</v>
      </c>
      <c r="W11" s="6">
        <v>0</v>
      </c>
      <c r="X11" s="26">
        <f t="shared" si="6"/>
        <v>0</v>
      </c>
      <c r="Y11" s="6">
        <v>0</v>
      </c>
      <c r="Z11" s="6">
        <v>0</v>
      </c>
      <c r="AA11" s="26">
        <f t="shared" si="7"/>
        <v>0</v>
      </c>
      <c r="AB11" s="6">
        <v>0</v>
      </c>
      <c r="AC11" s="6">
        <v>0</v>
      </c>
      <c r="AD11" s="26">
        <f t="shared" si="8"/>
        <v>0</v>
      </c>
      <c r="AE11" s="6">
        <v>0</v>
      </c>
      <c r="AF11" s="6">
        <v>0</v>
      </c>
      <c r="AG11" s="26">
        <f t="shared" si="9"/>
        <v>0</v>
      </c>
      <c r="AH11" s="6">
        <v>0</v>
      </c>
      <c r="AI11" s="6">
        <v>0</v>
      </c>
      <c r="AJ11" s="26">
        <f t="shared" si="10"/>
        <v>0</v>
      </c>
      <c r="AK11" s="6">
        <v>0</v>
      </c>
      <c r="AL11" s="6">
        <v>1</v>
      </c>
      <c r="AM11" s="26">
        <f t="shared" si="11"/>
        <v>2.941176470588235</v>
      </c>
      <c r="AN11" s="6">
        <v>1</v>
      </c>
      <c r="AO11" s="6">
        <v>0</v>
      </c>
      <c r="AP11" s="26">
        <f t="shared" si="12"/>
        <v>0</v>
      </c>
      <c r="AQ11" s="6">
        <v>0</v>
      </c>
      <c r="AR11" s="27" t="s">
        <v>512</v>
      </c>
      <c r="AS11" s="6">
        <v>0</v>
      </c>
      <c r="AT11" s="26">
        <f t="shared" si="13"/>
        <v>0</v>
      </c>
      <c r="AU11" s="6">
        <v>0</v>
      </c>
      <c r="AV11" s="6">
        <v>0</v>
      </c>
      <c r="AW11" s="26">
        <f t="shared" si="14"/>
        <v>0</v>
      </c>
      <c r="AX11" s="6">
        <v>0</v>
      </c>
      <c r="AY11" s="6">
        <v>0</v>
      </c>
      <c r="AZ11" s="26">
        <f t="shared" si="15"/>
        <v>0</v>
      </c>
      <c r="BA11" s="6">
        <v>0</v>
      </c>
    </row>
    <row r="12" spans="1:53" s="40" customFormat="1" ht="11.25" customHeight="1">
      <c r="A12" s="27" t="s">
        <v>513</v>
      </c>
      <c r="B12" s="6">
        <v>1</v>
      </c>
      <c r="C12" s="6">
        <f t="shared" si="16"/>
        <v>0</v>
      </c>
      <c r="D12" s="6">
        <v>0</v>
      </c>
      <c r="E12" s="26">
        <f t="shared" si="0"/>
        <v>0</v>
      </c>
      <c r="F12" s="6">
        <v>0</v>
      </c>
      <c r="G12" s="6">
        <v>0</v>
      </c>
      <c r="H12" s="26">
        <f t="shared" si="1"/>
        <v>0</v>
      </c>
      <c r="I12" s="6">
        <v>0</v>
      </c>
      <c r="J12" s="6">
        <v>0</v>
      </c>
      <c r="K12" s="26">
        <f t="shared" si="2"/>
        <v>0</v>
      </c>
      <c r="L12" s="6">
        <v>0</v>
      </c>
      <c r="M12" s="6">
        <v>0</v>
      </c>
      <c r="N12" s="26">
        <f t="shared" si="3"/>
        <v>0</v>
      </c>
      <c r="O12" s="6">
        <v>0</v>
      </c>
      <c r="P12" s="6">
        <v>0</v>
      </c>
      <c r="Q12" s="26">
        <f t="shared" si="4"/>
        <v>0</v>
      </c>
      <c r="R12" s="6">
        <v>0</v>
      </c>
      <c r="S12" s="6">
        <v>0</v>
      </c>
      <c r="T12" s="26">
        <f t="shared" si="5"/>
        <v>0</v>
      </c>
      <c r="U12" s="6">
        <v>0</v>
      </c>
      <c r="V12" s="27" t="s">
        <v>513</v>
      </c>
      <c r="W12" s="6">
        <v>0</v>
      </c>
      <c r="X12" s="26">
        <f t="shared" si="6"/>
        <v>0</v>
      </c>
      <c r="Y12" s="6">
        <v>0</v>
      </c>
      <c r="Z12" s="6">
        <v>0</v>
      </c>
      <c r="AA12" s="26">
        <f t="shared" si="7"/>
        <v>0</v>
      </c>
      <c r="AB12" s="6">
        <v>0</v>
      </c>
      <c r="AC12" s="6">
        <v>0</v>
      </c>
      <c r="AD12" s="26">
        <f t="shared" si="8"/>
        <v>0</v>
      </c>
      <c r="AE12" s="6">
        <v>0</v>
      </c>
      <c r="AF12" s="6">
        <v>0</v>
      </c>
      <c r="AG12" s="26">
        <f t="shared" si="9"/>
        <v>0</v>
      </c>
      <c r="AH12" s="6">
        <v>0</v>
      </c>
      <c r="AI12" s="6">
        <v>0</v>
      </c>
      <c r="AJ12" s="26">
        <f t="shared" si="10"/>
        <v>0</v>
      </c>
      <c r="AK12" s="6">
        <v>0</v>
      </c>
      <c r="AL12" s="6">
        <v>0</v>
      </c>
      <c r="AM12" s="26">
        <f t="shared" si="11"/>
        <v>0</v>
      </c>
      <c r="AN12" s="6">
        <v>0</v>
      </c>
      <c r="AO12" s="6">
        <v>0</v>
      </c>
      <c r="AP12" s="26">
        <f t="shared" si="12"/>
        <v>0</v>
      </c>
      <c r="AQ12" s="6">
        <v>0</v>
      </c>
      <c r="AR12" s="27" t="s">
        <v>513</v>
      </c>
      <c r="AS12" s="6">
        <v>0</v>
      </c>
      <c r="AT12" s="26">
        <f t="shared" si="13"/>
        <v>0</v>
      </c>
      <c r="AU12" s="6">
        <v>0</v>
      </c>
      <c r="AV12" s="6">
        <v>0</v>
      </c>
      <c r="AW12" s="26">
        <f t="shared" si="14"/>
        <v>0</v>
      </c>
      <c r="AX12" s="6">
        <v>0</v>
      </c>
      <c r="AY12" s="6">
        <v>0</v>
      </c>
      <c r="AZ12" s="26">
        <f t="shared" si="15"/>
        <v>0</v>
      </c>
      <c r="BA12" s="6">
        <v>0</v>
      </c>
    </row>
    <row r="13" spans="1:53" s="40" customFormat="1" ht="11.25" customHeight="1">
      <c r="A13" s="27" t="s">
        <v>416</v>
      </c>
      <c r="B13" s="6">
        <v>146</v>
      </c>
      <c r="C13" s="6">
        <f t="shared" si="16"/>
        <v>67</v>
      </c>
      <c r="D13" s="6">
        <v>0</v>
      </c>
      <c r="E13" s="26">
        <f t="shared" si="0"/>
        <v>0</v>
      </c>
      <c r="F13" s="6">
        <v>0</v>
      </c>
      <c r="G13" s="6">
        <v>0</v>
      </c>
      <c r="H13" s="26">
        <f t="shared" si="1"/>
        <v>0</v>
      </c>
      <c r="I13" s="6">
        <v>0</v>
      </c>
      <c r="J13" s="6">
        <v>12</v>
      </c>
      <c r="K13" s="26">
        <f t="shared" si="2"/>
        <v>8.21917808219178</v>
      </c>
      <c r="L13" s="6">
        <v>12</v>
      </c>
      <c r="M13" s="6">
        <v>22</v>
      </c>
      <c r="N13" s="26">
        <f t="shared" si="3"/>
        <v>15.068493150684931</v>
      </c>
      <c r="O13" s="6">
        <v>24</v>
      </c>
      <c r="P13" s="6">
        <v>14</v>
      </c>
      <c r="Q13" s="26">
        <f t="shared" si="4"/>
        <v>9.58904109589041</v>
      </c>
      <c r="R13" s="6">
        <v>17</v>
      </c>
      <c r="S13" s="6">
        <v>0</v>
      </c>
      <c r="T13" s="26">
        <f t="shared" si="5"/>
        <v>0</v>
      </c>
      <c r="U13" s="6">
        <v>0</v>
      </c>
      <c r="V13" s="27" t="s">
        <v>416</v>
      </c>
      <c r="W13" s="6">
        <v>0</v>
      </c>
      <c r="X13" s="26">
        <f t="shared" si="6"/>
        <v>0</v>
      </c>
      <c r="Y13" s="6">
        <v>0</v>
      </c>
      <c r="Z13" s="6">
        <v>0</v>
      </c>
      <c r="AA13" s="26">
        <f t="shared" si="7"/>
        <v>0</v>
      </c>
      <c r="AB13" s="6">
        <v>0</v>
      </c>
      <c r="AC13" s="6">
        <v>1</v>
      </c>
      <c r="AD13" s="26">
        <f t="shared" si="8"/>
        <v>0.684931506849315</v>
      </c>
      <c r="AE13" s="6">
        <v>1</v>
      </c>
      <c r="AF13" s="6">
        <v>0</v>
      </c>
      <c r="AG13" s="26">
        <f t="shared" si="9"/>
        <v>0</v>
      </c>
      <c r="AH13" s="6">
        <v>0</v>
      </c>
      <c r="AI13" s="6">
        <v>0</v>
      </c>
      <c r="AJ13" s="26">
        <f t="shared" si="10"/>
        <v>0</v>
      </c>
      <c r="AK13" s="6">
        <v>0</v>
      </c>
      <c r="AL13" s="6">
        <v>12</v>
      </c>
      <c r="AM13" s="26">
        <f t="shared" si="11"/>
        <v>8.21917808219178</v>
      </c>
      <c r="AN13" s="6">
        <v>12</v>
      </c>
      <c r="AO13" s="6">
        <v>0</v>
      </c>
      <c r="AP13" s="26">
        <f t="shared" si="12"/>
        <v>0</v>
      </c>
      <c r="AQ13" s="6">
        <v>0</v>
      </c>
      <c r="AR13" s="27" t="s">
        <v>416</v>
      </c>
      <c r="AS13" s="6">
        <v>0</v>
      </c>
      <c r="AT13" s="26">
        <f t="shared" si="13"/>
        <v>0</v>
      </c>
      <c r="AU13" s="6">
        <v>0</v>
      </c>
      <c r="AV13" s="6">
        <v>1</v>
      </c>
      <c r="AW13" s="26">
        <f t="shared" si="14"/>
        <v>0.684931506849315</v>
      </c>
      <c r="AX13" s="6">
        <v>1</v>
      </c>
      <c r="AY13" s="6">
        <v>0</v>
      </c>
      <c r="AZ13" s="26">
        <f t="shared" si="15"/>
        <v>0</v>
      </c>
      <c r="BA13" s="6">
        <v>0</v>
      </c>
    </row>
    <row r="14" spans="1:53" s="40" customFormat="1" ht="11.25" customHeight="1">
      <c r="A14" s="27" t="s">
        <v>514</v>
      </c>
      <c r="B14" s="6">
        <v>44</v>
      </c>
      <c r="C14" s="6">
        <f t="shared" si="16"/>
        <v>33</v>
      </c>
      <c r="D14" s="6">
        <v>0</v>
      </c>
      <c r="E14" s="26">
        <f t="shared" si="0"/>
        <v>0</v>
      </c>
      <c r="F14" s="6">
        <v>0</v>
      </c>
      <c r="G14" s="6">
        <v>0</v>
      </c>
      <c r="H14" s="26">
        <f t="shared" si="1"/>
        <v>0</v>
      </c>
      <c r="I14" s="6">
        <v>0</v>
      </c>
      <c r="J14" s="6">
        <v>14</v>
      </c>
      <c r="K14" s="26">
        <f t="shared" si="2"/>
        <v>31.818181818181817</v>
      </c>
      <c r="L14" s="6">
        <v>15</v>
      </c>
      <c r="M14" s="6">
        <v>10</v>
      </c>
      <c r="N14" s="26">
        <f t="shared" si="3"/>
        <v>22.727272727272727</v>
      </c>
      <c r="O14" s="6">
        <v>11</v>
      </c>
      <c r="P14" s="6">
        <v>4</v>
      </c>
      <c r="Q14" s="26">
        <f t="shared" si="4"/>
        <v>9.090909090909092</v>
      </c>
      <c r="R14" s="6">
        <v>4</v>
      </c>
      <c r="S14" s="6">
        <v>0</v>
      </c>
      <c r="T14" s="26">
        <f t="shared" si="5"/>
        <v>0</v>
      </c>
      <c r="U14" s="6">
        <v>0</v>
      </c>
      <c r="V14" s="27" t="s">
        <v>514</v>
      </c>
      <c r="W14" s="6">
        <v>0</v>
      </c>
      <c r="X14" s="26">
        <f t="shared" si="6"/>
        <v>0</v>
      </c>
      <c r="Y14" s="6">
        <v>0</v>
      </c>
      <c r="Z14" s="6">
        <v>0</v>
      </c>
      <c r="AA14" s="26">
        <f t="shared" si="7"/>
        <v>0</v>
      </c>
      <c r="AB14" s="6">
        <v>0</v>
      </c>
      <c r="AC14" s="6">
        <v>0</v>
      </c>
      <c r="AD14" s="26">
        <f t="shared" si="8"/>
        <v>0</v>
      </c>
      <c r="AE14" s="6">
        <v>0</v>
      </c>
      <c r="AF14" s="6">
        <v>0</v>
      </c>
      <c r="AG14" s="26">
        <f t="shared" si="9"/>
        <v>0</v>
      </c>
      <c r="AH14" s="6">
        <v>0</v>
      </c>
      <c r="AI14" s="6">
        <v>1</v>
      </c>
      <c r="AJ14" s="26">
        <f t="shared" si="10"/>
        <v>2.272727272727273</v>
      </c>
      <c r="AK14" s="6">
        <v>1</v>
      </c>
      <c r="AL14" s="6">
        <v>1</v>
      </c>
      <c r="AM14" s="26">
        <f t="shared" si="11"/>
        <v>2.272727272727273</v>
      </c>
      <c r="AN14" s="6">
        <v>1</v>
      </c>
      <c r="AO14" s="6">
        <v>0</v>
      </c>
      <c r="AP14" s="26">
        <f t="shared" si="12"/>
        <v>0</v>
      </c>
      <c r="AQ14" s="6">
        <v>0</v>
      </c>
      <c r="AR14" s="27" t="s">
        <v>514</v>
      </c>
      <c r="AS14" s="6">
        <v>0</v>
      </c>
      <c r="AT14" s="26">
        <f t="shared" si="13"/>
        <v>0</v>
      </c>
      <c r="AU14" s="6">
        <v>0</v>
      </c>
      <c r="AV14" s="6">
        <v>1</v>
      </c>
      <c r="AW14" s="26">
        <f t="shared" si="14"/>
        <v>2.272727272727273</v>
      </c>
      <c r="AX14" s="6">
        <v>1</v>
      </c>
      <c r="AY14" s="6">
        <v>0</v>
      </c>
      <c r="AZ14" s="26">
        <f t="shared" si="15"/>
        <v>0</v>
      </c>
      <c r="BA14" s="6">
        <v>0</v>
      </c>
    </row>
    <row r="15" spans="1:53" s="40" customFormat="1" ht="11.25" customHeight="1">
      <c r="A15" s="27" t="s">
        <v>417</v>
      </c>
      <c r="B15" s="6">
        <v>37</v>
      </c>
      <c r="C15" s="6">
        <f t="shared" si="16"/>
        <v>23</v>
      </c>
      <c r="D15" s="6">
        <v>0</v>
      </c>
      <c r="E15" s="26">
        <f t="shared" si="0"/>
        <v>0</v>
      </c>
      <c r="F15" s="6">
        <v>0</v>
      </c>
      <c r="G15" s="6">
        <v>0</v>
      </c>
      <c r="H15" s="26">
        <f t="shared" si="1"/>
        <v>0</v>
      </c>
      <c r="I15" s="6">
        <v>0</v>
      </c>
      <c r="J15" s="6">
        <v>6</v>
      </c>
      <c r="K15" s="26">
        <f t="shared" si="2"/>
        <v>16.216216216216218</v>
      </c>
      <c r="L15" s="6">
        <v>8</v>
      </c>
      <c r="M15" s="6">
        <v>8</v>
      </c>
      <c r="N15" s="26">
        <f t="shared" si="3"/>
        <v>21.62162162162162</v>
      </c>
      <c r="O15" s="6">
        <v>8</v>
      </c>
      <c r="P15" s="6">
        <v>4</v>
      </c>
      <c r="Q15" s="26">
        <f t="shared" si="4"/>
        <v>10.81081081081081</v>
      </c>
      <c r="R15" s="6">
        <v>4</v>
      </c>
      <c r="S15" s="6">
        <v>0</v>
      </c>
      <c r="T15" s="26">
        <f t="shared" si="5"/>
        <v>0</v>
      </c>
      <c r="U15" s="6">
        <v>0</v>
      </c>
      <c r="V15" s="27" t="s">
        <v>417</v>
      </c>
      <c r="W15" s="6">
        <v>0</v>
      </c>
      <c r="X15" s="26">
        <f t="shared" si="6"/>
        <v>0</v>
      </c>
      <c r="Y15" s="6">
        <v>0</v>
      </c>
      <c r="Z15" s="6">
        <v>0</v>
      </c>
      <c r="AA15" s="26">
        <f t="shared" si="7"/>
        <v>0</v>
      </c>
      <c r="AB15" s="6">
        <v>0</v>
      </c>
      <c r="AC15" s="6">
        <v>1</v>
      </c>
      <c r="AD15" s="26">
        <f t="shared" si="8"/>
        <v>2.7027027027027026</v>
      </c>
      <c r="AE15" s="6">
        <v>2</v>
      </c>
      <c r="AF15" s="6">
        <v>0</v>
      </c>
      <c r="AG15" s="26">
        <f t="shared" si="9"/>
        <v>0</v>
      </c>
      <c r="AH15" s="6">
        <v>0</v>
      </c>
      <c r="AI15" s="6">
        <v>0</v>
      </c>
      <c r="AJ15" s="26">
        <f t="shared" si="10"/>
        <v>0</v>
      </c>
      <c r="AK15" s="6">
        <v>0</v>
      </c>
      <c r="AL15" s="6">
        <v>0</v>
      </c>
      <c r="AM15" s="26">
        <f t="shared" si="11"/>
        <v>0</v>
      </c>
      <c r="AN15" s="6">
        <v>0</v>
      </c>
      <c r="AO15" s="6">
        <v>0</v>
      </c>
      <c r="AP15" s="26">
        <f t="shared" si="12"/>
        <v>0</v>
      </c>
      <c r="AQ15" s="6">
        <v>0</v>
      </c>
      <c r="AR15" s="27" t="s">
        <v>417</v>
      </c>
      <c r="AS15" s="6">
        <v>0</v>
      </c>
      <c r="AT15" s="26">
        <f t="shared" si="13"/>
        <v>0</v>
      </c>
      <c r="AU15" s="6">
        <v>0</v>
      </c>
      <c r="AV15" s="6">
        <v>1</v>
      </c>
      <c r="AW15" s="26">
        <f t="shared" si="14"/>
        <v>2.7027027027027026</v>
      </c>
      <c r="AX15" s="6">
        <v>1</v>
      </c>
      <c r="AY15" s="6">
        <v>0</v>
      </c>
      <c r="AZ15" s="26">
        <f t="shared" si="15"/>
        <v>0</v>
      </c>
      <c r="BA15" s="6">
        <v>0</v>
      </c>
    </row>
    <row r="16" spans="1:53" s="40" customFormat="1" ht="11.25" customHeight="1">
      <c r="A16" s="27" t="s">
        <v>418</v>
      </c>
      <c r="B16" s="6">
        <v>21</v>
      </c>
      <c r="C16" s="6">
        <f t="shared" si="16"/>
        <v>14</v>
      </c>
      <c r="D16" s="6">
        <v>0</v>
      </c>
      <c r="E16" s="26">
        <f t="shared" si="0"/>
        <v>0</v>
      </c>
      <c r="F16" s="6">
        <v>0</v>
      </c>
      <c r="G16" s="6">
        <v>0</v>
      </c>
      <c r="H16" s="26">
        <f t="shared" si="1"/>
        <v>0</v>
      </c>
      <c r="I16" s="6">
        <v>0</v>
      </c>
      <c r="J16" s="6">
        <v>5</v>
      </c>
      <c r="K16" s="26">
        <f t="shared" si="2"/>
        <v>23.809523809523807</v>
      </c>
      <c r="L16" s="6">
        <v>5</v>
      </c>
      <c r="M16" s="6">
        <v>3</v>
      </c>
      <c r="N16" s="26">
        <f t="shared" si="3"/>
        <v>14.285714285714285</v>
      </c>
      <c r="O16" s="6">
        <v>3</v>
      </c>
      <c r="P16" s="6">
        <v>4</v>
      </c>
      <c r="Q16" s="26">
        <f t="shared" si="4"/>
        <v>19.047619047619047</v>
      </c>
      <c r="R16" s="6">
        <v>5</v>
      </c>
      <c r="S16" s="6">
        <v>0</v>
      </c>
      <c r="T16" s="26">
        <f t="shared" si="5"/>
        <v>0</v>
      </c>
      <c r="U16" s="6">
        <v>0</v>
      </c>
      <c r="V16" s="27" t="s">
        <v>418</v>
      </c>
      <c r="W16" s="6">
        <v>0</v>
      </c>
      <c r="X16" s="26">
        <f t="shared" si="6"/>
        <v>0</v>
      </c>
      <c r="Y16" s="6">
        <v>0</v>
      </c>
      <c r="Z16" s="6">
        <v>0</v>
      </c>
      <c r="AA16" s="26">
        <f t="shared" si="7"/>
        <v>0</v>
      </c>
      <c r="AB16" s="6">
        <v>0</v>
      </c>
      <c r="AC16" s="6">
        <v>0</v>
      </c>
      <c r="AD16" s="26">
        <f t="shared" si="8"/>
        <v>0</v>
      </c>
      <c r="AE16" s="6">
        <v>0</v>
      </c>
      <c r="AF16" s="6">
        <v>0</v>
      </c>
      <c r="AG16" s="26">
        <f t="shared" si="9"/>
        <v>0</v>
      </c>
      <c r="AH16" s="6">
        <v>0</v>
      </c>
      <c r="AI16" s="6">
        <v>0</v>
      </c>
      <c r="AJ16" s="26">
        <f t="shared" si="10"/>
        <v>0</v>
      </c>
      <c r="AK16" s="6">
        <v>0</v>
      </c>
      <c r="AL16" s="6">
        <v>1</v>
      </c>
      <c r="AM16" s="26">
        <f t="shared" si="11"/>
        <v>4.761904761904762</v>
      </c>
      <c r="AN16" s="6">
        <v>1</v>
      </c>
      <c r="AO16" s="6">
        <v>0</v>
      </c>
      <c r="AP16" s="26">
        <f t="shared" si="12"/>
        <v>0</v>
      </c>
      <c r="AQ16" s="6">
        <v>0</v>
      </c>
      <c r="AR16" s="27" t="s">
        <v>418</v>
      </c>
      <c r="AS16" s="6">
        <v>0</v>
      </c>
      <c r="AT16" s="26">
        <f t="shared" si="13"/>
        <v>0</v>
      </c>
      <c r="AU16" s="6">
        <v>0</v>
      </c>
      <c r="AV16" s="6">
        <v>0</v>
      </c>
      <c r="AW16" s="26">
        <f t="shared" si="14"/>
        <v>0</v>
      </c>
      <c r="AX16" s="6">
        <v>0</v>
      </c>
      <c r="AY16" s="6">
        <v>0</v>
      </c>
      <c r="AZ16" s="26">
        <f t="shared" si="15"/>
        <v>0</v>
      </c>
      <c r="BA16" s="6">
        <v>0</v>
      </c>
    </row>
    <row r="17" spans="1:53" s="40" customFormat="1" ht="11.25" customHeight="1">
      <c r="A17" s="27" t="s">
        <v>419</v>
      </c>
      <c r="B17" s="6">
        <v>87</v>
      </c>
      <c r="C17" s="6">
        <f t="shared" si="16"/>
        <v>51</v>
      </c>
      <c r="D17" s="6">
        <v>0</v>
      </c>
      <c r="E17" s="26">
        <f t="shared" si="0"/>
        <v>0</v>
      </c>
      <c r="F17" s="6">
        <v>0</v>
      </c>
      <c r="G17" s="6">
        <v>0</v>
      </c>
      <c r="H17" s="26">
        <f t="shared" si="1"/>
        <v>0</v>
      </c>
      <c r="I17" s="6">
        <v>0</v>
      </c>
      <c r="J17" s="6">
        <v>16</v>
      </c>
      <c r="K17" s="26">
        <f t="shared" si="2"/>
        <v>18.39080459770115</v>
      </c>
      <c r="L17" s="6">
        <v>18</v>
      </c>
      <c r="M17" s="6">
        <v>17</v>
      </c>
      <c r="N17" s="26">
        <f t="shared" si="3"/>
        <v>19.54022988505747</v>
      </c>
      <c r="O17" s="6">
        <v>18</v>
      </c>
      <c r="P17" s="6">
        <v>8</v>
      </c>
      <c r="Q17" s="26">
        <f t="shared" si="4"/>
        <v>9.195402298850574</v>
      </c>
      <c r="R17" s="6">
        <v>8</v>
      </c>
      <c r="S17" s="6">
        <v>0</v>
      </c>
      <c r="T17" s="26">
        <f t="shared" si="5"/>
        <v>0</v>
      </c>
      <c r="U17" s="6">
        <v>0</v>
      </c>
      <c r="V17" s="27" t="s">
        <v>419</v>
      </c>
      <c r="W17" s="6">
        <v>0</v>
      </c>
      <c r="X17" s="26">
        <f t="shared" si="6"/>
        <v>0</v>
      </c>
      <c r="Y17" s="6">
        <v>0</v>
      </c>
      <c r="Z17" s="6">
        <v>0</v>
      </c>
      <c r="AA17" s="26">
        <f t="shared" si="7"/>
        <v>0</v>
      </c>
      <c r="AB17" s="6">
        <v>0</v>
      </c>
      <c r="AC17" s="6">
        <v>0</v>
      </c>
      <c r="AD17" s="26">
        <f t="shared" si="8"/>
        <v>0</v>
      </c>
      <c r="AE17" s="6">
        <v>0</v>
      </c>
      <c r="AF17" s="6">
        <v>0</v>
      </c>
      <c r="AG17" s="26">
        <f t="shared" si="9"/>
        <v>0</v>
      </c>
      <c r="AH17" s="6">
        <v>0</v>
      </c>
      <c r="AI17" s="6">
        <v>0</v>
      </c>
      <c r="AJ17" s="26">
        <f t="shared" si="10"/>
        <v>0</v>
      </c>
      <c r="AK17" s="6">
        <v>0</v>
      </c>
      <c r="AL17" s="6">
        <v>6</v>
      </c>
      <c r="AM17" s="26">
        <f t="shared" si="11"/>
        <v>6.896551724137931</v>
      </c>
      <c r="AN17" s="6">
        <v>6</v>
      </c>
      <c r="AO17" s="6">
        <v>0</v>
      </c>
      <c r="AP17" s="26">
        <f t="shared" si="12"/>
        <v>0</v>
      </c>
      <c r="AQ17" s="6">
        <v>0</v>
      </c>
      <c r="AR17" s="27" t="s">
        <v>419</v>
      </c>
      <c r="AS17" s="6">
        <v>0</v>
      </c>
      <c r="AT17" s="26">
        <f t="shared" si="13"/>
        <v>0</v>
      </c>
      <c r="AU17" s="6">
        <v>0</v>
      </c>
      <c r="AV17" s="6">
        <v>1</v>
      </c>
      <c r="AW17" s="26">
        <f t="shared" si="14"/>
        <v>1.1494252873563218</v>
      </c>
      <c r="AX17" s="6">
        <v>1</v>
      </c>
      <c r="AY17" s="6">
        <v>0</v>
      </c>
      <c r="AZ17" s="26">
        <f t="shared" si="15"/>
        <v>0</v>
      </c>
      <c r="BA17" s="6">
        <v>0</v>
      </c>
    </row>
    <row r="18" spans="1:53" s="40" customFormat="1" ht="11.25" customHeight="1">
      <c r="A18" s="27" t="s">
        <v>515</v>
      </c>
      <c r="B18" s="6">
        <v>67</v>
      </c>
      <c r="C18" s="6">
        <f>SUM(F18+I18+L18+O18+R18+U18+Y18+AB18+AE18+AH18+AK18+AN18+AQ18+AU18+AX18+BA18)</f>
        <v>39</v>
      </c>
      <c r="D18" s="6">
        <v>0</v>
      </c>
      <c r="E18" s="26">
        <f t="shared" si="0"/>
        <v>0</v>
      </c>
      <c r="F18" s="6">
        <v>0</v>
      </c>
      <c r="G18" s="6">
        <v>0</v>
      </c>
      <c r="H18" s="26">
        <f t="shared" si="1"/>
        <v>0</v>
      </c>
      <c r="I18" s="6">
        <v>0</v>
      </c>
      <c r="J18" s="6">
        <v>5</v>
      </c>
      <c r="K18" s="26">
        <f t="shared" si="2"/>
        <v>7.462686567164178</v>
      </c>
      <c r="L18" s="6">
        <v>7</v>
      </c>
      <c r="M18" s="6">
        <v>19</v>
      </c>
      <c r="N18" s="26">
        <f t="shared" si="3"/>
        <v>28.35820895522388</v>
      </c>
      <c r="O18" s="6">
        <v>21</v>
      </c>
      <c r="P18" s="6">
        <v>5</v>
      </c>
      <c r="Q18" s="26">
        <f t="shared" si="4"/>
        <v>7.462686567164178</v>
      </c>
      <c r="R18" s="6">
        <v>6</v>
      </c>
      <c r="S18" s="6">
        <v>0</v>
      </c>
      <c r="T18" s="26">
        <f t="shared" si="5"/>
        <v>0</v>
      </c>
      <c r="U18" s="6">
        <v>0</v>
      </c>
      <c r="V18" s="27" t="s">
        <v>515</v>
      </c>
      <c r="W18" s="6">
        <v>0</v>
      </c>
      <c r="X18" s="26">
        <f t="shared" si="6"/>
        <v>0</v>
      </c>
      <c r="Y18" s="6">
        <v>0</v>
      </c>
      <c r="Z18" s="6">
        <v>0</v>
      </c>
      <c r="AA18" s="26">
        <f t="shared" si="7"/>
        <v>0</v>
      </c>
      <c r="AB18" s="6">
        <v>0</v>
      </c>
      <c r="AC18" s="6">
        <v>0</v>
      </c>
      <c r="AD18" s="26">
        <f t="shared" si="8"/>
        <v>0</v>
      </c>
      <c r="AE18" s="6">
        <v>0</v>
      </c>
      <c r="AF18" s="6">
        <v>0</v>
      </c>
      <c r="AG18" s="26">
        <f t="shared" si="9"/>
        <v>0</v>
      </c>
      <c r="AH18" s="6">
        <v>0</v>
      </c>
      <c r="AI18" s="6">
        <v>0</v>
      </c>
      <c r="AJ18" s="26">
        <f t="shared" si="10"/>
        <v>0</v>
      </c>
      <c r="AK18" s="6">
        <v>0</v>
      </c>
      <c r="AL18" s="6">
        <v>4</v>
      </c>
      <c r="AM18" s="26">
        <f t="shared" si="11"/>
        <v>5.970149253731343</v>
      </c>
      <c r="AN18" s="6">
        <v>4</v>
      </c>
      <c r="AO18" s="6">
        <v>0</v>
      </c>
      <c r="AP18" s="26">
        <f t="shared" si="12"/>
        <v>0</v>
      </c>
      <c r="AQ18" s="6">
        <v>0</v>
      </c>
      <c r="AR18" s="27" t="s">
        <v>515</v>
      </c>
      <c r="AS18" s="6">
        <v>0</v>
      </c>
      <c r="AT18" s="26">
        <f t="shared" si="13"/>
        <v>0</v>
      </c>
      <c r="AU18" s="6">
        <v>0</v>
      </c>
      <c r="AV18" s="6">
        <v>1</v>
      </c>
      <c r="AW18" s="26">
        <f t="shared" si="14"/>
        <v>1.4925373134328357</v>
      </c>
      <c r="AX18" s="6">
        <v>1</v>
      </c>
      <c r="AY18" s="6">
        <v>0</v>
      </c>
      <c r="AZ18" s="26">
        <f t="shared" si="15"/>
        <v>0</v>
      </c>
      <c r="BA18" s="6">
        <v>0</v>
      </c>
    </row>
    <row r="19" spans="1:53" s="40" customFormat="1" ht="11.25" customHeight="1">
      <c r="A19" s="27" t="s">
        <v>422</v>
      </c>
      <c r="B19" s="6">
        <v>19</v>
      </c>
      <c r="C19" s="6">
        <f t="shared" si="16"/>
        <v>3</v>
      </c>
      <c r="D19" s="6">
        <v>0</v>
      </c>
      <c r="E19" s="26">
        <f t="shared" si="0"/>
        <v>0</v>
      </c>
      <c r="F19" s="6">
        <v>0</v>
      </c>
      <c r="G19" s="6">
        <v>0</v>
      </c>
      <c r="H19" s="26">
        <f t="shared" si="1"/>
        <v>0</v>
      </c>
      <c r="I19" s="6">
        <v>0</v>
      </c>
      <c r="J19" s="6">
        <v>1</v>
      </c>
      <c r="K19" s="26">
        <f t="shared" si="2"/>
        <v>5.263157894736842</v>
      </c>
      <c r="L19" s="6">
        <v>1</v>
      </c>
      <c r="M19" s="6">
        <v>1</v>
      </c>
      <c r="N19" s="26">
        <f t="shared" si="3"/>
        <v>5.263157894736842</v>
      </c>
      <c r="O19" s="6">
        <v>1</v>
      </c>
      <c r="P19" s="6">
        <v>0</v>
      </c>
      <c r="Q19" s="26">
        <f t="shared" si="4"/>
        <v>0</v>
      </c>
      <c r="R19" s="6">
        <v>0</v>
      </c>
      <c r="S19" s="6">
        <v>0</v>
      </c>
      <c r="T19" s="26">
        <f t="shared" si="5"/>
        <v>0</v>
      </c>
      <c r="U19" s="6">
        <v>0</v>
      </c>
      <c r="V19" s="27" t="s">
        <v>422</v>
      </c>
      <c r="W19" s="6">
        <v>0</v>
      </c>
      <c r="X19" s="26">
        <f t="shared" si="6"/>
        <v>0</v>
      </c>
      <c r="Y19" s="6">
        <v>0</v>
      </c>
      <c r="Z19" s="6">
        <v>0</v>
      </c>
      <c r="AA19" s="26">
        <f t="shared" si="7"/>
        <v>0</v>
      </c>
      <c r="AB19" s="6">
        <v>0</v>
      </c>
      <c r="AC19" s="6">
        <v>0</v>
      </c>
      <c r="AD19" s="26">
        <f t="shared" si="8"/>
        <v>0</v>
      </c>
      <c r="AE19" s="6">
        <v>0</v>
      </c>
      <c r="AF19" s="6">
        <v>0</v>
      </c>
      <c r="AG19" s="26">
        <f t="shared" si="9"/>
        <v>0</v>
      </c>
      <c r="AH19" s="6">
        <v>0</v>
      </c>
      <c r="AI19" s="6">
        <v>0</v>
      </c>
      <c r="AJ19" s="26">
        <f t="shared" si="10"/>
        <v>0</v>
      </c>
      <c r="AK19" s="6">
        <v>0</v>
      </c>
      <c r="AL19" s="6">
        <v>1</v>
      </c>
      <c r="AM19" s="26">
        <f t="shared" si="11"/>
        <v>5.263157894736842</v>
      </c>
      <c r="AN19" s="6">
        <v>1</v>
      </c>
      <c r="AO19" s="6">
        <v>0</v>
      </c>
      <c r="AP19" s="26">
        <f t="shared" si="12"/>
        <v>0</v>
      </c>
      <c r="AQ19" s="6">
        <v>0</v>
      </c>
      <c r="AR19" s="27" t="s">
        <v>422</v>
      </c>
      <c r="AS19" s="6">
        <v>0</v>
      </c>
      <c r="AT19" s="26">
        <f t="shared" si="13"/>
        <v>0</v>
      </c>
      <c r="AU19" s="6">
        <v>0</v>
      </c>
      <c r="AV19" s="6">
        <v>0</v>
      </c>
      <c r="AW19" s="26">
        <f t="shared" si="14"/>
        <v>0</v>
      </c>
      <c r="AX19" s="6">
        <v>0</v>
      </c>
      <c r="AY19" s="6">
        <v>0</v>
      </c>
      <c r="AZ19" s="26">
        <f t="shared" si="15"/>
        <v>0</v>
      </c>
      <c r="BA19" s="6">
        <v>0</v>
      </c>
    </row>
    <row r="20" spans="1:53" s="40" customFormat="1" ht="11.25" customHeight="1">
      <c r="A20" s="27" t="s">
        <v>420</v>
      </c>
      <c r="B20" s="6">
        <v>187</v>
      </c>
      <c r="C20" s="6">
        <f t="shared" si="16"/>
        <v>47</v>
      </c>
      <c r="D20" s="6">
        <v>0</v>
      </c>
      <c r="E20" s="26">
        <f t="shared" si="0"/>
        <v>0</v>
      </c>
      <c r="F20" s="6">
        <v>0</v>
      </c>
      <c r="G20" s="6">
        <v>0</v>
      </c>
      <c r="H20" s="26">
        <f t="shared" si="1"/>
        <v>0</v>
      </c>
      <c r="I20" s="6">
        <v>0</v>
      </c>
      <c r="J20" s="6">
        <v>6</v>
      </c>
      <c r="K20" s="26">
        <f t="shared" si="2"/>
        <v>3.2085561497326207</v>
      </c>
      <c r="L20" s="6">
        <v>6</v>
      </c>
      <c r="M20" s="6">
        <v>18</v>
      </c>
      <c r="N20" s="26">
        <f t="shared" si="3"/>
        <v>9.62566844919786</v>
      </c>
      <c r="O20" s="6">
        <v>19</v>
      </c>
      <c r="P20" s="6">
        <v>11</v>
      </c>
      <c r="Q20" s="26">
        <f t="shared" si="4"/>
        <v>5.88235294117647</v>
      </c>
      <c r="R20" s="6">
        <v>11</v>
      </c>
      <c r="S20" s="6">
        <v>0</v>
      </c>
      <c r="T20" s="26">
        <f t="shared" si="5"/>
        <v>0</v>
      </c>
      <c r="U20" s="6">
        <v>0</v>
      </c>
      <c r="V20" s="27" t="s">
        <v>420</v>
      </c>
      <c r="W20" s="6">
        <v>0</v>
      </c>
      <c r="X20" s="26">
        <f t="shared" si="6"/>
        <v>0</v>
      </c>
      <c r="Y20" s="6">
        <v>0</v>
      </c>
      <c r="Z20" s="6">
        <v>0</v>
      </c>
      <c r="AA20" s="26">
        <f t="shared" si="7"/>
        <v>0</v>
      </c>
      <c r="AB20" s="6">
        <v>0</v>
      </c>
      <c r="AC20" s="6">
        <v>0</v>
      </c>
      <c r="AD20" s="26">
        <f t="shared" si="8"/>
        <v>0</v>
      </c>
      <c r="AE20" s="6">
        <v>0</v>
      </c>
      <c r="AF20" s="6">
        <v>0</v>
      </c>
      <c r="AG20" s="26">
        <f t="shared" si="9"/>
        <v>0</v>
      </c>
      <c r="AH20" s="6">
        <v>0</v>
      </c>
      <c r="AI20" s="6">
        <v>1</v>
      </c>
      <c r="AJ20" s="26">
        <f t="shared" si="10"/>
        <v>0.53475935828877</v>
      </c>
      <c r="AK20" s="6">
        <v>1</v>
      </c>
      <c r="AL20" s="6">
        <v>10</v>
      </c>
      <c r="AM20" s="26">
        <f t="shared" si="11"/>
        <v>5.347593582887701</v>
      </c>
      <c r="AN20" s="6">
        <v>10</v>
      </c>
      <c r="AO20" s="6">
        <v>0</v>
      </c>
      <c r="AP20" s="26">
        <f t="shared" si="12"/>
        <v>0</v>
      </c>
      <c r="AQ20" s="6">
        <v>0</v>
      </c>
      <c r="AR20" s="27" t="s">
        <v>420</v>
      </c>
      <c r="AS20" s="6">
        <v>0</v>
      </c>
      <c r="AT20" s="26">
        <f t="shared" si="13"/>
        <v>0</v>
      </c>
      <c r="AU20" s="6">
        <v>0</v>
      </c>
      <c r="AV20" s="6">
        <v>0</v>
      </c>
      <c r="AW20" s="26">
        <f t="shared" si="14"/>
        <v>0</v>
      </c>
      <c r="AX20" s="6">
        <v>0</v>
      </c>
      <c r="AY20" s="6">
        <v>0</v>
      </c>
      <c r="AZ20" s="26">
        <f t="shared" si="15"/>
        <v>0</v>
      </c>
      <c r="BA20" s="6">
        <v>0</v>
      </c>
    </row>
    <row r="21" spans="1:53" s="40" customFormat="1" ht="11.25" customHeight="1">
      <c r="A21" s="27" t="s">
        <v>421</v>
      </c>
      <c r="B21" s="6">
        <v>226</v>
      </c>
      <c r="C21" s="6">
        <f t="shared" si="16"/>
        <v>71</v>
      </c>
      <c r="D21" s="6">
        <v>0</v>
      </c>
      <c r="E21" s="26">
        <f t="shared" si="0"/>
        <v>0</v>
      </c>
      <c r="F21" s="6">
        <v>0</v>
      </c>
      <c r="G21" s="6">
        <v>0</v>
      </c>
      <c r="H21" s="26">
        <f t="shared" si="1"/>
        <v>0</v>
      </c>
      <c r="I21" s="6">
        <v>0</v>
      </c>
      <c r="J21" s="6">
        <v>19</v>
      </c>
      <c r="K21" s="26">
        <f t="shared" si="2"/>
        <v>8.4070796460177</v>
      </c>
      <c r="L21" s="6">
        <v>22</v>
      </c>
      <c r="M21" s="6">
        <v>26</v>
      </c>
      <c r="N21" s="26">
        <f t="shared" si="3"/>
        <v>11.504424778761061</v>
      </c>
      <c r="O21" s="6">
        <v>26</v>
      </c>
      <c r="P21" s="6">
        <v>11</v>
      </c>
      <c r="Q21" s="26">
        <f t="shared" si="4"/>
        <v>4.867256637168142</v>
      </c>
      <c r="R21" s="6">
        <v>11</v>
      </c>
      <c r="S21" s="6">
        <v>0</v>
      </c>
      <c r="T21" s="26">
        <f t="shared" si="5"/>
        <v>0</v>
      </c>
      <c r="U21" s="6">
        <v>0</v>
      </c>
      <c r="V21" s="27" t="s">
        <v>421</v>
      </c>
      <c r="W21" s="6">
        <v>0</v>
      </c>
      <c r="X21" s="26">
        <f t="shared" si="6"/>
        <v>0</v>
      </c>
      <c r="Y21" s="6">
        <v>0</v>
      </c>
      <c r="Z21" s="6">
        <v>1</v>
      </c>
      <c r="AA21" s="26">
        <f t="shared" si="7"/>
        <v>0.4424778761061947</v>
      </c>
      <c r="AB21" s="6">
        <v>1</v>
      </c>
      <c r="AC21" s="6">
        <v>1</v>
      </c>
      <c r="AD21" s="26">
        <f t="shared" si="8"/>
        <v>0.4424778761061947</v>
      </c>
      <c r="AE21" s="6">
        <v>1</v>
      </c>
      <c r="AF21" s="6">
        <v>0</v>
      </c>
      <c r="AG21" s="26">
        <f t="shared" si="9"/>
        <v>0</v>
      </c>
      <c r="AH21" s="6">
        <v>0</v>
      </c>
      <c r="AI21" s="6">
        <v>0</v>
      </c>
      <c r="AJ21" s="26">
        <f t="shared" si="10"/>
        <v>0</v>
      </c>
      <c r="AK21" s="6">
        <v>0</v>
      </c>
      <c r="AL21" s="6">
        <v>9</v>
      </c>
      <c r="AM21" s="26">
        <f t="shared" si="11"/>
        <v>3.982300884955752</v>
      </c>
      <c r="AN21" s="6">
        <v>9</v>
      </c>
      <c r="AO21" s="6">
        <v>0</v>
      </c>
      <c r="AP21" s="26">
        <f t="shared" si="12"/>
        <v>0</v>
      </c>
      <c r="AQ21" s="6">
        <v>0</v>
      </c>
      <c r="AR21" s="27" t="s">
        <v>421</v>
      </c>
      <c r="AS21" s="6">
        <v>0</v>
      </c>
      <c r="AT21" s="26">
        <f t="shared" si="13"/>
        <v>0</v>
      </c>
      <c r="AU21" s="6">
        <v>0</v>
      </c>
      <c r="AV21" s="6">
        <v>1</v>
      </c>
      <c r="AW21" s="26">
        <f t="shared" si="14"/>
        <v>0.4424778761061947</v>
      </c>
      <c r="AX21" s="6">
        <v>1</v>
      </c>
      <c r="AY21" s="6">
        <v>0</v>
      </c>
      <c r="AZ21" s="26">
        <f t="shared" si="15"/>
        <v>0</v>
      </c>
      <c r="BA21" s="6">
        <v>0</v>
      </c>
    </row>
    <row r="22" spans="1:53" s="40" customFormat="1" ht="11.25" customHeight="1">
      <c r="A22" s="27" t="s">
        <v>516</v>
      </c>
      <c r="B22" s="6">
        <v>70</v>
      </c>
      <c r="C22" s="6">
        <f t="shared" si="16"/>
        <v>26</v>
      </c>
      <c r="D22" s="6">
        <v>0</v>
      </c>
      <c r="E22" s="26">
        <f t="shared" si="0"/>
        <v>0</v>
      </c>
      <c r="F22" s="6">
        <v>0</v>
      </c>
      <c r="G22" s="6">
        <v>0</v>
      </c>
      <c r="H22" s="26">
        <f t="shared" si="1"/>
        <v>0</v>
      </c>
      <c r="I22" s="6">
        <v>0</v>
      </c>
      <c r="J22" s="6">
        <v>7</v>
      </c>
      <c r="K22" s="26">
        <f t="shared" si="2"/>
        <v>10</v>
      </c>
      <c r="L22" s="6">
        <v>7</v>
      </c>
      <c r="M22" s="6">
        <v>5</v>
      </c>
      <c r="N22" s="26">
        <f t="shared" si="3"/>
        <v>7.142857142857142</v>
      </c>
      <c r="O22" s="6">
        <v>5</v>
      </c>
      <c r="P22" s="6">
        <v>3</v>
      </c>
      <c r="Q22" s="26">
        <f t="shared" si="4"/>
        <v>4.285714285714286</v>
      </c>
      <c r="R22" s="6">
        <v>3</v>
      </c>
      <c r="S22" s="6">
        <v>0</v>
      </c>
      <c r="T22" s="26">
        <f t="shared" si="5"/>
        <v>0</v>
      </c>
      <c r="U22" s="6">
        <v>0</v>
      </c>
      <c r="V22" s="27" t="s">
        <v>516</v>
      </c>
      <c r="W22" s="6">
        <v>0</v>
      </c>
      <c r="X22" s="26">
        <f t="shared" si="6"/>
        <v>0</v>
      </c>
      <c r="Y22" s="6">
        <v>0</v>
      </c>
      <c r="Z22" s="6">
        <v>0</v>
      </c>
      <c r="AA22" s="26">
        <f t="shared" si="7"/>
        <v>0</v>
      </c>
      <c r="AB22" s="6">
        <v>0</v>
      </c>
      <c r="AC22" s="6">
        <v>0</v>
      </c>
      <c r="AD22" s="26">
        <f t="shared" si="8"/>
        <v>0</v>
      </c>
      <c r="AE22" s="6">
        <v>0</v>
      </c>
      <c r="AF22" s="6">
        <v>0</v>
      </c>
      <c r="AG22" s="26">
        <f t="shared" si="9"/>
        <v>0</v>
      </c>
      <c r="AH22" s="6">
        <v>0</v>
      </c>
      <c r="AI22" s="6">
        <v>0</v>
      </c>
      <c r="AJ22" s="26">
        <f t="shared" si="10"/>
        <v>0</v>
      </c>
      <c r="AK22" s="6">
        <v>0</v>
      </c>
      <c r="AL22" s="6">
        <v>11</v>
      </c>
      <c r="AM22" s="26">
        <f t="shared" si="11"/>
        <v>15.714285714285714</v>
      </c>
      <c r="AN22" s="6">
        <v>11</v>
      </c>
      <c r="AO22" s="6">
        <v>0</v>
      </c>
      <c r="AP22" s="26">
        <f t="shared" si="12"/>
        <v>0</v>
      </c>
      <c r="AQ22" s="6">
        <v>0</v>
      </c>
      <c r="AR22" s="27" t="s">
        <v>516</v>
      </c>
      <c r="AS22" s="6">
        <v>0</v>
      </c>
      <c r="AT22" s="26">
        <f t="shared" si="13"/>
        <v>0</v>
      </c>
      <c r="AU22" s="6">
        <v>0</v>
      </c>
      <c r="AV22" s="6">
        <v>0</v>
      </c>
      <c r="AW22" s="26">
        <f t="shared" si="14"/>
        <v>0</v>
      </c>
      <c r="AX22" s="6">
        <v>0</v>
      </c>
      <c r="AY22" s="6">
        <v>0</v>
      </c>
      <c r="AZ22" s="26">
        <f t="shared" si="15"/>
        <v>0</v>
      </c>
      <c r="BA22" s="6">
        <v>0</v>
      </c>
    </row>
    <row r="23" spans="1:53" s="40" customFormat="1" ht="14.25" customHeight="1">
      <c r="A23" s="27" t="s">
        <v>423</v>
      </c>
      <c r="B23" s="6">
        <v>60</v>
      </c>
      <c r="C23" s="6">
        <f t="shared" si="16"/>
        <v>34</v>
      </c>
      <c r="D23" s="6">
        <v>0</v>
      </c>
      <c r="E23" s="26">
        <f t="shared" si="0"/>
        <v>0</v>
      </c>
      <c r="F23" s="6">
        <v>0</v>
      </c>
      <c r="G23" s="6">
        <v>0</v>
      </c>
      <c r="H23" s="26">
        <f t="shared" si="1"/>
        <v>0</v>
      </c>
      <c r="I23" s="6">
        <v>0</v>
      </c>
      <c r="J23" s="6">
        <v>7</v>
      </c>
      <c r="K23" s="26">
        <f t="shared" si="2"/>
        <v>11.666666666666666</v>
      </c>
      <c r="L23" s="6">
        <v>7</v>
      </c>
      <c r="M23" s="6">
        <v>17</v>
      </c>
      <c r="N23" s="26">
        <f t="shared" si="3"/>
        <v>28.333333333333332</v>
      </c>
      <c r="O23" s="6">
        <v>17</v>
      </c>
      <c r="P23" s="6">
        <v>6</v>
      </c>
      <c r="Q23" s="26">
        <f t="shared" si="4"/>
        <v>10</v>
      </c>
      <c r="R23" s="6">
        <v>6</v>
      </c>
      <c r="S23" s="6">
        <v>0</v>
      </c>
      <c r="T23" s="26">
        <f t="shared" si="5"/>
        <v>0</v>
      </c>
      <c r="U23" s="6">
        <v>0</v>
      </c>
      <c r="V23" s="27" t="s">
        <v>423</v>
      </c>
      <c r="W23" s="6">
        <v>0</v>
      </c>
      <c r="X23" s="26">
        <f t="shared" si="6"/>
        <v>0</v>
      </c>
      <c r="Y23" s="6">
        <v>0</v>
      </c>
      <c r="Z23" s="6">
        <v>0</v>
      </c>
      <c r="AA23" s="26">
        <f t="shared" si="7"/>
        <v>0</v>
      </c>
      <c r="AB23" s="6">
        <v>0</v>
      </c>
      <c r="AC23" s="6">
        <v>0</v>
      </c>
      <c r="AD23" s="26">
        <f t="shared" si="8"/>
        <v>0</v>
      </c>
      <c r="AE23" s="6">
        <v>0</v>
      </c>
      <c r="AF23" s="6">
        <v>0</v>
      </c>
      <c r="AG23" s="26">
        <f t="shared" si="9"/>
        <v>0</v>
      </c>
      <c r="AH23" s="6">
        <v>0</v>
      </c>
      <c r="AI23" s="6">
        <v>0</v>
      </c>
      <c r="AJ23" s="26">
        <f t="shared" si="10"/>
        <v>0</v>
      </c>
      <c r="AK23" s="6">
        <v>0</v>
      </c>
      <c r="AL23" s="6">
        <v>3</v>
      </c>
      <c r="AM23" s="26">
        <f t="shared" si="11"/>
        <v>5</v>
      </c>
      <c r="AN23" s="6">
        <v>3</v>
      </c>
      <c r="AO23" s="6">
        <v>0</v>
      </c>
      <c r="AP23" s="26">
        <f t="shared" si="12"/>
        <v>0</v>
      </c>
      <c r="AQ23" s="6">
        <v>0</v>
      </c>
      <c r="AR23" s="27" t="s">
        <v>423</v>
      </c>
      <c r="AS23" s="6">
        <v>0</v>
      </c>
      <c r="AT23" s="26">
        <f t="shared" si="13"/>
        <v>0</v>
      </c>
      <c r="AU23" s="6">
        <v>0</v>
      </c>
      <c r="AV23" s="6">
        <v>1</v>
      </c>
      <c r="AW23" s="26">
        <f t="shared" si="14"/>
        <v>1.6666666666666667</v>
      </c>
      <c r="AX23" s="6">
        <v>1</v>
      </c>
      <c r="AY23" s="6">
        <v>0</v>
      </c>
      <c r="AZ23" s="26">
        <f t="shared" si="15"/>
        <v>0</v>
      </c>
      <c r="BA23" s="6">
        <v>0</v>
      </c>
    </row>
    <row r="24" spans="1:53" s="40" customFormat="1" ht="11.25" customHeight="1">
      <c r="A24" s="27" t="s">
        <v>424</v>
      </c>
      <c r="B24" s="6">
        <v>263</v>
      </c>
      <c r="C24" s="6">
        <f>SUM(F24+I24+L24+O24+R24+U24+Y24+AB24+AE24+AH24+AK24+AN24+AQ24+AU24+AX24+BA24)</f>
        <v>136</v>
      </c>
      <c r="D24" s="6">
        <v>0</v>
      </c>
      <c r="E24" s="26">
        <f t="shared" si="0"/>
        <v>0</v>
      </c>
      <c r="F24" s="6">
        <v>0</v>
      </c>
      <c r="G24" s="6">
        <v>0</v>
      </c>
      <c r="H24" s="26">
        <f t="shared" si="1"/>
        <v>0</v>
      </c>
      <c r="I24" s="6">
        <v>0</v>
      </c>
      <c r="J24" s="6">
        <v>41</v>
      </c>
      <c r="K24" s="26">
        <f t="shared" si="2"/>
        <v>15.5893536121673</v>
      </c>
      <c r="L24" s="6">
        <v>47</v>
      </c>
      <c r="M24" s="6">
        <v>44</v>
      </c>
      <c r="N24" s="26">
        <f t="shared" si="3"/>
        <v>16.730038022813687</v>
      </c>
      <c r="O24" s="6">
        <v>46</v>
      </c>
      <c r="P24" s="6">
        <v>22</v>
      </c>
      <c r="Q24" s="26">
        <f t="shared" si="4"/>
        <v>8.365019011406844</v>
      </c>
      <c r="R24" s="6">
        <v>24</v>
      </c>
      <c r="S24" s="6">
        <v>0</v>
      </c>
      <c r="T24" s="26">
        <f t="shared" si="5"/>
        <v>0</v>
      </c>
      <c r="U24" s="6">
        <v>0</v>
      </c>
      <c r="V24" s="27" t="s">
        <v>424</v>
      </c>
      <c r="W24" s="6">
        <v>1</v>
      </c>
      <c r="X24" s="26">
        <f t="shared" si="6"/>
        <v>0.38022813688212925</v>
      </c>
      <c r="Y24" s="6">
        <v>1</v>
      </c>
      <c r="Z24" s="6">
        <v>0</v>
      </c>
      <c r="AA24" s="26">
        <f t="shared" si="7"/>
        <v>0</v>
      </c>
      <c r="AB24" s="6">
        <v>0</v>
      </c>
      <c r="AC24" s="6">
        <v>0</v>
      </c>
      <c r="AD24" s="26">
        <f t="shared" si="8"/>
        <v>0</v>
      </c>
      <c r="AE24" s="6">
        <v>0</v>
      </c>
      <c r="AF24" s="6">
        <v>0</v>
      </c>
      <c r="AG24" s="26">
        <f t="shared" si="9"/>
        <v>0</v>
      </c>
      <c r="AH24" s="6">
        <v>0</v>
      </c>
      <c r="AI24" s="6">
        <v>3</v>
      </c>
      <c r="AJ24" s="26">
        <f t="shared" si="10"/>
        <v>1.1406844106463878</v>
      </c>
      <c r="AK24" s="6">
        <v>3</v>
      </c>
      <c r="AL24" s="6">
        <v>12</v>
      </c>
      <c r="AM24" s="26">
        <f t="shared" si="11"/>
        <v>4.562737642585551</v>
      </c>
      <c r="AN24" s="6">
        <v>12</v>
      </c>
      <c r="AO24" s="6">
        <v>0</v>
      </c>
      <c r="AP24" s="26">
        <f t="shared" si="12"/>
        <v>0</v>
      </c>
      <c r="AQ24" s="6">
        <v>0</v>
      </c>
      <c r="AR24" s="27" t="s">
        <v>424</v>
      </c>
      <c r="AS24" s="6">
        <v>0</v>
      </c>
      <c r="AT24" s="26">
        <f t="shared" si="13"/>
        <v>0</v>
      </c>
      <c r="AU24" s="6">
        <v>0</v>
      </c>
      <c r="AV24" s="6">
        <v>2</v>
      </c>
      <c r="AW24" s="26">
        <f t="shared" si="14"/>
        <v>0.7604562737642585</v>
      </c>
      <c r="AX24" s="6">
        <v>2</v>
      </c>
      <c r="AY24" s="6">
        <v>1</v>
      </c>
      <c r="AZ24" s="26">
        <f t="shared" si="15"/>
        <v>0.38022813688212925</v>
      </c>
      <c r="BA24" s="6">
        <v>1</v>
      </c>
    </row>
    <row r="25" spans="1:53" s="40" customFormat="1" ht="11.25" customHeight="1">
      <c r="A25" s="27" t="s">
        <v>425</v>
      </c>
      <c r="B25" s="6">
        <v>274</v>
      </c>
      <c r="C25" s="6">
        <f>SUM(F25+I25+L25+O25+R25+U25+Y25+AB25+AE25+AH25+AK25+AN25+AQ25+AU25+AX25+BA25)</f>
        <v>154</v>
      </c>
      <c r="D25" s="6">
        <v>2</v>
      </c>
      <c r="E25" s="26">
        <f t="shared" si="0"/>
        <v>0.7299270072992701</v>
      </c>
      <c r="F25" s="6">
        <v>2</v>
      </c>
      <c r="G25" s="6">
        <v>0</v>
      </c>
      <c r="H25" s="26">
        <f t="shared" si="1"/>
        <v>0</v>
      </c>
      <c r="I25" s="6">
        <v>0</v>
      </c>
      <c r="J25" s="6">
        <v>35</v>
      </c>
      <c r="K25" s="26">
        <f t="shared" si="2"/>
        <v>12.773722627737227</v>
      </c>
      <c r="L25" s="6">
        <v>35</v>
      </c>
      <c r="M25" s="6">
        <v>57</v>
      </c>
      <c r="N25" s="26">
        <f t="shared" si="3"/>
        <v>20.802919708029197</v>
      </c>
      <c r="O25" s="6">
        <v>58</v>
      </c>
      <c r="P25" s="6">
        <v>37</v>
      </c>
      <c r="Q25" s="26">
        <f t="shared" si="4"/>
        <v>13.503649635036496</v>
      </c>
      <c r="R25" s="6">
        <v>38</v>
      </c>
      <c r="S25" s="6">
        <v>0</v>
      </c>
      <c r="T25" s="26">
        <f t="shared" si="5"/>
        <v>0</v>
      </c>
      <c r="U25" s="6">
        <v>0</v>
      </c>
      <c r="V25" s="27" t="s">
        <v>425</v>
      </c>
      <c r="W25" s="6">
        <v>0</v>
      </c>
      <c r="X25" s="26">
        <f t="shared" si="6"/>
        <v>0</v>
      </c>
      <c r="Y25" s="6">
        <v>0</v>
      </c>
      <c r="Z25" s="6">
        <v>0</v>
      </c>
      <c r="AA25" s="26">
        <f t="shared" si="7"/>
        <v>0</v>
      </c>
      <c r="AB25" s="6">
        <v>0</v>
      </c>
      <c r="AC25" s="6">
        <v>0</v>
      </c>
      <c r="AD25" s="26">
        <f t="shared" si="8"/>
        <v>0</v>
      </c>
      <c r="AE25" s="6">
        <v>0</v>
      </c>
      <c r="AF25" s="6">
        <v>0</v>
      </c>
      <c r="AG25" s="26">
        <f t="shared" si="9"/>
        <v>0</v>
      </c>
      <c r="AH25" s="6">
        <v>0</v>
      </c>
      <c r="AI25" s="6">
        <v>2</v>
      </c>
      <c r="AJ25" s="26">
        <f t="shared" si="10"/>
        <v>0.7299270072992701</v>
      </c>
      <c r="AK25" s="6">
        <v>2</v>
      </c>
      <c r="AL25" s="6">
        <v>17</v>
      </c>
      <c r="AM25" s="26">
        <f t="shared" si="11"/>
        <v>6.204379562043796</v>
      </c>
      <c r="AN25" s="6">
        <v>17</v>
      </c>
      <c r="AO25" s="6">
        <v>0</v>
      </c>
      <c r="AP25" s="26">
        <f t="shared" si="12"/>
        <v>0</v>
      </c>
      <c r="AQ25" s="6">
        <v>0</v>
      </c>
      <c r="AR25" s="27" t="s">
        <v>425</v>
      </c>
      <c r="AS25" s="6">
        <v>0</v>
      </c>
      <c r="AT25" s="26">
        <f t="shared" si="13"/>
        <v>0</v>
      </c>
      <c r="AU25" s="6">
        <v>0</v>
      </c>
      <c r="AV25" s="6">
        <v>2</v>
      </c>
      <c r="AW25" s="26">
        <f t="shared" si="14"/>
        <v>0.7299270072992701</v>
      </c>
      <c r="AX25" s="6">
        <v>2</v>
      </c>
      <c r="AY25" s="6">
        <v>0</v>
      </c>
      <c r="AZ25" s="26">
        <f t="shared" si="15"/>
        <v>0</v>
      </c>
      <c r="BA25" s="6">
        <v>0</v>
      </c>
    </row>
    <row r="26" spans="1:53" s="40" customFormat="1" ht="11.25" customHeight="1">
      <c r="A26" s="27" t="s">
        <v>517</v>
      </c>
      <c r="B26" s="6">
        <v>212</v>
      </c>
      <c r="C26" s="6">
        <f t="shared" si="16"/>
        <v>58</v>
      </c>
      <c r="D26" s="6">
        <v>0</v>
      </c>
      <c r="E26" s="26">
        <f t="shared" si="0"/>
        <v>0</v>
      </c>
      <c r="F26" s="6">
        <v>0</v>
      </c>
      <c r="G26" s="6">
        <v>0</v>
      </c>
      <c r="H26" s="26">
        <f t="shared" si="1"/>
        <v>0</v>
      </c>
      <c r="I26" s="6">
        <v>0</v>
      </c>
      <c r="J26" s="6">
        <v>9</v>
      </c>
      <c r="K26" s="26">
        <f t="shared" si="2"/>
        <v>4.245283018867925</v>
      </c>
      <c r="L26" s="6">
        <v>10</v>
      </c>
      <c r="M26" s="6">
        <v>27</v>
      </c>
      <c r="N26" s="26">
        <f t="shared" si="3"/>
        <v>12.735849056603774</v>
      </c>
      <c r="O26" s="6">
        <v>30</v>
      </c>
      <c r="P26" s="6">
        <v>7</v>
      </c>
      <c r="Q26" s="26">
        <f t="shared" si="4"/>
        <v>3.30188679245283</v>
      </c>
      <c r="R26" s="6">
        <v>7</v>
      </c>
      <c r="S26" s="6">
        <v>0</v>
      </c>
      <c r="T26" s="26">
        <f t="shared" si="5"/>
        <v>0</v>
      </c>
      <c r="U26" s="6">
        <v>0</v>
      </c>
      <c r="V26" s="27" t="s">
        <v>517</v>
      </c>
      <c r="W26" s="6">
        <v>0</v>
      </c>
      <c r="X26" s="26">
        <f t="shared" si="6"/>
        <v>0</v>
      </c>
      <c r="Y26" s="6">
        <v>0</v>
      </c>
      <c r="Z26" s="6">
        <v>0</v>
      </c>
      <c r="AA26" s="26">
        <f t="shared" si="7"/>
        <v>0</v>
      </c>
      <c r="AB26" s="6">
        <v>0</v>
      </c>
      <c r="AC26" s="6">
        <v>2</v>
      </c>
      <c r="AD26" s="26">
        <f t="shared" si="8"/>
        <v>0.9433962264150944</v>
      </c>
      <c r="AE26" s="6">
        <v>2</v>
      </c>
      <c r="AF26" s="6">
        <v>0</v>
      </c>
      <c r="AG26" s="26">
        <f t="shared" si="9"/>
        <v>0</v>
      </c>
      <c r="AH26" s="6">
        <v>0</v>
      </c>
      <c r="AI26" s="6">
        <v>2</v>
      </c>
      <c r="AJ26" s="26">
        <f t="shared" si="10"/>
        <v>0.9433962264150944</v>
      </c>
      <c r="AK26" s="6">
        <v>2</v>
      </c>
      <c r="AL26" s="6">
        <v>6</v>
      </c>
      <c r="AM26" s="26">
        <f t="shared" si="11"/>
        <v>2.8301886792452833</v>
      </c>
      <c r="AN26" s="6">
        <v>6</v>
      </c>
      <c r="AO26" s="6">
        <v>0</v>
      </c>
      <c r="AP26" s="26">
        <f t="shared" si="12"/>
        <v>0</v>
      </c>
      <c r="AQ26" s="6">
        <v>0</v>
      </c>
      <c r="AR26" s="27" t="s">
        <v>517</v>
      </c>
      <c r="AS26" s="6">
        <v>0</v>
      </c>
      <c r="AT26" s="26">
        <f t="shared" si="13"/>
        <v>0</v>
      </c>
      <c r="AU26" s="6">
        <v>0</v>
      </c>
      <c r="AV26" s="6">
        <v>1</v>
      </c>
      <c r="AW26" s="26">
        <f t="shared" si="14"/>
        <v>0.4716981132075472</v>
      </c>
      <c r="AX26" s="6">
        <v>1</v>
      </c>
      <c r="AY26" s="6">
        <v>0</v>
      </c>
      <c r="AZ26" s="26">
        <f t="shared" si="15"/>
        <v>0</v>
      </c>
      <c r="BA26" s="6">
        <v>0</v>
      </c>
    </row>
    <row r="27" spans="1:53" s="40" customFormat="1" ht="11.25" customHeight="1">
      <c r="A27" s="27" t="s">
        <v>426</v>
      </c>
      <c r="B27" s="6">
        <v>632</v>
      </c>
      <c r="C27" s="6">
        <f t="shared" si="16"/>
        <v>339</v>
      </c>
      <c r="D27" s="6">
        <v>1</v>
      </c>
      <c r="E27" s="26">
        <f t="shared" si="0"/>
        <v>0.15822784810126583</v>
      </c>
      <c r="F27" s="6">
        <v>1</v>
      </c>
      <c r="G27" s="6">
        <v>0</v>
      </c>
      <c r="H27" s="26">
        <f t="shared" si="1"/>
        <v>0</v>
      </c>
      <c r="I27" s="6">
        <v>0</v>
      </c>
      <c r="J27" s="6">
        <v>81</v>
      </c>
      <c r="K27" s="26">
        <f t="shared" si="2"/>
        <v>12.81645569620253</v>
      </c>
      <c r="L27" s="6">
        <v>85</v>
      </c>
      <c r="M27" s="6">
        <v>127</v>
      </c>
      <c r="N27" s="26">
        <f t="shared" si="3"/>
        <v>20.094936708860757</v>
      </c>
      <c r="O27" s="6">
        <v>134</v>
      </c>
      <c r="P27" s="6">
        <v>62</v>
      </c>
      <c r="Q27" s="26">
        <f t="shared" si="4"/>
        <v>9.81012658227848</v>
      </c>
      <c r="R27" s="6">
        <v>65</v>
      </c>
      <c r="S27" s="6">
        <v>0</v>
      </c>
      <c r="T27" s="26">
        <f t="shared" si="5"/>
        <v>0</v>
      </c>
      <c r="U27" s="6">
        <v>0</v>
      </c>
      <c r="V27" s="27" t="s">
        <v>426</v>
      </c>
      <c r="W27" s="6">
        <v>0</v>
      </c>
      <c r="X27" s="26">
        <f t="shared" si="6"/>
        <v>0</v>
      </c>
      <c r="Y27" s="6">
        <v>0</v>
      </c>
      <c r="Z27" s="6">
        <v>0</v>
      </c>
      <c r="AA27" s="26">
        <f t="shared" si="7"/>
        <v>0</v>
      </c>
      <c r="AB27" s="6">
        <v>0</v>
      </c>
      <c r="AC27" s="6">
        <v>3</v>
      </c>
      <c r="AD27" s="26">
        <f t="shared" si="8"/>
        <v>0.4746835443037975</v>
      </c>
      <c r="AE27" s="6">
        <v>5</v>
      </c>
      <c r="AF27" s="6">
        <v>0</v>
      </c>
      <c r="AG27" s="26">
        <f t="shared" si="9"/>
        <v>0</v>
      </c>
      <c r="AH27" s="6">
        <v>0</v>
      </c>
      <c r="AI27" s="6">
        <v>2</v>
      </c>
      <c r="AJ27" s="26">
        <f t="shared" si="10"/>
        <v>0.31645569620253167</v>
      </c>
      <c r="AK27" s="6">
        <v>2</v>
      </c>
      <c r="AL27" s="6">
        <v>37</v>
      </c>
      <c r="AM27" s="26">
        <f t="shared" si="11"/>
        <v>5.8544303797468356</v>
      </c>
      <c r="AN27" s="6">
        <v>37</v>
      </c>
      <c r="AO27" s="6">
        <v>0</v>
      </c>
      <c r="AP27" s="26">
        <f t="shared" si="12"/>
        <v>0</v>
      </c>
      <c r="AQ27" s="6">
        <v>0</v>
      </c>
      <c r="AR27" s="27" t="s">
        <v>426</v>
      </c>
      <c r="AS27" s="6">
        <v>0</v>
      </c>
      <c r="AT27" s="26">
        <f t="shared" si="13"/>
        <v>0</v>
      </c>
      <c r="AU27" s="6">
        <v>0</v>
      </c>
      <c r="AV27" s="6">
        <v>10</v>
      </c>
      <c r="AW27" s="26">
        <f t="shared" si="14"/>
        <v>1.5822784810126582</v>
      </c>
      <c r="AX27" s="6">
        <v>10</v>
      </c>
      <c r="AY27" s="6">
        <v>0</v>
      </c>
      <c r="AZ27" s="26">
        <f t="shared" si="15"/>
        <v>0</v>
      </c>
      <c r="BA27" s="6">
        <v>0</v>
      </c>
    </row>
    <row r="28" spans="1:53" s="40" customFormat="1" ht="11.25" customHeight="1">
      <c r="A28" s="27" t="s">
        <v>427</v>
      </c>
      <c r="B28" s="6">
        <v>688</v>
      </c>
      <c r="C28" s="6">
        <f t="shared" si="16"/>
        <v>335</v>
      </c>
      <c r="D28" s="6">
        <v>0</v>
      </c>
      <c r="E28" s="26">
        <f t="shared" si="0"/>
        <v>0</v>
      </c>
      <c r="F28" s="6">
        <v>0</v>
      </c>
      <c r="G28" s="6">
        <v>1</v>
      </c>
      <c r="H28" s="26">
        <f t="shared" si="1"/>
        <v>0.14534883720930233</v>
      </c>
      <c r="I28" s="6">
        <v>1</v>
      </c>
      <c r="J28" s="6">
        <v>63</v>
      </c>
      <c r="K28" s="26">
        <f t="shared" si="2"/>
        <v>9.156976744186046</v>
      </c>
      <c r="L28" s="6">
        <v>63</v>
      </c>
      <c r="M28" s="6">
        <v>162</v>
      </c>
      <c r="N28" s="26">
        <f t="shared" si="3"/>
        <v>23.546511627906977</v>
      </c>
      <c r="O28" s="6">
        <v>168</v>
      </c>
      <c r="P28" s="6">
        <v>73</v>
      </c>
      <c r="Q28" s="26">
        <f t="shared" si="4"/>
        <v>10.61046511627907</v>
      </c>
      <c r="R28" s="6">
        <v>75</v>
      </c>
      <c r="S28" s="6">
        <v>0</v>
      </c>
      <c r="T28" s="26">
        <f t="shared" si="5"/>
        <v>0</v>
      </c>
      <c r="U28" s="6">
        <v>0</v>
      </c>
      <c r="V28" s="27" t="s">
        <v>427</v>
      </c>
      <c r="W28" s="6">
        <v>2</v>
      </c>
      <c r="X28" s="26">
        <f t="shared" si="6"/>
        <v>0.29069767441860467</v>
      </c>
      <c r="Y28" s="6">
        <v>2</v>
      </c>
      <c r="Z28" s="6">
        <v>0</v>
      </c>
      <c r="AA28" s="26">
        <f t="shared" si="7"/>
        <v>0</v>
      </c>
      <c r="AB28" s="6">
        <v>0</v>
      </c>
      <c r="AC28" s="6">
        <v>0</v>
      </c>
      <c r="AD28" s="26">
        <f t="shared" si="8"/>
        <v>0</v>
      </c>
      <c r="AE28" s="6">
        <v>0</v>
      </c>
      <c r="AF28" s="6">
        <v>0</v>
      </c>
      <c r="AG28" s="26">
        <f t="shared" si="9"/>
        <v>0</v>
      </c>
      <c r="AH28" s="6">
        <v>0</v>
      </c>
      <c r="AI28" s="6">
        <v>4</v>
      </c>
      <c r="AJ28" s="26">
        <f t="shared" si="10"/>
        <v>0.5813953488372093</v>
      </c>
      <c r="AK28" s="6">
        <v>4</v>
      </c>
      <c r="AL28" s="6">
        <v>19</v>
      </c>
      <c r="AM28" s="26">
        <f t="shared" si="11"/>
        <v>2.761627906976744</v>
      </c>
      <c r="AN28" s="6">
        <v>19</v>
      </c>
      <c r="AO28" s="6">
        <v>0</v>
      </c>
      <c r="AP28" s="26">
        <f t="shared" si="12"/>
        <v>0</v>
      </c>
      <c r="AQ28" s="6">
        <v>0</v>
      </c>
      <c r="AR28" s="27" t="s">
        <v>427</v>
      </c>
      <c r="AS28" s="6">
        <v>0</v>
      </c>
      <c r="AT28" s="26">
        <f t="shared" si="13"/>
        <v>0</v>
      </c>
      <c r="AU28" s="6">
        <v>0</v>
      </c>
      <c r="AV28" s="6">
        <v>2</v>
      </c>
      <c r="AW28" s="26">
        <f t="shared" si="14"/>
        <v>0.29069767441860467</v>
      </c>
      <c r="AX28" s="6">
        <v>2</v>
      </c>
      <c r="AY28" s="6">
        <v>1</v>
      </c>
      <c r="AZ28" s="26">
        <f t="shared" si="15"/>
        <v>0.14534883720930233</v>
      </c>
      <c r="BA28" s="6">
        <v>1</v>
      </c>
    </row>
    <row r="29" spans="1:53" s="40" customFormat="1" ht="11.25" customHeight="1">
      <c r="A29" s="27" t="s">
        <v>518</v>
      </c>
      <c r="B29" s="6">
        <v>284</v>
      </c>
      <c r="C29" s="6">
        <f t="shared" si="16"/>
        <v>147</v>
      </c>
      <c r="D29" s="6">
        <v>0</v>
      </c>
      <c r="E29" s="26">
        <f t="shared" si="0"/>
        <v>0</v>
      </c>
      <c r="F29" s="6">
        <v>0</v>
      </c>
      <c r="G29" s="6">
        <v>4</v>
      </c>
      <c r="H29" s="26">
        <f t="shared" si="1"/>
        <v>1.4084507042253522</v>
      </c>
      <c r="I29" s="6">
        <v>4</v>
      </c>
      <c r="J29" s="6">
        <v>35</v>
      </c>
      <c r="K29" s="26">
        <f t="shared" si="2"/>
        <v>12.323943661971832</v>
      </c>
      <c r="L29" s="6">
        <v>35</v>
      </c>
      <c r="M29" s="6">
        <v>63</v>
      </c>
      <c r="N29" s="26">
        <f t="shared" si="3"/>
        <v>22.183098591549296</v>
      </c>
      <c r="O29" s="6">
        <v>67</v>
      </c>
      <c r="P29" s="6">
        <v>26</v>
      </c>
      <c r="Q29" s="26">
        <f t="shared" si="4"/>
        <v>9.15492957746479</v>
      </c>
      <c r="R29" s="6">
        <v>26</v>
      </c>
      <c r="S29" s="6">
        <v>0</v>
      </c>
      <c r="T29" s="26">
        <f t="shared" si="5"/>
        <v>0</v>
      </c>
      <c r="U29" s="6">
        <v>0</v>
      </c>
      <c r="V29" s="27" t="s">
        <v>518</v>
      </c>
      <c r="W29" s="6">
        <v>0</v>
      </c>
      <c r="X29" s="26">
        <f t="shared" si="6"/>
        <v>0</v>
      </c>
      <c r="Y29" s="6">
        <v>0</v>
      </c>
      <c r="Z29" s="6">
        <v>0</v>
      </c>
      <c r="AA29" s="26">
        <f t="shared" si="7"/>
        <v>0</v>
      </c>
      <c r="AB29" s="6">
        <v>0</v>
      </c>
      <c r="AC29" s="6">
        <v>0</v>
      </c>
      <c r="AD29" s="26">
        <f t="shared" si="8"/>
        <v>0</v>
      </c>
      <c r="AE29" s="6">
        <v>0</v>
      </c>
      <c r="AF29" s="6">
        <v>0</v>
      </c>
      <c r="AG29" s="26">
        <f t="shared" si="9"/>
        <v>0</v>
      </c>
      <c r="AH29" s="6">
        <v>0</v>
      </c>
      <c r="AI29" s="6">
        <v>3</v>
      </c>
      <c r="AJ29" s="26">
        <f t="shared" si="10"/>
        <v>1.056338028169014</v>
      </c>
      <c r="AK29" s="6">
        <v>3</v>
      </c>
      <c r="AL29" s="6">
        <v>12</v>
      </c>
      <c r="AM29" s="26">
        <f t="shared" si="11"/>
        <v>4.225352112676056</v>
      </c>
      <c r="AN29" s="6">
        <v>12</v>
      </c>
      <c r="AO29" s="6">
        <v>0</v>
      </c>
      <c r="AP29" s="26">
        <f t="shared" si="12"/>
        <v>0</v>
      </c>
      <c r="AQ29" s="6">
        <v>0</v>
      </c>
      <c r="AR29" s="27" t="s">
        <v>518</v>
      </c>
      <c r="AS29" s="6">
        <v>0</v>
      </c>
      <c r="AT29" s="26">
        <f t="shared" si="13"/>
        <v>0</v>
      </c>
      <c r="AU29" s="6">
        <v>0</v>
      </c>
      <c r="AV29" s="6">
        <v>0</v>
      </c>
      <c r="AW29" s="26">
        <f t="shared" si="14"/>
        <v>0</v>
      </c>
      <c r="AX29" s="6">
        <v>0</v>
      </c>
      <c r="AY29" s="6">
        <v>0</v>
      </c>
      <c r="AZ29" s="26">
        <f t="shared" si="15"/>
        <v>0</v>
      </c>
      <c r="BA29" s="6">
        <v>0</v>
      </c>
    </row>
    <row r="30" spans="1:53" s="40" customFormat="1" ht="11.25" customHeight="1">
      <c r="A30" s="28" t="s">
        <v>519</v>
      </c>
      <c r="B30" s="6">
        <v>139</v>
      </c>
      <c r="C30" s="6">
        <f t="shared" si="16"/>
        <v>64</v>
      </c>
      <c r="D30" s="6">
        <v>0</v>
      </c>
      <c r="E30" s="26">
        <f t="shared" si="0"/>
        <v>0</v>
      </c>
      <c r="F30" s="6">
        <v>0</v>
      </c>
      <c r="G30" s="6">
        <v>0</v>
      </c>
      <c r="H30" s="26">
        <f t="shared" si="1"/>
        <v>0</v>
      </c>
      <c r="I30" s="6">
        <v>0</v>
      </c>
      <c r="J30" s="6">
        <v>21</v>
      </c>
      <c r="K30" s="26">
        <f t="shared" si="2"/>
        <v>15.107913669064748</v>
      </c>
      <c r="L30" s="6">
        <v>23</v>
      </c>
      <c r="M30" s="6">
        <v>22</v>
      </c>
      <c r="N30" s="26">
        <f t="shared" si="3"/>
        <v>15.827338129496402</v>
      </c>
      <c r="O30" s="6">
        <v>23</v>
      </c>
      <c r="P30" s="6">
        <v>8</v>
      </c>
      <c r="Q30" s="26">
        <f t="shared" si="4"/>
        <v>5.755395683453238</v>
      </c>
      <c r="R30" s="6">
        <v>8</v>
      </c>
      <c r="S30" s="6">
        <v>0</v>
      </c>
      <c r="T30" s="26">
        <f t="shared" si="5"/>
        <v>0</v>
      </c>
      <c r="U30" s="6">
        <v>0</v>
      </c>
      <c r="V30" s="28" t="s">
        <v>519</v>
      </c>
      <c r="W30" s="6">
        <v>0</v>
      </c>
      <c r="X30" s="26">
        <f t="shared" si="6"/>
        <v>0</v>
      </c>
      <c r="Y30" s="6">
        <v>0</v>
      </c>
      <c r="Z30" s="6">
        <v>0</v>
      </c>
      <c r="AA30" s="26">
        <f t="shared" si="7"/>
        <v>0</v>
      </c>
      <c r="AB30" s="6">
        <v>0</v>
      </c>
      <c r="AC30" s="6">
        <v>0</v>
      </c>
      <c r="AD30" s="26">
        <f t="shared" si="8"/>
        <v>0</v>
      </c>
      <c r="AE30" s="6">
        <v>0</v>
      </c>
      <c r="AF30" s="6">
        <v>0</v>
      </c>
      <c r="AG30" s="26">
        <f t="shared" si="9"/>
        <v>0</v>
      </c>
      <c r="AH30" s="6">
        <v>0</v>
      </c>
      <c r="AI30" s="6">
        <v>1</v>
      </c>
      <c r="AJ30" s="26">
        <f t="shared" si="10"/>
        <v>0.7194244604316548</v>
      </c>
      <c r="AK30" s="6">
        <v>1</v>
      </c>
      <c r="AL30" s="6">
        <v>6</v>
      </c>
      <c r="AM30" s="26">
        <f t="shared" si="11"/>
        <v>4.316546762589928</v>
      </c>
      <c r="AN30" s="6">
        <v>6</v>
      </c>
      <c r="AO30" s="6">
        <v>0</v>
      </c>
      <c r="AP30" s="26">
        <f t="shared" si="12"/>
        <v>0</v>
      </c>
      <c r="AQ30" s="6">
        <v>0</v>
      </c>
      <c r="AR30" s="28" t="s">
        <v>519</v>
      </c>
      <c r="AS30" s="6">
        <v>0</v>
      </c>
      <c r="AT30" s="26">
        <f t="shared" si="13"/>
        <v>0</v>
      </c>
      <c r="AU30" s="6">
        <v>0</v>
      </c>
      <c r="AV30" s="6">
        <v>2</v>
      </c>
      <c r="AW30" s="26">
        <f t="shared" si="14"/>
        <v>1.4388489208633095</v>
      </c>
      <c r="AX30" s="6">
        <v>2</v>
      </c>
      <c r="AY30" s="6">
        <v>1</v>
      </c>
      <c r="AZ30" s="26">
        <f t="shared" si="15"/>
        <v>0.7194244604316548</v>
      </c>
      <c r="BA30" s="6">
        <v>1</v>
      </c>
    </row>
    <row r="31" spans="1:53" s="40" customFormat="1" ht="11.25" customHeight="1">
      <c r="A31" s="28" t="s">
        <v>520</v>
      </c>
      <c r="B31" s="6">
        <v>423</v>
      </c>
      <c r="C31" s="6">
        <f t="shared" si="16"/>
        <v>236</v>
      </c>
      <c r="D31" s="6">
        <v>1</v>
      </c>
      <c r="E31" s="26">
        <f t="shared" si="0"/>
        <v>0.2364066193853428</v>
      </c>
      <c r="F31" s="6">
        <v>1</v>
      </c>
      <c r="G31" s="6">
        <v>0</v>
      </c>
      <c r="H31" s="26">
        <f t="shared" si="1"/>
        <v>0</v>
      </c>
      <c r="I31" s="6">
        <v>0</v>
      </c>
      <c r="J31" s="6">
        <v>59</v>
      </c>
      <c r="K31" s="26">
        <f t="shared" si="2"/>
        <v>13.947990543735225</v>
      </c>
      <c r="L31" s="6">
        <v>59</v>
      </c>
      <c r="M31" s="6">
        <v>88</v>
      </c>
      <c r="N31" s="26">
        <f t="shared" si="3"/>
        <v>20.803782505910164</v>
      </c>
      <c r="O31" s="6">
        <v>95</v>
      </c>
      <c r="P31" s="6">
        <v>41</v>
      </c>
      <c r="Q31" s="26">
        <f t="shared" si="4"/>
        <v>9.692671394799055</v>
      </c>
      <c r="R31" s="6">
        <v>47</v>
      </c>
      <c r="S31" s="6">
        <v>0</v>
      </c>
      <c r="T31" s="26">
        <f t="shared" si="5"/>
        <v>0</v>
      </c>
      <c r="U31" s="6">
        <v>0</v>
      </c>
      <c r="V31" s="28" t="s">
        <v>520</v>
      </c>
      <c r="W31" s="6">
        <v>0</v>
      </c>
      <c r="X31" s="26">
        <f t="shared" si="6"/>
        <v>0</v>
      </c>
      <c r="Y31" s="6">
        <v>0</v>
      </c>
      <c r="Z31" s="6">
        <v>0</v>
      </c>
      <c r="AA31" s="26">
        <f t="shared" si="7"/>
        <v>0</v>
      </c>
      <c r="AB31" s="6">
        <v>0</v>
      </c>
      <c r="AC31" s="6">
        <v>4</v>
      </c>
      <c r="AD31" s="26">
        <f t="shared" si="8"/>
        <v>0.9456264775413712</v>
      </c>
      <c r="AE31" s="6">
        <v>4</v>
      </c>
      <c r="AF31" s="6">
        <v>0</v>
      </c>
      <c r="AG31" s="26">
        <f t="shared" si="9"/>
        <v>0</v>
      </c>
      <c r="AH31" s="6">
        <v>0</v>
      </c>
      <c r="AI31" s="6">
        <v>3</v>
      </c>
      <c r="AJ31" s="26">
        <f t="shared" si="10"/>
        <v>0.7092198581560284</v>
      </c>
      <c r="AK31" s="6">
        <v>3</v>
      </c>
      <c r="AL31" s="6">
        <v>22</v>
      </c>
      <c r="AM31" s="26">
        <f t="shared" si="11"/>
        <v>5.200945626477541</v>
      </c>
      <c r="AN31" s="6">
        <v>22</v>
      </c>
      <c r="AO31" s="6">
        <v>0</v>
      </c>
      <c r="AP31" s="26">
        <f t="shared" si="12"/>
        <v>0</v>
      </c>
      <c r="AQ31" s="6">
        <v>0</v>
      </c>
      <c r="AR31" s="28" t="s">
        <v>520</v>
      </c>
      <c r="AS31" s="6">
        <v>0</v>
      </c>
      <c r="AT31" s="26">
        <f t="shared" si="13"/>
        <v>0</v>
      </c>
      <c r="AU31" s="6">
        <v>0</v>
      </c>
      <c r="AV31" s="6">
        <v>5</v>
      </c>
      <c r="AW31" s="26">
        <f t="shared" si="14"/>
        <v>1.1820330969267139</v>
      </c>
      <c r="AX31" s="6">
        <v>5</v>
      </c>
      <c r="AY31" s="6">
        <v>0</v>
      </c>
      <c r="AZ31" s="26">
        <f t="shared" si="15"/>
        <v>0</v>
      </c>
      <c r="BA31" s="6">
        <v>0</v>
      </c>
    </row>
    <row r="32" spans="1:53" s="40" customFormat="1" ht="11.25" customHeight="1">
      <c r="A32" s="28" t="s">
        <v>521</v>
      </c>
      <c r="B32" s="6">
        <v>111</v>
      </c>
      <c r="C32" s="6">
        <f t="shared" si="16"/>
        <v>76</v>
      </c>
      <c r="D32" s="6">
        <v>1</v>
      </c>
      <c r="E32" s="26">
        <f t="shared" si="0"/>
        <v>0.9009009009009009</v>
      </c>
      <c r="F32" s="6">
        <v>1</v>
      </c>
      <c r="G32" s="6">
        <v>0</v>
      </c>
      <c r="H32" s="26">
        <f t="shared" si="1"/>
        <v>0</v>
      </c>
      <c r="I32" s="6">
        <v>0</v>
      </c>
      <c r="J32" s="6">
        <v>20</v>
      </c>
      <c r="K32" s="26">
        <f t="shared" si="2"/>
        <v>18.01801801801802</v>
      </c>
      <c r="L32" s="6">
        <v>21</v>
      </c>
      <c r="M32" s="6">
        <v>26</v>
      </c>
      <c r="N32" s="26">
        <f t="shared" si="3"/>
        <v>23.423423423423422</v>
      </c>
      <c r="O32" s="6">
        <v>27</v>
      </c>
      <c r="P32" s="6">
        <v>7</v>
      </c>
      <c r="Q32" s="26">
        <f t="shared" si="4"/>
        <v>6.306306306306306</v>
      </c>
      <c r="R32" s="6">
        <v>11</v>
      </c>
      <c r="S32" s="6">
        <v>0</v>
      </c>
      <c r="T32" s="26">
        <f t="shared" si="5"/>
        <v>0</v>
      </c>
      <c r="U32" s="6">
        <v>0</v>
      </c>
      <c r="V32" s="28" t="s">
        <v>521</v>
      </c>
      <c r="W32" s="6">
        <v>0</v>
      </c>
      <c r="X32" s="26">
        <f t="shared" si="6"/>
        <v>0</v>
      </c>
      <c r="Y32" s="6">
        <v>0</v>
      </c>
      <c r="Z32" s="6">
        <v>2</v>
      </c>
      <c r="AA32" s="26">
        <f t="shared" si="7"/>
        <v>1.8018018018018018</v>
      </c>
      <c r="AB32" s="6">
        <v>2</v>
      </c>
      <c r="AC32" s="6">
        <v>0</v>
      </c>
      <c r="AD32" s="26">
        <f t="shared" si="8"/>
        <v>0</v>
      </c>
      <c r="AE32" s="6">
        <v>0</v>
      </c>
      <c r="AF32" s="6">
        <v>0</v>
      </c>
      <c r="AG32" s="26">
        <f t="shared" si="9"/>
        <v>0</v>
      </c>
      <c r="AH32" s="6">
        <v>0</v>
      </c>
      <c r="AI32" s="6">
        <v>2</v>
      </c>
      <c r="AJ32" s="26">
        <f t="shared" si="10"/>
        <v>1.8018018018018018</v>
      </c>
      <c r="AK32" s="6">
        <v>2</v>
      </c>
      <c r="AL32" s="6">
        <v>11</v>
      </c>
      <c r="AM32" s="26">
        <f t="shared" si="11"/>
        <v>9.90990990990991</v>
      </c>
      <c r="AN32" s="6">
        <v>11</v>
      </c>
      <c r="AO32" s="6">
        <v>0</v>
      </c>
      <c r="AP32" s="26">
        <f t="shared" si="12"/>
        <v>0</v>
      </c>
      <c r="AQ32" s="6">
        <v>0</v>
      </c>
      <c r="AR32" s="28" t="s">
        <v>521</v>
      </c>
      <c r="AS32" s="6">
        <v>0</v>
      </c>
      <c r="AT32" s="26">
        <f t="shared" si="13"/>
        <v>0</v>
      </c>
      <c r="AU32" s="6">
        <v>0</v>
      </c>
      <c r="AV32" s="6">
        <v>1</v>
      </c>
      <c r="AW32" s="26">
        <f t="shared" si="14"/>
        <v>0.9009009009009009</v>
      </c>
      <c r="AX32" s="6">
        <v>1</v>
      </c>
      <c r="AY32" s="6">
        <v>0</v>
      </c>
      <c r="AZ32" s="26">
        <f t="shared" si="15"/>
        <v>0</v>
      </c>
      <c r="BA32" s="6">
        <v>0</v>
      </c>
    </row>
    <row r="33" spans="1:53" s="40" customFormat="1" ht="11.25" customHeight="1">
      <c r="A33" s="27" t="s">
        <v>522</v>
      </c>
      <c r="B33" s="6">
        <v>100</v>
      </c>
      <c r="C33" s="6">
        <f t="shared" si="16"/>
        <v>45</v>
      </c>
      <c r="D33" s="6">
        <v>0</v>
      </c>
      <c r="E33" s="26">
        <f t="shared" si="0"/>
        <v>0</v>
      </c>
      <c r="F33" s="6">
        <v>0</v>
      </c>
      <c r="G33" s="6">
        <v>0</v>
      </c>
      <c r="H33" s="26">
        <f t="shared" si="1"/>
        <v>0</v>
      </c>
      <c r="I33" s="6">
        <v>0</v>
      </c>
      <c r="J33" s="6">
        <v>12</v>
      </c>
      <c r="K33" s="26">
        <f t="shared" si="2"/>
        <v>12</v>
      </c>
      <c r="L33" s="6">
        <v>12</v>
      </c>
      <c r="M33" s="6">
        <v>16</v>
      </c>
      <c r="N33" s="26">
        <f t="shared" si="3"/>
        <v>16</v>
      </c>
      <c r="O33" s="6">
        <v>18</v>
      </c>
      <c r="P33" s="6">
        <v>8</v>
      </c>
      <c r="Q33" s="26">
        <f t="shared" si="4"/>
        <v>8</v>
      </c>
      <c r="R33" s="6">
        <v>8</v>
      </c>
      <c r="S33" s="6">
        <v>0</v>
      </c>
      <c r="T33" s="26">
        <f t="shared" si="5"/>
        <v>0</v>
      </c>
      <c r="U33" s="6">
        <v>0</v>
      </c>
      <c r="V33" s="27" t="s">
        <v>522</v>
      </c>
      <c r="W33" s="6">
        <v>0</v>
      </c>
      <c r="X33" s="26">
        <f t="shared" si="6"/>
        <v>0</v>
      </c>
      <c r="Y33" s="6">
        <v>0</v>
      </c>
      <c r="Z33" s="6">
        <v>0</v>
      </c>
      <c r="AA33" s="26">
        <f t="shared" si="7"/>
        <v>0</v>
      </c>
      <c r="AB33" s="6">
        <v>0</v>
      </c>
      <c r="AC33" s="6">
        <v>0</v>
      </c>
      <c r="AD33" s="26">
        <f t="shared" si="8"/>
        <v>0</v>
      </c>
      <c r="AE33" s="6">
        <v>0</v>
      </c>
      <c r="AF33" s="6">
        <v>0</v>
      </c>
      <c r="AG33" s="26">
        <f t="shared" si="9"/>
        <v>0</v>
      </c>
      <c r="AH33" s="6">
        <v>0</v>
      </c>
      <c r="AI33" s="6">
        <v>0</v>
      </c>
      <c r="AJ33" s="26">
        <f t="shared" si="10"/>
        <v>0</v>
      </c>
      <c r="AK33" s="6">
        <v>0</v>
      </c>
      <c r="AL33" s="6">
        <v>7</v>
      </c>
      <c r="AM33" s="26">
        <f t="shared" si="11"/>
        <v>7.000000000000001</v>
      </c>
      <c r="AN33" s="6">
        <v>7</v>
      </c>
      <c r="AO33" s="6">
        <v>0</v>
      </c>
      <c r="AP33" s="26">
        <f t="shared" si="12"/>
        <v>0</v>
      </c>
      <c r="AQ33" s="6">
        <v>0</v>
      </c>
      <c r="AR33" s="27" t="s">
        <v>522</v>
      </c>
      <c r="AS33" s="6">
        <v>0</v>
      </c>
      <c r="AT33" s="26">
        <f t="shared" si="13"/>
        <v>0</v>
      </c>
      <c r="AU33" s="6">
        <v>0</v>
      </c>
      <c r="AV33" s="6">
        <v>0</v>
      </c>
      <c r="AW33" s="26">
        <f t="shared" si="14"/>
        <v>0</v>
      </c>
      <c r="AX33" s="6">
        <v>0</v>
      </c>
      <c r="AY33" s="6">
        <v>0</v>
      </c>
      <c r="AZ33" s="26">
        <f t="shared" si="15"/>
        <v>0</v>
      </c>
      <c r="BA33" s="6">
        <v>0</v>
      </c>
    </row>
    <row r="34" spans="1:53" s="40" customFormat="1" ht="11.25" customHeight="1">
      <c r="A34" s="27" t="s">
        <v>523</v>
      </c>
      <c r="B34" s="6">
        <v>48</v>
      </c>
      <c r="C34" s="6">
        <f t="shared" si="16"/>
        <v>22</v>
      </c>
      <c r="D34" s="6">
        <v>0</v>
      </c>
      <c r="E34" s="26">
        <f t="shared" si="0"/>
        <v>0</v>
      </c>
      <c r="F34" s="6">
        <v>0</v>
      </c>
      <c r="G34" s="6">
        <v>1</v>
      </c>
      <c r="H34" s="26">
        <f t="shared" si="1"/>
        <v>2.083333333333333</v>
      </c>
      <c r="I34" s="6">
        <v>1</v>
      </c>
      <c r="J34" s="6">
        <v>5</v>
      </c>
      <c r="K34" s="26">
        <f t="shared" si="2"/>
        <v>10.416666666666668</v>
      </c>
      <c r="L34" s="6">
        <v>6</v>
      </c>
      <c r="M34" s="6">
        <v>4</v>
      </c>
      <c r="N34" s="26">
        <f t="shared" si="3"/>
        <v>8.333333333333332</v>
      </c>
      <c r="O34" s="6">
        <v>4</v>
      </c>
      <c r="P34" s="6">
        <v>4</v>
      </c>
      <c r="Q34" s="26">
        <f t="shared" si="4"/>
        <v>8.333333333333332</v>
      </c>
      <c r="R34" s="6">
        <v>5</v>
      </c>
      <c r="S34" s="6">
        <v>0</v>
      </c>
      <c r="T34" s="26">
        <f t="shared" si="5"/>
        <v>0</v>
      </c>
      <c r="U34" s="6">
        <v>0</v>
      </c>
      <c r="V34" s="27" t="s">
        <v>523</v>
      </c>
      <c r="W34" s="6">
        <v>0</v>
      </c>
      <c r="X34" s="26">
        <f t="shared" si="6"/>
        <v>0</v>
      </c>
      <c r="Y34" s="6">
        <v>0</v>
      </c>
      <c r="Z34" s="6">
        <v>0</v>
      </c>
      <c r="AA34" s="26">
        <f t="shared" si="7"/>
        <v>0</v>
      </c>
      <c r="AB34" s="6">
        <v>0</v>
      </c>
      <c r="AC34" s="6">
        <v>0</v>
      </c>
      <c r="AD34" s="26">
        <f t="shared" si="8"/>
        <v>0</v>
      </c>
      <c r="AE34" s="6">
        <v>0</v>
      </c>
      <c r="AF34" s="6">
        <v>0</v>
      </c>
      <c r="AG34" s="26">
        <f t="shared" si="9"/>
        <v>0</v>
      </c>
      <c r="AH34" s="6">
        <v>0</v>
      </c>
      <c r="AI34" s="6">
        <v>1</v>
      </c>
      <c r="AJ34" s="26">
        <f t="shared" si="10"/>
        <v>2.083333333333333</v>
      </c>
      <c r="AK34" s="6">
        <v>1</v>
      </c>
      <c r="AL34" s="6">
        <v>5</v>
      </c>
      <c r="AM34" s="26">
        <f t="shared" si="11"/>
        <v>10.416666666666668</v>
      </c>
      <c r="AN34" s="6">
        <v>5</v>
      </c>
      <c r="AO34" s="6">
        <v>0</v>
      </c>
      <c r="AP34" s="26">
        <f t="shared" si="12"/>
        <v>0</v>
      </c>
      <c r="AQ34" s="6">
        <v>0</v>
      </c>
      <c r="AR34" s="27" t="s">
        <v>523</v>
      </c>
      <c r="AS34" s="6">
        <v>0</v>
      </c>
      <c r="AT34" s="26">
        <f t="shared" si="13"/>
        <v>0</v>
      </c>
      <c r="AU34" s="6">
        <v>0</v>
      </c>
      <c r="AV34" s="6">
        <v>0</v>
      </c>
      <c r="AW34" s="26">
        <f t="shared" si="14"/>
        <v>0</v>
      </c>
      <c r="AX34" s="6">
        <v>0</v>
      </c>
      <c r="AY34" s="6">
        <v>0</v>
      </c>
      <c r="AZ34" s="26">
        <f t="shared" si="15"/>
        <v>0</v>
      </c>
      <c r="BA34" s="6">
        <v>0</v>
      </c>
    </row>
    <row r="35" spans="1:53" s="40" customFormat="1" ht="11.25" customHeight="1">
      <c r="A35" s="27" t="s">
        <v>524</v>
      </c>
      <c r="B35" s="6">
        <v>89</v>
      </c>
      <c r="C35" s="6">
        <f t="shared" si="16"/>
        <v>44</v>
      </c>
      <c r="D35" s="6">
        <v>0</v>
      </c>
      <c r="E35" s="26">
        <f t="shared" si="0"/>
        <v>0</v>
      </c>
      <c r="F35" s="6">
        <v>0</v>
      </c>
      <c r="G35" s="6">
        <v>0</v>
      </c>
      <c r="H35" s="26">
        <f t="shared" si="1"/>
        <v>0</v>
      </c>
      <c r="I35" s="6">
        <v>0</v>
      </c>
      <c r="J35" s="6">
        <v>12</v>
      </c>
      <c r="K35" s="26">
        <f t="shared" si="2"/>
        <v>13.48314606741573</v>
      </c>
      <c r="L35" s="6">
        <v>13</v>
      </c>
      <c r="M35" s="6">
        <v>14</v>
      </c>
      <c r="N35" s="26">
        <f t="shared" si="3"/>
        <v>15.730337078651685</v>
      </c>
      <c r="O35" s="6">
        <v>15</v>
      </c>
      <c r="P35" s="6">
        <v>5</v>
      </c>
      <c r="Q35" s="26">
        <f t="shared" si="4"/>
        <v>5.617977528089887</v>
      </c>
      <c r="R35" s="6">
        <v>5</v>
      </c>
      <c r="S35" s="6">
        <v>0</v>
      </c>
      <c r="T35" s="26">
        <f t="shared" si="5"/>
        <v>0</v>
      </c>
      <c r="U35" s="6">
        <v>0</v>
      </c>
      <c r="V35" s="27" t="s">
        <v>524</v>
      </c>
      <c r="W35" s="6">
        <v>0</v>
      </c>
      <c r="X35" s="26">
        <f t="shared" si="6"/>
        <v>0</v>
      </c>
      <c r="Y35" s="6">
        <v>0</v>
      </c>
      <c r="Z35" s="6">
        <v>0</v>
      </c>
      <c r="AA35" s="26">
        <f t="shared" si="7"/>
        <v>0</v>
      </c>
      <c r="AB35" s="6">
        <v>0</v>
      </c>
      <c r="AC35" s="6">
        <v>0</v>
      </c>
      <c r="AD35" s="26">
        <f t="shared" si="8"/>
        <v>0</v>
      </c>
      <c r="AE35" s="6">
        <v>0</v>
      </c>
      <c r="AF35" s="6">
        <v>0</v>
      </c>
      <c r="AG35" s="26">
        <f t="shared" si="9"/>
        <v>0</v>
      </c>
      <c r="AH35" s="6">
        <v>0</v>
      </c>
      <c r="AI35" s="6">
        <v>2</v>
      </c>
      <c r="AJ35" s="26">
        <f t="shared" si="10"/>
        <v>2.247191011235955</v>
      </c>
      <c r="AK35" s="6">
        <v>2</v>
      </c>
      <c r="AL35" s="6">
        <v>9</v>
      </c>
      <c r="AM35" s="26">
        <f t="shared" si="11"/>
        <v>10.112359550561797</v>
      </c>
      <c r="AN35" s="6">
        <v>9</v>
      </c>
      <c r="AO35" s="6">
        <v>0</v>
      </c>
      <c r="AP35" s="26">
        <f t="shared" si="12"/>
        <v>0</v>
      </c>
      <c r="AQ35" s="6">
        <v>0</v>
      </c>
      <c r="AR35" s="27" t="s">
        <v>524</v>
      </c>
      <c r="AS35" s="6">
        <v>0</v>
      </c>
      <c r="AT35" s="26">
        <f t="shared" si="13"/>
        <v>0</v>
      </c>
      <c r="AU35" s="6">
        <v>0</v>
      </c>
      <c r="AV35" s="6">
        <v>0</v>
      </c>
      <c r="AW35" s="26">
        <f t="shared" si="14"/>
        <v>0</v>
      </c>
      <c r="AX35" s="6">
        <v>0</v>
      </c>
      <c r="AY35" s="6">
        <v>0</v>
      </c>
      <c r="AZ35" s="26">
        <f t="shared" si="15"/>
        <v>0</v>
      </c>
      <c r="BA35" s="6">
        <v>0</v>
      </c>
    </row>
    <row r="36" spans="1:53" s="40" customFormat="1" ht="11.25" customHeight="1">
      <c r="A36" s="27" t="s">
        <v>525</v>
      </c>
      <c r="B36" s="6">
        <v>2</v>
      </c>
      <c r="C36" s="6">
        <f t="shared" si="16"/>
        <v>1</v>
      </c>
      <c r="D36" s="6">
        <v>0</v>
      </c>
      <c r="E36" s="26">
        <f t="shared" si="0"/>
        <v>0</v>
      </c>
      <c r="F36" s="6">
        <v>0</v>
      </c>
      <c r="G36" s="6">
        <v>0</v>
      </c>
      <c r="H36" s="26">
        <f t="shared" si="1"/>
        <v>0</v>
      </c>
      <c r="I36" s="6">
        <v>0</v>
      </c>
      <c r="J36" s="6">
        <v>1</v>
      </c>
      <c r="K36" s="26">
        <f t="shared" si="2"/>
        <v>50</v>
      </c>
      <c r="L36" s="6">
        <v>1</v>
      </c>
      <c r="M36" s="6">
        <v>0</v>
      </c>
      <c r="N36" s="26">
        <f t="shared" si="3"/>
        <v>0</v>
      </c>
      <c r="O36" s="6">
        <v>0</v>
      </c>
      <c r="P36" s="6">
        <v>0</v>
      </c>
      <c r="Q36" s="26">
        <f t="shared" si="4"/>
        <v>0</v>
      </c>
      <c r="R36" s="6">
        <v>0</v>
      </c>
      <c r="S36" s="6">
        <v>0</v>
      </c>
      <c r="T36" s="26">
        <f t="shared" si="5"/>
        <v>0</v>
      </c>
      <c r="U36" s="6">
        <v>0</v>
      </c>
      <c r="V36" s="27" t="s">
        <v>525</v>
      </c>
      <c r="W36" s="6">
        <v>0</v>
      </c>
      <c r="X36" s="26">
        <f t="shared" si="6"/>
        <v>0</v>
      </c>
      <c r="Y36" s="6">
        <v>0</v>
      </c>
      <c r="Z36" s="6">
        <v>0</v>
      </c>
      <c r="AA36" s="26">
        <f t="shared" si="7"/>
        <v>0</v>
      </c>
      <c r="AB36" s="6">
        <v>0</v>
      </c>
      <c r="AC36" s="6">
        <v>0</v>
      </c>
      <c r="AD36" s="26">
        <f t="shared" si="8"/>
        <v>0</v>
      </c>
      <c r="AE36" s="6">
        <v>0</v>
      </c>
      <c r="AF36" s="6">
        <v>0</v>
      </c>
      <c r="AG36" s="26">
        <f t="shared" si="9"/>
        <v>0</v>
      </c>
      <c r="AH36" s="6">
        <v>0</v>
      </c>
      <c r="AI36" s="6">
        <v>0</v>
      </c>
      <c r="AJ36" s="26">
        <f t="shared" si="10"/>
        <v>0</v>
      </c>
      <c r="AK36" s="6">
        <v>0</v>
      </c>
      <c r="AL36" s="6">
        <v>0</v>
      </c>
      <c r="AM36" s="26">
        <f t="shared" si="11"/>
        <v>0</v>
      </c>
      <c r="AN36" s="6">
        <v>0</v>
      </c>
      <c r="AO36" s="6">
        <v>0</v>
      </c>
      <c r="AP36" s="26">
        <f t="shared" si="12"/>
        <v>0</v>
      </c>
      <c r="AQ36" s="6">
        <v>0</v>
      </c>
      <c r="AR36" s="27" t="s">
        <v>525</v>
      </c>
      <c r="AS36" s="6">
        <v>0</v>
      </c>
      <c r="AT36" s="26">
        <f t="shared" si="13"/>
        <v>0</v>
      </c>
      <c r="AU36" s="6">
        <v>0</v>
      </c>
      <c r="AV36" s="6">
        <v>0</v>
      </c>
      <c r="AW36" s="26">
        <f t="shared" si="14"/>
        <v>0</v>
      </c>
      <c r="AX36" s="6">
        <v>0</v>
      </c>
      <c r="AY36" s="6">
        <v>0</v>
      </c>
      <c r="AZ36" s="26">
        <f t="shared" si="15"/>
        <v>0</v>
      </c>
      <c r="BA36" s="6">
        <v>0</v>
      </c>
    </row>
    <row r="37" spans="1:53" s="40" customFormat="1" ht="14.25" customHeight="1">
      <c r="A37" s="29" t="s">
        <v>526</v>
      </c>
      <c r="B37" s="6">
        <v>72</v>
      </c>
      <c r="C37" s="6">
        <f t="shared" si="16"/>
        <v>20</v>
      </c>
      <c r="D37" s="6">
        <v>0</v>
      </c>
      <c r="E37" s="26">
        <f t="shared" si="0"/>
        <v>0</v>
      </c>
      <c r="F37" s="6">
        <v>0</v>
      </c>
      <c r="G37" s="6">
        <v>0</v>
      </c>
      <c r="H37" s="26">
        <f t="shared" si="1"/>
        <v>0</v>
      </c>
      <c r="I37" s="6">
        <v>0</v>
      </c>
      <c r="J37" s="6">
        <v>5</v>
      </c>
      <c r="K37" s="26">
        <f t="shared" si="2"/>
        <v>6.944444444444445</v>
      </c>
      <c r="L37" s="6">
        <v>5</v>
      </c>
      <c r="M37" s="6">
        <v>8</v>
      </c>
      <c r="N37" s="26">
        <f t="shared" si="3"/>
        <v>11.11111111111111</v>
      </c>
      <c r="O37" s="6">
        <v>9</v>
      </c>
      <c r="P37" s="6">
        <v>6</v>
      </c>
      <c r="Q37" s="26">
        <f t="shared" si="4"/>
        <v>8.333333333333332</v>
      </c>
      <c r="R37" s="6">
        <v>6</v>
      </c>
      <c r="S37" s="6">
        <v>0</v>
      </c>
      <c r="T37" s="26">
        <f t="shared" si="5"/>
        <v>0</v>
      </c>
      <c r="U37" s="6">
        <v>0</v>
      </c>
      <c r="V37" s="29" t="s">
        <v>526</v>
      </c>
      <c r="W37" s="6">
        <v>0</v>
      </c>
      <c r="X37" s="26">
        <f t="shared" si="6"/>
        <v>0</v>
      </c>
      <c r="Y37" s="6">
        <v>0</v>
      </c>
      <c r="Z37" s="6">
        <v>0</v>
      </c>
      <c r="AA37" s="26">
        <f t="shared" si="7"/>
        <v>0</v>
      </c>
      <c r="AB37" s="6">
        <v>0</v>
      </c>
      <c r="AC37" s="6">
        <v>0</v>
      </c>
      <c r="AD37" s="26">
        <f t="shared" si="8"/>
        <v>0</v>
      </c>
      <c r="AE37" s="6">
        <v>0</v>
      </c>
      <c r="AF37" s="6">
        <v>0</v>
      </c>
      <c r="AG37" s="26">
        <f t="shared" si="9"/>
        <v>0</v>
      </c>
      <c r="AH37" s="6">
        <v>0</v>
      </c>
      <c r="AI37" s="6">
        <v>0</v>
      </c>
      <c r="AJ37" s="26">
        <f t="shared" si="10"/>
        <v>0</v>
      </c>
      <c r="AK37" s="6">
        <v>0</v>
      </c>
      <c r="AL37" s="6">
        <v>0</v>
      </c>
      <c r="AM37" s="26">
        <f t="shared" si="11"/>
        <v>0</v>
      </c>
      <c r="AN37" s="6">
        <v>0</v>
      </c>
      <c r="AO37" s="6">
        <v>0</v>
      </c>
      <c r="AP37" s="26">
        <f t="shared" si="12"/>
        <v>0</v>
      </c>
      <c r="AQ37" s="6">
        <v>0</v>
      </c>
      <c r="AR37" s="29" t="s">
        <v>526</v>
      </c>
      <c r="AS37" s="6">
        <v>0</v>
      </c>
      <c r="AT37" s="26">
        <f t="shared" si="13"/>
        <v>0</v>
      </c>
      <c r="AU37" s="6">
        <v>0</v>
      </c>
      <c r="AV37" s="6">
        <v>0</v>
      </c>
      <c r="AW37" s="26">
        <f t="shared" si="14"/>
        <v>0</v>
      </c>
      <c r="AX37" s="6">
        <v>0</v>
      </c>
      <c r="AY37" s="6">
        <v>0</v>
      </c>
      <c r="AZ37" s="26">
        <f t="shared" si="15"/>
        <v>0</v>
      </c>
      <c r="BA37" s="6">
        <v>0</v>
      </c>
    </row>
    <row r="38" spans="1:53" s="40" customFormat="1" ht="11.25" customHeight="1">
      <c r="A38" s="29" t="s">
        <v>527</v>
      </c>
      <c r="B38" s="6">
        <v>59</v>
      </c>
      <c r="C38" s="6">
        <f>SUM(F38+I38+L38+O38+R38+U38+Y38+AB38+AE38+AH38+AK38+AN38+AQ38+AU38+AX38+BA38)</f>
        <v>30</v>
      </c>
      <c r="D38" s="6">
        <v>0</v>
      </c>
      <c r="E38" s="26">
        <f t="shared" si="0"/>
        <v>0</v>
      </c>
      <c r="F38" s="6">
        <v>0</v>
      </c>
      <c r="G38" s="6">
        <v>0</v>
      </c>
      <c r="H38" s="26">
        <f t="shared" si="1"/>
        <v>0</v>
      </c>
      <c r="I38" s="6">
        <v>0</v>
      </c>
      <c r="J38" s="6">
        <v>8</v>
      </c>
      <c r="K38" s="26">
        <f t="shared" si="2"/>
        <v>13.559322033898304</v>
      </c>
      <c r="L38" s="6">
        <v>8</v>
      </c>
      <c r="M38" s="6">
        <v>6</v>
      </c>
      <c r="N38" s="26">
        <f t="shared" si="3"/>
        <v>10.16949152542373</v>
      </c>
      <c r="O38" s="6">
        <v>8</v>
      </c>
      <c r="P38" s="6">
        <v>10</v>
      </c>
      <c r="Q38" s="26">
        <f t="shared" si="4"/>
        <v>16.94915254237288</v>
      </c>
      <c r="R38" s="6">
        <v>12</v>
      </c>
      <c r="S38" s="6">
        <v>0</v>
      </c>
      <c r="T38" s="26">
        <f t="shared" si="5"/>
        <v>0</v>
      </c>
      <c r="U38" s="6">
        <v>0</v>
      </c>
      <c r="V38" s="29" t="s">
        <v>527</v>
      </c>
      <c r="W38" s="6">
        <v>0</v>
      </c>
      <c r="X38" s="26">
        <f t="shared" si="6"/>
        <v>0</v>
      </c>
      <c r="Y38" s="6">
        <v>0</v>
      </c>
      <c r="Z38" s="6">
        <v>0</v>
      </c>
      <c r="AA38" s="26">
        <f t="shared" si="7"/>
        <v>0</v>
      </c>
      <c r="AB38" s="6">
        <v>0</v>
      </c>
      <c r="AC38" s="6">
        <v>0</v>
      </c>
      <c r="AD38" s="26">
        <f t="shared" si="8"/>
        <v>0</v>
      </c>
      <c r="AE38" s="6">
        <v>0</v>
      </c>
      <c r="AF38" s="6">
        <v>0</v>
      </c>
      <c r="AG38" s="26">
        <f t="shared" si="9"/>
        <v>0</v>
      </c>
      <c r="AH38" s="6">
        <v>0</v>
      </c>
      <c r="AI38" s="6">
        <v>0</v>
      </c>
      <c r="AJ38" s="26">
        <f t="shared" si="10"/>
        <v>0</v>
      </c>
      <c r="AK38" s="6">
        <v>0</v>
      </c>
      <c r="AL38" s="6">
        <v>1</v>
      </c>
      <c r="AM38" s="26">
        <f t="shared" si="11"/>
        <v>1.694915254237288</v>
      </c>
      <c r="AN38" s="6">
        <v>1</v>
      </c>
      <c r="AO38" s="6">
        <v>0</v>
      </c>
      <c r="AP38" s="26">
        <f t="shared" si="12"/>
        <v>0</v>
      </c>
      <c r="AQ38" s="6">
        <v>0</v>
      </c>
      <c r="AR38" s="29" t="s">
        <v>527</v>
      </c>
      <c r="AS38" s="6">
        <v>0</v>
      </c>
      <c r="AT38" s="26">
        <f t="shared" si="13"/>
        <v>0</v>
      </c>
      <c r="AU38" s="6">
        <v>0</v>
      </c>
      <c r="AV38" s="6">
        <v>1</v>
      </c>
      <c r="AW38" s="26">
        <f t="shared" si="14"/>
        <v>1.694915254237288</v>
      </c>
      <c r="AX38" s="6">
        <v>1</v>
      </c>
      <c r="AY38" s="6">
        <v>0</v>
      </c>
      <c r="AZ38" s="26">
        <f t="shared" si="15"/>
        <v>0</v>
      </c>
      <c r="BA38" s="6">
        <v>0</v>
      </c>
    </row>
    <row r="39" spans="1:53" s="40" customFormat="1" ht="11.25" customHeight="1">
      <c r="A39" s="29" t="s">
        <v>528</v>
      </c>
      <c r="B39" s="6">
        <v>657</v>
      </c>
      <c r="C39" s="6">
        <f>SUM(F39+I39+L39+O39+R39+U39+Y39+AB39+AE39+AH39+AK39+AN39+AQ39+AU39+AX39+BA39)</f>
        <v>193</v>
      </c>
      <c r="D39" s="6">
        <v>1</v>
      </c>
      <c r="E39" s="26">
        <f t="shared" si="0"/>
        <v>0.15220700152207</v>
      </c>
      <c r="F39" s="6">
        <v>1</v>
      </c>
      <c r="G39" s="6">
        <v>2</v>
      </c>
      <c r="H39" s="26">
        <f t="shared" si="1"/>
        <v>0.30441400304414</v>
      </c>
      <c r="I39" s="6">
        <v>3</v>
      </c>
      <c r="J39" s="6">
        <v>43</v>
      </c>
      <c r="K39" s="26">
        <f t="shared" si="2"/>
        <v>6.54490106544901</v>
      </c>
      <c r="L39" s="6">
        <v>48</v>
      </c>
      <c r="M39" s="6">
        <v>52</v>
      </c>
      <c r="N39" s="26">
        <f t="shared" si="3"/>
        <v>7.91476407914764</v>
      </c>
      <c r="O39" s="6">
        <v>54</v>
      </c>
      <c r="P39" s="6">
        <v>25</v>
      </c>
      <c r="Q39" s="26">
        <f t="shared" si="4"/>
        <v>3.8051750380517504</v>
      </c>
      <c r="R39" s="6">
        <v>25</v>
      </c>
      <c r="S39" s="6">
        <v>0</v>
      </c>
      <c r="T39" s="26">
        <f t="shared" si="5"/>
        <v>0</v>
      </c>
      <c r="U39" s="6">
        <v>0</v>
      </c>
      <c r="V39" s="29" t="s">
        <v>528</v>
      </c>
      <c r="W39" s="6">
        <v>0</v>
      </c>
      <c r="X39" s="26">
        <f t="shared" si="6"/>
        <v>0</v>
      </c>
      <c r="Y39" s="6">
        <v>0</v>
      </c>
      <c r="Z39" s="6">
        <v>0</v>
      </c>
      <c r="AA39" s="26">
        <f t="shared" si="7"/>
        <v>0</v>
      </c>
      <c r="AB39" s="6">
        <v>0</v>
      </c>
      <c r="AC39" s="6">
        <v>15</v>
      </c>
      <c r="AD39" s="26">
        <f t="shared" si="8"/>
        <v>2.28310502283105</v>
      </c>
      <c r="AE39" s="6">
        <v>25</v>
      </c>
      <c r="AF39" s="6">
        <v>0</v>
      </c>
      <c r="AG39" s="26">
        <f t="shared" si="9"/>
        <v>0</v>
      </c>
      <c r="AH39" s="6">
        <v>0</v>
      </c>
      <c r="AI39" s="6">
        <v>3</v>
      </c>
      <c r="AJ39" s="26">
        <f t="shared" si="10"/>
        <v>0.45662100456621</v>
      </c>
      <c r="AK39" s="6">
        <v>3</v>
      </c>
      <c r="AL39" s="6">
        <v>13</v>
      </c>
      <c r="AM39" s="26">
        <f t="shared" si="11"/>
        <v>1.97869101978691</v>
      </c>
      <c r="AN39" s="6">
        <v>13</v>
      </c>
      <c r="AO39" s="6">
        <v>0</v>
      </c>
      <c r="AP39" s="26">
        <f t="shared" si="12"/>
        <v>0</v>
      </c>
      <c r="AQ39" s="6">
        <v>0</v>
      </c>
      <c r="AR39" s="29" t="s">
        <v>528</v>
      </c>
      <c r="AS39" s="6">
        <v>0</v>
      </c>
      <c r="AT39" s="26">
        <f t="shared" si="13"/>
        <v>0</v>
      </c>
      <c r="AU39" s="6">
        <v>0</v>
      </c>
      <c r="AV39" s="6">
        <v>17</v>
      </c>
      <c r="AW39" s="26">
        <f t="shared" si="14"/>
        <v>2.5875190258751903</v>
      </c>
      <c r="AX39" s="6">
        <v>17</v>
      </c>
      <c r="AY39" s="6">
        <v>4</v>
      </c>
      <c r="AZ39" s="26">
        <f t="shared" si="15"/>
        <v>0.60882800608828</v>
      </c>
      <c r="BA39" s="6">
        <v>4</v>
      </c>
    </row>
    <row r="40" spans="1:53" s="40" customFormat="1" ht="11.25" customHeight="1">
      <c r="A40" s="29" t="s">
        <v>352</v>
      </c>
      <c r="B40" s="6">
        <v>2401</v>
      </c>
      <c r="C40" s="6">
        <f>SUM(F40+I40+L40+O40+R40+U40+Y40+AB40+AE40+AH40+AK40+AN40+AQ40+AU40+AX40+BA40)</f>
        <v>1180</v>
      </c>
      <c r="D40" s="6">
        <v>9</v>
      </c>
      <c r="E40" s="26">
        <f t="shared" si="0"/>
        <v>0.3748438150770512</v>
      </c>
      <c r="F40" s="6">
        <v>9</v>
      </c>
      <c r="G40" s="6">
        <v>13</v>
      </c>
      <c r="H40" s="26">
        <f t="shared" si="1"/>
        <v>0.5414410662224073</v>
      </c>
      <c r="I40" s="6">
        <v>13</v>
      </c>
      <c r="J40" s="6">
        <v>406</v>
      </c>
      <c r="K40" s="26">
        <f t="shared" si="2"/>
        <v>16.909620991253643</v>
      </c>
      <c r="L40" s="6">
        <v>461</v>
      </c>
      <c r="M40" s="6">
        <v>295</v>
      </c>
      <c r="N40" s="26">
        <f t="shared" si="3"/>
        <v>12.286547271970012</v>
      </c>
      <c r="O40" s="6">
        <v>321</v>
      </c>
      <c r="P40" s="6">
        <v>234</v>
      </c>
      <c r="Q40" s="26">
        <f t="shared" si="4"/>
        <v>9.745939192003332</v>
      </c>
      <c r="R40" s="6">
        <v>264</v>
      </c>
      <c r="S40" s="6">
        <v>1</v>
      </c>
      <c r="T40" s="26">
        <f t="shared" si="5"/>
        <v>0.04164931278633903</v>
      </c>
      <c r="U40" s="6">
        <v>1</v>
      </c>
      <c r="V40" s="29" t="s">
        <v>352</v>
      </c>
      <c r="W40" s="6">
        <v>15</v>
      </c>
      <c r="X40" s="26">
        <f t="shared" si="6"/>
        <v>0.6247396917950854</v>
      </c>
      <c r="Y40" s="6">
        <v>15</v>
      </c>
      <c r="Z40" s="6">
        <v>0</v>
      </c>
      <c r="AA40" s="26">
        <f t="shared" si="7"/>
        <v>0</v>
      </c>
      <c r="AB40" s="6">
        <v>0</v>
      </c>
      <c r="AC40" s="6">
        <v>5</v>
      </c>
      <c r="AD40" s="26">
        <f t="shared" si="8"/>
        <v>0.20824656393169513</v>
      </c>
      <c r="AE40" s="6">
        <v>6</v>
      </c>
      <c r="AF40" s="6">
        <v>4</v>
      </c>
      <c r="AG40" s="26">
        <f t="shared" si="9"/>
        <v>0.16659725114535612</v>
      </c>
      <c r="AH40" s="6">
        <v>4</v>
      </c>
      <c r="AI40" s="6">
        <v>12</v>
      </c>
      <c r="AJ40" s="26">
        <f t="shared" si="10"/>
        <v>0.49979175343606835</v>
      </c>
      <c r="AK40" s="6">
        <v>12</v>
      </c>
      <c r="AL40" s="6">
        <v>55</v>
      </c>
      <c r="AM40" s="26">
        <f t="shared" si="11"/>
        <v>2.2907122032486464</v>
      </c>
      <c r="AN40" s="6">
        <v>55</v>
      </c>
      <c r="AO40" s="6">
        <v>2</v>
      </c>
      <c r="AP40" s="26">
        <f t="shared" si="12"/>
        <v>0.08329862557267806</v>
      </c>
      <c r="AQ40" s="6">
        <v>2</v>
      </c>
      <c r="AR40" s="29" t="s">
        <v>352</v>
      </c>
      <c r="AS40" s="6">
        <v>0</v>
      </c>
      <c r="AT40" s="26">
        <f t="shared" si="13"/>
        <v>0</v>
      </c>
      <c r="AU40" s="6">
        <v>0</v>
      </c>
      <c r="AV40" s="6">
        <v>12</v>
      </c>
      <c r="AW40" s="26">
        <f t="shared" si="14"/>
        <v>0.49979175343606835</v>
      </c>
      <c r="AX40" s="6">
        <v>12</v>
      </c>
      <c r="AY40" s="6">
        <v>5</v>
      </c>
      <c r="AZ40" s="26">
        <f t="shared" si="15"/>
        <v>0.20824656393169513</v>
      </c>
      <c r="BA40" s="6">
        <v>5</v>
      </c>
    </row>
    <row r="41" spans="1:53" s="40" customFormat="1" ht="11.25" customHeight="1">
      <c r="A41" s="29" t="s">
        <v>529</v>
      </c>
      <c r="B41" s="6">
        <v>855</v>
      </c>
      <c r="C41" s="6">
        <f t="shared" si="16"/>
        <v>434</v>
      </c>
      <c r="D41" s="6">
        <v>1</v>
      </c>
      <c r="E41" s="26">
        <f t="shared" si="0"/>
        <v>0.11695906432748539</v>
      </c>
      <c r="F41" s="6">
        <v>1</v>
      </c>
      <c r="G41" s="6">
        <v>3</v>
      </c>
      <c r="H41" s="26">
        <f t="shared" si="1"/>
        <v>0.3508771929824561</v>
      </c>
      <c r="I41" s="6">
        <v>3</v>
      </c>
      <c r="J41" s="6">
        <v>83</v>
      </c>
      <c r="K41" s="26">
        <f t="shared" si="2"/>
        <v>9.707602339181287</v>
      </c>
      <c r="L41" s="6">
        <v>90</v>
      </c>
      <c r="M41" s="6">
        <v>199</v>
      </c>
      <c r="N41" s="26">
        <f t="shared" si="3"/>
        <v>23.27485380116959</v>
      </c>
      <c r="O41" s="6">
        <v>216</v>
      </c>
      <c r="P41" s="6">
        <v>85</v>
      </c>
      <c r="Q41" s="26">
        <f t="shared" si="4"/>
        <v>9.941520467836257</v>
      </c>
      <c r="R41" s="6">
        <v>95</v>
      </c>
      <c r="S41" s="6">
        <v>0</v>
      </c>
      <c r="T41" s="26">
        <f t="shared" si="5"/>
        <v>0</v>
      </c>
      <c r="U41" s="6">
        <v>0</v>
      </c>
      <c r="V41" s="29" t="s">
        <v>529</v>
      </c>
      <c r="W41" s="6">
        <v>6</v>
      </c>
      <c r="X41" s="26">
        <f t="shared" si="6"/>
        <v>0.7017543859649122</v>
      </c>
      <c r="Y41" s="6">
        <v>6</v>
      </c>
      <c r="Z41" s="6">
        <v>0</v>
      </c>
      <c r="AA41" s="26">
        <f t="shared" si="7"/>
        <v>0</v>
      </c>
      <c r="AB41" s="6">
        <v>0</v>
      </c>
      <c r="AC41" s="6">
        <v>3</v>
      </c>
      <c r="AD41" s="26">
        <f t="shared" si="8"/>
        <v>0.3508771929824561</v>
      </c>
      <c r="AE41" s="6">
        <v>4</v>
      </c>
      <c r="AF41" s="6">
        <v>0</v>
      </c>
      <c r="AG41" s="26">
        <f t="shared" si="9"/>
        <v>0</v>
      </c>
      <c r="AH41" s="6">
        <v>0</v>
      </c>
      <c r="AI41" s="6">
        <v>4</v>
      </c>
      <c r="AJ41" s="26">
        <f t="shared" si="10"/>
        <v>0.46783625730994155</v>
      </c>
      <c r="AK41" s="6">
        <v>4</v>
      </c>
      <c r="AL41" s="6">
        <v>9</v>
      </c>
      <c r="AM41" s="26">
        <f t="shared" si="11"/>
        <v>1.0526315789473684</v>
      </c>
      <c r="AN41" s="6">
        <v>9</v>
      </c>
      <c r="AO41" s="6">
        <v>0</v>
      </c>
      <c r="AP41" s="26">
        <f t="shared" si="12"/>
        <v>0</v>
      </c>
      <c r="AQ41" s="6">
        <v>0</v>
      </c>
      <c r="AR41" s="29" t="s">
        <v>529</v>
      </c>
      <c r="AS41" s="6">
        <v>0</v>
      </c>
      <c r="AT41" s="26">
        <f t="shared" si="13"/>
        <v>0</v>
      </c>
      <c r="AU41" s="6">
        <v>0</v>
      </c>
      <c r="AV41" s="6">
        <v>4</v>
      </c>
      <c r="AW41" s="26">
        <f t="shared" si="14"/>
        <v>0.46783625730994155</v>
      </c>
      <c r="AX41" s="6">
        <v>5</v>
      </c>
      <c r="AY41" s="6">
        <v>1</v>
      </c>
      <c r="AZ41" s="26">
        <f t="shared" si="15"/>
        <v>0.11695906432748539</v>
      </c>
      <c r="BA41" s="6">
        <v>1</v>
      </c>
    </row>
    <row r="42" spans="1:53" s="40" customFormat="1" ht="11.25" customHeight="1">
      <c r="A42" s="29" t="s">
        <v>353</v>
      </c>
      <c r="B42" s="6">
        <v>1457</v>
      </c>
      <c r="C42" s="6">
        <f t="shared" si="16"/>
        <v>751</v>
      </c>
      <c r="D42" s="6">
        <v>13</v>
      </c>
      <c r="E42" s="26">
        <f t="shared" si="0"/>
        <v>0.8922443376801648</v>
      </c>
      <c r="F42" s="6">
        <v>13</v>
      </c>
      <c r="G42" s="6">
        <v>1</v>
      </c>
      <c r="H42" s="26">
        <f t="shared" si="1"/>
        <v>0.06863417982155114</v>
      </c>
      <c r="I42" s="6">
        <v>1</v>
      </c>
      <c r="J42" s="6">
        <v>221</v>
      </c>
      <c r="K42" s="26">
        <f t="shared" si="2"/>
        <v>15.1681537405628</v>
      </c>
      <c r="L42" s="6">
        <v>252</v>
      </c>
      <c r="M42" s="6">
        <v>172</v>
      </c>
      <c r="N42" s="26">
        <f t="shared" si="3"/>
        <v>11.805078929306795</v>
      </c>
      <c r="O42" s="6">
        <v>182</v>
      </c>
      <c r="P42" s="6">
        <v>212</v>
      </c>
      <c r="Q42" s="26">
        <f t="shared" si="4"/>
        <v>14.55044612216884</v>
      </c>
      <c r="R42" s="6">
        <v>232</v>
      </c>
      <c r="S42" s="6">
        <v>7</v>
      </c>
      <c r="T42" s="26">
        <f t="shared" si="5"/>
        <v>0.4804392587508579</v>
      </c>
      <c r="U42" s="6">
        <v>9</v>
      </c>
      <c r="V42" s="29" t="s">
        <v>353</v>
      </c>
      <c r="W42" s="6">
        <v>7</v>
      </c>
      <c r="X42" s="26">
        <f t="shared" si="6"/>
        <v>0.4804392587508579</v>
      </c>
      <c r="Y42" s="6">
        <v>7</v>
      </c>
      <c r="Z42" s="6">
        <v>2</v>
      </c>
      <c r="AA42" s="26">
        <f t="shared" si="7"/>
        <v>0.13726835964310227</v>
      </c>
      <c r="AB42" s="6">
        <v>2</v>
      </c>
      <c r="AC42" s="6">
        <v>2</v>
      </c>
      <c r="AD42" s="26">
        <f t="shared" si="8"/>
        <v>0.13726835964310227</v>
      </c>
      <c r="AE42" s="6">
        <v>2</v>
      </c>
      <c r="AF42" s="6">
        <v>12</v>
      </c>
      <c r="AG42" s="26">
        <f t="shared" si="9"/>
        <v>0.8236101578586137</v>
      </c>
      <c r="AH42" s="6">
        <v>12</v>
      </c>
      <c r="AI42" s="6">
        <v>3</v>
      </c>
      <c r="AJ42" s="26">
        <f t="shared" si="10"/>
        <v>0.20590253946465342</v>
      </c>
      <c r="AK42" s="6">
        <v>3</v>
      </c>
      <c r="AL42" s="6">
        <v>16</v>
      </c>
      <c r="AM42" s="26">
        <f t="shared" si="11"/>
        <v>1.0981468771448182</v>
      </c>
      <c r="AN42" s="6">
        <v>16</v>
      </c>
      <c r="AO42" s="6">
        <v>0</v>
      </c>
      <c r="AP42" s="26">
        <f t="shared" si="12"/>
        <v>0</v>
      </c>
      <c r="AQ42" s="6">
        <v>0</v>
      </c>
      <c r="AR42" s="29" t="s">
        <v>353</v>
      </c>
      <c r="AS42" s="6">
        <v>0</v>
      </c>
      <c r="AT42" s="26">
        <f t="shared" si="13"/>
        <v>0</v>
      </c>
      <c r="AU42" s="6">
        <v>0</v>
      </c>
      <c r="AV42" s="6">
        <v>19</v>
      </c>
      <c r="AW42" s="26">
        <f t="shared" si="14"/>
        <v>1.3040494166094716</v>
      </c>
      <c r="AX42" s="6">
        <v>19</v>
      </c>
      <c r="AY42" s="6">
        <v>1</v>
      </c>
      <c r="AZ42" s="26">
        <f t="shared" si="15"/>
        <v>0.06863417982155114</v>
      </c>
      <c r="BA42" s="6">
        <v>1</v>
      </c>
    </row>
    <row r="43" spans="1:53" s="40" customFormat="1" ht="11.25" customHeight="1">
      <c r="A43" s="29" t="s">
        <v>530</v>
      </c>
      <c r="B43" s="6">
        <v>534</v>
      </c>
      <c r="C43" s="6">
        <f t="shared" si="16"/>
        <v>111</v>
      </c>
      <c r="D43" s="6">
        <v>1</v>
      </c>
      <c r="E43" s="26">
        <f t="shared" si="0"/>
        <v>0.18726591760299627</v>
      </c>
      <c r="F43" s="6">
        <v>1</v>
      </c>
      <c r="G43" s="6">
        <v>2</v>
      </c>
      <c r="H43" s="26">
        <f t="shared" si="1"/>
        <v>0.37453183520599254</v>
      </c>
      <c r="I43" s="6">
        <v>2</v>
      </c>
      <c r="J43" s="6">
        <v>28</v>
      </c>
      <c r="K43" s="26">
        <f t="shared" si="2"/>
        <v>5.2434456928838955</v>
      </c>
      <c r="L43" s="6">
        <v>34</v>
      </c>
      <c r="M43" s="6">
        <v>32</v>
      </c>
      <c r="N43" s="26">
        <f t="shared" si="3"/>
        <v>5.992509363295881</v>
      </c>
      <c r="O43" s="6">
        <v>36</v>
      </c>
      <c r="P43" s="6">
        <v>5</v>
      </c>
      <c r="Q43" s="26">
        <f t="shared" si="4"/>
        <v>0.9363295880149813</v>
      </c>
      <c r="R43" s="6">
        <v>5</v>
      </c>
      <c r="S43" s="6">
        <v>0</v>
      </c>
      <c r="T43" s="26">
        <f t="shared" si="5"/>
        <v>0</v>
      </c>
      <c r="U43" s="6">
        <v>0</v>
      </c>
      <c r="V43" s="29" t="s">
        <v>530</v>
      </c>
      <c r="W43" s="6">
        <v>4</v>
      </c>
      <c r="X43" s="26">
        <f t="shared" si="6"/>
        <v>0.7490636704119851</v>
      </c>
      <c r="Y43" s="6">
        <v>4</v>
      </c>
      <c r="Z43" s="6">
        <v>1</v>
      </c>
      <c r="AA43" s="26">
        <f t="shared" si="7"/>
        <v>0.18726591760299627</v>
      </c>
      <c r="AB43" s="6">
        <v>1</v>
      </c>
      <c r="AC43" s="6">
        <v>0</v>
      </c>
      <c r="AD43" s="26">
        <f t="shared" si="8"/>
        <v>0</v>
      </c>
      <c r="AE43" s="6">
        <v>0</v>
      </c>
      <c r="AF43" s="6">
        <v>0</v>
      </c>
      <c r="AG43" s="26">
        <f t="shared" si="9"/>
        <v>0</v>
      </c>
      <c r="AH43" s="6">
        <v>0</v>
      </c>
      <c r="AI43" s="6">
        <v>2</v>
      </c>
      <c r="AJ43" s="26">
        <f t="shared" si="10"/>
        <v>0.37453183520599254</v>
      </c>
      <c r="AK43" s="6">
        <v>2</v>
      </c>
      <c r="AL43" s="6">
        <v>20</v>
      </c>
      <c r="AM43" s="26">
        <f t="shared" si="11"/>
        <v>3.7453183520599254</v>
      </c>
      <c r="AN43" s="6">
        <v>20</v>
      </c>
      <c r="AO43" s="6">
        <v>0</v>
      </c>
      <c r="AP43" s="26">
        <f t="shared" si="12"/>
        <v>0</v>
      </c>
      <c r="AQ43" s="6">
        <v>0</v>
      </c>
      <c r="AR43" s="29" t="s">
        <v>530</v>
      </c>
      <c r="AS43" s="6">
        <v>0</v>
      </c>
      <c r="AT43" s="26">
        <f t="shared" si="13"/>
        <v>0</v>
      </c>
      <c r="AU43" s="6">
        <v>0</v>
      </c>
      <c r="AV43" s="6">
        <v>3</v>
      </c>
      <c r="AW43" s="26">
        <f t="shared" si="14"/>
        <v>0.5617977528089888</v>
      </c>
      <c r="AX43" s="6">
        <v>3</v>
      </c>
      <c r="AY43" s="6">
        <v>3</v>
      </c>
      <c r="AZ43" s="26">
        <f t="shared" si="15"/>
        <v>0.5617977528089888</v>
      </c>
      <c r="BA43" s="6">
        <v>3</v>
      </c>
    </row>
    <row r="44" spans="1:53" s="40" customFormat="1" ht="11.25" customHeight="1">
      <c r="A44" s="29" t="s">
        <v>354</v>
      </c>
      <c r="B44" s="6">
        <v>454</v>
      </c>
      <c r="C44" s="6">
        <f t="shared" si="16"/>
        <v>116</v>
      </c>
      <c r="D44" s="6">
        <v>0</v>
      </c>
      <c r="E44" s="26">
        <f t="shared" si="0"/>
        <v>0</v>
      </c>
      <c r="F44" s="6">
        <v>0</v>
      </c>
      <c r="G44" s="6">
        <v>0</v>
      </c>
      <c r="H44" s="26">
        <f t="shared" si="1"/>
        <v>0</v>
      </c>
      <c r="I44" s="6">
        <v>0</v>
      </c>
      <c r="J44" s="6">
        <v>44</v>
      </c>
      <c r="K44" s="26">
        <f t="shared" si="2"/>
        <v>9.691629955947137</v>
      </c>
      <c r="L44" s="6">
        <v>44</v>
      </c>
      <c r="M44" s="6">
        <v>47</v>
      </c>
      <c r="N44" s="26">
        <f t="shared" si="3"/>
        <v>10.352422907488986</v>
      </c>
      <c r="O44" s="6">
        <v>51</v>
      </c>
      <c r="P44" s="6">
        <v>8</v>
      </c>
      <c r="Q44" s="26">
        <f t="shared" si="4"/>
        <v>1.762114537444934</v>
      </c>
      <c r="R44" s="6">
        <v>8</v>
      </c>
      <c r="S44" s="6">
        <v>0</v>
      </c>
      <c r="T44" s="26">
        <f t="shared" si="5"/>
        <v>0</v>
      </c>
      <c r="U44" s="6">
        <v>0</v>
      </c>
      <c r="V44" s="29" t="s">
        <v>354</v>
      </c>
      <c r="W44" s="6">
        <v>2</v>
      </c>
      <c r="X44" s="26">
        <f t="shared" si="6"/>
        <v>0.4405286343612335</v>
      </c>
      <c r="Y44" s="6">
        <v>2</v>
      </c>
      <c r="Z44" s="6">
        <v>0</v>
      </c>
      <c r="AA44" s="26">
        <f t="shared" si="7"/>
        <v>0</v>
      </c>
      <c r="AB44" s="6">
        <v>0</v>
      </c>
      <c r="AC44" s="6">
        <v>0</v>
      </c>
      <c r="AD44" s="26">
        <f t="shared" si="8"/>
        <v>0</v>
      </c>
      <c r="AE44" s="6">
        <v>0</v>
      </c>
      <c r="AF44" s="6">
        <v>0</v>
      </c>
      <c r="AG44" s="26">
        <f t="shared" si="9"/>
        <v>0</v>
      </c>
      <c r="AH44" s="6">
        <v>0</v>
      </c>
      <c r="AI44" s="6">
        <v>0</v>
      </c>
      <c r="AJ44" s="26">
        <f t="shared" si="10"/>
        <v>0</v>
      </c>
      <c r="AK44" s="6">
        <v>0</v>
      </c>
      <c r="AL44" s="6">
        <v>11</v>
      </c>
      <c r="AM44" s="26">
        <f t="shared" si="11"/>
        <v>2.4229074889867843</v>
      </c>
      <c r="AN44" s="6">
        <v>11</v>
      </c>
      <c r="AO44" s="6">
        <v>0</v>
      </c>
      <c r="AP44" s="26">
        <f t="shared" si="12"/>
        <v>0</v>
      </c>
      <c r="AQ44" s="6">
        <v>0</v>
      </c>
      <c r="AR44" s="29" t="s">
        <v>354</v>
      </c>
      <c r="AS44" s="6">
        <v>0</v>
      </c>
      <c r="AT44" s="26">
        <f t="shared" si="13"/>
        <v>0</v>
      </c>
      <c r="AU44" s="6">
        <v>0</v>
      </c>
      <c r="AV44" s="6">
        <v>0</v>
      </c>
      <c r="AW44" s="26">
        <f t="shared" si="14"/>
        <v>0</v>
      </c>
      <c r="AX44" s="6">
        <v>0</v>
      </c>
      <c r="AY44" s="6">
        <v>0</v>
      </c>
      <c r="AZ44" s="26">
        <f t="shared" si="15"/>
        <v>0</v>
      </c>
      <c r="BA44" s="6">
        <v>0</v>
      </c>
    </row>
    <row r="45" spans="1:53" s="40" customFormat="1" ht="11.25" customHeight="1">
      <c r="A45" s="30" t="s">
        <v>531</v>
      </c>
      <c r="B45" s="6">
        <v>136</v>
      </c>
      <c r="C45" s="6">
        <f t="shared" si="16"/>
        <v>37</v>
      </c>
      <c r="D45" s="6">
        <v>0</v>
      </c>
      <c r="E45" s="26">
        <f t="shared" si="0"/>
        <v>0</v>
      </c>
      <c r="F45" s="6">
        <v>0</v>
      </c>
      <c r="G45" s="6">
        <v>0</v>
      </c>
      <c r="H45" s="26">
        <f t="shared" si="1"/>
        <v>0</v>
      </c>
      <c r="I45" s="6">
        <v>0</v>
      </c>
      <c r="J45" s="6">
        <v>16</v>
      </c>
      <c r="K45" s="26">
        <f t="shared" si="2"/>
        <v>11.76470588235294</v>
      </c>
      <c r="L45" s="6">
        <v>18</v>
      </c>
      <c r="M45" s="6">
        <v>7</v>
      </c>
      <c r="N45" s="26">
        <f t="shared" si="3"/>
        <v>5.147058823529411</v>
      </c>
      <c r="O45" s="6">
        <v>8</v>
      </c>
      <c r="P45" s="6">
        <v>3</v>
      </c>
      <c r="Q45" s="26">
        <f t="shared" si="4"/>
        <v>2.2058823529411766</v>
      </c>
      <c r="R45" s="6">
        <v>4</v>
      </c>
      <c r="S45" s="6">
        <v>0</v>
      </c>
      <c r="T45" s="26">
        <f t="shared" si="5"/>
        <v>0</v>
      </c>
      <c r="U45" s="6">
        <v>0</v>
      </c>
      <c r="V45" s="30" t="s">
        <v>531</v>
      </c>
      <c r="W45" s="6">
        <v>0</v>
      </c>
      <c r="X45" s="26">
        <f t="shared" si="6"/>
        <v>0</v>
      </c>
      <c r="Y45" s="6">
        <v>0</v>
      </c>
      <c r="Z45" s="6">
        <v>0</v>
      </c>
      <c r="AA45" s="26">
        <f t="shared" si="7"/>
        <v>0</v>
      </c>
      <c r="AB45" s="6">
        <v>0</v>
      </c>
      <c r="AC45" s="6">
        <v>1</v>
      </c>
      <c r="AD45" s="26">
        <f t="shared" si="8"/>
        <v>0.7352941176470588</v>
      </c>
      <c r="AE45" s="6">
        <v>1</v>
      </c>
      <c r="AF45" s="6">
        <v>0</v>
      </c>
      <c r="AG45" s="26">
        <f t="shared" si="9"/>
        <v>0</v>
      </c>
      <c r="AH45" s="6">
        <v>0</v>
      </c>
      <c r="AI45" s="6">
        <v>1</v>
      </c>
      <c r="AJ45" s="26">
        <f t="shared" si="10"/>
        <v>0.7352941176470588</v>
      </c>
      <c r="AK45" s="6">
        <v>1</v>
      </c>
      <c r="AL45" s="6">
        <v>2</v>
      </c>
      <c r="AM45" s="26">
        <f t="shared" si="11"/>
        <v>1.4705882352941175</v>
      </c>
      <c r="AN45" s="6">
        <v>2</v>
      </c>
      <c r="AO45" s="6">
        <v>0</v>
      </c>
      <c r="AP45" s="26">
        <f t="shared" si="12"/>
        <v>0</v>
      </c>
      <c r="AQ45" s="6">
        <v>0</v>
      </c>
      <c r="AR45" s="30" t="s">
        <v>531</v>
      </c>
      <c r="AS45" s="6">
        <v>0</v>
      </c>
      <c r="AT45" s="26">
        <f t="shared" si="13"/>
        <v>0</v>
      </c>
      <c r="AU45" s="6">
        <v>0</v>
      </c>
      <c r="AV45" s="6">
        <v>2</v>
      </c>
      <c r="AW45" s="26">
        <f t="shared" si="14"/>
        <v>1.4705882352941175</v>
      </c>
      <c r="AX45" s="6">
        <v>2</v>
      </c>
      <c r="AY45" s="6">
        <v>1</v>
      </c>
      <c r="AZ45" s="26">
        <f t="shared" si="15"/>
        <v>0.7352941176470588</v>
      </c>
      <c r="BA45" s="6">
        <v>1</v>
      </c>
    </row>
    <row r="46" spans="1:53" s="40" customFormat="1" ht="11.25" customHeight="1">
      <c r="A46" s="30" t="s">
        <v>355</v>
      </c>
      <c r="B46" s="6">
        <v>609</v>
      </c>
      <c r="C46" s="6">
        <f t="shared" si="16"/>
        <v>190</v>
      </c>
      <c r="D46" s="6">
        <v>2</v>
      </c>
      <c r="E46" s="26">
        <f t="shared" si="0"/>
        <v>0.3284072249589491</v>
      </c>
      <c r="F46" s="6">
        <v>3</v>
      </c>
      <c r="G46" s="6">
        <v>4</v>
      </c>
      <c r="H46" s="26">
        <f t="shared" si="1"/>
        <v>0.6568144499178982</v>
      </c>
      <c r="I46" s="6">
        <v>4</v>
      </c>
      <c r="J46" s="6">
        <v>61</v>
      </c>
      <c r="K46" s="26">
        <f t="shared" si="2"/>
        <v>10.016420361247947</v>
      </c>
      <c r="L46" s="6">
        <v>65</v>
      </c>
      <c r="M46" s="6">
        <v>60</v>
      </c>
      <c r="N46" s="26">
        <f t="shared" si="3"/>
        <v>9.852216748768473</v>
      </c>
      <c r="O46" s="6">
        <v>67</v>
      </c>
      <c r="P46" s="6">
        <v>23</v>
      </c>
      <c r="Q46" s="26">
        <f t="shared" si="4"/>
        <v>3.776683087027915</v>
      </c>
      <c r="R46" s="6">
        <v>26</v>
      </c>
      <c r="S46" s="6">
        <v>0</v>
      </c>
      <c r="T46" s="26">
        <f t="shared" si="5"/>
        <v>0</v>
      </c>
      <c r="U46" s="6">
        <v>0</v>
      </c>
      <c r="V46" s="30" t="s">
        <v>355</v>
      </c>
      <c r="W46" s="6">
        <v>1</v>
      </c>
      <c r="X46" s="26">
        <f t="shared" si="6"/>
        <v>0.16420361247947454</v>
      </c>
      <c r="Y46" s="6">
        <v>1</v>
      </c>
      <c r="Z46" s="6">
        <v>0</v>
      </c>
      <c r="AA46" s="26">
        <f t="shared" si="7"/>
        <v>0</v>
      </c>
      <c r="AB46" s="6">
        <v>0</v>
      </c>
      <c r="AC46" s="6">
        <v>0</v>
      </c>
      <c r="AD46" s="26">
        <f t="shared" si="8"/>
        <v>0</v>
      </c>
      <c r="AE46" s="6">
        <v>0</v>
      </c>
      <c r="AF46" s="6">
        <v>0</v>
      </c>
      <c r="AG46" s="26">
        <f t="shared" si="9"/>
        <v>0</v>
      </c>
      <c r="AH46" s="6">
        <v>0</v>
      </c>
      <c r="AI46" s="6">
        <v>2</v>
      </c>
      <c r="AJ46" s="26">
        <f t="shared" si="10"/>
        <v>0.3284072249589491</v>
      </c>
      <c r="AK46" s="6">
        <v>2</v>
      </c>
      <c r="AL46" s="6">
        <v>16</v>
      </c>
      <c r="AM46" s="26">
        <f t="shared" si="11"/>
        <v>2.6272577996715927</v>
      </c>
      <c r="AN46" s="6">
        <v>16</v>
      </c>
      <c r="AO46" s="6">
        <v>0</v>
      </c>
      <c r="AP46" s="26">
        <f t="shared" si="12"/>
        <v>0</v>
      </c>
      <c r="AQ46" s="6">
        <v>0</v>
      </c>
      <c r="AR46" s="30" t="s">
        <v>355</v>
      </c>
      <c r="AS46" s="6">
        <v>1</v>
      </c>
      <c r="AT46" s="26">
        <f t="shared" si="13"/>
        <v>0.16420361247947454</v>
      </c>
      <c r="AU46" s="6">
        <v>1</v>
      </c>
      <c r="AV46" s="6">
        <v>4</v>
      </c>
      <c r="AW46" s="26">
        <f t="shared" si="14"/>
        <v>0.6568144499178982</v>
      </c>
      <c r="AX46" s="6">
        <v>4</v>
      </c>
      <c r="AY46" s="6">
        <v>1</v>
      </c>
      <c r="AZ46" s="26">
        <f t="shared" si="15"/>
        <v>0.16420361247947454</v>
      </c>
      <c r="BA46" s="6">
        <v>1</v>
      </c>
    </row>
    <row r="47" spans="1:53" s="40" customFormat="1" ht="11.25" customHeight="1">
      <c r="A47" s="30" t="s">
        <v>532</v>
      </c>
      <c r="B47" s="6">
        <v>1023</v>
      </c>
      <c r="C47" s="6">
        <f t="shared" si="16"/>
        <v>557</v>
      </c>
      <c r="D47" s="6">
        <v>2</v>
      </c>
      <c r="E47" s="26">
        <f t="shared" si="0"/>
        <v>0.19550342130987292</v>
      </c>
      <c r="F47" s="6">
        <v>2</v>
      </c>
      <c r="G47" s="6">
        <v>20</v>
      </c>
      <c r="H47" s="26">
        <f t="shared" si="1"/>
        <v>1.9550342130987293</v>
      </c>
      <c r="I47" s="6">
        <v>20</v>
      </c>
      <c r="J47" s="6">
        <v>159</v>
      </c>
      <c r="K47" s="26">
        <f t="shared" si="2"/>
        <v>15.542521994134898</v>
      </c>
      <c r="L47" s="6">
        <v>186</v>
      </c>
      <c r="M47" s="6">
        <v>137</v>
      </c>
      <c r="N47" s="26">
        <f t="shared" si="3"/>
        <v>13.391984359726294</v>
      </c>
      <c r="O47" s="6">
        <v>151</v>
      </c>
      <c r="P47" s="6">
        <v>95</v>
      </c>
      <c r="Q47" s="26">
        <f t="shared" si="4"/>
        <v>9.286412512218964</v>
      </c>
      <c r="R47" s="6">
        <v>105</v>
      </c>
      <c r="S47" s="6">
        <v>1</v>
      </c>
      <c r="T47" s="26">
        <f t="shared" si="5"/>
        <v>0.09775171065493646</v>
      </c>
      <c r="U47" s="6">
        <v>3</v>
      </c>
      <c r="V47" s="30" t="s">
        <v>532</v>
      </c>
      <c r="W47" s="6">
        <v>8</v>
      </c>
      <c r="X47" s="26">
        <f t="shared" si="6"/>
        <v>0.7820136852394917</v>
      </c>
      <c r="Y47" s="6">
        <v>8</v>
      </c>
      <c r="Z47" s="6">
        <v>0</v>
      </c>
      <c r="AA47" s="26">
        <f t="shared" si="7"/>
        <v>0</v>
      </c>
      <c r="AB47" s="6">
        <v>0</v>
      </c>
      <c r="AC47" s="6">
        <v>6</v>
      </c>
      <c r="AD47" s="26">
        <f t="shared" si="8"/>
        <v>0.5865102639296188</v>
      </c>
      <c r="AE47" s="6">
        <v>7</v>
      </c>
      <c r="AF47" s="6">
        <v>0</v>
      </c>
      <c r="AG47" s="26">
        <f t="shared" si="9"/>
        <v>0</v>
      </c>
      <c r="AH47" s="6">
        <v>0</v>
      </c>
      <c r="AI47" s="6">
        <v>36</v>
      </c>
      <c r="AJ47" s="26">
        <f t="shared" si="10"/>
        <v>3.519061583577713</v>
      </c>
      <c r="AK47" s="6">
        <v>36</v>
      </c>
      <c r="AL47" s="6">
        <v>25</v>
      </c>
      <c r="AM47" s="26">
        <f t="shared" si="11"/>
        <v>2.4437927663734116</v>
      </c>
      <c r="AN47" s="6">
        <v>25</v>
      </c>
      <c r="AO47" s="6">
        <v>0</v>
      </c>
      <c r="AP47" s="26">
        <f t="shared" si="12"/>
        <v>0</v>
      </c>
      <c r="AQ47" s="6">
        <v>0</v>
      </c>
      <c r="AR47" s="30" t="s">
        <v>532</v>
      </c>
      <c r="AS47" s="6">
        <v>2</v>
      </c>
      <c r="AT47" s="26">
        <f t="shared" si="13"/>
        <v>0.19550342130987292</v>
      </c>
      <c r="AU47" s="6">
        <v>2</v>
      </c>
      <c r="AV47" s="6">
        <v>11</v>
      </c>
      <c r="AW47" s="26">
        <f t="shared" si="14"/>
        <v>1.0752688172043012</v>
      </c>
      <c r="AX47" s="6">
        <v>11</v>
      </c>
      <c r="AY47" s="6">
        <v>1</v>
      </c>
      <c r="AZ47" s="26">
        <f t="shared" si="15"/>
        <v>0.09775171065493646</v>
      </c>
      <c r="BA47" s="6">
        <v>1</v>
      </c>
    </row>
    <row r="48" spans="1:53" s="40" customFormat="1" ht="11.25" customHeight="1">
      <c r="A48" s="30" t="s">
        <v>533</v>
      </c>
      <c r="B48" s="6">
        <v>58</v>
      </c>
      <c r="C48" s="6">
        <f t="shared" si="16"/>
        <v>27</v>
      </c>
      <c r="D48" s="6">
        <v>0</v>
      </c>
      <c r="E48" s="26">
        <f t="shared" si="0"/>
        <v>0</v>
      </c>
      <c r="F48" s="6">
        <v>0</v>
      </c>
      <c r="G48" s="6">
        <v>0</v>
      </c>
      <c r="H48" s="26">
        <f t="shared" si="1"/>
        <v>0</v>
      </c>
      <c r="I48" s="6">
        <v>0</v>
      </c>
      <c r="J48" s="6">
        <v>5</v>
      </c>
      <c r="K48" s="26">
        <f t="shared" si="2"/>
        <v>8.620689655172415</v>
      </c>
      <c r="L48" s="6">
        <v>5</v>
      </c>
      <c r="M48" s="6">
        <v>7</v>
      </c>
      <c r="N48" s="26">
        <f t="shared" si="3"/>
        <v>12.068965517241379</v>
      </c>
      <c r="O48" s="6">
        <v>8</v>
      </c>
      <c r="P48" s="6">
        <v>9</v>
      </c>
      <c r="Q48" s="26">
        <f t="shared" si="4"/>
        <v>15.517241379310345</v>
      </c>
      <c r="R48" s="6">
        <v>11</v>
      </c>
      <c r="S48" s="6">
        <v>0</v>
      </c>
      <c r="T48" s="26">
        <f t="shared" si="5"/>
        <v>0</v>
      </c>
      <c r="U48" s="6">
        <v>0</v>
      </c>
      <c r="V48" s="30" t="s">
        <v>533</v>
      </c>
      <c r="W48" s="6">
        <v>1</v>
      </c>
      <c r="X48" s="26">
        <f t="shared" si="6"/>
        <v>1.7241379310344827</v>
      </c>
      <c r="Y48" s="6">
        <v>1</v>
      </c>
      <c r="Z48" s="6">
        <v>0</v>
      </c>
      <c r="AA48" s="26">
        <f t="shared" si="7"/>
        <v>0</v>
      </c>
      <c r="AB48" s="6">
        <v>0</v>
      </c>
      <c r="AC48" s="6">
        <v>1</v>
      </c>
      <c r="AD48" s="26">
        <f t="shared" si="8"/>
        <v>1.7241379310344827</v>
      </c>
      <c r="AE48" s="6">
        <v>1</v>
      </c>
      <c r="AF48" s="6">
        <v>0</v>
      </c>
      <c r="AG48" s="26">
        <f t="shared" si="9"/>
        <v>0</v>
      </c>
      <c r="AH48" s="6">
        <v>0</v>
      </c>
      <c r="AI48" s="6">
        <v>0</v>
      </c>
      <c r="AJ48" s="26">
        <f t="shared" si="10"/>
        <v>0</v>
      </c>
      <c r="AK48" s="6">
        <v>0</v>
      </c>
      <c r="AL48" s="6">
        <v>1</v>
      </c>
      <c r="AM48" s="26">
        <f t="shared" si="11"/>
        <v>1.7241379310344827</v>
      </c>
      <c r="AN48" s="6">
        <v>1</v>
      </c>
      <c r="AO48" s="6">
        <v>0</v>
      </c>
      <c r="AP48" s="26">
        <f t="shared" si="12"/>
        <v>0</v>
      </c>
      <c r="AQ48" s="6">
        <v>0</v>
      </c>
      <c r="AR48" s="30" t="s">
        <v>533</v>
      </c>
      <c r="AS48" s="6">
        <v>0</v>
      </c>
      <c r="AT48" s="26">
        <f t="shared" si="13"/>
        <v>0</v>
      </c>
      <c r="AU48" s="6">
        <v>0</v>
      </c>
      <c r="AV48" s="6">
        <v>0</v>
      </c>
      <c r="AW48" s="26">
        <f t="shared" si="14"/>
        <v>0</v>
      </c>
      <c r="AX48" s="6">
        <v>0</v>
      </c>
      <c r="AY48" s="6">
        <v>0</v>
      </c>
      <c r="AZ48" s="26">
        <f t="shared" si="15"/>
        <v>0</v>
      </c>
      <c r="BA48" s="6">
        <v>0</v>
      </c>
    </row>
    <row r="49" spans="1:53" s="40" customFormat="1" ht="11.25" customHeight="1">
      <c r="A49" s="30" t="s">
        <v>534</v>
      </c>
      <c r="B49" s="6">
        <v>263</v>
      </c>
      <c r="C49" s="6">
        <f t="shared" si="16"/>
        <v>100</v>
      </c>
      <c r="D49" s="6">
        <v>5</v>
      </c>
      <c r="E49" s="26">
        <f t="shared" si="0"/>
        <v>1.9011406844106464</v>
      </c>
      <c r="F49" s="6">
        <v>5</v>
      </c>
      <c r="G49" s="6">
        <v>3</v>
      </c>
      <c r="H49" s="26">
        <f t="shared" si="1"/>
        <v>1.1406844106463878</v>
      </c>
      <c r="I49" s="6">
        <v>3</v>
      </c>
      <c r="J49" s="6">
        <v>30</v>
      </c>
      <c r="K49" s="26">
        <f t="shared" si="2"/>
        <v>11.406844106463879</v>
      </c>
      <c r="L49" s="6">
        <v>34</v>
      </c>
      <c r="M49" s="6">
        <v>25</v>
      </c>
      <c r="N49" s="26">
        <f t="shared" si="3"/>
        <v>9.505703422053232</v>
      </c>
      <c r="O49" s="6">
        <v>26</v>
      </c>
      <c r="P49" s="6">
        <v>11</v>
      </c>
      <c r="Q49" s="26">
        <f t="shared" si="4"/>
        <v>4.182509505703422</v>
      </c>
      <c r="R49" s="6">
        <v>11</v>
      </c>
      <c r="S49" s="6">
        <v>0</v>
      </c>
      <c r="T49" s="26">
        <f t="shared" si="5"/>
        <v>0</v>
      </c>
      <c r="U49" s="6">
        <v>0</v>
      </c>
      <c r="V49" s="30" t="s">
        <v>534</v>
      </c>
      <c r="W49" s="6">
        <v>0</v>
      </c>
      <c r="X49" s="26">
        <f t="shared" si="6"/>
        <v>0</v>
      </c>
      <c r="Y49" s="6">
        <v>0</v>
      </c>
      <c r="Z49" s="6">
        <v>0</v>
      </c>
      <c r="AA49" s="26">
        <f t="shared" si="7"/>
        <v>0</v>
      </c>
      <c r="AB49" s="6">
        <v>0</v>
      </c>
      <c r="AC49" s="6">
        <v>0</v>
      </c>
      <c r="AD49" s="26">
        <f t="shared" si="8"/>
        <v>0</v>
      </c>
      <c r="AE49" s="6">
        <v>0</v>
      </c>
      <c r="AF49" s="6">
        <v>0</v>
      </c>
      <c r="AG49" s="26">
        <f t="shared" si="9"/>
        <v>0</v>
      </c>
      <c r="AH49" s="6">
        <v>0</v>
      </c>
      <c r="AI49" s="6">
        <v>4</v>
      </c>
      <c r="AJ49" s="26">
        <f t="shared" si="10"/>
        <v>1.520912547528517</v>
      </c>
      <c r="AK49" s="6">
        <v>4</v>
      </c>
      <c r="AL49" s="6">
        <v>13</v>
      </c>
      <c r="AM49" s="26">
        <f t="shared" si="11"/>
        <v>4.942965779467681</v>
      </c>
      <c r="AN49" s="6">
        <v>13</v>
      </c>
      <c r="AO49" s="6">
        <v>0</v>
      </c>
      <c r="AP49" s="26">
        <f t="shared" si="12"/>
        <v>0</v>
      </c>
      <c r="AQ49" s="6">
        <v>0</v>
      </c>
      <c r="AR49" s="30" t="s">
        <v>534</v>
      </c>
      <c r="AS49" s="6">
        <v>0</v>
      </c>
      <c r="AT49" s="26">
        <f t="shared" si="13"/>
        <v>0</v>
      </c>
      <c r="AU49" s="6">
        <v>0</v>
      </c>
      <c r="AV49" s="6">
        <v>3</v>
      </c>
      <c r="AW49" s="26">
        <f t="shared" si="14"/>
        <v>1.1406844106463878</v>
      </c>
      <c r="AX49" s="6">
        <v>3</v>
      </c>
      <c r="AY49" s="6">
        <v>1</v>
      </c>
      <c r="AZ49" s="26">
        <f t="shared" si="15"/>
        <v>0.38022813688212925</v>
      </c>
      <c r="BA49" s="6">
        <v>1</v>
      </c>
    </row>
    <row r="50" spans="1:53" s="40" customFormat="1" ht="11.25" customHeight="1">
      <c r="A50" s="30" t="s">
        <v>535</v>
      </c>
      <c r="B50" s="6">
        <v>750</v>
      </c>
      <c r="C50" s="6">
        <f t="shared" si="16"/>
        <v>272</v>
      </c>
      <c r="D50" s="6">
        <v>0</v>
      </c>
      <c r="E50" s="26">
        <f t="shared" si="0"/>
        <v>0</v>
      </c>
      <c r="F50" s="6">
        <v>0</v>
      </c>
      <c r="G50" s="6">
        <v>4</v>
      </c>
      <c r="H50" s="26">
        <f t="shared" si="1"/>
        <v>0.5333333333333333</v>
      </c>
      <c r="I50" s="6">
        <v>4</v>
      </c>
      <c r="J50" s="6">
        <v>76</v>
      </c>
      <c r="K50" s="26">
        <f t="shared" si="2"/>
        <v>10.133333333333333</v>
      </c>
      <c r="L50" s="6">
        <v>80</v>
      </c>
      <c r="M50" s="6">
        <v>86</v>
      </c>
      <c r="N50" s="26">
        <f t="shared" si="3"/>
        <v>11.466666666666667</v>
      </c>
      <c r="O50" s="6">
        <v>98</v>
      </c>
      <c r="P50" s="6">
        <v>44</v>
      </c>
      <c r="Q50" s="26">
        <f t="shared" si="4"/>
        <v>5.866666666666666</v>
      </c>
      <c r="R50" s="6">
        <v>50</v>
      </c>
      <c r="S50" s="6">
        <v>0</v>
      </c>
      <c r="T50" s="26">
        <f t="shared" si="5"/>
        <v>0</v>
      </c>
      <c r="U50" s="6">
        <v>0</v>
      </c>
      <c r="V50" s="30" t="s">
        <v>535</v>
      </c>
      <c r="W50" s="6">
        <v>9</v>
      </c>
      <c r="X50" s="26">
        <f t="shared" si="6"/>
        <v>1.2</v>
      </c>
      <c r="Y50" s="6">
        <v>9</v>
      </c>
      <c r="Z50" s="6">
        <v>0</v>
      </c>
      <c r="AA50" s="26">
        <f t="shared" si="7"/>
        <v>0</v>
      </c>
      <c r="AB50" s="6">
        <v>0</v>
      </c>
      <c r="AC50" s="6">
        <v>0</v>
      </c>
      <c r="AD50" s="26">
        <f t="shared" si="8"/>
        <v>0</v>
      </c>
      <c r="AE50" s="6">
        <v>0</v>
      </c>
      <c r="AF50" s="6">
        <v>0</v>
      </c>
      <c r="AG50" s="26">
        <f t="shared" si="9"/>
        <v>0</v>
      </c>
      <c r="AH50" s="6">
        <v>0</v>
      </c>
      <c r="AI50" s="6">
        <v>5</v>
      </c>
      <c r="AJ50" s="26">
        <f t="shared" si="10"/>
        <v>0.6666666666666667</v>
      </c>
      <c r="AK50" s="6">
        <v>5</v>
      </c>
      <c r="AL50" s="6">
        <v>21</v>
      </c>
      <c r="AM50" s="26">
        <f t="shared" si="11"/>
        <v>2.8000000000000003</v>
      </c>
      <c r="AN50" s="6">
        <v>21</v>
      </c>
      <c r="AO50" s="6">
        <v>0</v>
      </c>
      <c r="AP50" s="26">
        <f t="shared" si="12"/>
        <v>0</v>
      </c>
      <c r="AQ50" s="6">
        <v>0</v>
      </c>
      <c r="AR50" s="30" t="s">
        <v>535</v>
      </c>
      <c r="AS50" s="6">
        <v>1</v>
      </c>
      <c r="AT50" s="26">
        <f t="shared" si="13"/>
        <v>0.13333333333333333</v>
      </c>
      <c r="AU50" s="6">
        <v>1</v>
      </c>
      <c r="AV50" s="6">
        <v>4</v>
      </c>
      <c r="AW50" s="26">
        <f t="shared" si="14"/>
        <v>0.5333333333333333</v>
      </c>
      <c r="AX50" s="6">
        <v>4</v>
      </c>
      <c r="AY50" s="6">
        <v>0</v>
      </c>
      <c r="AZ50" s="26">
        <f t="shared" si="15"/>
        <v>0</v>
      </c>
      <c r="BA50" s="6">
        <v>0</v>
      </c>
    </row>
    <row r="51" spans="1:53" s="40" customFormat="1" ht="11.25" customHeight="1">
      <c r="A51" s="30" t="s">
        <v>536</v>
      </c>
      <c r="B51" s="6">
        <v>185</v>
      </c>
      <c r="C51" s="6">
        <f t="shared" si="16"/>
        <v>89</v>
      </c>
      <c r="D51" s="6">
        <v>0</v>
      </c>
      <c r="E51" s="26">
        <f t="shared" si="0"/>
        <v>0</v>
      </c>
      <c r="F51" s="6">
        <v>0</v>
      </c>
      <c r="G51" s="6">
        <v>1</v>
      </c>
      <c r="H51" s="26">
        <f t="shared" si="1"/>
        <v>0.5405405405405406</v>
      </c>
      <c r="I51" s="6">
        <v>1</v>
      </c>
      <c r="J51" s="6">
        <v>24</v>
      </c>
      <c r="K51" s="26">
        <f t="shared" si="2"/>
        <v>12.972972972972974</v>
      </c>
      <c r="L51" s="6">
        <v>29</v>
      </c>
      <c r="M51" s="6">
        <v>21</v>
      </c>
      <c r="N51" s="26">
        <f t="shared" si="3"/>
        <v>11.351351351351353</v>
      </c>
      <c r="O51" s="6">
        <v>24</v>
      </c>
      <c r="P51" s="6">
        <v>20</v>
      </c>
      <c r="Q51" s="26">
        <f t="shared" si="4"/>
        <v>10.81081081081081</v>
      </c>
      <c r="R51" s="6">
        <v>24</v>
      </c>
      <c r="S51" s="6">
        <v>0</v>
      </c>
      <c r="T51" s="26">
        <f t="shared" si="5"/>
        <v>0</v>
      </c>
      <c r="U51" s="6">
        <v>0</v>
      </c>
      <c r="V51" s="30" t="s">
        <v>536</v>
      </c>
      <c r="W51" s="6">
        <v>1</v>
      </c>
      <c r="X51" s="26">
        <f t="shared" si="6"/>
        <v>0.5405405405405406</v>
      </c>
      <c r="Y51" s="6">
        <v>1</v>
      </c>
      <c r="Z51" s="6">
        <v>0</v>
      </c>
      <c r="AA51" s="26">
        <f t="shared" si="7"/>
        <v>0</v>
      </c>
      <c r="AB51" s="6">
        <v>0</v>
      </c>
      <c r="AC51" s="6">
        <v>0</v>
      </c>
      <c r="AD51" s="26">
        <f t="shared" si="8"/>
        <v>0</v>
      </c>
      <c r="AE51" s="6">
        <v>0</v>
      </c>
      <c r="AF51" s="6">
        <v>1</v>
      </c>
      <c r="AG51" s="26">
        <f t="shared" si="9"/>
        <v>0.5405405405405406</v>
      </c>
      <c r="AH51" s="6">
        <v>1</v>
      </c>
      <c r="AI51" s="6">
        <v>1</v>
      </c>
      <c r="AJ51" s="26">
        <f t="shared" si="10"/>
        <v>0.5405405405405406</v>
      </c>
      <c r="AK51" s="6">
        <v>1</v>
      </c>
      <c r="AL51" s="6">
        <v>5</v>
      </c>
      <c r="AM51" s="26">
        <f t="shared" si="11"/>
        <v>2.7027027027027026</v>
      </c>
      <c r="AN51" s="6">
        <v>5</v>
      </c>
      <c r="AO51" s="6">
        <v>0</v>
      </c>
      <c r="AP51" s="26">
        <f t="shared" si="12"/>
        <v>0</v>
      </c>
      <c r="AQ51" s="6">
        <v>0</v>
      </c>
      <c r="AR51" s="30" t="s">
        <v>536</v>
      </c>
      <c r="AS51" s="6">
        <v>0</v>
      </c>
      <c r="AT51" s="26">
        <f t="shared" si="13"/>
        <v>0</v>
      </c>
      <c r="AU51" s="6">
        <v>0</v>
      </c>
      <c r="AV51" s="6">
        <v>2</v>
      </c>
      <c r="AW51" s="26">
        <f t="shared" si="14"/>
        <v>1.0810810810810811</v>
      </c>
      <c r="AX51" s="6">
        <v>2</v>
      </c>
      <c r="AY51" s="6">
        <v>1</v>
      </c>
      <c r="AZ51" s="26">
        <f t="shared" si="15"/>
        <v>0.5405405405405406</v>
      </c>
      <c r="BA51" s="6">
        <v>1</v>
      </c>
    </row>
    <row r="52" spans="1:53" s="40" customFormat="1" ht="13.5" customHeight="1" thickBot="1">
      <c r="A52" s="29" t="s">
        <v>537</v>
      </c>
      <c r="B52" s="6">
        <v>276</v>
      </c>
      <c r="C52" s="6">
        <f t="shared" si="16"/>
        <v>127</v>
      </c>
      <c r="D52" s="6">
        <v>2</v>
      </c>
      <c r="E52" s="26">
        <f t="shared" si="0"/>
        <v>0.7246376811594203</v>
      </c>
      <c r="F52" s="6">
        <v>2</v>
      </c>
      <c r="G52" s="6">
        <v>1</v>
      </c>
      <c r="H52" s="26">
        <f t="shared" si="1"/>
        <v>0.36231884057971014</v>
      </c>
      <c r="I52" s="6">
        <v>1</v>
      </c>
      <c r="J52" s="6">
        <v>34</v>
      </c>
      <c r="K52" s="26">
        <f t="shared" si="2"/>
        <v>12.318840579710146</v>
      </c>
      <c r="L52" s="6">
        <v>40</v>
      </c>
      <c r="M52" s="6">
        <v>42</v>
      </c>
      <c r="N52" s="26">
        <f t="shared" si="3"/>
        <v>15.217391304347828</v>
      </c>
      <c r="O52" s="6">
        <v>44</v>
      </c>
      <c r="P52" s="6">
        <v>16</v>
      </c>
      <c r="Q52" s="26">
        <f t="shared" si="4"/>
        <v>5.797101449275362</v>
      </c>
      <c r="R52" s="6">
        <v>19</v>
      </c>
      <c r="S52" s="6">
        <v>0</v>
      </c>
      <c r="T52" s="26">
        <f t="shared" si="5"/>
        <v>0</v>
      </c>
      <c r="U52" s="6">
        <v>0</v>
      </c>
      <c r="V52" s="29" t="s">
        <v>537</v>
      </c>
      <c r="W52" s="6">
        <v>0</v>
      </c>
      <c r="X52" s="26">
        <f t="shared" si="6"/>
        <v>0</v>
      </c>
      <c r="Y52" s="6">
        <v>0</v>
      </c>
      <c r="Z52" s="6">
        <v>0</v>
      </c>
      <c r="AA52" s="26">
        <f t="shared" si="7"/>
        <v>0</v>
      </c>
      <c r="AB52" s="6">
        <v>0</v>
      </c>
      <c r="AC52" s="6">
        <v>0</v>
      </c>
      <c r="AD52" s="26">
        <f t="shared" si="8"/>
        <v>0</v>
      </c>
      <c r="AE52" s="6">
        <v>0</v>
      </c>
      <c r="AF52" s="6">
        <v>10</v>
      </c>
      <c r="AG52" s="26">
        <f t="shared" si="9"/>
        <v>3.6231884057971016</v>
      </c>
      <c r="AH52" s="6">
        <v>12</v>
      </c>
      <c r="AI52" s="6">
        <v>1</v>
      </c>
      <c r="AJ52" s="26">
        <f t="shared" si="10"/>
        <v>0.36231884057971014</v>
      </c>
      <c r="AK52" s="6">
        <v>1</v>
      </c>
      <c r="AL52" s="6">
        <v>5</v>
      </c>
      <c r="AM52" s="26">
        <f t="shared" si="11"/>
        <v>1.8115942028985508</v>
      </c>
      <c r="AN52" s="6">
        <v>5</v>
      </c>
      <c r="AO52" s="6">
        <v>0</v>
      </c>
      <c r="AP52" s="26">
        <f t="shared" si="12"/>
        <v>0</v>
      </c>
      <c r="AQ52" s="6">
        <v>0</v>
      </c>
      <c r="AR52" s="29" t="s">
        <v>537</v>
      </c>
      <c r="AS52" s="6">
        <v>0</v>
      </c>
      <c r="AT52" s="26">
        <f t="shared" si="13"/>
        <v>0</v>
      </c>
      <c r="AU52" s="6">
        <v>0</v>
      </c>
      <c r="AV52" s="6">
        <v>1</v>
      </c>
      <c r="AW52" s="26">
        <f t="shared" si="14"/>
        <v>0.36231884057971014</v>
      </c>
      <c r="AX52" s="6">
        <v>1</v>
      </c>
      <c r="AY52" s="6">
        <v>2</v>
      </c>
      <c r="AZ52" s="26">
        <f t="shared" si="15"/>
        <v>0.7246376811594203</v>
      </c>
      <c r="BA52" s="6">
        <v>2</v>
      </c>
    </row>
    <row r="53" spans="1:53" s="40" customFormat="1" ht="12" customHeight="1">
      <c r="A53" s="62" t="s">
        <v>266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</row>
    <row r="54" s="40" customFormat="1" ht="27" customHeight="1"/>
    <row r="55" spans="1:53" s="40" customFormat="1" ht="13.5" customHeight="1">
      <c r="A55" s="88" t="s">
        <v>500</v>
      </c>
      <c r="B55" s="102"/>
      <c r="C55" s="102"/>
      <c r="D55" s="102"/>
      <c r="E55" s="102"/>
      <c r="F55" s="102"/>
      <c r="G55" s="102"/>
      <c r="H55" s="102"/>
      <c r="I55" s="102"/>
      <c r="J55" s="102" t="s">
        <v>501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88" t="s">
        <v>502</v>
      </c>
      <c r="W55" s="102"/>
      <c r="X55" s="102"/>
      <c r="Y55" s="102"/>
      <c r="Z55" s="102"/>
      <c r="AA55" s="102"/>
      <c r="AB55" s="102"/>
      <c r="AC55" s="102"/>
      <c r="AD55" s="102"/>
      <c r="AE55" s="102"/>
      <c r="AF55" s="102" t="s">
        <v>503</v>
      </c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 t="s">
        <v>504</v>
      </c>
      <c r="AS55" s="102"/>
      <c r="AT55" s="102"/>
      <c r="AU55" s="102"/>
      <c r="AV55" s="102"/>
      <c r="AW55" s="102"/>
      <c r="AX55" s="102"/>
      <c r="AY55" s="102"/>
      <c r="AZ55" s="102"/>
      <c r="BA55" s="102"/>
    </row>
  </sheetData>
  <mergeCells count="41"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  <mergeCell ref="W3:AE3"/>
    <mergeCell ref="W4:Y4"/>
    <mergeCell ref="Z4:AB4"/>
    <mergeCell ref="AC4:AE4"/>
    <mergeCell ref="M4:O4"/>
    <mergeCell ref="P4:R4"/>
    <mergeCell ref="S4:U4"/>
    <mergeCell ref="V3:V5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A1:I1"/>
    <mergeCell ref="A2:I2"/>
    <mergeCell ref="J2:R2"/>
    <mergeCell ref="J1:R1"/>
    <mergeCell ref="V1:AE1"/>
    <mergeCell ref="AF1:AQ1"/>
    <mergeCell ref="AR1:BA1"/>
    <mergeCell ref="A55:I55"/>
    <mergeCell ref="J55:U55"/>
    <mergeCell ref="V55:AE55"/>
    <mergeCell ref="AF55:AQ55"/>
    <mergeCell ref="AR55:BA55"/>
    <mergeCell ref="AR2:AX2"/>
    <mergeCell ref="V2:AE2"/>
  </mergeCells>
  <dataValidations count="1">
    <dataValidation type="whole" allowBlank="1" showInputMessage="1" showErrorMessage="1" errorTitle="嘿嘿！你粉混喔" error="數字必須素整數而且不得小於 0 也應該不會大於 50000000 吧" sqref="B10:B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68" customWidth="1"/>
    <col min="2" max="2" width="6.50390625" style="68" customWidth="1"/>
    <col min="3" max="3" width="6.375" style="68" customWidth="1"/>
    <col min="4" max="4" width="6.25390625" style="68" customWidth="1"/>
    <col min="5" max="5" width="6.50390625" style="68" customWidth="1"/>
    <col min="6" max="6" width="6.125" style="68" customWidth="1"/>
    <col min="7" max="8" width="6.50390625" style="68" customWidth="1"/>
    <col min="9" max="9" width="6.125" style="68" customWidth="1"/>
    <col min="10" max="10" width="26.625" style="68" customWidth="1"/>
    <col min="11" max="12" width="6.125" style="68" customWidth="1"/>
    <col min="13" max="13" width="5.375" style="68" customWidth="1"/>
    <col min="14" max="14" width="5.875" style="68" customWidth="1"/>
    <col min="15" max="15" width="6.00390625" style="68" customWidth="1"/>
    <col min="16" max="16" width="5.375" style="68" customWidth="1"/>
    <col min="17" max="17" width="5.875" style="68" customWidth="1"/>
    <col min="18" max="18" width="5.75390625" style="68" customWidth="1"/>
    <col min="19" max="19" width="5.125" style="68" customWidth="1"/>
    <col min="20" max="31" width="6.375" style="68" customWidth="1"/>
    <col min="32" max="32" width="26.625" style="68" customWidth="1"/>
    <col min="33" max="34" width="6.125" style="68" customWidth="1"/>
    <col min="35" max="35" width="5.25390625" style="68" customWidth="1"/>
    <col min="36" max="36" width="5.625" style="68" customWidth="1"/>
    <col min="37" max="37" width="6.125" style="68" customWidth="1"/>
    <col min="38" max="38" width="5.75390625" style="68" customWidth="1"/>
    <col min="39" max="39" width="5.875" style="68" customWidth="1"/>
    <col min="40" max="40" width="6.125" style="68" customWidth="1"/>
    <col min="41" max="41" width="5.875" style="68" customWidth="1"/>
    <col min="42" max="53" width="6.375" style="68" customWidth="1"/>
    <col min="54" max="16384" width="9.00390625" style="68" customWidth="1"/>
  </cols>
  <sheetData>
    <row r="1" spans="1:53" s="33" customFormat="1" ht="48" customHeight="1">
      <c r="A1" s="166" t="s">
        <v>288</v>
      </c>
      <c r="B1" s="166"/>
      <c r="C1" s="166"/>
      <c r="D1" s="166"/>
      <c r="E1" s="166"/>
      <c r="F1" s="166"/>
      <c r="G1" s="166"/>
      <c r="H1" s="166"/>
      <c r="I1" s="166"/>
      <c r="J1" s="109" t="s">
        <v>447</v>
      </c>
      <c r="K1" s="109"/>
      <c r="L1" s="109"/>
      <c r="M1" s="109"/>
      <c r="N1" s="109"/>
      <c r="O1" s="109"/>
      <c r="P1" s="109"/>
      <c r="Q1" s="109"/>
      <c r="R1" s="109"/>
      <c r="S1" s="109"/>
      <c r="T1" s="133" t="s">
        <v>319</v>
      </c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09" t="s">
        <v>448</v>
      </c>
      <c r="AG1" s="109"/>
      <c r="AH1" s="109"/>
      <c r="AI1" s="109"/>
      <c r="AJ1" s="109"/>
      <c r="AK1" s="109"/>
      <c r="AL1" s="109"/>
      <c r="AM1" s="109"/>
      <c r="AN1" s="109"/>
      <c r="AO1" s="109"/>
      <c r="AP1" s="133" t="s">
        <v>325</v>
      </c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1:256" s="40" customFormat="1" ht="12.75" customHeight="1" thickBot="1">
      <c r="A2" s="204" t="s">
        <v>610</v>
      </c>
      <c r="B2" s="204"/>
      <c r="C2" s="204"/>
      <c r="D2" s="204"/>
      <c r="E2" s="204"/>
      <c r="F2" s="204"/>
      <c r="G2" s="35" t="s">
        <v>320</v>
      </c>
      <c r="H2" s="35"/>
      <c r="I2" s="35"/>
      <c r="J2" s="91" t="s">
        <v>358</v>
      </c>
      <c r="K2" s="91"/>
      <c r="L2" s="91"/>
      <c r="M2" s="91"/>
      <c r="N2" s="91"/>
      <c r="O2" s="91"/>
      <c r="P2" s="91"/>
      <c r="Q2" s="91"/>
      <c r="R2" s="91"/>
      <c r="S2" s="91"/>
      <c r="T2" s="131" t="s">
        <v>606</v>
      </c>
      <c r="U2" s="131"/>
      <c r="V2" s="131"/>
      <c r="W2" s="131"/>
      <c r="X2" s="131"/>
      <c r="Y2" s="131"/>
      <c r="Z2" s="131"/>
      <c r="AA2" s="131"/>
      <c r="AB2" s="131"/>
      <c r="AE2" s="34" t="s">
        <v>320</v>
      </c>
      <c r="AF2" s="91" t="s">
        <v>358</v>
      </c>
      <c r="AG2" s="91"/>
      <c r="AH2" s="91"/>
      <c r="AI2" s="91"/>
      <c r="AJ2" s="91"/>
      <c r="AK2" s="91"/>
      <c r="AL2" s="91"/>
      <c r="AM2" s="91"/>
      <c r="AN2" s="91"/>
      <c r="AO2" s="91"/>
      <c r="AP2" s="131" t="s">
        <v>606</v>
      </c>
      <c r="AQ2" s="131"/>
      <c r="AR2" s="131"/>
      <c r="AS2" s="131"/>
      <c r="AT2" s="131"/>
      <c r="AU2" s="131"/>
      <c r="AV2" s="131"/>
      <c r="AW2" s="131"/>
      <c r="AX2" s="131"/>
      <c r="AZ2" s="35"/>
      <c r="BA2" s="34" t="s">
        <v>320</v>
      </c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65" customFormat="1" ht="15" customHeight="1">
      <c r="A3" s="106" t="s">
        <v>267</v>
      </c>
      <c r="B3" s="190" t="s">
        <v>134</v>
      </c>
      <c r="C3" s="182" t="s">
        <v>431</v>
      </c>
      <c r="D3" s="175" t="s">
        <v>432</v>
      </c>
      <c r="E3" s="103"/>
      <c r="F3" s="103"/>
      <c r="G3" s="103"/>
      <c r="H3" s="103"/>
      <c r="I3" s="103"/>
      <c r="J3" s="199" t="s">
        <v>267</v>
      </c>
      <c r="K3" s="201" t="s">
        <v>433</v>
      </c>
      <c r="L3" s="96"/>
      <c r="M3" s="96"/>
      <c r="N3" s="96"/>
      <c r="O3" s="96"/>
      <c r="P3" s="96"/>
      <c r="Q3" s="96"/>
      <c r="R3" s="96"/>
      <c r="S3" s="96"/>
      <c r="T3" s="196" t="s">
        <v>434</v>
      </c>
      <c r="U3" s="196"/>
      <c r="V3" s="196"/>
      <c r="W3" s="96"/>
      <c r="X3" s="96"/>
      <c r="Y3" s="96"/>
      <c r="Z3" s="96"/>
      <c r="AA3" s="96"/>
      <c r="AB3" s="96"/>
      <c r="AC3" s="96"/>
      <c r="AD3" s="96"/>
      <c r="AE3" s="96"/>
      <c r="AF3" s="106" t="s">
        <v>267</v>
      </c>
      <c r="AG3" s="87" t="s">
        <v>435</v>
      </c>
      <c r="AH3" s="197"/>
      <c r="AI3" s="197"/>
      <c r="AJ3" s="197"/>
      <c r="AK3" s="197"/>
      <c r="AL3" s="197"/>
      <c r="AM3" s="197"/>
      <c r="AN3" s="197"/>
      <c r="AO3" s="197"/>
      <c r="AP3" s="185" t="s">
        <v>478</v>
      </c>
      <c r="AQ3" s="185"/>
      <c r="AR3" s="89"/>
      <c r="AS3" s="190" t="s">
        <v>436</v>
      </c>
      <c r="AT3" s="182"/>
      <c r="AU3" s="182"/>
      <c r="AV3" s="182" t="s">
        <v>272</v>
      </c>
      <c r="AW3" s="182"/>
      <c r="AX3" s="182"/>
      <c r="AY3" s="185" t="s">
        <v>477</v>
      </c>
      <c r="AZ3" s="185"/>
      <c r="BA3" s="185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63" customFormat="1" ht="24" customHeight="1">
      <c r="A4" s="148"/>
      <c r="B4" s="178"/>
      <c r="C4" s="184"/>
      <c r="D4" s="195" t="s">
        <v>273</v>
      </c>
      <c r="E4" s="184"/>
      <c r="F4" s="184"/>
      <c r="G4" s="195" t="s">
        <v>274</v>
      </c>
      <c r="H4" s="184"/>
      <c r="I4" s="184"/>
      <c r="J4" s="200"/>
      <c r="K4" s="195" t="s">
        <v>437</v>
      </c>
      <c r="L4" s="184"/>
      <c r="M4" s="184"/>
      <c r="N4" s="195" t="s">
        <v>438</v>
      </c>
      <c r="O4" s="184"/>
      <c r="P4" s="184"/>
      <c r="Q4" s="195" t="s">
        <v>277</v>
      </c>
      <c r="R4" s="184"/>
      <c r="S4" s="184"/>
      <c r="T4" s="180" t="s">
        <v>278</v>
      </c>
      <c r="U4" s="177"/>
      <c r="V4" s="178"/>
      <c r="W4" s="194" t="s">
        <v>279</v>
      </c>
      <c r="X4" s="184"/>
      <c r="Y4" s="184"/>
      <c r="Z4" s="195" t="s">
        <v>280</v>
      </c>
      <c r="AA4" s="184"/>
      <c r="AB4" s="184"/>
      <c r="AC4" s="195" t="s">
        <v>349</v>
      </c>
      <c r="AD4" s="184"/>
      <c r="AE4" s="198"/>
      <c r="AF4" s="148"/>
      <c r="AG4" s="194" t="s">
        <v>281</v>
      </c>
      <c r="AH4" s="184"/>
      <c r="AI4" s="184"/>
      <c r="AJ4" s="195" t="s">
        <v>282</v>
      </c>
      <c r="AK4" s="184"/>
      <c r="AL4" s="184"/>
      <c r="AM4" s="195" t="s">
        <v>479</v>
      </c>
      <c r="AN4" s="184"/>
      <c r="AO4" s="184"/>
      <c r="AP4" s="192"/>
      <c r="AQ4" s="151"/>
      <c r="AR4" s="193"/>
      <c r="AS4" s="194"/>
      <c r="AT4" s="195"/>
      <c r="AU4" s="195"/>
      <c r="AV4" s="195"/>
      <c r="AW4" s="195"/>
      <c r="AX4" s="195"/>
      <c r="AY4" s="151"/>
      <c r="AZ4" s="151"/>
      <c r="BA4" s="192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9" customFormat="1" ht="24" customHeight="1" thickBot="1">
      <c r="A5" s="107"/>
      <c r="B5" s="202"/>
      <c r="C5" s="203"/>
      <c r="D5" s="37" t="s">
        <v>283</v>
      </c>
      <c r="E5" s="51" t="s">
        <v>347</v>
      </c>
      <c r="F5" s="37" t="s">
        <v>439</v>
      </c>
      <c r="G5" s="37" t="s">
        <v>283</v>
      </c>
      <c r="H5" s="51" t="s">
        <v>347</v>
      </c>
      <c r="I5" s="37" t="s">
        <v>439</v>
      </c>
      <c r="J5" s="90"/>
      <c r="K5" s="37" t="s">
        <v>283</v>
      </c>
      <c r="L5" s="51" t="s">
        <v>347</v>
      </c>
      <c r="M5" s="37" t="s">
        <v>439</v>
      </c>
      <c r="N5" s="37" t="s">
        <v>283</v>
      </c>
      <c r="O5" s="51" t="s">
        <v>347</v>
      </c>
      <c r="P5" s="37" t="s">
        <v>439</v>
      </c>
      <c r="Q5" s="37" t="s">
        <v>283</v>
      </c>
      <c r="R5" s="51" t="s">
        <v>347</v>
      </c>
      <c r="S5" s="37" t="s">
        <v>439</v>
      </c>
      <c r="T5" s="38" t="s">
        <v>283</v>
      </c>
      <c r="U5" s="52" t="s">
        <v>347</v>
      </c>
      <c r="V5" s="37" t="s">
        <v>439</v>
      </c>
      <c r="W5" s="37" t="s">
        <v>283</v>
      </c>
      <c r="X5" s="51" t="s">
        <v>347</v>
      </c>
      <c r="Y5" s="37" t="s">
        <v>439</v>
      </c>
      <c r="Z5" s="37" t="s">
        <v>283</v>
      </c>
      <c r="AA5" s="51" t="s">
        <v>347</v>
      </c>
      <c r="AB5" s="37" t="s">
        <v>439</v>
      </c>
      <c r="AC5" s="37" t="s">
        <v>283</v>
      </c>
      <c r="AD5" s="51" t="s">
        <v>347</v>
      </c>
      <c r="AE5" s="50" t="s">
        <v>439</v>
      </c>
      <c r="AF5" s="107"/>
      <c r="AG5" s="38" t="s">
        <v>283</v>
      </c>
      <c r="AH5" s="51" t="s">
        <v>347</v>
      </c>
      <c r="AI5" s="37" t="s">
        <v>439</v>
      </c>
      <c r="AJ5" s="37" t="s">
        <v>283</v>
      </c>
      <c r="AK5" s="51" t="s">
        <v>347</v>
      </c>
      <c r="AL5" s="37" t="s">
        <v>439</v>
      </c>
      <c r="AM5" s="37" t="s">
        <v>283</v>
      </c>
      <c r="AN5" s="51" t="s">
        <v>347</v>
      </c>
      <c r="AO5" s="37" t="s">
        <v>439</v>
      </c>
      <c r="AP5" s="38" t="s">
        <v>283</v>
      </c>
      <c r="AQ5" s="52" t="s">
        <v>347</v>
      </c>
      <c r="AR5" s="37" t="s">
        <v>439</v>
      </c>
      <c r="AS5" s="37" t="s">
        <v>283</v>
      </c>
      <c r="AT5" s="51" t="s">
        <v>347</v>
      </c>
      <c r="AU5" s="37" t="s">
        <v>439</v>
      </c>
      <c r="AV5" s="37" t="s">
        <v>283</v>
      </c>
      <c r="AW5" s="51" t="s">
        <v>347</v>
      </c>
      <c r="AX5" s="37" t="s">
        <v>439</v>
      </c>
      <c r="AY5" s="37" t="s">
        <v>283</v>
      </c>
      <c r="AZ5" s="54" t="s">
        <v>347</v>
      </c>
      <c r="BA5" s="50" t="s">
        <v>439</v>
      </c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40" customFormat="1" ht="15" customHeight="1">
      <c r="A6" s="29" t="s">
        <v>106</v>
      </c>
      <c r="B6" s="6">
        <f>SUM(B7+B8+B9,B37:B52)</f>
        <v>2869</v>
      </c>
      <c r="C6" s="6">
        <f>SUM(C7+C8+C9,C37:C52)</f>
        <v>1179</v>
      </c>
      <c r="D6" s="6">
        <f>SUM(D7+D8+D9,D37:D52)</f>
        <v>11</v>
      </c>
      <c r="E6" s="26">
        <f aca="true" t="shared" si="0" ref="E6:E52">IF(D6&gt;$B6,999,IF($B6=0,0,D6/$B6*100))</f>
        <v>0.3834088532589752</v>
      </c>
      <c r="F6" s="6">
        <f>SUM(F7+F8+F9,F37:F52)</f>
        <v>11</v>
      </c>
      <c r="G6" s="6">
        <f>SUM(G7+G8+G9,G37:G52)</f>
        <v>11</v>
      </c>
      <c r="H6" s="26">
        <f aca="true" t="shared" si="1" ref="H6:H52">IF(G6&gt;$B6,999,IF($B6=0,0,G6/$B6*100))</f>
        <v>0.3834088532589752</v>
      </c>
      <c r="I6" s="6">
        <f>SUM(I7+I8+I9,I37:I52)</f>
        <v>12</v>
      </c>
      <c r="J6" s="29" t="s">
        <v>106</v>
      </c>
      <c r="K6" s="6">
        <f>SUM(K7+K8+K9,K37:K52)</f>
        <v>329</v>
      </c>
      <c r="L6" s="26">
        <f aca="true" t="shared" si="2" ref="L6:L52">IF(K6&gt;$B6,999,IF($B6=0,0,K6/$B6*100))</f>
        <v>11.467410247472987</v>
      </c>
      <c r="M6" s="6">
        <f>SUM(M7+M8+M9,M37:M52)</f>
        <v>370</v>
      </c>
      <c r="N6" s="6">
        <f>SUM(N7+N8+N9,N37:N52)</f>
        <v>349</v>
      </c>
      <c r="O6" s="26">
        <f aca="true" t="shared" si="3" ref="O6:O52">IF(N6&gt;$B6,999,IF($B6=0,0,N6/$B6*100))</f>
        <v>12.164517253398396</v>
      </c>
      <c r="P6" s="6">
        <f>SUM(P7+P8+P9,P37:P52)</f>
        <v>377</v>
      </c>
      <c r="Q6" s="6">
        <f>SUM(Q7+Q8+Q9,Q37:Q52)</f>
        <v>188</v>
      </c>
      <c r="R6" s="26">
        <f aca="true" t="shared" si="4" ref="R6:R52">IF(Q6&gt;$B6,999,IF($B6=0,0,Q6/$B6*100))</f>
        <v>6.55280585569885</v>
      </c>
      <c r="S6" s="6">
        <f>SUM(S7+S8+S9,S37:S52)</f>
        <v>211</v>
      </c>
      <c r="T6" s="6">
        <f>SUM(T7+T8+T9,T37:T52)</f>
        <v>2</v>
      </c>
      <c r="U6" s="26">
        <f aca="true" t="shared" si="5" ref="U6:U52">IF(T6&gt;$B6,999,IF($B6=0,0,T6/$B6*100))</f>
        <v>0.06971070059254096</v>
      </c>
      <c r="V6" s="6">
        <f>SUM(V7+V8+V9,V37:V52)</f>
        <v>2</v>
      </c>
      <c r="W6" s="6">
        <f>SUM(W7+W8+W9,W37:W52)</f>
        <v>10</v>
      </c>
      <c r="X6" s="26">
        <f aca="true" t="shared" si="6" ref="X6:X52">IF(W6&gt;$B6,999,IF($B6=0,0,W6/$B6*100))</f>
        <v>0.34855350296270476</v>
      </c>
      <c r="Y6" s="6">
        <f>SUM(Y7+Y8+Y9,Y37:Y52)</f>
        <v>10</v>
      </c>
      <c r="Z6" s="6">
        <f>SUM(Z7+Z8+Z9,Z37:Z52)</f>
        <v>1</v>
      </c>
      <c r="AA6" s="26">
        <f aca="true" t="shared" si="7" ref="AA6:AA52">IF(Z6&gt;$B6,999,IF($B6=0,0,Z6/$B6*100))</f>
        <v>0.03485535029627048</v>
      </c>
      <c r="AB6" s="6">
        <f>SUM(AB7+AB8+AB9,AB37:AB52)</f>
        <v>1</v>
      </c>
      <c r="AC6" s="6">
        <f>SUM(AC7+AC8+AC9,AC37:AC52)</f>
        <v>2</v>
      </c>
      <c r="AD6" s="26">
        <f aca="true" t="shared" si="8" ref="AD6:AD52">IF(AC6&gt;$B6,999,IF($B6=0,0,AC6/$B6*100))</f>
        <v>0.06971070059254096</v>
      </c>
      <c r="AE6" s="6">
        <f>SUM(AE7+AE8+AE9,AE37:AE52)</f>
        <v>3</v>
      </c>
      <c r="AF6" s="29" t="s">
        <v>106</v>
      </c>
      <c r="AG6" s="6">
        <f>SUM(AG7+AG8+AG9,AG37:AG52)</f>
        <v>7</v>
      </c>
      <c r="AH6" s="26">
        <f aca="true" t="shared" si="9" ref="AH6:AH52">IF(AG6&gt;$B6,999,IF($B6=0,0,AG6/$B6*100))</f>
        <v>0.24398745207389336</v>
      </c>
      <c r="AI6" s="6">
        <f>SUM(AI7+AI8+AI9,AI37:AI52)</f>
        <v>8</v>
      </c>
      <c r="AJ6" s="6">
        <f>SUM(AJ7+AJ8+AJ9,AJ37:AJ52)</f>
        <v>20</v>
      </c>
      <c r="AK6" s="26">
        <f aca="true" t="shared" si="10" ref="AK6:AK52">IF(AJ6&gt;$B6,999,IF($B6=0,0,AJ6/$B6*100))</f>
        <v>0.6971070059254095</v>
      </c>
      <c r="AL6" s="6">
        <f>SUM(AL7+AL8+AL9,AL37:AL52)</f>
        <v>20</v>
      </c>
      <c r="AM6" s="6">
        <f>SUM(AM7+AM8+AM9,AM37:AM52)</f>
        <v>118</v>
      </c>
      <c r="AN6" s="26">
        <f aca="true" t="shared" si="11" ref="AN6:AN52">IF(AM6&gt;$B6,999,IF($B6=0,0,AM6/$B6*100))</f>
        <v>4.112931334959916</v>
      </c>
      <c r="AO6" s="6">
        <f>SUM(AO7+AO8+AO9,AO37:AO52)</f>
        <v>118</v>
      </c>
      <c r="AP6" s="6">
        <f>SUM(AP7+AP8+AP9,AP37:AP52)</f>
        <v>3</v>
      </c>
      <c r="AQ6" s="26">
        <f aca="true" t="shared" si="12" ref="AQ6:AQ52">IF(AP6&gt;$B6,999,IF($B6=0,0,AP6/$B6*100))</f>
        <v>0.10456605088881143</v>
      </c>
      <c r="AR6" s="6">
        <f>SUM(AR7+AR8+AR9,AR37:AR52)</f>
        <v>3</v>
      </c>
      <c r="AS6" s="6">
        <f>SUM(AS7+AS8+AS9,AS37:AS52)</f>
        <v>1</v>
      </c>
      <c r="AT6" s="26">
        <f aca="true" t="shared" si="13" ref="AT6:AT52">IF(AS6&gt;$B6,999,IF($B6=0,0,AS6/$B6*100))</f>
        <v>0.03485535029627048</v>
      </c>
      <c r="AU6" s="6">
        <f>SUM(AU7+AU8+AU9,AU37:AU52)</f>
        <v>1</v>
      </c>
      <c r="AV6" s="6">
        <f>SUM(AV7+AV8+AV9,AV37:AV52)</f>
        <v>19</v>
      </c>
      <c r="AW6" s="26">
        <f aca="true" t="shared" si="14" ref="AW6:AW52">IF(AV6&gt;$B6,999,IF($B6=0,0,AV6/$B6*100))</f>
        <v>0.6622516556291391</v>
      </c>
      <c r="AX6" s="6">
        <f>SUM(AX7+AX8+AX9,AX37:AX52)</f>
        <v>20</v>
      </c>
      <c r="AY6" s="6">
        <f>SUM(AY7+AY8+AY9,AY37:AY52)</f>
        <v>12</v>
      </c>
      <c r="AZ6" s="26">
        <f aca="true" t="shared" si="15" ref="AZ6:AZ52">IF(AY6&gt;$B6,999,IF($B6=0,0,AY6/$B6*100))</f>
        <v>0.41826420355524574</v>
      </c>
      <c r="BA6" s="6">
        <f>SUM(BA7+BA8+BA9,BA37:BA52)</f>
        <v>12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40" customFormat="1" ht="14.25" customHeight="1">
      <c r="A7" s="29" t="s">
        <v>324</v>
      </c>
      <c r="B7" s="6">
        <v>0</v>
      </c>
      <c r="C7" s="6">
        <f>SUM(F7+I7+M7+P7+S7+V7+Y7+AB7+AE7+AI7+AL7+AO7+AR7+AU7+AX7+BA7)</f>
        <v>0</v>
      </c>
      <c r="D7" s="6">
        <v>0</v>
      </c>
      <c r="E7" s="26">
        <f t="shared" si="0"/>
        <v>0</v>
      </c>
      <c r="F7" s="6">
        <v>0</v>
      </c>
      <c r="G7" s="6">
        <v>0</v>
      </c>
      <c r="H7" s="26">
        <f t="shared" si="1"/>
        <v>0</v>
      </c>
      <c r="I7" s="6">
        <v>0</v>
      </c>
      <c r="J7" s="29" t="s">
        <v>324</v>
      </c>
      <c r="K7" s="6">
        <v>0</v>
      </c>
      <c r="L7" s="26">
        <f t="shared" si="2"/>
        <v>0</v>
      </c>
      <c r="M7" s="6">
        <v>0</v>
      </c>
      <c r="N7" s="6">
        <v>0</v>
      </c>
      <c r="O7" s="26">
        <f t="shared" si="3"/>
        <v>0</v>
      </c>
      <c r="P7" s="6">
        <v>0</v>
      </c>
      <c r="Q7" s="6">
        <v>0</v>
      </c>
      <c r="R7" s="26">
        <f t="shared" si="4"/>
        <v>0</v>
      </c>
      <c r="S7" s="6">
        <v>0</v>
      </c>
      <c r="T7" s="6">
        <v>0</v>
      </c>
      <c r="U7" s="26">
        <f t="shared" si="5"/>
        <v>0</v>
      </c>
      <c r="V7" s="6">
        <v>0</v>
      </c>
      <c r="W7" s="6">
        <v>0</v>
      </c>
      <c r="X7" s="26">
        <f t="shared" si="6"/>
        <v>0</v>
      </c>
      <c r="Y7" s="6">
        <v>0</v>
      </c>
      <c r="Z7" s="6">
        <v>0</v>
      </c>
      <c r="AA7" s="26">
        <f t="shared" si="7"/>
        <v>0</v>
      </c>
      <c r="AB7" s="6">
        <v>0</v>
      </c>
      <c r="AC7" s="6">
        <v>0</v>
      </c>
      <c r="AD7" s="26">
        <f t="shared" si="8"/>
        <v>0</v>
      </c>
      <c r="AE7" s="6">
        <v>0</v>
      </c>
      <c r="AF7" s="29" t="s">
        <v>324</v>
      </c>
      <c r="AG7" s="6">
        <v>0</v>
      </c>
      <c r="AH7" s="26">
        <f t="shared" si="9"/>
        <v>0</v>
      </c>
      <c r="AI7" s="6">
        <v>0</v>
      </c>
      <c r="AJ7" s="6">
        <v>0</v>
      </c>
      <c r="AK7" s="26">
        <f t="shared" si="10"/>
        <v>0</v>
      </c>
      <c r="AL7" s="6">
        <v>0</v>
      </c>
      <c r="AM7" s="6">
        <v>0</v>
      </c>
      <c r="AN7" s="26">
        <f t="shared" si="11"/>
        <v>0</v>
      </c>
      <c r="AO7" s="6">
        <v>0</v>
      </c>
      <c r="AP7" s="6">
        <v>0</v>
      </c>
      <c r="AQ7" s="26">
        <f t="shared" si="12"/>
        <v>0</v>
      </c>
      <c r="AR7" s="6">
        <v>0</v>
      </c>
      <c r="AS7" s="6">
        <v>0</v>
      </c>
      <c r="AT7" s="26">
        <f t="shared" si="13"/>
        <v>0</v>
      </c>
      <c r="AU7" s="6">
        <v>0</v>
      </c>
      <c r="AV7" s="6">
        <v>0</v>
      </c>
      <c r="AW7" s="26">
        <f t="shared" si="14"/>
        <v>0</v>
      </c>
      <c r="AX7" s="6">
        <v>0</v>
      </c>
      <c r="AY7" s="6">
        <v>0</v>
      </c>
      <c r="AZ7" s="26">
        <f t="shared" si="15"/>
        <v>0</v>
      </c>
      <c r="BA7" s="6">
        <v>0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40" customFormat="1" ht="11.25" customHeight="1">
      <c r="A8" s="29" t="s">
        <v>361</v>
      </c>
      <c r="B8" s="6">
        <v>1</v>
      </c>
      <c r="C8" s="6">
        <f>SUM(F8+I8+M8+P8+S8+V8+Y8+AB8+AE8+AI8+AL8+AO8+AR8+AU8+AX8+BA8)</f>
        <v>0</v>
      </c>
      <c r="D8" s="6">
        <v>0</v>
      </c>
      <c r="E8" s="26">
        <f t="shared" si="0"/>
        <v>0</v>
      </c>
      <c r="F8" s="6">
        <v>0</v>
      </c>
      <c r="G8" s="6">
        <v>0</v>
      </c>
      <c r="H8" s="26">
        <f t="shared" si="1"/>
        <v>0</v>
      </c>
      <c r="I8" s="6">
        <v>0</v>
      </c>
      <c r="J8" s="29" t="s">
        <v>361</v>
      </c>
      <c r="K8" s="6">
        <v>0</v>
      </c>
      <c r="L8" s="26">
        <f t="shared" si="2"/>
        <v>0</v>
      </c>
      <c r="M8" s="6">
        <v>0</v>
      </c>
      <c r="N8" s="6">
        <v>0</v>
      </c>
      <c r="O8" s="26">
        <f t="shared" si="3"/>
        <v>0</v>
      </c>
      <c r="P8" s="6">
        <v>0</v>
      </c>
      <c r="Q8" s="6">
        <v>0</v>
      </c>
      <c r="R8" s="26">
        <f t="shared" si="4"/>
        <v>0</v>
      </c>
      <c r="S8" s="6">
        <v>0</v>
      </c>
      <c r="T8" s="6">
        <v>0</v>
      </c>
      <c r="U8" s="26">
        <f t="shared" si="5"/>
        <v>0</v>
      </c>
      <c r="V8" s="6">
        <v>0</v>
      </c>
      <c r="W8" s="6">
        <v>0</v>
      </c>
      <c r="X8" s="26">
        <f t="shared" si="6"/>
        <v>0</v>
      </c>
      <c r="Y8" s="6">
        <v>0</v>
      </c>
      <c r="Z8" s="6">
        <v>0</v>
      </c>
      <c r="AA8" s="26">
        <f t="shared" si="7"/>
        <v>0</v>
      </c>
      <c r="AB8" s="6">
        <v>0</v>
      </c>
      <c r="AC8" s="6">
        <v>0</v>
      </c>
      <c r="AD8" s="26">
        <f t="shared" si="8"/>
        <v>0</v>
      </c>
      <c r="AE8" s="6">
        <v>0</v>
      </c>
      <c r="AF8" s="29" t="s">
        <v>361</v>
      </c>
      <c r="AG8" s="6">
        <v>0</v>
      </c>
      <c r="AH8" s="26">
        <f t="shared" si="9"/>
        <v>0</v>
      </c>
      <c r="AI8" s="6">
        <v>0</v>
      </c>
      <c r="AJ8" s="6">
        <v>0</v>
      </c>
      <c r="AK8" s="26">
        <f t="shared" si="10"/>
        <v>0</v>
      </c>
      <c r="AL8" s="6">
        <v>0</v>
      </c>
      <c r="AM8" s="6">
        <v>0</v>
      </c>
      <c r="AN8" s="26">
        <f t="shared" si="11"/>
        <v>0</v>
      </c>
      <c r="AO8" s="6">
        <v>0</v>
      </c>
      <c r="AP8" s="6">
        <v>0</v>
      </c>
      <c r="AQ8" s="26">
        <f t="shared" si="12"/>
        <v>0</v>
      </c>
      <c r="AR8" s="6">
        <v>0</v>
      </c>
      <c r="AS8" s="6">
        <v>0</v>
      </c>
      <c r="AT8" s="26">
        <f t="shared" si="13"/>
        <v>0</v>
      </c>
      <c r="AU8" s="6">
        <v>0</v>
      </c>
      <c r="AV8" s="6">
        <v>0</v>
      </c>
      <c r="AW8" s="26">
        <f t="shared" si="14"/>
        <v>0</v>
      </c>
      <c r="AX8" s="6">
        <v>0</v>
      </c>
      <c r="AY8" s="6">
        <v>0</v>
      </c>
      <c r="AZ8" s="26">
        <f t="shared" si="15"/>
        <v>0</v>
      </c>
      <c r="BA8" s="6">
        <v>0</v>
      </c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54" s="40" customFormat="1" ht="14.25" customHeight="1">
      <c r="A9" s="29" t="s">
        <v>351</v>
      </c>
      <c r="B9" s="6">
        <f>SUM(B10:B36)</f>
        <v>717</v>
      </c>
      <c r="C9" s="6">
        <f>SUM(C10:C36)</f>
        <v>329</v>
      </c>
      <c r="D9" s="6">
        <f>SUM(D10:D36)</f>
        <v>0</v>
      </c>
      <c r="E9" s="26">
        <f t="shared" si="0"/>
        <v>0</v>
      </c>
      <c r="F9" s="6">
        <f>SUM(F10:F36)</f>
        <v>0</v>
      </c>
      <c r="G9" s="6">
        <f>SUM(G10:G36)</f>
        <v>2</v>
      </c>
      <c r="H9" s="26">
        <f t="shared" si="1"/>
        <v>0.2789400278940028</v>
      </c>
      <c r="I9" s="6">
        <f>SUM(I10:I36)</f>
        <v>3</v>
      </c>
      <c r="J9" s="29" t="s">
        <v>351</v>
      </c>
      <c r="K9" s="6">
        <f>SUM(K10:K36)</f>
        <v>74</v>
      </c>
      <c r="L9" s="26">
        <f t="shared" si="2"/>
        <v>10.320781032078104</v>
      </c>
      <c r="M9" s="6">
        <f>SUM(M10:M36)</f>
        <v>78</v>
      </c>
      <c r="N9" s="6">
        <f>SUM(N10:N36)</f>
        <v>137</v>
      </c>
      <c r="O9" s="26">
        <f t="shared" si="3"/>
        <v>19.107391910739192</v>
      </c>
      <c r="P9" s="6">
        <f>SUM(P10:P36)</f>
        <v>146</v>
      </c>
      <c r="Q9" s="6">
        <f>SUM(Q10:Q36)</f>
        <v>49</v>
      </c>
      <c r="R9" s="26">
        <f t="shared" si="4"/>
        <v>6.834030683403068</v>
      </c>
      <c r="S9" s="6">
        <f>SUM(S10:S36)</f>
        <v>52</v>
      </c>
      <c r="T9" s="6">
        <f>SUM(T10:T36)</f>
        <v>0</v>
      </c>
      <c r="U9" s="26">
        <f t="shared" si="5"/>
        <v>0</v>
      </c>
      <c r="V9" s="6">
        <f>SUM(V10:V36)</f>
        <v>0</v>
      </c>
      <c r="W9" s="6">
        <f>SUM(W10:W36)</f>
        <v>1</v>
      </c>
      <c r="X9" s="26">
        <f t="shared" si="6"/>
        <v>0.1394700139470014</v>
      </c>
      <c r="Y9" s="6">
        <f>SUM(Y10:Y36)</f>
        <v>1</v>
      </c>
      <c r="Z9" s="6">
        <f>SUM(Z10:Z36)</f>
        <v>0</v>
      </c>
      <c r="AA9" s="26">
        <f t="shared" si="7"/>
        <v>0</v>
      </c>
      <c r="AB9" s="6">
        <f>SUM(AB10:AB36)</f>
        <v>0</v>
      </c>
      <c r="AC9" s="6">
        <f>SUM(AC10:AC36)</f>
        <v>0</v>
      </c>
      <c r="AD9" s="26">
        <f t="shared" si="8"/>
        <v>0</v>
      </c>
      <c r="AE9" s="6">
        <f>SUM(AE10:AE36)</f>
        <v>0</v>
      </c>
      <c r="AF9" s="29" t="s">
        <v>351</v>
      </c>
      <c r="AG9" s="6">
        <f>SUM(AG10:AG36)</f>
        <v>0</v>
      </c>
      <c r="AH9" s="26">
        <f t="shared" si="9"/>
        <v>0</v>
      </c>
      <c r="AI9" s="6">
        <f>SUM(AI10:AI36)</f>
        <v>0</v>
      </c>
      <c r="AJ9" s="6">
        <f>SUM(AJ10:AJ36)</f>
        <v>3</v>
      </c>
      <c r="AK9" s="26">
        <f t="shared" si="10"/>
        <v>0.41841004184100417</v>
      </c>
      <c r="AL9" s="6">
        <f>SUM(AL10:AL36)</f>
        <v>3</v>
      </c>
      <c r="AM9" s="6">
        <f>SUM(AM10:AM36)</f>
        <v>41</v>
      </c>
      <c r="AN9" s="26">
        <f t="shared" si="11"/>
        <v>5.718270571827057</v>
      </c>
      <c r="AO9" s="6">
        <f>SUM(AO10:AO36)</f>
        <v>41</v>
      </c>
      <c r="AP9" s="6">
        <f>SUM(AP10:AP36)</f>
        <v>0</v>
      </c>
      <c r="AQ9" s="26">
        <f t="shared" si="12"/>
        <v>0</v>
      </c>
      <c r="AR9" s="6">
        <f>SUM(AR10:AR36)</f>
        <v>0</v>
      </c>
      <c r="AS9" s="6">
        <f>SUM(AS10:AS36)</f>
        <v>0</v>
      </c>
      <c r="AT9" s="26">
        <f t="shared" si="13"/>
        <v>0</v>
      </c>
      <c r="AU9" s="6">
        <f>SUM(AU10:AU36)</f>
        <v>0</v>
      </c>
      <c r="AV9" s="6">
        <f>SUM(AV10:AV36)</f>
        <v>3</v>
      </c>
      <c r="AW9" s="26">
        <f t="shared" si="14"/>
        <v>0.41841004184100417</v>
      </c>
      <c r="AX9" s="6">
        <f>SUM(AX10:AX36)</f>
        <v>3</v>
      </c>
      <c r="AY9" s="6">
        <f>SUM(AY10:AY36)</f>
        <v>2</v>
      </c>
      <c r="AZ9" s="26">
        <f t="shared" si="15"/>
        <v>0.2789400278940028</v>
      </c>
      <c r="BA9" s="6">
        <f>SUM(BA10:BA36)</f>
        <v>2</v>
      </c>
      <c r="BB9" s="33"/>
    </row>
    <row r="10" spans="1:53" s="40" customFormat="1" ht="11.25" customHeight="1">
      <c r="A10" s="27" t="s">
        <v>511</v>
      </c>
      <c r="B10" s="6">
        <v>33</v>
      </c>
      <c r="C10" s="6">
        <f aca="true" t="shared" si="16" ref="C10:C52">SUM(F10+I10+M10+P10+S10+V10+Y10+AB10+AE10+AI10+AL10+AO10+AR10+AU10+AX10+BA10)</f>
        <v>28</v>
      </c>
      <c r="D10" s="6">
        <v>0</v>
      </c>
      <c r="E10" s="26">
        <f t="shared" si="0"/>
        <v>0</v>
      </c>
      <c r="F10" s="6">
        <v>0</v>
      </c>
      <c r="G10" s="6">
        <v>0</v>
      </c>
      <c r="H10" s="26">
        <f t="shared" si="1"/>
        <v>0</v>
      </c>
      <c r="I10" s="6">
        <v>0</v>
      </c>
      <c r="J10" s="27" t="s">
        <v>511</v>
      </c>
      <c r="K10" s="6">
        <v>6</v>
      </c>
      <c r="L10" s="26">
        <f t="shared" si="2"/>
        <v>18.181818181818183</v>
      </c>
      <c r="M10" s="6">
        <v>8</v>
      </c>
      <c r="N10" s="6">
        <v>11</v>
      </c>
      <c r="O10" s="26">
        <f t="shared" si="3"/>
        <v>33.33333333333333</v>
      </c>
      <c r="P10" s="6">
        <v>12</v>
      </c>
      <c r="Q10" s="6">
        <v>6</v>
      </c>
      <c r="R10" s="26">
        <f t="shared" si="4"/>
        <v>18.181818181818183</v>
      </c>
      <c r="S10" s="6">
        <v>7</v>
      </c>
      <c r="T10" s="6">
        <v>0</v>
      </c>
      <c r="U10" s="26">
        <f t="shared" si="5"/>
        <v>0</v>
      </c>
      <c r="V10" s="6">
        <v>0</v>
      </c>
      <c r="W10" s="6">
        <v>0</v>
      </c>
      <c r="X10" s="26">
        <f t="shared" si="6"/>
        <v>0</v>
      </c>
      <c r="Y10" s="6">
        <v>0</v>
      </c>
      <c r="Z10" s="6">
        <v>0</v>
      </c>
      <c r="AA10" s="26">
        <f t="shared" si="7"/>
        <v>0</v>
      </c>
      <c r="AB10" s="6">
        <v>0</v>
      </c>
      <c r="AC10" s="6">
        <v>0</v>
      </c>
      <c r="AD10" s="26">
        <f t="shared" si="8"/>
        <v>0</v>
      </c>
      <c r="AE10" s="6">
        <v>0</v>
      </c>
      <c r="AF10" s="27" t="s">
        <v>511</v>
      </c>
      <c r="AG10" s="6">
        <v>0</v>
      </c>
      <c r="AH10" s="26">
        <f t="shared" si="9"/>
        <v>0</v>
      </c>
      <c r="AI10" s="6">
        <v>0</v>
      </c>
      <c r="AJ10" s="6">
        <v>0</v>
      </c>
      <c r="AK10" s="26">
        <f t="shared" si="10"/>
        <v>0</v>
      </c>
      <c r="AL10" s="6">
        <v>0</v>
      </c>
      <c r="AM10" s="6">
        <v>1</v>
      </c>
      <c r="AN10" s="26">
        <f t="shared" si="11"/>
        <v>3.0303030303030303</v>
      </c>
      <c r="AO10" s="6">
        <v>1</v>
      </c>
      <c r="AP10" s="6">
        <v>0</v>
      </c>
      <c r="AQ10" s="26">
        <f t="shared" si="12"/>
        <v>0</v>
      </c>
      <c r="AR10" s="6">
        <v>0</v>
      </c>
      <c r="AS10" s="6">
        <v>0</v>
      </c>
      <c r="AT10" s="26">
        <f t="shared" si="13"/>
        <v>0</v>
      </c>
      <c r="AU10" s="6">
        <v>0</v>
      </c>
      <c r="AV10" s="6">
        <v>0</v>
      </c>
      <c r="AW10" s="26">
        <f t="shared" si="14"/>
        <v>0</v>
      </c>
      <c r="AX10" s="6">
        <v>0</v>
      </c>
      <c r="AY10" s="6">
        <v>0</v>
      </c>
      <c r="AZ10" s="26">
        <f t="shared" si="15"/>
        <v>0</v>
      </c>
      <c r="BA10" s="6">
        <v>0</v>
      </c>
    </row>
    <row r="11" spans="1:53" s="40" customFormat="1" ht="11.25" customHeight="1">
      <c r="A11" s="27" t="s">
        <v>512</v>
      </c>
      <c r="B11" s="6">
        <v>3</v>
      </c>
      <c r="C11" s="6">
        <f t="shared" si="16"/>
        <v>1</v>
      </c>
      <c r="D11" s="6">
        <v>0</v>
      </c>
      <c r="E11" s="26">
        <f t="shared" si="0"/>
        <v>0</v>
      </c>
      <c r="F11" s="6">
        <v>0</v>
      </c>
      <c r="G11" s="6">
        <v>0</v>
      </c>
      <c r="H11" s="26">
        <f t="shared" si="1"/>
        <v>0</v>
      </c>
      <c r="I11" s="6">
        <v>0</v>
      </c>
      <c r="J11" s="27" t="s">
        <v>512</v>
      </c>
      <c r="K11" s="6">
        <v>0</v>
      </c>
      <c r="L11" s="26">
        <f t="shared" si="2"/>
        <v>0</v>
      </c>
      <c r="M11" s="6">
        <v>0</v>
      </c>
      <c r="N11" s="6">
        <v>1</v>
      </c>
      <c r="O11" s="26">
        <f t="shared" si="3"/>
        <v>33.33333333333333</v>
      </c>
      <c r="P11" s="6">
        <v>1</v>
      </c>
      <c r="Q11" s="6">
        <v>0</v>
      </c>
      <c r="R11" s="26">
        <f t="shared" si="4"/>
        <v>0</v>
      </c>
      <c r="S11" s="6">
        <v>0</v>
      </c>
      <c r="T11" s="6">
        <v>0</v>
      </c>
      <c r="U11" s="26">
        <f t="shared" si="5"/>
        <v>0</v>
      </c>
      <c r="V11" s="6">
        <v>0</v>
      </c>
      <c r="W11" s="6">
        <v>0</v>
      </c>
      <c r="X11" s="26">
        <f t="shared" si="6"/>
        <v>0</v>
      </c>
      <c r="Y11" s="6">
        <v>0</v>
      </c>
      <c r="Z11" s="6">
        <v>0</v>
      </c>
      <c r="AA11" s="26">
        <f t="shared" si="7"/>
        <v>0</v>
      </c>
      <c r="AB11" s="6">
        <v>0</v>
      </c>
      <c r="AC11" s="6">
        <v>0</v>
      </c>
      <c r="AD11" s="26">
        <f t="shared" si="8"/>
        <v>0</v>
      </c>
      <c r="AE11" s="6">
        <v>0</v>
      </c>
      <c r="AF11" s="27" t="s">
        <v>512</v>
      </c>
      <c r="AG11" s="6">
        <v>0</v>
      </c>
      <c r="AH11" s="26">
        <f t="shared" si="9"/>
        <v>0</v>
      </c>
      <c r="AI11" s="6">
        <v>0</v>
      </c>
      <c r="AJ11" s="6">
        <v>0</v>
      </c>
      <c r="AK11" s="26">
        <f t="shared" si="10"/>
        <v>0</v>
      </c>
      <c r="AL11" s="6">
        <v>0</v>
      </c>
      <c r="AM11" s="6">
        <v>0</v>
      </c>
      <c r="AN11" s="26">
        <f t="shared" si="11"/>
        <v>0</v>
      </c>
      <c r="AO11" s="6">
        <v>0</v>
      </c>
      <c r="AP11" s="6">
        <v>0</v>
      </c>
      <c r="AQ11" s="26">
        <f t="shared" si="12"/>
        <v>0</v>
      </c>
      <c r="AR11" s="6">
        <v>0</v>
      </c>
      <c r="AS11" s="6">
        <v>0</v>
      </c>
      <c r="AT11" s="26">
        <f t="shared" si="13"/>
        <v>0</v>
      </c>
      <c r="AU11" s="6">
        <v>0</v>
      </c>
      <c r="AV11" s="6">
        <v>0</v>
      </c>
      <c r="AW11" s="26">
        <f t="shared" si="14"/>
        <v>0</v>
      </c>
      <c r="AX11" s="6">
        <v>0</v>
      </c>
      <c r="AY11" s="6">
        <v>0</v>
      </c>
      <c r="AZ11" s="26">
        <f t="shared" si="15"/>
        <v>0</v>
      </c>
      <c r="BA11" s="6">
        <v>0</v>
      </c>
    </row>
    <row r="12" spans="1:53" s="40" customFormat="1" ht="11.25" customHeight="1">
      <c r="A12" s="27" t="s">
        <v>513</v>
      </c>
      <c r="B12" s="6">
        <v>0</v>
      </c>
      <c r="C12" s="6">
        <f t="shared" si="16"/>
        <v>0</v>
      </c>
      <c r="D12" s="6">
        <v>0</v>
      </c>
      <c r="E12" s="26">
        <f t="shared" si="0"/>
        <v>0</v>
      </c>
      <c r="F12" s="6">
        <v>0</v>
      </c>
      <c r="G12" s="6">
        <v>0</v>
      </c>
      <c r="H12" s="26">
        <f t="shared" si="1"/>
        <v>0</v>
      </c>
      <c r="I12" s="6">
        <v>0</v>
      </c>
      <c r="J12" s="27" t="s">
        <v>513</v>
      </c>
      <c r="K12" s="6">
        <v>0</v>
      </c>
      <c r="L12" s="26">
        <f t="shared" si="2"/>
        <v>0</v>
      </c>
      <c r="M12" s="6">
        <v>0</v>
      </c>
      <c r="N12" s="6">
        <v>0</v>
      </c>
      <c r="O12" s="26">
        <f t="shared" si="3"/>
        <v>0</v>
      </c>
      <c r="P12" s="6">
        <v>0</v>
      </c>
      <c r="Q12" s="6">
        <v>0</v>
      </c>
      <c r="R12" s="26">
        <f t="shared" si="4"/>
        <v>0</v>
      </c>
      <c r="S12" s="6">
        <v>0</v>
      </c>
      <c r="T12" s="6">
        <v>0</v>
      </c>
      <c r="U12" s="26">
        <f t="shared" si="5"/>
        <v>0</v>
      </c>
      <c r="V12" s="6">
        <v>0</v>
      </c>
      <c r="W12" s="6">
        <v>0</v>
      </c>
      <c r="X12" s="26">
        <f t="shared" si="6"/>
        <v>0</v>
      </c>
      <c r="Y12" s="6">
        <v>0</v>
      </c>
      <c r="Z12" s="6">
        <v>0</v>
      </c>
      <c r="AA12" s="26">
        <f t="shared" si="7"/>
        <v>0</v>
      </c>
      <c r="AB12" s="6">
        <v>0</v>
      </c>
      <c r="AC12" s="6">
        <v>0</v>
      </c>
      <c r="AD12" s="26">
        <f t="shared" si="8"/>
        <v>0</v>
      </c>
      <c r="AE12" s="6">
        <v>0</v>
      </c>
      <c r="AF12" s="27" t="s">
        <v>513</v>
      </c>
      <c r="AG12" s="6">
        <v>0</v>
      </c>
      <c r="AH12" s="26">
        <f t="shared" si="9"/>
        <v>0</v>
      </c>
      <c r="AI12" s="6">
        <v>0</v>
      </c>
      <c r="AJ12" s="6">
        <v>0</v>
      </c>
      <c r="AK12" s="26">
        <f t="shared" si="10"/>
        <v>0</v>
      </c>
      <c r="AL12" s="6">
        <v>0</v>
      </c>
      <c r="AM12" s="6">
        <v>0</v>
      </c>
      <c r="AN12" s="26">
        <f t="shared" si="11"/>
        <v>0</v>
      </c>
      <c r="AO12" s="6">
        <v>0</v>
      </c>
      <c r="AP12" s="6">
        <v>0</v>
      </c>
      <c r="AQ12" s="26">
        <f t="shared" si="12"/>
        <v>0</v>
      </c>
      <c r="AR12" s="6">
        <v>0</v>
      </c>
      <c r="AS12" s="6">
        <v>0</v>
      </c>
      <c r="AT12" s="26">
        <f t="shared" si="13"/>
        <v>0</v>
      </c>
      <c r="AU12" s="6">
        <v>0</v>
      </c>
      <c r="AV12" s="6">
        <v>0</v>
      </c>
      <c r="AW12" s="26">
        <f t="shared" si="14"/>
        <v>0</v>
      </c>
      <c r="AX12" s="6">
        <v>0</v>
      </c>
      <c r="AY12" s="6">
        <v>0</v>
      </c>
      <c r="AZ12" s="26">
        <f t="shared" si="15"/>
        <v>0</v>
      </c>
      <c r="BA12" s="6">
        <v>0</v>
      </c>
    </row>
    <row r="13" spans="1:53" s="40" customFormat="1" ht="11.25" customHeight="1">
      <c r="A13" s="27" t="s">
        <v>416</v>
      </c>
      <c r="B13" s="6">
        <v>35</v>
      </c>
      <c r="C13" s="6">
        <f t="shared" si="16"/>
        <v>15</v>
      </c>
      <c r="D13" s="6">
        <v>0</v>
      </c>
      <c r="E13" s="26">
        <f t="shared" si="0"/>
        <v>0</v>
      </c>
      <c r="F13" s="6">
        <v>0</v>
      </c>
      <c r="G13" s="6">
        <v>0</v>
      </c>
      <c r="H13" s="26">
        <f t="shared" si="1"/>
        <v>0</v>
      </c>
      <c r="I13" s="6">
        <v>0</v>
      </c>
      <c r="J13" s="27" t="s">
        <v>416</v>
      </c>
      <c r="K13" s="6">
        <v>3</v>
      </c>
      <c r="L13" s="26">
        <f t="shared" si="2"/>
        <v>8.571428571428571</v>
      </c>
      <c r="M13" s="6">
        <v>3</v>
      </c>
      <c r="N13" s="6">
        <v>7</v>
      </c>
      <c r="O13" s="26">
        <f t="shared" si="3"/>
        <v>20</v>
      </c>
      <c r="P13" s="6">
        <v>7</v>
      </c>
      <c r="Q13" s="6">
        <v>1</v>
      </c>
      <c r="R13" s="26">
        <f t="shared" si="4"/>
        <v>2.857142857142857</v>
      </c>
      <c r="S13" s="6">
        <v>1</v>
      </c>
      <c r="T13" s="6">
        <v>0</v>
      </c>
      <c r="U13" s="26">
        <f t="shared" si="5"/>
        <v>0</v>
      </c>
      <c r="V13" s="6">
        <v>0</v>
      </c>
      <c r="W13" s="6">
        <v>0</v>
      </c>
      <c r="X13" s="26">
        <f t="shared" si="6"/>
        <v>0</v>
      </c>
      <c r="Y13" s="6">
        <v>0</v>
      </c>
      <c r="Z13" s="6">
        <v>0</v>
      </c>
      <c r="AA13" s="26">
        <f t="shared" si="7"/>
        <v>0</v>
      </c>
      <c r="AB13" s="6">
        <v>0</v>
      </c>
      <c r="AC13" s="6">
        <v>0</v>
      </c>
      <c r="AD13" s="26">
        <f t="shared" si="8"/>
        <v>0</v>
      </c>
      <c r="AE13" s="6">
        <v>0</v>
      </c>
      <c r="AF13" s="27" t="s">
        <v>416</v>
      </c>
      <c r="AG13" s="6">
        <v>0</v>
      </c>
      <c r="AH13" s="26">
        <f t="shared" si="9"/>
        <v>0</v>
      </c>
      <c r="AI13" s="6">
        <v>0</v>
      </c>
      <c r="AJ13" s="6">
        <v>0</v>
      </c>
      <c r="AK13" s="26">
        <f t="shared" si="10"/>
        <v>0</v>
      </c>
      <c r="AL13" s="6">
        <v>0</v>
      </c>
      <c r="AM13" s="6">
        <v>3</v>
      </c>
      <c r="AN13" s="26">
        <f t="shared" si="11"/>
        <v>8.571428571428571</v>
      </c>
      <c r="AO13" s="6">
        <v>3</v>
      </c>
      <c r="AP13" s="6">
        <v>0</v>
      </c>
      <c r="AQ13" s="26">
        <f t="shared" si="12"/>
        <v>0</v>
      </c>
      <c r="AR13" s="6">
        <v>0</v>
      </c>
      <c r="AS13" s="6">
        <v>0</v>
      </c>
      <c r="AT13" s="26">
        <f t="shared" si="13"/>
        <v>0</v>
      </c>
      <c r="AU13" s="6">
        <v>0</v>
      </c>
      <c r="AV13" s="6">
        <v>0</v>
      </c>
      <c r="AW13" s="26">
        <f t="shared" si="14"/>
        <v>0</v>
      </c>
      <c r="AX13" s="6">
        <v>0</v>
      </c>
      <c r="AY13" s="6">
        <v>1</v>
      </c>
      <c r="AZ13" s="26">
        <f t="shared" si="15"/>
        <v>2.857142857142857</v>
      </c>
      <c r="BA13" s="6">
        <v>1</v>
      </c>
    </row>
    <row r="14" spans="1:53" s="40" customFormat="1" ht="11.25" customHeight="1">
      <c r="A14" s="27" t="s">
        <v>514</v>
      </c>
      <c r="B14" s="6">
        <v>1</v>
      </c>
      <c r="C14" s="6">
        <f>SUM(F14+I14+M14+P14+S14+V14+Y14+AB14+AE14+AI14+AL14+AO14+AR14+AU14+AX14+BA14)</f>
        <v>0</v>
      </c>
      <c r="D14" s="6">
        <v>0</v>
      </c>
      <c r="E14" s="26">
        <f t="shared" si="0"/>
        <v>0</v>
      </c>
      <c r="F14" s="6">
        <v>0</v>
      </c>
      <c r="G14" s="6">
        <v>0</v>
      </c>
      <c r="H14" s="26">
        <f t="shared" si="1"/>
        <v>0</v>
      </c>
      <c r="I14" s="6">
        <v>0</v>
      </c>
      <c r="J14" s="27" t="s">
        <v>514</v>
      </c>
      <c r="K14" s="6">
        <v>0</v>
      </c>
      <c r="L14" s="26">
        <f t="shared" si="2"/>
        <v>0</v>
      </c>
      <c r="M14" s="6">
        <v>0</v>
      </c>
      <c r="N14" s="6">
        <v>0</v>
      </c>
      <c r="O14" s="26">
        <f t="shared" si="3"/>
        <v>0</v>
      </c>
      <c r="P14" s="6">
        <v>0</v>
      </c>
      <c r="Q14" s="6">
        <v>0</v>
      </c>
      <c r="R14" s="26">
        <f t="shared" si="4"/>
        <v>0</v>
      </c>
      <c r="S14" s="6">
        <v>0</v>
      </c>
      <c r="T14" s="6">
        <v>0</v>
      </c>
      <c r="U14" s="26">
        <f t="shared" si="5"/>
        <v>0</v>
      </c>
      <c r="V14" s="6">
        <v>0</v>
      </c>
      <c r="W14" s="6">
        <v>0</v>
      </c>
      <c r="X14" s="26">
        <f t="shared" si="6"/>
        <v>0</v>
      </c>
      <c r="Y14" s="6">
        <v>0</v>
      </c>
      <c r="Z14" s="6">
        <v>0</v>
      </c>
      <c r="AA14" s="26">
        <f t="shared" si="7"/>
        <v>0</v>
      </c>
      <c r="AB14" s="6">
        <v>0</v>
      </c>
      <c r="AC14" s="6">
        <v>0</v>
      </c>
      <c r="AD14" s="26">
        <f t="shared" si="8"/>
        <v>0</v>
      </c>
      <c r="AE14" s="6">
        <v>0</v>
      </c>
      <c r="AF14" s="27" t="s">
        <v>514</v>
      </c>
      <c r="AG14" s="6">
        <v>0</v>
      </c>
      <c r="AH14" s="26">
        <f t="shared" si="9"/>
        <v>0</v>
      </c>
      <c r="AI14" s="6">
        <v>0</v>
      </c>
      <c r="AJ14" s="6">
        <v>0</v>
      </c>
      <c r="AK14" s="26">
        <f t="shared" si="10"/>
        <v>0</v>
      </c>
      <c r="AL14" s="6">
        <v>0</v>
      </c>
      <c r="AM14" s="6">
        <v>0</v>
      </c>
      <c r="AN14" s="26">
        <f t="shared" si="11"/>
        <v>0</v>
      </c>
      <c r="AO14" s="6">
        <v>0</v>
      </c>
      <c r="AP14" s="6">
        <v>0</v>
      </c>
      <c r="AQ14" s="26">
        <f t="shared" si="12"/>
        <v>0</v>
      </c>
      <c r="AR14" s="6">
        <v>0</v>
      </c>
      <c r="AS14" s="6">
        <v>0</v>
      </c>
      <c r="AT14" s="26">
        <f t="shared" si="13"/>
        <v>0</v>
      </c>
      <c r="AU14" s="6">
        <v>0</v>
      </c>
      <c r="AV14" s="6">
        <v>0</v>
      </c>
      <c r="AW14" s="26">
        <f t="shared" si="14"/>
        <v>0</v>
      </c>
      <c r="AX14" s="6">
        <v>0</v>
      </c>
      <c r="AY14" s="6">
        <v>0</v>
      </c>
      <c r="AZ14" s="26">
        <f t="shared" si="15"/>
        <v>0</v>
      </c>
      <c r="BA14" s="6">
        <v>0</v>
      </c>
    </row>
    <row r="15" spans="1:53" s="40" customFormat="1" ht="11.25" customHeight="1">
      <c r="A15" s="27" t="s">
        <v>417</v>
      </c>
      <c r="B15" s="6">
        <v>2</v>
      </c>
      <c r="C15" s="6">
        <f t="shared" si="16"/>
        <v>0</v>
      </c>
      <c r="D15" s="6">
        <v>0</v>
      </c>
      <c r="E15" s="26">
        <f t="shared" si="0"/>
        <v>0</v>
      </c>
      <c r="F15" s="6">
        <v>0</v>
      </c>
      <c r="G15" s="6">
        <v>0</v>
      </c>
      <c r="H15" s="26">
        <f t="shared" si="1"/>
        <v>0</v>
      </c>
      <c r="I15" s="6">
        <v>0</v>
      </c>
      <c r="J15" s="27" t="s">
        <v>417</v>
      </c>
      <c r="K15" s="6">
        <v>0</v>
      </c>
      <c r="L15" s="26">
        <f t="shared" si="2"/>
        <v>0</v>
      </c>
      <c r="M15" s="6">
        <v>0</v>
      </c>
      <c r="N15" s="6">
        <v>0</v>
      </c>
      <c r="O15" s="26">
        <f t="shared" si="3"/>
        <v>0</v>
      </c>
      <c r="P15" s="6">
        <v>0</v>
      </c>
      <c r="Q15" s="6">
        <v>0</v>
      </c>
      <c r="R15" s="26">
        <f t="shared" si="4"/>
        <v>0</v>
      </c>
      <c r="S15" s="6">
        <v>0</v>
      </c>
      <c r="T15" s="6">
        <v>0</v>
      </c>
      <c r="U15" s="26">
        <f t="shared" si="5"/>
        <v>0</v>
      </c>
      <c r="V15" s="6">
        <v>0</v>
      </c>
      <c r="W15" s="6">
        <v>0</v>
      </c>
      <c r="X15" s="26">
        <f t="shared" si="6"/>
        <v>0</v>
      </c>
      <c r="Y15" s="6">
        <v>0</v>
      </c>
      <c r="Z15" s="6">
        <v>0</v>
      </c>
      <c r="AA15" s="26">
        <f t="shared" si="7"/>
        <v>0</v>
      </c>
      <c r="AB15" s="6">
        <v>0</v>
      </c>
      <c r="AC15" s="6">
        <v>0</v>
      </c>
      <c r="AD15" s="26">
        <f t="shared" si="8"/>
        <v>0</v>
      </c>
      <c r="AE15" s="6">
        <v>0</v>
      </c>
      <c r="AF15" s="27" t="s">
        <v>417</v>
      </c>
      <c r="AG15" s="6">
        <v>0</v>
      </c>
      <c r="AH15" s="26">
        <f t="shared" si="9"/>
        <v>0</v>
      </c>
      <c r="AI15" s="6">
        <v>0</v>
      </c>
      <c r="AJ15" s="6">
        <v>0</v>
      </c>
      <c r="AK15" s="26">
        <f t="shared" si="10"/>
        <v>0</v>
      </c>
      <c r="AL15" s="6">
        <v>0</v>
      </c>
      <c r="AM15" s="6">
        <v>0</v>
      </c>
      <c r="AN15" s="26">
        <f t="shared" si="11"/>
        <v>0</v>
      </c>
      <c r="AO15" s="6">
        <v>0</v>
      </c>
      <c r="AP15" s="6">
        <v>0</v>
      </c>
      <c r="AQ15" s="26">
        <f t="shared" si="12"/>
        <v>0</v>
      </c>
      <c r="AR15" s="6">
        <v>0</v>
      </c>
      <c r="AS15" s="6">
        <v>0</v>
      </c>
      <c r="AT15" s="26">
        <f t="shared" si="13"/>
        <v>0</v>
      </c>
      <c r="AU15" s="6">
        <v>0</v>
      </c>
      <c r="AV15" s="6">
        <v>0</v>
      </c>
      <c r="AW15" s="26">
        <f t="shared" si="14"/>
        <v>0</v>
      </c>
      <c r="AX15" s="6">
        <v>0</v>
      </c>
      <c r="AY15" s="6">
        <v>0</v>
      </c>
      <c r="AZ15" s="26">
        <f t="shared" si="15"/>
        <v>0</v>
      </c>
      <c r="BA15" s="6">
        <v>0</v>
      </c>
    </row>
    <row r="16" spans="1:53" s="40" customFormat="1" ht="11.25" customHeight="1">
      <c r="A16" s="27" t="s">
        <v>418</v>
      </c>
      <c r="B16" s="6">
        <v>1</v>
      </c>
      <c r="C16" s="6">
        <f t="shared" si="16"/>
        <v>1</v>
      </c>
      <c r="D16" s="6">
        <v>0</v>
      </c>
      <c r="E16" s="26">
        <f t="shared" si="0"/>
        <v>0</v>
      </c>
      <c r="F16" s="6">
        <v>0</v>
      </c>
      <c r="G16" s="6">
        <v>0</v>
      </c>
      <c r="H16" s="26">
        <f t="shared" si="1"/>
        <v>0</v>
      </c>
      <c r="I16" s="6">
        <v>0</v>
      </c>
      <c r="J16" s="27" t="s">
        <v>418</v>
      </c>
      <c r="K16" s="6">
        <v>0</v>
      </c>
      <c r="L16" s="26">
        <f t="shared" si="2"/>
        <v>0</v>
      </c>
      <c r="M16" s="6">
        <v>0</v>
      </c>
      <c r="N16" s="6">
        <v>1</v>
      </c>
      <c r="O16" s="26">
        <f t="shared" si="3"/>
        <v>100</v>
      </c>
      <c r="P16" s="6">
        <v>1</v>
      </c>
      <c r="Q16" s="6">
        <v>0</v>
      </c>
      <c r="R16" s="26">
        <f t="shared" si="4"/>
        <v>0</v>
      </c>
      <c r="S16" s="6">
        <v>0</v>
      </c>
      <c r="T16" s="6">
        <v>0</v>
      </c>
      <c r="U16" s="26">
        <f t="shared" si="5"/>
        <v>0</v>
      </c>
      <c r="V16" s="6">
        <v>0</v>
      </c>
      <c r="W16" s="6">
        <v>0</v>
      </c>
      <c r="X16" s="26">
        <f t="shared" si="6"/>
        <v>0</v>
      </c>
      <c r="Y16" s="6">
        <v>0</v>
      </c>
      <c r="Z16" s="6">
        <v>0</v>
      </c>
      <c r="AA16" s="26">
        <f t="shared" si="7"/>
        <v>0</v>
      </c>
      <c r="AB16" s="6">
        <v>0</v>
      </c>
      <c r="AC16" s="6">
        <v>0</v>
      </c>
      <c r="AD16" s="26">
        <f t="shared" si="8"/>
        <v>0</v>
      </c>
      <c r="AE16" s="6">
        <v>0</v>
      </c>
      <c r="AF16" s="27" t="s">
        <v>418</v>
      </c>
      <c r="AG16" s="6">
        <v>0</v>
      </c>
      <c r="AH16" s="26">
        <f t="shared" si="9"/>
        <v>0</v>
      </c>
      <c r="AI16" s="6">
        <v>0</v>
      </c>
      <c r="AJ16" s="6">
        <v>0</v>
      </c>
      <c r="AK16" s="26">
        <f t="shared" si="10"/>
        <v>0</v>
      </c>
      <c r="AL16" s="6">
        <v>0</v>
      </c>
      <c r="AM16" s="6">
        <v>0</v>
      </c>
      <c r="AN16" s="26">
        <f t="shared" si="11"/>
        <v>0</v>
      </c>
      <c r="AO16" s="6">
        <v>0</v>
      </c>
      <c r="AP16" s="6">
        <v>0</v>
      </c>
      <c r="AQ16" s="26">
        <f t="shared" si="12"/>
        <v>0</v>
      </c>
      <c r="AR16" s="6">
        <v>0</v>
      </c>
      <c r="AS16" s="6">
        <v>0</v>
      </c>
      <c r="AT16" s="26">
        <f t="shared" si="13"/>
        <v>0</v>
      </c>
      <c r="AU16" s="6">
        <v>0</v>
      </c>
      <c r="AV16" s="6">
        <v>0</v>
      </c>
      <c r="AW16" s="26">
        <f t="shared" si="14"/>
        <v>0</v>
      </c>
      <c r="AX16" s="6">
        <v>0</v>
      </c>
      <c r="AY16" s="6">
        <v>0</v>
      </c>
      <c r="AZ16" s="26">
        <f t="shared" si="15"/>
        <v>0</v>
      </c>
      <c r="BA16" s="6">
        <v>0</v>
      </c>
    </row>
    <row r="17" spans="1:53" s="40" customFormat="1" ht="11.25" customHeight="1">
      <c r="A17" s="27" t="s">
        <v>419</v>
      </c>
      <c r="B17" s="6">
        <v>8</v>
      </c>
      <c r="C17" s="6">
        <f t="shared" si="16"/>
        <v>1</v>
      </c>
      <c r="D17" s="6">
        <v>0</v>
      </c>
      <c r="E17" s="26">
        <f t="shared" si="0"/>
        <v>0</v>
      </c>
      <c r="F17" s="6">
        <v>0</v>
      </c>
      <c r="G17" s="6">
        <v>0</v>
      </c>
      <c r="H17" s="26">
        <f t="shared" si="1"/>
        <v>0</v>
      </c>
      <c r="I17" s="6">
        <v>0</v>
      </c>
      <c r="J17" s="27" t="s">
        <v>419</v>
      </c>
      <c r="K17" s="6">
        <v>1</v>
      </c>
      <c r="L17" s="26">
        <f t="shared" si="2"/>
        <v>12.5</v>
      </c>
      <c r="M17" s="6">
        <v>1</v>
      </c>
      <c r="N17" s="6">
        <v>0</v>
      </c>
      <c r="O17" s="26">
        <f t="shared" si="3"/>
        <v>0</v>
      </c>
      <c r="P17" s="6">
        <v>0</v>
      </c>
      <c r="Q17" s="6">
        <v>0</v>
      </c>
      <c r="R17" s="26">
        <f t="shared" si="4"/>
        <v>0</v>
      </c>
      <c r="S17" s="6">
        <v>0</v>
      </c>
      <c r="T17" s="6">
        <v>0</v>
      </c>
      <c r="U17" s="26">
        <f t="shared" si="5"/>
        <v>0</v>
      </c>
      <c r="V17" s="6">
        <v>0</v>
      </c>
      <c r="W17" s="6">
        <v>0</v>
      </c>
      <c r="X17" s="26">
        <f t="shared" si="6"/>
        <v>0</v>
      </c>
      <c r="Y17" s="6">
        <v>0</v>
      </c>
      <c r="Z17" s="6">
        <v>0</v>
      </c>
      <c r="AA17" s="26">
        <f t="shared" si="7"/>
        <v>0</v>
      </c>
      <c r="AB17" s="6">
        <v>0</v>
      </c>
      <c r="AC17" s="6">
        <v>0</v>
      </c>
      <c r="AD17" s="26">
        <f t="shared" si="8"/>
        <v>0</v>
      </c>
      <c r="AE17" s="6">
        <v>0</v>
      </c>
      <c r="AF17" s="27" t="s">
        <v>419</v>
      </c>
      <c r="AG17" s="6">
        <v>0</v>
      </c>
      <c r="AH17" s="26">
        <f t="shared" si="9"/>
        <v>0</v>
      </c>
      <c r="AI17" s="6">
        <v>0</v>
      </c>
      <c r="AJ17" s="6">
        <v>0</v>
      </c>
      <c r="AK17" s="26">
        <f t="shared" si="10"/>
        <v>0</v>
      </c>
      <c r="AL17" s="6">
        <v>0</v>
      </c>
      <c r="AM17" s="6">
        <v>0</v>
      </c>
      <c r="AN17" s="26">
        <f t="shared" si="11"/>
        <v>0</v>
      </c>
      <c r="AO17" s="6">
        <v>0</v>
      </c>
      <c r="AP17" s="6">
        <v>0</v>
      </c>
      <c r="AQ17" s="26">
        <f t="shared" si="12"/>
        <v>0</v>
      </c>
      <c r="AR17" s="6">
        <v>0</v>
      </c>
      <c r="AS17" s="6">
        <v>0</v>
      </c>
      <c r="AT17" s="26">
        <f t="shared" si="13"/>
        <v>0</v>
      </c>
      <c r="AU17" s="6">
        <v>0</v>
      </c>
      <c r="AV17" s="6">
        <v>0</v>
      </c>
      <c r="AW17" s="26">
        <f t="shared" si="14"/>
        <v>0</v>
      </c>
      <c r="AX17" s="6">
        <v>0</v>
      </c>
      <c r="AY17" s="6">
        <v>0</v>
      </c>
      <c r="AZ17" s="26">
        <f t="shared" si="15"/>
        <v>0</v>
      </c>
      <c r="BA17" s="6">
        <v>0</v>
      </c>
    </row>
    <row r="18" spans="1:53" s="40" customFormat="1" ht="11.25" customHeight="1">
      <c r="A18" s="27" t="s">
        <v>515</v>
      </c>
      <c r="B18" s="6">
        <v>19</v>
      </c>
      <c r="C18" s="6">
        <f t="shared" si="16"/>
        <v>4</v>
      </c>
      <c r="D18" s="6">
        <v>0</v>
      </c>
      <c r="E18" s="26">
        <f t="shared" si="0"/>
        <v>0</v>
      </c>
      <c r="F18" s="6">
        <v>0</v>
      </c>
      <c r="G18" s="6">
        <v>0</v>
      </c>
      <c r="H18" s="26">
        <f t="shared" si="1"/>
        <v>0</v>
      </c>
      <c r="I18" s="6">
        <v>0</v>
      </c>
      <c r="J18" s="27" t="s">
        <v>515</v>
      </c>
      <c r="K18" s="6">
        <v>0</v>
      </c>
      <c r="L18" s="26">
        <f t="shared" si="2"/>
        <v>0</v>
      </c>
      <c r="M18" s="6">
        <v>0</v>
      </c>
      <c r="N18" s="6">
        <v>3</v>
      </c>
      <c r="O18" s="26">
        <f t="shared" si="3"/>
        <v>15.789473684210526</v>
      </c>
      <c r="P18" s="6">
        <v>3</v>
      </c>
      <c r="Q18" s="6">
        <v>1</v>
      </c>
      <c r="R18" s="26">
        <f t="shared" si="4"/>
        <v>5.263157894736842</v>
      </c>
      <c r="S18" s="6">
        <v>1</v>
      </c>
      <c r="T18" s="6">
        <v>0</v>
      </c>
      <c r="U18" s="26">
        <f t="shared" si="5"/>
        <v>0</v>
      </c>
      <c r="V18" s="6">
        <v>0</v>
      </c>
      <c r="W18" s="6">
        <v>0</v>
      </c>
      <c r="X18" s="26">
        <f t="shared" si="6"/>
        <v>0</v>
      </c>
      <c r="Y18" s="6">
        <v>0</v>
      </c>
      <c r="Z18" s="6">
        <v>0</v>
      </c>
      <c r="AA18" s="26">
        <f t="shared" si="7"/>
        <v>0</v>
      </c>
      <c r="AB18" s="6">
        <v>0</v>
      </c>
      <c r="AC18" s="6">
        <v>0</v>
      </c>
      <c r="AD18" s="26">
        <f t="shared" si="8"/>
        <v>0</v>
      </c>
      <c r="AE18" s="6">
        <v>0</v>
      </c>
      <c r="AF18" s="27" t="s">
        <v>515</v>
      </c>
      <c r="AG18" s="6">
        <v>0</v>
      </c>
      <c r="AH18" s="26">
        <f t="shared" si="9"/>
        <v>0</v>
      </c>
      <c r="AI18" s="6">
        <v>0</v>
      </c>
      <c r="AJ18" s="6">
        <v>0</v>
      </c>
      <c r="AK18" s="26">
        <f t="shared" si="10"/>
        <v>0</v>
      </c>
      <c r="AL18" s="6">
        <v>0</v>
      </c>
      <c r="AM18" s="6">
        <v>0</v>
      </c>
      <c r="AN18" s="26">
        <f t="shared" si="11"/>
        <v>0</v>
      </c>
      <c r="AO18" s="6">
        <v>0</v>
      </c>
      <c r="AP18" s="6">
        <v>0</v>
      </c>
      <c r="AQ18" s="26">
        <f t="shared" si="12"/>
        <v>0</v>
      </c>
      <c r="AR18" s="6">
        <v>0</v>
      </c>
      <c r="AS18" s="6">
        <v>0</v>
      </c>
      <c r="AT18" s="26">
        <f t="shared" si="13"/>
        <v>0</v>
      </c>
      <c r="AU18" s="6">
        <v>0</v>
      </c>
      <c r="AV18" s="6">
        <v>0</v>
      </c>
      <c r="AW18" s="26">
        <f t="shared" si="14"/>
        <v>0</v>
      </c>
      <c r="AX18" s="6">
        <v>0</v>
      </c>
      <c r="AY18" s="6">
        <v>0</v>
      </c>
      <c r="AZ18" s="26">
        <f t="shared" si="15"/>
        <v>0</v>
      </c>
      <c r="BA18" s="6">
        <v>0</v>
      </c>
    </row>
    <row r="19" spans="1:53" s="40" customFormat="1" ht="11.25" customHeight="1">
      <c r="A19" s="27" t="s">
        <v>422</v>
      </c>
      <c r="B19" s="6">
        <v>4</v>
      </c>
      <c r="C19" s="6">
        <f t="shared" si="16"/>
        <v>0</v>
      </c>
      <c r="D19" s="6">
        <v>0</v>
      </c>
      <c r="E19" s="26">
        <f t="shared" si="0"/>
        <v>0</v>
      </c>
      <c r="F19" s="6">
        <v>0</v>
      </c>
      <c r="G19" s="6">
        <v>0</v>
      </c>
      <c r="H19" s="26">
        <f t="shared" si="1"/>
        <v>0</v>
      </c>
      <c r="I19" s="6">
        <v>0</v>
      </c>
      <c r="J19" s="27" t="s">
        <v>422</v>
      </c>
      <c r="K19" s="6">
        <v>0</v>
      </c>
      <c r="L19" s="26">
        <f t="shared" si="2"/>
        <v>0</v>
      </c>
      <c r="M19" s="6">
        <v>0</v>
      </c>
      <c r="N19" s="6">
        <v>0</v>
      </c>
      <c r="O19" s="26">
        <f t="shared" si="3"/>
        <v>0</v>
      </c>
      <c r="P19" s="6">
        <v>0</v>
      </c>
      <c r="Q19" s="6">
        <v>0</v>
      </c>
      <c r="R19" s="26">
        <f t="shared" si="4"/>
        <v>0</v>
      </c>
      <c r="S19" s="6">
        <v>0</v>
      </c>
      <c r="T19" s="6">
        <v>0</v>
      </c>
      <c r="U19" s="26">
        <f t="shared" si="5"/>
        <v>0</v>
      </c>
      <c r="V19" s="6">
        <v>0</v>
      </c>
      <c r="W19" s="6">
        <v>0</v>
      </c>
      <c r="X19" s="26">
        <f t="shared" si="6"/>
        <v>0</v>
      </c>
      <c r="Y19" s="6">
        <v>0</v>
      </c>
      <c r="Z19" s="6">
        <v>0</v>
      </c>
      <c r="AA19" s="26">
        <f t="shared" si="7"/>
        <v>0</v>
      </c>
      <c r="AB19" s="6">
        <v>0</v>
      </c>
      <c r="AC19" s="6">
        <v>0</v>
      </c>
      <c r="AD19" s="26">
        <f t="shared" si="8"/>
        <v>0</v>
      </c>
      <c r="AE19" s="6">
        <v>0</v>
      </c>
      <c r="AF19" s="27" t="s">
        <v>422</v>
      </c>
      <c r="AG19" s="6">
        <v>0</v>
      </c>
      <c r="AH19" s="26">
        <f t="shared" si="9"/>
        <v>0</v>
      </c>
      <c r="AI19" s="6">
        <v>0</v>
      </c>
      <c r="AJ19" s="6">
        <v>0</v>
      </c>
      <c r="AK19" s="26">
        <f t="shared" si="10"/>
        <v>0</v>
      </c>
      <c r="AL19" s="6">
        <v>0</v>
      </c>
      <c r="AM19" s="6">
        <v>0</v>
      </c>
      <c r="AN19" s="26">
        <f t="shared" si="11"/>
        <v>0</v>
      </c>
      <c r="AO19" s="6">
        <v>0</v>
      </c>
      <c r="AP19" s="6">
        <v>0</v>
      </c>
      <c r="AQ19" s="26">
        <f t="shared" si="12"/>
        <v>0</v>
      </c>
      <c r="AR19" s="6">
        <v>0</v>
      </c>
      <c r="AS19" s="6">
        <v>0</v>
      </c>
      <c r="AT19" s="26">
        <f t="shared" si="13"/>
        <v>0</v>
      </c>
      <c r="AU19" s="6">
        <v>0</v>
      </c>
      <c r="AV19" s="6">
        <v>0</v>
      </c>
      <c r="AW19" s="26">
        <f t="shared" si="14"/>
        <v>0</v>
      </c>
      <c r="AX19" s="6">
        <v>0</v>
      </c>
      <c r="AY19" s="6">
        <v>0</v>
      </c>
      <c r="AZ19" s="26">
        <f t="shared" si="15"/>
        <v>0</v>
      </c>
      <c r="BA19" s="6">
        <v>0</v>
      </c>
    </row>
    <row r="20" spans="1:53" s="40" customFormat="1" ht="11.25" customHeight="1">
      <c r="A20" s="27" t="s">
        <v>420</v>
      </c>
      <c r="B20" s="6">
        <v>51</v>
      </c>
      <c r="C20" s="6">
        <f t="shared" si="16"/>
        <v>8</v>
      </c>
      <c r="D20" s="6">
        <v>0</v>
      </c>
      <c r="E20" s="26">
        <f t="shared" si="0"/>
        <v>0</v>
      </c>
      <c r="F20" s="6">
        <v>0</v>
      </c>
      <c r="G20" s="6">
        <v>0</v>
      </c>
      <c r="H20" s="26">
        <f t="shared" si="1"/>
        <v>0</v>
      </c>
      <c r="I20" s="6">
        <v>0</v>
      </c>
      <c r="J20" s="27" t="s">
        <v>420</v>
      </c>
      <c r="K20" s="6">
        <v>1</v>
      </c>
      <c r="L20" s="26">
        <f t="shared" si="2"/>
        <v>1.9607843137254901</v>
      </c>
      <c r="M20" s="6">
        <v>1</v>
      </c>
      <c r="N20" s="6">
        <v>5</v>
      </c>
      <c r="O20" s="26">
        <f t="shared" si="3"/>
        <v>9.803921568627452</v>
      </c>
      <c r="P20" s="6">
        <v>6</v>
      </c>
      <c r="Q20" s="6">
        <v>0</v>
      </c>
      <c r="R20" s="26">
        <f t="shared" si="4"/>
        <v>0</v>
      </c>
      <c r="S20" s="6">
        <v>0</v>
      </c>
      <c r="T20" s="6">
        <v>0</v>
      </c>
      <c r="U20" s="26">
        <f t="shared" si="5"/>
        <v>0</v>
      </c>
      <c r="V20" s="6">
        <v>0</v>
      </c>
      <c r="W20" s="6">
        <v>0</v>
      </c>
      <c r="X20" s="26">
        <f t="shared" si="6"/>
        <v>0</v>
      </c>
      <c r="Y20" s="6">
        <v>0</v>
      </c>
      <c r="Z20" s="6">
        <v>0</v>
      </c>
      <c r="AA20" s="26">
        <f t="shared" si="7"/>
        <v>0</v>
      </c>
      <c r="AB20" s="6">
        <v>0</v>
      </c>
      <c r="AC20" s="6">
        <v>0</v>
      </c>
      <c r="AD20" s="26">
        <f t="shared" si="8"/>
        <v>0</v>
      </c>
      <c r="AE20" s="6">
        <v>0</v>
      </c>
      <c r="AF20" s="27" t="s">
        <v>420</v>
      </c>
      <c r="AG20" s="6">
        <v>0</v>
      </c>
      <c r="AH20" s="26">
        <f t="shared" si="9"/>
        <v>0</v>
      </c>
      <c r="AI20" s="6">
        <v>0</v>
      </c>
      <c r="AJ20" s="6">
        <v>0</v>
      </c>
      <c r="AK20" s="26">
        <f t="shared" si="10"/>
        <v>0</v>
      </c>
      <c r="AL20" s="6">
        <v>0</v>
      </c>
      <c r="AM20" s="6">
        <v>1</v>
      </c>
      <c r="AN20" s="26">
        <f t="shared" si="11"/>
        <v>1.9607843137254901</v>
      </c>
      <c r="AO20" s="6">
        <v>1</v>
      </c>
      <c r="AP20" s="6">
        <v>0</v>
      </c>
      <c r="AQ20" s="26">
        <f t="shared" si="12"/>
        <v>0</v>
      </c>
      <c r="AR20" s="6">
        <v>0</v>
      </c>
      <c r="AS20" s="6">
        <v>0</v>
      </c>
      <c r="AT20" s="26">
        <f t="shared" si="13"/>
        <v>0</v>
      </c>
      <c r="AU20" s="6">
        <v>0</v>
      </c>
      <c r="AV20" s="6">
        <v>0</v>
      </c>
      <c r="AW20" s="26">
        <f t="shared" si="14"/>
        <v>0</v>
      </c>
      <c r="AX20" s="6">
        <v>0</v>
      </c>
      <c r="AY20" s="6">
        <v>0</v>
      </c>
      <c r="AZ20" s="26">
        <f t="shared" si="15"/>
        <v>0</v>
      </c>
      <c r="BA20" s="6">
        <v>0</v>
      </c>
    </row>
    <row r="21" spans="1:53" s="40" customFormat="1" ht="11.25" customHeight="1">
      <c r="A21" s="27" t="s">
        <v>421</v>
      </c>
      <c r="B21" s="6">
        <v>56</v>
      </c>
      <c r="C21" s="6">
        <f t="shared" si="16"/>
        <v>10</v>
      </c>
      <c r="D21" s="6">
        <v>0</v>
      </c>
      <c r="E21" s="26">
        <f t="shared" si="0"/>
        <v>0</v>
      </c>
      <c r="F21" s="6">
        <v>0</v>
      </c>
      <c r="G21" s="6">
        <v>0</v>
      </c>
      <c r="H21" s="26">
        <f t="shared" si="1"/>
        <v>0</v>
      </c>
      <c r="I21" s="6">
        <v>0</v>
      </c>
      <c r="J21" s="27" t="s">
        <v>421</v>
      </c>
      <c r="K21" s="6">
        <v>3</v>
      </c>
      <c r="L21" s="26">
        <f t="shared" si="2"/>
        <v>5.357142857142857</v>
      </c>
      <c r="M21" s="6">
        <v>3</v>
      </c>
      <c r="N21" s="6">
        <v>4</v>
      </c>
      <c r="O21" s="26">
        <f t="shared" si="3"/>
        <v>7.142857142857142</v>
      </c>
      <c r="P21" s="6">
        <v>4</v>
      </c>
      <c r="Q21" s="6">
        <v>0</v>
      </c>
      <c r="R21" s="26">
        <f t="shared" si="4"/>
        <v>0</v>
      </c>
      <c r="S21" s="6">
        <v>0</v>
      </c>
      <c r="T21" s="6">
        <v>0</v>
      </c>
      <c r="U21" s="26">
        <f t="shared" si="5"/>
        <v>0</v>
      </c>
      <c r="V21" s="6">
        <v>0</v>
      </c>
      <c r="W21" s="6">
        <v>0</v>
      </c>
      <c r="X21" s="26">
        <f t="shared" si="6"/>
        <v>0</v>
      </c>
      <c r="Y21" s="6">
        <v>0</v>
      </c>
      <c r="Z21" s="6">
        <v>0</v>
      </c>
      <c r="AA21" s="26">
        <f t="shared" si="7"/>
        <v>0</v>
      </c>
      <c r="AB21" s="6">
        <v>0</v>
      </c>
      <c r="AC21" s="6">
        <v>0</v>
      </c>
      <c r="AD21" s="26">
        <f t="shared" si="8"/>
        <v>0</v>
      </c>
      <c r="AE21" s="6">
        <v>0</v>
      </c>
      <c r="AF21" s="27" t="s">
        <v>421</v>
      </c>
      <c r="AG21" s="6">
        <v>0</v>
      </c>
      <c r="AH21" s="26">
        <f t="shared" si="9"/>
        <v>0</v>
      </c>
      <c r="AI21" s="6">
        <v>0</v>
      </c>
      <c r="AJ21" s="6">
        <v>1</v>
      </c>
      <c r="AK21" s="26">
        <f t="shared" si="10"/>
        <v>1.7857142857142856</v>
      </c>
      <c r="AL21" s="6">
        <v>1</v>
      </c>
      <c r="AM21" s="6">
        <v>2</v>
      </c>
      <c r="AN21" s="26">
        <f t="shared" si="11"/>
        <v>3.571428571428571</v>
      </c>
      <c r="AO21" s="6">
        <v>2</v>
      </c>
      <c r="AP21" s="6">
        <v>0</v>
      </c>
      <c r="AQ21" s="26">
        <f t="shared" si="12"/>
        <v>0</v>
      </c>
      <c r="AR21" s="6">
        <v>0</v>
      </c>
      <c r="AS21" s="6">
        <v>0</v>
      </c>
      <c r="AT21" s="26">
        <f t="shared" si="13"/>
        <v>0</v>
      </c>
      <c r="AU21" s="6">
        <v>0</v>
      </c>
      <c r="AV21" s="6">
        <v>0</v>
      </c>
      <c r="AW21" s="26">
        <f t="shared" si="14"/>
        <v>0</v>
      </c>
      <c r="AX21" s="6">
        <v>0</v>
      </c>
      <c r="AY21" s="6">
        <v>0</v>
      </c>
      <c r="AZ21" s="26">
        <f t="shared" si="15"/>
        <v>0</v>
      </c>
      <c r="BA21" s="6">
        <v>0</v>
      </c>
    </row>
    <row r="22" spans="1:53" s="40" customFormat="1" ht="11.25" customHeight="1">
      <c r="A22" s="27" t="s">
        <v>516</v>
      </c>
      <c r="B22" s="6">
        <v>21</v>
      </c>
      <c r="C22" s="6">
        <f t="shared" si="16"/>
        <v>14</v>
      </c>
      <c r="D22" s="6">
        <v>0</v>
      </c>
      <c r="E22" s="26">
        <f t="shared" si="0"/>
        <v>0</v>
      </c>
      <c r="F22" s="6">
        <v>0</v>
      </c>
      <c r="G22" s="6">
        <v>0</v>
      </c>
      <c r="H22" s="26">
        <f t="shared" si="1"/>
        <v>0</v>
      </c>
      <c r="I22" s="6">
        <v>0</v>
      </c>
      <c r="J22" s="27" t="s">
        <v>516</v>
      </c>
      <c r="K22" s="6">
        <v>5</v>
      </c>
      <c r="L22" s="26">
        <f t="shared" si="2"/>
        <v>23.809523809523807</v>
      </c>
      <c r="M22" s="6">
        <v>6</v>
      </c>
      <c r="N22" s="6">
        <v>4</v>
      </c>
      <c r="O22" s="26">
        <f t="shared" si="3"/>
        <v>19.047619047619047</v>
      </c>
      <c r="P22" s="6">
        <v>4</v>
      </c>
      <c r="Q22" s="6">
        <v>3</v>
      </c>
      <c r="R22" s="26">
        <f t="shared" si="4"/>
        <v>14.285714285714285</v>
      </c>
      <c r="S22" s="6">
        <v>3</v>
      </c>
      <c r="T22" s="6">
        <v>0</v>
      </c>
      <c r="U22" s="26">
        <f t="shared" si="5"/>
        <v>0</v>
      </c>
      <c r="V22" s="6">
        <v>0</v>
      </c>
      <c r="W22" s="6">
        <v>0</v>
      </c>
      <c r="X22" s="26">
        <f t="shared" si="6"/>
        <v>0</v>
      </c>
      <c r="Y22" s="6">
        <v>0</v>
      </c>
      <c r="Z22" s="6">
        <v>0</v>
      </c>
      <c r="AA22" s="26">
        <f t="shared" si="7"/>
        <v>0</v>
      </c>
      <c r="AB22" s="6">
        <v>0</v>
      </c>
      <c r="AC22" s="6">
        <v>0</v>
      </c>
      <c r="AD22" s="26">
        <f t="shared" si="8"/>
        <v>0</v>
      </c>
      <c r="AE22" s="6">
        <v>0</v>
      </c>
      <c r="AF22" s="27" t="s">
        <v>516</v>
      </c>
      <c r="AG22" s="6">
        <v>0</v>
      </c>
      <c r="AH22" s="26">
        <f t="shared" si="9"/>
        <v>0</v>
      </c>
      <c r="AI22" s="6">
        <v>0</v>
      </c>
      <c r="AJ22" s="6">
        <v>0</v>
      </c>
      <c r="AK22" s="26">
        <f t="shared" si="10"/>
        <v>0</v>
      </c>
      <c r="AL22" s="6">
        <v>0</v>
      </c>
      <c r="AM22" s="6">
        <v>1</v>
      </c>
      <c r="AN22" s="26">
        <f t="shared" si="11"/>
        <v>4.761904761904762</v>
      </c>
      <c r="AO22" s="6">
        <v>1</v>
      </c>
      <c r="AP22" s="6">
        <v>0</v>
      </c>
      <c r="AQ22" s="26">
        <f t="shared" si="12"/>
        <v>0</v>
      </c>
      <c r="AR22" s="6">
        <v>0</v>
      </c>
      <c r="AS22" s="6">
        <v>0</v>
      </c>
      <c r="AT22" s="26">
        <f t="shared" si="13"/>
        <v>0</v>
      </c>
      <c r="AU22" s="6">
        <v>0</v>
      </c>
      <c r="AV22" s="6">
        <v>0</v>
      </c>
      <c r="AW22" s="26">
        <f t="shared" si="14"/>
        <v>0</v>
      </c>
      <c r="AX22" s="6">
        <v>0</v>
      </c>
      <c r="AY22" s="6">
        <v>0</v>
      </c>
      <c r="AZ22" s="26">
        <f t="shared" si="15"/>
        <v>0</v>
      </c>
      <c r="BA22" s="6">
        <v>0</v>
      </c>
    </row>
    <row r="23" spans="1:53" s="40" customFormat="1" ht="14.25" customHeight="1">
      <c r="A23" s="27" t="s">
        <v>423</v>
      </c>
      <c r="B23" s="6">
        <v>12</v>
      </c>
      <c r="C23" s="6">
        <f t="shared" si="16"/>
        <v>12</v>
      </c>
      <c r="D23" s="6">
        <v>0</v>
      </c>
      <c r="E23" s="26">
        <f t="shared" si="0"/>
        <v>0</v>
      </c>
      <c r="F23" s="6">
        <v>0</v>
      </c>
      <c r="G23" s="6">
        <v>0</v>
      </c>
      <c r="H23" s="26">
        <f t="shared" si="1"/>
        <v>0</v>
      </c>
      <c r="I23" s="6">
        <v>0</v>
      </c>
      <c r="J23" s="27" t="s">
        <v>423</v>
      </c>
      <c r="K23" s="6">
        <v>4</v>
      </c>
      <c r="L23" s="26">
        <f t="shared" si="2"/>
        <v>33.33333333333333</v>
      </c>
      <c r="M23" s="6">
        <v>4</v>
      </c>
      <c r="N23" s="6">
        <v>3</v>
      </c>
      <c r="O23" s="26">
        <f t="shared" si="3"/>
        <v>25</v>
      </c>
      <c r="P23" s="6">
        <v>3</v>
      </c>
      <c r="Q23" s="6">
        <v>2</v>
      </c>
      <c r="R23" s="26">
        <f t="shared" si="4"/>
        <v>16.666666666666664</v>
      </c>
      <c r="S23" s="6">
        <v>2</v>
      </c>
      <c r="T23" s="6">
        <v>0</v>
      </c>
      <c r="U23" s="26">
        <f t="shared" si="5"/>
        <v>0</v>
      </c>
      <c r="V23" s="6">
        <v>0</v>
      </c>
      <c r="W23" s="6">
        <v>0</v>
      </c>
      <c r="X23" s="26">
        <f t="shared" si="6"/>
        <v>0</v>
      </c>
      <c r="Y23" s="6">
        <v>0</v>
      </c>
      <c r="Z23" s="6">
        <v>0</v>
      </c>
      <c r="AA23" s="26">
        <f t="shared" si="7"/>
        <v>0</v>
      </c>
      <c r="AB23" s="6">
        <v>0</v>
      </c>
      <c r="AC23" s="6">
        <v>0</v>
      </c>
      <c r="AD23" s="26">
        <f t="shared" si="8"/>
        <v>0</v>
      </c>
      <c r="AE23" s="6">
        <v>0</v>
      </c>
      <c r="AF23" s="27" t="s">
        <v>423</v>
      </c>
      <c r="AG23" s="6">
        <v>0</v>
      </c>
      <c r="AH23" s="26">
        <f t="shared" si="9"/>
        <v>0</v>
      </c>
      <c r="AI23" s="6">
        <v>0</v>
      </c>
      <c r="AJ23" s="6">
        <v>1</v>
      </c>
      <c r="AK23" s="26">
        <f t="shared" si="10"/>
        <v>8.333333333333332</v>
      </c>
      <c r="AL23" s="6">
        <v>1</v>
      </c>
      <c r="AM23" s="6">
        <v>2</v>
      </c>
      <c r="AN23" s="26">
        <f t="shared" si="11"/>
        <v>16.666666666666664</v>
      </c>
      <c r="AO23" s="6">
        <v>2</v>
      </c>
      <c r="AP23" s="6">
        <v>0</v>
      </c>
      <c r="AQ23" s="26">
        <f t="shared" si="12"/>
        <v>0</v>
      </c>
      <c r="AR23" s="6">
        <v>0</v>
      </c>
      <c r="AS23" s="6">
        <v>0</v>
      </c>
      <c r="AT23" s="26">
        <f t="shared" si="13"/>
        <v>0</v>
      </c>
      <c r="AU23" s="6">
        <v>0</v>
      </c>
      <c r="AV23" s="6">
        <v>0</v>
      </c>
      <c r="AW23" s="26">
        <f t="shared" si="14"/>
        <v>0</v>
      </c>
      <c r="AX23" s="6">
        <v>0</v>
      </c>
      <c r="AY23" s="6">
        <v>0</v>
      </c>
      <c r="AZ23" s="26">
        <f t="shared" si="15"/>
        <v>0</v>
      </c>
      <c r="BA23" s="6">
        <v>0</v>
      </c>
    </row>
    <row r="24" spans="1:53" s="40" customFormat="1" ht="11.25" customHeight="1">
      <c r="A24" s="27" t="s">
        <v>424</v>
      </c>
      <c r="B24" s="6">
        <v>46</v>
      </c>
      <c r="C24" s="6">
        <f>SUM(F24+I24+M24+P24+S24+V24+Y24+AB24+AE24+AI24+AL24+AO24+AR24+AU24+AX24+BA24)</f>
        <v>20</v>
      </c>
      <c r="D24" s="6">
        <v>0</v>
      </c>
      <c r="E24" s="26">
        <f t="shared" si="0"/>
        <v>0</v>
      </c>
      <c r="F24" s="6">
        <v>0</v>
      </c>
      <c r="G24" s="6">
        <v>0</v>
      </c>
      <c r="H24" s="26">
        <f t="shared" si="1"/>
        <v>0</v>
      </c>
      <c r="I24" s="6">
        <v>0</v>
      </c>
      <c r="J24" s="27" t="s">
        <v>424</v>
      </c>
      <c r="K24" s="6">
        <v>3</v>
      </c>
      <c r="L24" s="26">
        <f t="shared" si="2"/>
        <v>6.521739130434782</v>
      </c>
      <c r="M24" s="6">
        <v>3</v>
      </c>
      <c r="N24" s="6">
        <v>11</v>
      </c>
      <c r="O24" s="26">
        <f t="shared" si="3"/>
        <v>23.91304347826087</v>
      </c>
      <c r="P24" s="6">
        <v>12</v>
      </c>
      <c r="Q24" s="6">
        <v>2</v>
      </c>
      <c r="R24" s="26">
        <f t="shared" si="4"/>
        <v>4.3478260869565215</v>
      </c>
      <c r="S24" s="6">
        <v>3</v>
      </c>
      <c r="T24" s="6">
        <v>0</v>
      </c>
      <c r="U24" s="26">
        <f t="shared" si="5"/>
        <v>0</v>
      </c>
      <c r="V24" s="6">
        <v>0</v>
      </c>
      <c r="W24" s="6">
        <v>0</v>
      </c>
      <c r="X24" s="26">
        <f t="shared" si="6"/>
        <v>0</v>
      </c>
      <c r="Y24" s="6">
        <v>0</v>
      </c>
      <c r="Z24" s="6">
        <v>0</v>
      </c>
      <c r="AA24" s="26">
        <f t="shared" si="7"/>
        <v>0</v>
      </c>
      <c r="AB24" s="6">
        <v>0</v>
      </c>
      <c r="AC24" s="6">
        <v>0</v>
      </c>
      <c r="AD24" s="26">
        <f t="shared" si="8"/>
        <v>0</v>
      </c>
      <c r="AE24" s="6">
        <v>0</v>
      </c>
      <c r="AF24" s="27" t="s">
        <v>424</v>
      </c>
      <c r="AG24" s="6">
        <v>0</v>
      </c>
      <c r="AH24" s="26">
        <f t="shared" si="9"/>
        <v>0</v>
      </c>
      <c r="AI24" s="6">
        <v>0</v>
      </c>
      <c r="AJ24" s="6">
        <v>0</v>
      </c>
      <c r="AK24" s="26">
        <f t="shared" si="10"/>
        <v>0</v>
      </c>
      <c r="AL24" s="6">
        <v>0</v>
      </c>
      <c r="AM24" s="6">
        <v>2</v>
      </c>
      <c r="AN24" s="26">
        <f t="shared" si="11"/>
        <v>4.3478260869565215</v>
      </c>
      <c r="AO24" s="6">
        <v>2</v>
      </c>
      <c r="AP24" s="6">
        <v>0</v>
      </c>
      <c r="AQ24" s="26">
        <f t="shared" si="12"/>
        <v>0</v>
      </c>
      <c r="AR24" s="6">
        <v>0</v>
      </c>
      <c r="AS24" s="6">
        <v>0</v>
      </c>
      <c r="AT24" s="26">
        <f t="shared" si="13"/>
        <v>0</v>
      </c>
      <c r="AU24" s="6">
        <v>0</v>
      </c>
      <c r="AV24" s="6">
        <v>0</v>
      </c>
      <c r="AW24" s="26">
        <f t="shared" si="14"/>
        <v>0</v>
      </c>
      <c r="AX24" s="6">
        <v>0</v>
      </c>
      <c r="AY24" s="6">
        <v>0</v>
      </c>
      <c r="AZ24" s="26">
        <f t="shared" si="15"/>
        <v>0</v>
      </c>
      <c r="BA24" s="6">
        <v>0</v>
      </c>
    </row>
    <row r="25" spans="1:53" s="40" customFormat="1" ht="11.25" customHeight="1">
      <c r="A25" s="27" t="s">
        <v>425</v>
      </c>
      <c r="B25" s="6">
        <v>45</v>
      </c>
      <c r="C25" s="6">
        <f>SUM(F25+I25+M25+P25+S25+V25+Y25+AB25+AE25+AI25+AL25+AO25+AR25+AU25+AX25+BA25)</f>
        <v>19</v>
      </c>
      <c r="D25" s="6">
        <v>0</v>
      </c>
      <c r="E25" s="26">
        <f t="shared" si="0"/>
        <v>0</v>
      </c>
      <c r="F25" s="6">
        <v>0</v>
      </c>
      <c r="G25" s="6">
        <v>0</v>
      </c>
      <c r="H25" s="26">
        <f t="shared" si="1"/>
        <v>0</v>
      </c>
      <c r="I25" s="6">
        <v>0</v>
      </c>
      <c r="J25" s="27" t="s">
        <v>425</v>
      </c>
      <c r="K25" s="6">
        <v>2</v>
      </c>
      <c r="L25" s="26">
        <f t="shared" si="2"/>
        <v>4.444444444444445</v>
      </c>
      <c r="M25" s="6">
        <v>2</v>
      </c>
      <c r="N25" s="6">
        <v>8</v>
      </c>
      <c r="O25" s="26">
        <f t="shared" si="3"/>
        <v>17.77777777777778</v>
      </c>
      <c r="P25" s="6">
        <v>8</v>
      </c>
      <c r="Q25" s="6">
        <v>5</v>
      </c>
      <c r="R25" s="26">
        <f t="shared" si="4"/>
        <v>11.11111111111111</v>
      </c>
      <c r="S25" s="6">
        <v>5</v>
      </c>
      <c r="T25" s="6">
        <v>0</v>
      </c>
      <c r="U25" s="26">
        <f t="shared" si="5"/>
        <v>0</v>
      </c>
      <c r="V25" s="6">
        <v>0</v>
      </c>
      <c r="W25" s="6">
        <v>0</v>
      </c>
      <c r="X25" s="26">
        <f t="shared" si="6"/>
        <v>0</v>
      </c>
      <c r="Y25" s="6">
        <v>0</v>
      </c>
      <c r="Z25" s="6">
        <v>0</v>
      </c>
      <c r="AA25" s="26">
        <f t="shared" si="7"/>
        <v>0</v>
      </c>
      <c r="AB25" s="6">
        <v>0</v>
      </c>
      <c r="AC25" s="6">
        <v>0</v>
      </c>
      <c r="AD25" s="26">
        <f t="shared" si="8"/>
        <v>0</v>
      </c>
      <c r="AE25" s="6">
        <v>0</v>
      </c>
      <c r="AF25" s="27" t="s">
        <v>425</v>
      </c>
      <c r="AG25" s="6">
        <v>0</v>
      </c>
      <c r="AH25" s="26">
        <f t="shared" si="9"/>
        <v>0</v>
      </c>
      <c r="AI25" s="6">
        <v>0</v>
      </c>
      <c r="AJ25" s="6">
        <v>1</v>
      </c>
      <c r="AK25" s="26">
        <f t="shared" si="10"/>
        <v>2.2222222222222223</v>
      </c>
      <c r="AL25" s="6">
        <v>1</v>
      </c>
      <c r="AM25" s="6">
        <v>2</v>
      </c>
      <c r="AN25" s="26">
        <f t="shared" si="11"/>
        <v>4.444444444444445</v>
      </c>
      <c r="AO25" s="6">
        <v>2</v>
      </c>
      <c r="AP25" s="6">
        <v>0</v>
      </c>
      <c r="AQ25" s="26">
        <f t="shared" si="12"/>
        <v>0</v>
      </c>
      <c r="AR25" s="6">
        <v>0</v>
      </c>
      <c r="AS25" s="6">
        <v>0</v>
      </c>
      <c r="AT25" s="26">
        <f t="shared" si="13"/>
        <v>0</v>
      </c>
      <c r="AU25" s="6">
        <v>0</v>
      </c>
      <c r="AV25" s="6">
        <v>1</v>
      </c>
      <c r="AW25" s="26">
        <f t="shared" si="14"/>
        <v>2.2222222222222223</v>
      </c>
      <c r="AX25" s="6">
        <v>1</v>
      </c>
      <c r="AY25" s="6">
        <v>0</v>
      </c>
      <c r="AZ25" s="26">
        <f t="shared" si="15"/>
        <v>0</v>
      </c>
      <c r="BA25" s="6">
        <v>0</v>
      </c>
    </row>
    <row r="26" spans="1:53" s="40" customFormat="1" ht="11.25" customHeight="1">
      <c r="A26" s="27" t="s">
        <v>517</v>
      </c>
      <c r="B26" s="6">
        <v>24</v>
      </c>
      <c r="C26" s="6">
        <f t="shared" si="16"/>
        <v>4</v>
      </c>
      <c r="D26" s="6">
        <v>0</v>
      </c>
      <c r="E26" s="26">
        <f t="shared" si="0"/>
        <v>0</v>
      </c>
      <c r="F26" s="6">
        <v>0</v>
      </c>
      <c r="G26" s="6">
        <v>0</v>
      </c>
      <c r="H26" s="26">
        <f t="shared" si="1"/>
        <v>0</v>
      </c>
      <c r="I26" s="6">
        <v>0</v>
      </c>
      <c r="J26" s="27" t="s">
        <v>517</v>
      </c>
      <c r="K26" s="6">
        <v>1</v>
      </c>
      <c r="L26" s="26">
        <f t="shared" si="2"/>
        <v>4.166666666666666</v>
      </c>
      <c r="M26" s="6">
        <v>1</v>
      </c>
      <c r="N26" s="6">
        <v>2</v>
      </c>
      <c r="O26" s="26">
        <f t="shared" si="3"/>
        <v>8.333333333333332</v>
      </c>
      <c r="P26" s="6">
        <v>2</v>
      </c>
      <c r="Q26" s="6">
        <v>1</v>
      </c>
      <c r="R26" s="26">
        <f t="shared" si="4"/>
        <v>4.166666666666666</v>
      </c>
      <c r="S26" s="6">
        <v>1</v>
      </c>
      <c r="T26" s="6">
        <v>0</v>
      </c>
      <c r="U26" s="26">
        <f t="shared" si="5"/>
        <v>0</v>
      </c>
      <c r="V26" s="6">
        <v>0</v>
      </c>
      <c r="W26" s="6">
        <v>0</v>
      </c>
      <c r="X26" s="26">
        <f t="shared" si="6"/>
        <v>0</v>
      </c>
      <c r="Y26" s="6">
        <v>0</v>
      </c>
      <c r="Z26" s="6">
        <v>0</v>
      </c>
      <c r="AA26" s="26">
        <f t="shared" si="7"/>
        <v>0</v>
      </c>
      <c r="AB26" s="6">
        <v>0</v>
      </c>
      <c r="AC26" s="6">
        <v>0</v>
      </c>
      <c r="AD26" s="26">
        <f t="shared" si="8"/>
        <v>0</v>
      </c>
      <c r="AE26" s="6">
        <v>0</v>
      </c>
      <c r="AF26" s="27" t="s">
        <v>517</v>
      </c>
      <c r="AG26" s="6">
        <v>0</v>
      </c>
      <c r="AH26" s="26">
        <f t="shared" si="9"/>
        <v>0</v>
      </c>
      <c r="AI26" s="6">
        <v>0</v>
      </c>
      <c r="AJ26" s="6">
        <v>0</v>
      </c>
      <c r="AK26" s="26">
        <f t="shared" si="10"/>
        <v>0</v>
      </c>
      <c r="AL26" s="6">
        <v>0</v>
      </c>
      <c r="AM26" s="6">
        <v>0</v>
      </c>
      <c r="AN26" s="26">
        <f t="shared" si="11"/>
        <v>0</v>
      </c>
      <c r="AO26" s="6">
        <v>0</v>
      </c>
      <c r="AP26" s="6">
        <v>0</v>
      </c>
      <c r="AQ26" s="26">
        <f t="shared" si="12"/>
        <v>0</v>
      </c>
      <c r="AR26" s="6">
        <v>0</v>
      </c>
      <c r="AS26" s="6">
        <v>0</v>
      </c>
      <c r="AT26" s="26">
        <f t="shared" si="13"/>
        <v>0</v>
      </c>
      <c r="AU26" s="6">
        <v>0</v>
      </c>
      <c r="AV26" s="6">
        <v>0</v>
      </c>
      <c r="AW26" s="26">
        <f t="shared" si="14"/>
        <v>0</v>
      </c>
      <c r="AX26" s="6">
        <v>0</v>
      </c>
      <c r="AY26" s="6">
        <v>0</v>
      </c>
      <c r="AZ26" s="26">
        <f t="shared" si="15"/>
        <v>0</v>
      </c>
      <c r="BA26" s="6">
        <v>0</v>
      </c>
    </row>
    <row r="27" spans="1:53" s="40" customFormat="1" ht="11.25" customHeight="1">
      <c r="A27" s="27" t="s">
        <v>426</v>
      </c>
      <c r="B27" s="6">
        <v>73</v>
      </c>
      <c r="C27" s="6">
        <f t="shared" si="16"/>
        <v>39</v>
      </c>
      <c r="D27" s="6">
        <v>0</v>
      </c>
      <c r="E27" s="26">
        <f t="shared" si="0"/>
        <v>0</v>
      </c>
      <c r="F27" s="6">
        <v>0</v>
      </c>
      <c r="G27" s="6">
        <v>1</v>
      </c>
      <c r="H27" s="26">
        <f t="shared" si="1"/>
        <v>1.36986301369863</v>
      </c>
      <c r="I27" s="6">
        <v>2</v>
      </c>
      <c r="J27" s="27" t="s">
        <v>426</v>
      </c>
      <c r="K27" s="6">
        <v>11</v>
      </c>
      <c r="L27" s="26">
        <f t="shared" si="2"/>
        <v>15.068493150684931</v>
      </c>
      <c r="M27" s="6">
        <v>11</v>
      </c>
      <c r="N27" s="6">
        <v>11</v>
      </c>
      <c r="O27" s="26">
        <f t="shared" si="3"/>
        <v>15.068493150684931</v>
      </c>
      <c r="P27" s="6">
        <v>12</v>
      </c>
      <c r="Q27" s="6">
        <v>6</v>
      </c>
      <c r="R27" s="26">
        <f t="shared" si="4"/>
        <v>8.21917808219178</v>
      </c>
      <c r="S27" s="6">
        <v>6</v>
      </c>
      <c r="T27" s="6">
        <v>0</v>
      </c>
      <c r="U27" s="26">
        <f t="shared" si="5"/>
        <v>0</v>
      </c>
      <c r="V27" s="6">
        <v>0</v>
      </c>
      <c r="W27" s="6">
        <v>0</v>
      </c>
      <c r="X27" s="26">
        <f t="shared" si="6"/>
        <v>0</v>
      </c>
      <c r="Y27" s="6">
        <v>0</v>
      </c>
      <c r="Z27" s="6">
        <v>0</v>
      </c>
      <c r="AA27" s="26">
        <f t="shared" si="7"/>
        <v>0</v>
      </c>
      <c r="AB27" s="6">
        <v>0</v>
      </c>
      <c r="AC27" s="6">
        <v>0</v>
      </c>
      <c r="AD27" s="26">
        <f t="shared" si="8"/>
        <v>0</v>
      </c>
      <c r="AE27" s="6">
        <v>0</v>
      </c>
      <c r="AF27" s="27" t="s">
        <v>426</v>
      </c>
      <c r="AG27" s="6">
        <v>0</v>
      </c>
      <c r="AH27" s="26">
        <f t="shared" si="9"/>
        <v>0</v>
      </c>
      <c r="AI27" s="6">
        <v>0</v>
      </c>
      <c r="AJ27" s="6">
        <v>0</v>
      </c>
      <c r="AK27" s="26">
        <f t="shared" si="10"/>
        <v>0</v>
      </c>
      <c r="AL27" s="6">
        <v>0</v>
      </c>
      <c r="AM27" s="6">
        <v>8</v>
      </c>
      <c r="AN27" s="26">
        <f t="shared" si="11"/>
        <v>10.95890410958904</v>
      </c>
      <c r="AO27" s="6">
        <v>8</v>
      </c>
      <c r="AP27" s="6">
        <v>0</v>
      </c>
      <c r="AQ27" s="26">
        <f t="shared" si="12"/>
        <v>0</v>
      </c>
      <c r="AR27" s="6">
        <v>0</v>
      </c>
      <c r="AS27" s="6">
        <v>0</v>
      </c>
      <c r="AT27" s="26">
        <f t="shared" si="13"/>
        <v>0</v>
      </c>
      <c r="AU27" s="6">
        <v>0</v>
      </c>
      <c r="AV27" s="6">
        <v>0</v>
      </c>
      <c r="AW27" s="26">
        <f t="shared" si="14"/>
        <v>0</v>
      </c>
      <c r="AX27" s="6">
        <v>0</v>
      </c>
      <c r="AY27" s="6">
        <v>0</v>
      </c>
      <c r="AZ27" s="26">
        <f t="shared" si="15"/>
        <v>0</v>
      </c>
      <c r="BA27" s="6">
        <v>0</v>
      </c>
    </row>
    <row r="28" spans="1:53" s="40" customFormat="1" ht="11.25" customHeight="1">
      <c r="A28" s="27" t="s">
        <v>427</v>
      </c>
      <c r="B28" s="6">
        <v>84</v>
      </c>
      <c r="C28" s="6">
        <f t="shared" si="16"/>
        <v>60</v>
      </c>
      <c r="D28" s="6">
        <v>0</v>
      </c>
      <c r="E28" s="26">
        <f t="shared" si="0"/>
        <v>0</v>
      </c>
      <c r="F28" s="6">
        <v>0</v>
      </c>
      <c r="G28" s="6">
        <v>0</v>
      </c>
      <c r="H28" s="26">
        <f t="shared" si="1"/>
        <v>0</v>
      </c>
      <c r="I28" s="6">
        <v>0</v>
      </c>
      <c r="J28" s="27" t="s">
        <v>427</v>
      </c>
      <c r="K28" s="6">
        <v>13</v>
      </c>
      <c r="L28" s="26">
        <f t="shared" si="2"/>
        <v>15.476190476190476</v>
      </c>
      <c r="M28" s="6">
        <v>13</v>
      </c>
      <c r="N28" s="6">
        <v>30</v>
      </c>
      <c r="O28" s="26">
        <f t="shared" si="3"/>
        <v>35.714285714285715</v>
      </c>
      <c r="P28" s="6">
        <v>32</v>
      </c>
      <c r="Q28" s="6">
        <v>7</v>
      </c>
      <c r="R28" s="26">
        <f t="shared" si="4"/>
        <v>8.333333333333332</v>
      </c>
      <c r="S28" s="6">
        <v>7</v>
      </c>
      <c r="T28" s="6">
        <v>0</v>
      </c>
      <c r="U28" s="26">
        <f t="shared" si="5"/>
        <v>0</v>
      </c>
      <c r="V28" s="6">
        <v>0</v>
      </c>
      <c r="W28" s="6">
        <v>1</v>
      </c>
      <c r="X28" s="26">
        <f t="shared" si="6"/>
        <v>1.1904761904761905</v>
      </c>
      <c r="Y28" s="6">
        <v>1</v>
      </c>
      <c r="Z28" s="6">
        <v>0</v>
      </c>
      <c r="AA28" s="26">
        <f t="shared" si="7"/>
        <v>0</v>
      </c>
      <c r="AB28" s="6">
        <v>0</v>
      </c>
      <c r="AC28" s="6">
        <v>0</v>
      </c>
      <c r="AD28" s="26">
        <f t="shared" si="8"/>
        <v>0</v>
      </c>
      <c r="AE28" s="6">
        <v>0</v>
      </c>
      <c r="AF28" s="27" t="s">
        <v>427</v>
      </c>
      <c r="AG28" s="6">
        <v>0</v>
      </c>
      <c r="AH28" s="26">
        <f t="shared" si="9"/>
        <v>0</v>
      </c>
      <c r="AI28" s="6">
        <v>0</v>
      </c>
      <c r="AJ28" s="6">
        <v>0</v>
      </c>
      <c r="AK28" s="26">
        <f t="shared" si="10"/>
        <v>0</v>
      </c>
      <c r="AL28" s="6">
        <v>0</v>
      </c>
      <c r="AM28" s="6">
        <v>6</v>
      </c>
      <c r="AN28" s="26">
        <f t="shared" si="11"/>
        <v>7.142857142857142</v>
      </c>
      <c r="AO28" s="6">
        <v>6</v>
      </c>
      <c r="AP28" s="6">
        <v>0</v>
      </c>
      <c r="AQ28" s="26">
        <f t="shared" si="12"/>
        <v>0</v>
      </c>
      <c r="AR28" s="6">
        <v>0</v>
      </c>
      <c r="AS28" s="6">
        <v>0</v>
      </c>
      <c r="AT28" s="26">
        <f t="shared" si="13"/>
        <v>0</v>
      </c>
      <c r="AU28" s="6">
        <v>0</v>
      </c>
      <c r="AV28" s="6">
        <v>1</v>
      </c>
      <c r="AW28" s="26">
        <f t="shared" si="14"/>
        <v>1.1904761904761905</v>
      </c>
      <c r="AX28" s="6">
        <v>1</v>
      </c>
      <c r="AY28" s="6">
        <v>0</v>
      </c>
      <c r="AZ28" s="26">
        <f t="shared" si="15"/>
        <v>0</v>
      </c>
      <c r="BA28" s="6">
        <v>0</v>
      </c>
    </row>
    <row r="29" spans="1:53" s="40" customFormat="1" ht="11.25" customHeight="1">
      <c r="A29" s="27" t="s">
        <v>518</v>
      </c>
      <c r="B29" s="6">
        <v>65</v>
      </c>
      <c r="C29" s="6">
        <f t="shared" si="16"/>
        <v>21</v>
      </c>
      <c r="D29" s="6">
        <v>0</v>
      </c>
      <c r="E29" s="26">
        <f t="shared" si="0"/>
        <v>0</v>
      </c>
      <c r="F29" s="6">
        <v>0</v>
      </c>
      <c r="G29" s="6">
        <v>1</v>
      </c>
      <c r="H29" s="26">
        <f t="shared" si="1"/>
        <v>1.5384615384615385</v>
      </c>
      <c r="I29" s="6">
        <v>1</v>
      </c>
      <c r="J29" s="27" t="s">
        <v>518</v>
      </c>
      <c r="K29" s="6">
        <v>7</v>
      </c>
      <c r="L29" s="26">
        <f t="shared" si="2"/>
        <v>10.76923076923077</v>
      </c>
      <c r="M29" s="6">
        <v>7</v>
      </c>
      <c r="N29" s="6">
        <v>9</v>
      </c>
      <c r="O29" s="26">
        <f t="shared" si="3"/>
        <v>13.846153846153847</v>
      </c>
      <c r="P29" s="6">
        <v>9</v>
      </c>
      <c r="Q29" s="6">
        <v>3</v>
      </c>
      <c r="R29" s="26">
        <f t="shared" si="4"/>
        <v>4.615384615384616</v>
      </c>
      <c r="S29" s="6">
        <v>3</v>
      </c>
      <c r="T29" s="6">
        <v>0</v>
      </c>
      <c r="U29" s="26">
        <f t="shared" si="5"/>
        <v>0</v>
      </c>
      <c r="V29" s="6">
        <v>0</v>
      </c>
      <c r="W29" s="6">
        <v>0</v>
      </c>
      <c r="X29" s="26">
        <f t="shared" si="6"/>
        <v>0</v>
      </c>
      <c r="Y29" s="6">
        <v>0</v>
      </c>
      <c r="Z29" s="6">
        <v>0</v>
      </c>
      <c r="AA29" s="26">
        <f t="shared" si="7"/>
        <v>0</v>
      </c>
      <c r="AB29" s="6">
        <v>0</v>
      </c>
      <c r="AC29" s="6">
        <v>0</v>
      </c>
      <c r="AD29" s="26">
        <f t="shared" si="8"/>
        <v>0</v>
      </c>
      <c r="AE29" s="6">
        <v>0</v>
      </c>
      <c r="AF29" s="27" t="s">
        <v>518</v>
      </c>
      <c r="AG29" s="6">
        <v>0</v>
      </c>
      <c r="AH29" s="26">
        <f t="shared" si="9"/>
        <v>0</v>
      </c>
      <c r="AI29" s="6">
        <v>0</v>
      </c>
      <c r="AJ29" s="6">
        <v>0</v>
      </c>
      <c r="AK29" s="26">
        <f t="shared" si="10"/>
        <v>0</v>
      </c>
      <c r="AL29" s="6">
        <v>0</v>
      </c>
      <c r="AM29" s="6">
        <v>0</v>
      </c>
      <c r="AN29" s="26">
        <f t="shared" si="11"/>
        <v>0</v>
      </c>
      <c r="AO29" s="6">
        <v>0</v>
      </c>
      <c r="AP29" s="6">
        <v>0</v>
      </c>
      <c r="AQ29" s="26">
        <f t="shared" si="12"/>
        <v>0</v>
      </c>
      <c r="AR29" s="6">
        <v>0</v>
      </c>
      <c r="AS29" s="6">
        <v>0</v>
      </c>
      <c r="AT29" s="26">
        <f t="shared" si="13"/>
        <v>0</v>
      </c>
      <c r="AU29" s="6">
        <v>0</v>
      </c>
      <c r="AV29" s="6">
        <v>1</v>
      </c>
      <c r="AW29" s="26">
        <f t="shared" si="14"/>
        <v>1.5384615384615385</v>
      </c>
      <c r="AX29" s="6">
        <v>1</v>
      </c>
      <c r="AY29" s="6">
        <v>0</v>
      </c>
      <c r="AZ29" s="26">
        <f t="shared" si="15"/>
        <v>0</v>
      </c>
      <c r="BA29" s="6">
        <v>0</v>
      </c>
    </row>
    <row r="30" spans="1:53" s="40" customFormat="1" ht="11.25" customHeight="1">
      <c r="A30" s="28" t="s">
        <v>519</v>
      </c>
      <c r="B30" s="6">
        <v>31</v>
      </c>
      <c r="C30" s="6">
        <f t="shared" si="16"/>
        <v>9</v>
      </c>
      <c r="D30" s="6">
        <v>0</v>
      </c>
      <c r="E30" s="26">
        <f t="shared" si="0"/>
        <v>0</v>
      </c>
      <c r="F30" s="6">
        <v>0</v>
      </c>
      <c r="G30" s="6">
        <v>0</v>
      </c>
      <c r="H30" s="26">
        <f t="shared" si="1"/>
        <v>0</v>
      </c>
      <c r="I30" s="6">
        <v>0</v>
      </c>
      <c r="J30" s="28" t="s">
        <v>519</v>
      </c>
      <c r="K30" s="6">
        <v>0</v>
      </c>
      <c r="L30" s="26">
        <f t="shared" si="2"/>
        <v>0</v>
      </c>
      <c r="M30" s="6">
        <v>0</v>
      </c>
      <c r="N30" s="6">
        <v>4</v>
      </c>
      <c r="O30" s="26">
        <f t="shared" si="3"/>
        <v>12.903225806451612</v>
      </c>
      <c r="P30" s="6">
        <v>5</v>
      </c>
      <c r="Q30" s="6">
        <v>1</v>
      </c>
      <c r="R30" s="26">
        <f t="shared" si="4"/>
        <v>3.225806451612903</v>
      </c>
      <c r="S30" s="6">
        <v>1</v>
      </c>
      <c r="T30" s="6">
        <v>0</v>
      </c>
      <c r="U30" s="26">
        <f t="shared" si="5"/>
        <v>0</v>
      </c>
      <c r="V30" s="6">
        <v>0</v>
      </c>
      <c r="W30" s="6">
        <v>0</v>
      </c>
      <c r="X30" s="26">
        <f t="shared" si="6"/>
        <v>0</v>
      </c>
      <c r="Y30" s="6">
        <v>0</v>
      </c>
      <c r="Z30" s="6">
        <v>0</v>
      </c>
      <c r="AA30" s="26">
        <f t="shared" si="7"/>
        <v>0</v>
      </c>
      <c r="AB30" s="6">
        <v>0</v>
      </c>
      <c r="AC30" s="6">
        <v>0</v>
      </c>
      <c r="AD30" s="26">
        <f t="shared" si="8"/>
        <v>0</v>
      </c>
      <c r="AE30" s="6">
        <v>0</v>
      </c>
      <c r="AF30" s="28" t="s">
        <v>519</v>
      </c>
      <c r="AG30" s="6">
        <v>0</v>
      </c>
      <c r="AH30" s="26">
        <f t="shared" si="9"/>
        <v>0</v>
      </c>
      <c r="AI30" s="6">
        <v>0</v>
      </c>
      <c r="AJ30" s="6">
        <v>0</v>
      </c>
      <c r="AK30" s="26">
        <f t="shared" si="10"/>
        <v>0</v>
      </c>
      <c r="AL30" s="6">
        <v>0</v>
      </c>
      <c r="AM30" s="6">
        <v>2</v>
      </c>
      <c r="AN30" s="26">
        <f t="shared" si="11"/>
        <v>6.451612903225806</v>
      </c>
      <c r="AO30" s="6">
        <v>2</v>
      </c>
      <c r="AP30" s="6">
        <v>0</v>
      </c>
      <c r="AQ30" s="26">
        <f t="shared" si="12"/>
        <v>0</v>
      </c>
      <c r="AR30" s="6">
        <v>0</v>
      </c>
      <c r="AS30" s="6">
        <v>0</v>
      </c>
      <c r="AT30" s="26">
        <f t="shared" si="13"/>
        <v>0</v>
      </c>
      <c r="AU30" s="6">
        <v>0</v>
      </c>
      <c r="AV30" s="6">
        <v>0</v>
      </c>
      <c r="AW30" s="26">
        <f t="shared" si="14"/>
        <v>0</v>
      </c>
      <c r="AX30" s="6">
        <v>0</v>
      </c>
      <c r="AY30" s="6">
        <v>1</v>
      </c>
      <c r="AZ30" s="26">
        <f t="shared" si="15"/>
        <v>3.225806451612903</v>
      </c>
      <c r="BA30" s="6">
        <v>1</v>
      </c>
    </row>
    <row r="31" spans="1:53" s="40" customFormat="1" ht="11.25" customHeight="1">
      <c r="A31" s="28" t="s">
        <v>520</v>
      </c>
      <c r="B31" s="6">
        <v>50</v>
      </c>
      <c r="C31" s="6">
        <f t="shared" si="16"/>
        <v>37</v>
      </c>
      <c r="D31" s="6">
        <v>0</v>
      </c>
      <c r="E31" s="26">
        <f t="shared" si="0"/>
        <v>0</v>
      </c>
      <c r="F31" s="6">
        <v>0</v>
      </c>
      <c r="G31" s="6">
        <v>0</v>
      </c>
      <c r="H31" s="26">
        <f t="shared" si="1"/>
        <v>0</v>
      </c>
      <c r="I31" s="6">
        <v>0</v>
      </c>
      <c r="J31" s="28" t="s">
        <v>520</v>
      </c>
      <c r="K31" s="6">
        <v>8</v>
      </c>
      <c r="L31" s="26">
        <f t="shared" si="2"/>
        <v>16</v>
      </c>
      <c r="M31" s="6">
        <v>9</v>
      </c>
      <c r="N31" s="6">
        <v>14</v>
      </c>
      <c r="O31" s="26">
        <f t="shared" si="3"/>
        <v>28.000000000000004</v>
      </c>
      <c r="P31" s="6">
        <v>16</v>
      </c>
      <c r="Q31" s="6">
        <v>5</v>
      </c>
      <c r="R31" s="26">
        <f t="shared" si="4"/>
        <v>10</v>
      </c>
      <c r="S31" s="6">
        <v>6</v>
      </c>
      <c r="T31" s="6">
        <v>0</v>
      </c>
      <c r="U31" s="26">
        <f t="shared" si="5"/>
        <v>0</v>
      </c>
      <c r="V31" s="6">
        <v>0</v>
      </c>
      <c r="W31" s="6">
        <v>0</v>
      </c>
      <c r="X31" s="26">
        <f t="shared" si="6"/>
        <v>0</v>
      </c>
      <c r="Y31" s="6">
        <v>0</v>
      </c>
      <c r="Z31" s="6">
        <v>0</v>
      </c>
      <c r="AA31" s="26">
        <f t="shared" si="7"/>
        <v>0</v>
      </c>
      <c r="AB31" s="6">
        <v>0</v>
      </c>
      <c r="AC31" s="6">
        <v>0</v>
      </c>
      <c r="AD31" s="26">
        <f t="shared" si="8"/>
        <v>0</v>
      </c>
      <c r="AE31" s="6">
        <v>0</v>
      </c>
      <c r="AF31" s="28" t="s">
        <v>520</v>
      </c>
      <c r="AG31" s="6">
        <v>0</v>
      </c>
      <c r="AH31" s="26">
        <f t="shared" si="9"/>
        <v>0</v>
      </c>
      <c r="AI31" s="6">
        <v>0</v>
      </c>
      <c r="AJ31" s="6">
        <v>0</v>
      </c>
      <c r="AK31" s="26">
        <f t="shared" si="10"/>
        <v>0</v>
      </c>
      <c r="AL31" s="6">
        <v>0</v>
      </c>
      <c r="AM31" s="6">
        <v>6</v>
      </c>
      <c r="AN31" s="26">
        <f t="shared" si="11"/>
        <v>12</v>
      </c>
      <c r="AO31" s="6">
        <v>6</v>
      </c>
      <c r="AP31" s="6">
        <v>0</v>
      </c>
      <c r="AQ31" s="26">
        <f t="shared" si="12"/>
        <v>0</v>
      </c>
      <c r="AR31" s="6">
        <v>0</v>
      </c>
      <c r="AS31" s="6">
        <v>0</v>
      </c>
      <c r="AT31" s="26">
        <f t="shared" si="13"/>
        <v>0</v>
      </c>
      <c r="AU31" s="6">
        <v>0</v>
      </c>
      <c r="AV31" s="6">
        <v>0</v>
      </c>
      <c r="AW31" s="26">
        <f t="shared" si="14"/>
        <v>0</v>
      </c>
      <c r="AX31" s="6">
        <v>0</v>
      </c>
      <c r="AY31" s="6">
        <v>0</v>
      </c>
      <c r="AZ31" s="26">
        <f t="shared" si="15"/>
        <v>0</v>
      </c>
      <c r="BA31" s="6">
        <v>0</v>
      </c>
    </row>
    <row r="32" spans="1:53" s="40" customFormat="1" ht="11.25" customHeight="1">
      <c r="A32" s="28" t="s">
        <v>521</v>
      </c>
      <c r="B32" s="6">
        <v>24</v>
      </c>
      <c r="C32" s="6">
        <f t="shared" si="16"/>
        <v>10</v>
      </c>
      <c r="D32" s="6">
        <v>0</v>
      </c>
      <c r="E32" s="26">
        <f t="shared" si="0"/>
        <v>0</v>
      </c>
      <c r="F32" s="6">
        <v>0</v>
      </c>
      <c r="G32" s="6">
        <v>0</v>
      </c>
      <c r="H32" s="26">
        <f t="shared" si="1"/>
        <v>0</v>
      </c>
      <c r="I32" s="6">
        <v>0</v>
      </c>
      <c r="J32" s="28" t="s">
        <v>521</v>
      </c>
      <c r="K32" s="6">
        <v>3</v>
      </c>
      <c r="L32" s="26">
        <f t="shared" si="2"/>
        <v>12.5</v>
      </c>
      <c r="M32" s="6">
        <v>3</v>
      </c>
      <c r="N32" s="6">
        <v>4</v>
      </c>
      <c r="O32" s="26">
        <f t="shared" si="3"/>
        <v>16.666666666666664</v>
      </c>
      <c r="P32" s="6">
        <v>4</v>
      </c>
      <c r="Q32" s="6">
        <v>1</v>
      </c>
      <c r="R32" s="26">
        <f t="shared" si="4"/>
        <v>4.166666666666666</v>
      </c>
      <c r="S32" s="6">
        <v>1</v>
      </c>
      <c r="T32" s="6">
        <v>0</v>
      </c>
      <c r="U32" s="26">
        <f t="shared" si="5"/>
        <v>0</v>
      </c>
      <c r="V32" s="6">
        <v>0</v>
      </c>
      <c r="W32" s="6">
        <v>0</v>
      </c>
      <c r="X32" s="26">
        <f t="shared" si="6"/>
        <v>0</v>
      </c>
      <c r="Y32" s="6">
        <v>0</v>
      </c>
      <c r="Z32" s="6">
        <v>0</v>
      </c>
      <c r="AA32" s="26">
        <f t="shared" si="7"/>
        <v>0</v>
      </c>
      <c r="AB32" s="6">
        <v>0</v>
      </c>
      <c r="AC32" s="6">
        <v>0</v>
      </c>
      <c r="AD32" s="26">
        <f t="shared" si="8"/>
        <v>0</v>
      </c>
      <c r="AE32" s="6">
        <v>0</v>
      </c>
      <c r="AF32" s="28" t="s">
        <v>521</v>
      </c>
      <c r="AG32" s="6">
        <v>0</v>
      </c>
      <c r="AH32" s="26">
        <f t="shared" si="9"/>
        <v>0</v>
      </c>
      <c r="AI32" s="6">
        <v>0</v>
      </c>
      <c r="AJ32" s="6">
        <v>0</v>
      </c>
      <c r="AK32" s="26">
        <f t="shared" si="10"/>
        <v>0</v>
      </c>
      <c r="AL32" s="6">
        <v>0</v>
      </c>
      <c r="AM32" s="6">
        <v>2</v>
      </c>
      <c r="AN32" s="26">
        <f t="shared" si="11"/>
        <v>8.333333333333332</v>
      </c>
      <c r="AO32" s="6">
        <v>2</v>
      </c>
      <c r="AP32" s="6">
        <v>0</v>
      </c>
      <c r="AQ32" s="26">
        <f t="shared" si="12"/>
        <v>0</v>
      </c>
      <c r="AR32" s="6">
        <v>0</v>
      </c>
      <c r="AS32" s="6">
        <v>0</v>
      </c>
      <c r="AT32" s="26">
        <f t="shared" si="13"/>
        <v>0</v>
      </c>
      <c r="AU32" s="6">
        <v>0</v>
      </c>
      <c r="AV32" s="6">
        <v>0</v>
      </c>
      <c r="AW32" s="26">
        <f t="shared" si="14"/>
        <v>0</v>
      </c>
      <c r="AX32" s="6">
        <v>0</v>
      </c>
      <c r="AY32" s="6">
        <v>0</v>
      </c>
      <c r="AZ32" s="26">
        <f t="shared" si="15"/>
        <v>0</v>
      </c>
      <c r="BA32" s="6">
        <v>0</v>
      </c>
    </row>
    <row r="33" spans="1:53" s="40" customFormat="1" ht="11.25" customHeight="1">
      <c r="A33" s="27" t="s">
        <v>522</v>
      </c>
      <c r="B33" s="6">
        <v>19</v>
      </c>
      <c r="C33" s="6">
        <f t="shared" si="16"/>
        <v>12</v>
      </c>
      <c r="D33" s="6">
        <v>0</v>
      </c>
      <c r="E33" s="26">
        <f t="shared" si="0"/>
        <v>0</v>
      </c>
      <c r="F33" s="6">
        <v>0</v>
      </c>
      <c r="G33" s="6">
        <v>0</v>
      </c>
      <c r="H33" s="26">
        <f t="shared" si="1"/>
        <v>0</v>
      </c>
      <c r="I33" s="6">
        <v>0</v>
      </c>
      <c r="J33" s="27" t="s">
        <v>522</v>
      </c>
      <c r="K33" s="6">
        <v>2</v>
      </c>
      <c r="L33" s="26">
        <f t="shared" si="2"/>
        <v>10.526315789473683</v>
      </c>
      <c r="M33" s="6">
        <v>2</v>
      </c>
      <c r="N33" s="6">
        <v>3</v>
      </c>
      <c r="O33" s="26">
        <f t="shared" si="3"/>
        <v>15.789473684210526</v>
      </c>
      <c r="P33" s="6">
        <v>3</v>
      </c>
      <c r="Q33" s="6">
        <v>4</v>
      </c>
      <c r="R33" s="26">
        <f t="shared" si="4"/>
        <v>21.052631578947366</v>
      </c>
      <c r="S33" s="6">
        <v>4</v>
      </c>
      <c r="T33" s="6">
        <v>0</v>
      </c>
      <c r="U33" s="26">
        <f t="shared" si="5"/>
        <v>0</v>
      </c>
      <c r="V33" s="6">
        <v>0</v>
      </c>
      <c r="W33" s="6">
        <v>0</v>
      </c>
      <c r="X33" s="26">
        <f t="shared" si="6"/>
        <v>0</v>
      </c>
      <c r="Y33" s="6">
        <v>0</v>
      </c>
      <c r="Z33" s="6">
        <v>0</v>
      </c>
      <c r="AA33" s="26">
        <f t="shared" si="7"/>
        <v>0</v>
      </c>
      <c r="AB33" s="6">
        <v>0</v>
      </c>
      <c r="AC33" s="6">
        <v>0</v>
      </c>
      <c r="AD33" s="26">
        <f t="shared" si="8"/>
        <v>0</v>
      </c>
      <c r="AE33" s="6">
        <v>0</v>
      </c>
      <c r="AF33" s="27" t="s">
        <v>522</v>
      </c>
      <c r="AG33" s="6">
        <v>0</v>
      </c>
      <c r="AH33" s="26">
        <f t="shared" si="9"/>
        <v>0</v>
      </c>
      <c r="AI33" s="6">
        <v>0</v>
      </c>
      <c r="AJ33" s="6">
        <v>0</v>
      </c>
      <c r="AK33" s="26">
        <f t="shared" si="10"/>
        <v>0</v>
      </c>
      <c r="AL33" s="6">
        <v>0</v>
      </c>
      <c r="AM33" s="6">
        <v>3</v>
      </c>
      <c r="AN33" s="26">
        <f t="shared" si="11"/>
        <v>15.789473684210526</v>
      </c>
      <c r="AO33" s="6">
        <v>3</v>
      </c>
      <c r="AP33" s="6">
        <v>0</v>
      </c>
      <c r="AQ33" s="26">
        <f t="shared" si="12"/>
        <v>0</v>
      </c>
      <c r="AR33" s="6">
        <v>0</v>
      </c>
      <c r="AS33" s="6">
        <v>0</v>
      </c>
      <c r="AT33" s="26">
        <f t="shared" si="13"/>
        <v>0</v>
      </c>
      <c r="AU33" s="6">
        <v>0</v>
      </c>
      <c r="AV33" s="6">
        <v>0</v>
      </c>
      <c r="AW33" s="26">
        <f t="shared" si="14"/>
        <v>0</v>
      </c>
      <c r="AX33" s="6">
        <v>0</v>
      </c>
      <c r="AY33" s="6">
        <v>0</v>
      </c>
      <c r="AZ33" s="26">
        <f t="shared" si="15"/>
        <v>0</v>
      </c>
      <c r="BA33" s="6">
        <v>0</v>
      </c>
    </row>
    <row r="34" spans="1:53" s="40" customFormat="1" ht="11.25" customHeight="1">
      <c r="A34" s="27" t="s">
        <v>523</v>
      </c>
      <c r="B34" s="6">
        <v>4</v>
      </c>
      <c r="C34" s="6">
        <f t="shared" si="16"/>
        <v>2</v>
      </c>
      <c r="D34" s="6">
        <v>0</v>
      </c>
      <c r="E34" s="26">
        <f t="shared" si="0"/>
        <v>0</v>
      </c>
      <c r="F34" s="6">
        <v>0</v>
      </c>
      <c r="G34" s="6">
        <v>0</v>
      </c>
      <c r="H34" s="26">
        <f t="shared" si="1"/>
        <v>0</v>
      </c>
      <c r="I34" s="6">
        <v>0</v>
      </c>
      <c r="J34" s="27" t="s">
        <v>523</v>
      </c>
      <c r="K34" s="6">
        <v>0</v>
      </c>
      <c r="L34" s="26">
        <f t="shared" si="2"/>
        <v>0</v>
      </c>
      <c r="M34" s="6">
        <v>0</v>
      </c>
      <c r="N34" s="6">
        <v>1</v>
      </c>
      <c r="O34" s="26">
        <f t="shared" si="3"/>
        <v>25</v>
      </c>
      <c r="P34" s="6">
        <v>1</v>
      </c>
      <c r="Q34" s="6">
        <v>1</v>
      </c>
      <c r="R34" s="26">
        <f t="shared" si="4"/>
        <v>25</v>
      </c>
      <c r="S34" s="6">
        <v>1</v>
      </c>
      <c r="T34" s="6">
        <v>0</v>
      </c>
      <c r="U34" s="26">
        <f t="shared" si="5"/>
        <v>0</v>
      </c>
      <c r="V34" s="6">
        <v>0</v>
      </c>
      <c r="W34" s="6">
        <v>0</v>
      </c>
      <c r="X34" s="26">
        <f t="shared" si="6"/>
        <v>0</v>
      </c>
      <c r="Y34" s="6">
        <v>0</v>
      </c>
      <c r="Z34" s="6">
        <v>0</v>
      </c>
      <c r="AA34" s="26">
        <f t="shared" si="7"/>
        <v>0</v>
      </c>
      <c r="AB34" s="6">
        <v>0</v>
      </c>
      <c r="AC34" s="6">
        <v>0</v>
      </c>
      <c r="AD34" s="26">
        <f t="shared" si="8"/>
        <v>0</v>
      </c>
      <c r="AE34" s="6">
        <v>0</v>
      </c>
      <c r="AF34" s="27" t="s">
        <v>523</v>
      </c>
      <c r="AG34" s="6">
        <v>0</v>
      </c>
      <c r="AH34" s="26">
        <f t="shared" si="9"/>
        <v>0</v>
      </c>
      <c r="AI34" s="6">
        <v>0</v>
      </c>
      <c r="AJ34" s="6">
        <v>0</v>
      </c>
      <c r="AK34" s="26">
        <f t="shared" si="10"/>
        <v>0</v>
      </c>
      <c r="AL34" s="6">
        <v>0</v>
      </c>
      <c r="AM34" s="6">
        <v>0</v>
      </c>
      <c r="AN34" s="26">
        <f t="shared" si="11"/>
        <v>0</v>
      </c>
      <c r="AO34" s="6">
        <v>0</v>
      </c>
      <c r="AP34" s="6">
        <v>0</v>
      </c>
      <c r="AQ34" s="26">
        <f t="shared" si="12"/>
        <v>0</v>
      </c>
      <c r="AR34" s="6">
        <v>0</v>
      </c>
      <c r="AS34" s="6">
        <v>0</v>
      </c>
      <c r="AT34" s="26">
        <f t="shared" si="13"/>
        <v>0</v>
      </c>
      <c r="AU34" s="6">
        <v>0</v>
      </c>
      <c r="AV34" s="6">
        <v>0</v>
      </c>
      <c r="AW34" s="26">
        <f t="shared" si="14"/>
        <v>0</v>
      </c>
      <c r="AX34" s="6">
        <v>0</v>
      </c>
      <c r="AY34" s="6">
        <v>0</v>
      </c>
      <c r="AZ34" s="26">
        <f t="shared" si="15"/>
        <v>0</v>
      </c>
      <c r="BA34" s="6">
        <v>0</v>
      </c>
    </row>
    <row r="35" spans="1:53" s="40" customFormat="1" ht="11.25" customHeight="1">
      <c r="A35" s="27" t="s">
        <v>524</v>
      </c>
      <c r="B35" s="6">
        <v>6</v>
      </c>
      <c r="C35" s="6">
        <f t="shared" si="16"/>
        <v>2</v>
      </c>
      <c r="D35" s="6">
        <v>0</v>
      </c>
      <c r="E35" s="26">
        <f t="shared" si="0"/>
        <v>0</v>
      </c>
      <c r="F35" s="6">
        <v>0</v>
      </c>
      <c r="G35" s="6">
        <v>0</v>
      </c>
      <c r="H35" s="26">
        <f t="shared" si="1"/>
        <v>0</v>
      </c>
      <c r="I35" s="6">
        <v>0</v>
      </c>
      <c r="J35" s="27" t="s">
        <v>524</v>
      </c>
      <c r="K35" s="6">
        <v>1</v>
      </c>
      <c r="L35" s="26">
        <f t="shared" si="2"/>
        <v>16.666666666666664</v>
      </c>
      <c r="M35" s="6">
        <v>1</v>
      </c>
      <c r="N35" s="6">
        <v>1</v>
      </c>
      <c r="O35" s="26">
        <f t="shared" si="3"/>
        <v>16.666666666666664</v>
      </c>
      <c r="P35" s="6">
        <v>1</v>
      </c>
      <c r="Q35" s="6">
        <v>0</v>
      </c>
      <c r="R35" s="26">
        <f t="shared" si="4"/>
        <v>0</v>
      </c>
      <c r="S35" s="6">
        <v>0</v>
      </c>
      <c r="T35" s="6">
        <v>0</v>
      </c>
      <c r="U35" s="26">
        <f t="shared" si="5"/>
        <v>0</v>
      </c>
      <c r="V35" s="6">
        <v>0</v>
      </c>
      <c r="W35" s="6">
        <v>0</v>
      </c>
      <c r="X35" s="26">
        <f t="shared" si="6"/>
        <v>0</v>
      </c>
      <c r="Y35" s="6">
        <v>0</v>
      </c>
      <c r="Z35" s="6">
        <v>0</v>
      </c>
      <c r="AA35" s="26">
        <f t="shared" si="7"/>
        <v>0</v>
      </c>
      <c r="AB35" s="6">
        <v>0</v>
      </c>
      <c r="AC35" s="6">
        <v>0</v>
      </c>
      <c r="AD35" s="26">
        <f t="shared" si="8"/>
        <v>0</v>
      </c>
      <c r="AE35" s="6">
        <v>0</v>
      </c>
      <c r="AF35" s="27" t="s">
        <v>524</v>
      </c>
      <c r="AG35" s="6">
        <v>0</v>
      </c>
      <c r="AH35" s="26">
        <f t="shared" si="9"/>
        <v>0</v>
      </c>
      <c r="AI35" s="6">
        <v>0</v>
      </c>
      <c r="AJ35" s="6">
        <v>0</v>
      </c>
      <c r="AK35" s="26">
        <f t="shared" si="10"/>
        <v>0</v>
      </c>
      <c r="AL35" s="6">
        <v>0</v>
      </c>
      <c r="AM35" s="6">
        <v>0</v>
      </c>
      <c r="AN35" s="26">
        <f t="shared" si="11"/>
        <v>0</v>
      </c>
      <c r="AO35" s="6">
        <v>0</v>
      </c>
      <c r="AP35" s="6">
        <v>0</v>
      </c>
      <c r="AQ35" s="26">
        <f t="shared" si="12"/>
        <v>0</v>
      </c>
      <c r="AR35" s="6">
        <v>0</v>
      </c>
      <c r="AS35" s="6">
        <v>0</v>
      </c>
      <c r="AT35" s="26">
        <f t="shared" si="13"/>
        <v>0</v>
      </c>
      <c r="AU35" s="6">
        <v>0</v>
      </c>
      <c r="AV35" s="6">
        <v>0</v>
      </c>
      <c r="AW35" s="26">
        <f t="shared" si="14"/>
        <v>0</v>
      </c>
      <c r="AX35" s="6">
        <v>0</v>
      </c>
      <c r="AY35" s="6">
        <v>0</v>
      </c>
      <c r="AZ35" s="26">
        <f t="shared" si="15"/>
        <v>0</v>
      </c>
      <c r="BA35" s="6">
        <v>0</v>
      </c>
    </row>
    <row r="36" spans="1:53" s="40" customFormat="1" ht="11.25" customHeight="1">
      <c r="A36" s="27" t="s">
        <v>525</v>
      </c>
      <c r="B36" s="6">
        <v>0</v>
      </c>
      <c r="C36" s="6">
        <f t="shared" si="16"/>
        <v>0</v>
      </c>
      <c r="D36" s="6">
        <v>0</v>
      </c>
      <c r="E36" s="26">
        <f t="shared" si="0"/>
        <v>0</v>
      </c>
      <c r="F36" s="6">
        <v>0</v>
      </c>
      <c r="G36" s="6">
        <v>0</v>
      </c>
      <c r="H36" s="26">
        <f t="shared" si="1"/>
        <v>0</v>
      </c>
      <c r="I36" s="6">
        <v>0</v>
      </c>
      <c r="J36" s="27" t="s">
        <v>525</v>
      </c>
      <c r="K36" s="6">
        <v>0</v>
      </c>
      <c r="L36" s="26">
        <f t="shared" si="2"/>
        <v>0</v>
      </c>
      <c r="M36" s="6">
        <v>0</v>
      </c>
      <c r="N36" s="6">
        <v>0</v>
      </c>
      <c r="O36" s="26">
        <f t="shared" si="3"/>
        <v>0</v>
      </c>
      <c r="P36" s="6">
        <v>0</v>
      </c>
      <c r="Q36" s="6">
        <v>0</v>
      </c>
      <c r="R36" s="26">
        <f t="shared" si="4"/>
        <v>0</v>
      </c>
      <c r="S36" s="6">
        <v>0</v>
      </c>
      <c r="T36" s="6">
        <v>0</v>
      </c>
      <c r="U36" s="26">
        <f t="shared" si="5"/>
        <v>0</v>
      </c>
      <c r="V36" s="6">
        <v>0</v>
      </c>
      <c r="W36" s="6">
        <v>0</v>
      </c>
      <c r="X36" s="26">
        <f t="shared" si="6"/>
        <v>0</v>
      </c>
      <c r="Y36" s="6">
        <v>0</v>
      </c>
      <c r="Z36" s="6">
        <v>0</v>
      </c>
      <c r="AA36" s="26">
        <f t="shared" si="7"/>
        <v>0</v>
      </c>
      <c r="AB36" s="6">
        <v>0</v>
      </c>
      <c r="AC36" s="6">
        <v>0</v>
      </c>
      <c r="AD36" s="26">
        <f t="shared" si="8"/>
        <v>0</v>
      </c>
      <c r="AE36" s="6">
        <v>0</v>
      </c>
      <c r="AF36" s="27" t="s">
        <v>525</v>
      </c>
      <c r="AG36" s="6">
        <v>0</v>
      </c>
      <c r="AH36" s="26">
        <f t="shared" si="9"/>
        <v>0</v>
      </c>
      <c r="AI36" s="6">
        <v>0</v>
      </c>
      <c r="AJ36" s="6">
        <v>0</v>
      </c>
      <c r="AK36" s="26">
        <f t="shared" si="10"/>
        <v>0</v>
      </c>
      <c r="AL36" s="6">
        <v>0</v>
      </c>
      <c r="AM36" s="6">
        <v>0</v>
      </c>
      <c r="AN36" s="26">
        <f t="shared" si="11"/>
        <v>0</v>
      </c>
      <c r="AO36" s="6">
        <v>0</v>
      </c>
      <c r="AP36" s="6">
        <v>0</v>
      </c>
      <c r="AQ36" s="26">
        <f t="shared" si="12"/>
        <v>0</v>
      </c>
      <c r="AR36" s="6">
        <v>0</v>
      </c>
      <c r="AS36" s="6">
        <v>0</v>
      </c>
      <c r="AT36" s="26">
        <f t="shared" si="13"/>
        <v>0</v>
      </c>
      <c r="AU36" s="6">
        <v>0</v>
      </c>
      <c r="AV36" s="6">
        <v>0</v>
      </c>
      <c r="AW36" s="26">
        <f t="shared" si="14"/>
        <v>0</v>
      </c>
      <c r="AX36" s="6">
        <v>0</v>
      </c>
      <c r="AY36" s="6">
        <v>0</v>
      </c>
      <c r="AZ36" s="26">
        <f t="shared" si="15"/>
        <v>0</v>
      </c>
      <c r="BA36" s="6">
        <v>0</v>
      </c>
    </row>
    <row r="37" spans="1:53" s="40" customFormat="1" ht="14.25" customHeight="1">
      <c r="A37" s="29" t="s">
        <v>526</v>
      </c>
      <c r="B37" s="6">
        <v>36</v>
      </c>
      <c r="C37" s="6">
        <f t="shared" si="16"/>
        <v>11</v>
      </c>
      <c r="D37" s="6">
        <v>0</v>
      </c>
      <c r="E37" s="26">
        <f t="shared" si="0"/>
        <v>0</v>
      </c>
      <c r="F37" s="6">
        <v>0</v>
      </c>
      <c r="G37" s="6">
        <v>0</v>
      </c>
      <c r="H37" s="26">
        <f t="shared" si="1"/>
        <v>0</v>
      </c>
      <c r="I37" s="6">
        <v>0</v>
      </c>
      <c r="J37" s="29" t="s">
        <v>526</v>
      </c>
      <c r="K37" s="6">
        <v>5</v>
      </c>
      <c r="L37" s="26">
        <f t="shared" si="2"/>
        <v>13.88888888888889</v>
      </c>
      <c r="M37" s="6">
        <v>5</v>
      </c>
      <c r="N37" s="6">
        <v>3</v>
      </c>
      <c r="O37" s="26">
        <f t="shared" si="3"/>
        <v>8.333333333333332</v>
      </c>
      <c r="P37" s="6">
        <v>3</v>
      </c>
      <c r="Q37" s="6">
        <v>2</v>
      </c>
      <c r="R37" s="26">
        <f t="shared" si="4"/>
        <v>5.555555555555555</v>
      </c>
      <c r="S37" s="6">
        <v>2</v>
      </c>
      <c r="T37" s="6">
        <v>0</v>
      </c>
      <c r="U37" s="26">
        <f t="shared" si="5"/>
        <v>0</v>
      </c>
      <c r="V37" s="6">
        <v>0</v>
      </c>
      <c r="W37" s="6">
        <v>0</v>
      </c>
      <c r="X37" s="26">
        <f t="shared" si="6"/>
        <v>0</v>
      </c>
      <c r="Y37" s="6">
        <v>0</v>
      </c>
      <c r="Z37" s="6">
        <v>0</v>
      </c>
      <c r="AA37" s="26">
        <f t="shared" si="7"/>
        <v>0</v>
      </c>
      <c r="AB37" s="6">
        <v>0</v>
      </c>
      <c r="AC37" s="6">
        <v>0</v>
      </c>
      <c r="AD37" s="26">
        <f t="shared" si="8"/>
        <v>0</v>
      </c>
      <c r="AE37" s="6">
        <v>0</v>
      </c>
      <c r="AF37" s="29" t="s">
        <v>526</v>
      </c>
      <c r="AG37" s="6">
        <v>0</v>
      </c>
      <c r="AH37" s="26">
        <f t="shared" si="9"/>
        <v>0</v>
      </c>
      <c r="AI37" s="6">
        <v>0</v>
      </c>
      <c r="AJ37" s="6">
        <v>1</v>
      </c>
      <c r="AK37" s="26">
        <f t="shared" si="10"/>
        <v>2.7777777777777777</v>
      </c>
      <c r="AL37" s="6">
        <v>1</v>
      </c>
      <c r="AM37" s="6">
        <v>0</v>
      </c>
      <c r="AN37" s="26">
        <f t="shared" si="11"/>
        <v>0</v>
      </c>
      <c r="AO37" s="6">
        <v>0</v>
      </c>
      <c r="AP37" s="6">
        <v>0</v>
      </c>
      <c r="AQ37" s="26">
        <f t="shared" si="12"/>
        <v>0</v>
      </c>
      <c r="AR37" s="6">
        <v>0</v>
      </c>
      <c r="AS37" s="6">
        <v>0</v>
      </c>
      <c r="AT37" s="26">
        <f t="shared" si="13"/>
        <v>0</v>
      </c>
      <c r="AU37" s="6">
        <v>0</v>
      </c>
      <c r="AV37" s="6">
        <v>0</v>
      </c>
      <c r="AW37" s="26">
        <f t="shared" si="14"/>
        <v>0</v>
      </c>
      <c r="AX37" s="6">
        <v>0</v>
      </c>
      <c r="AY37" s="6">
        <v>0</v>
      </c>
      <c r="AZ37" s="26">
        <f t="shared" si="15"/>
        <v>0</v>
      </c>
      <c r="BA37" s="6">
        <v>0</v>
      </c>
    </row>
    <row r="38" spans="1:53" s="40" customFormat="1" ht="11.25" customHeight="1">
      <c r="A38" s="29" t="s">
        <v>527</v>
      </c>
      <c r="B38" s="6">
        <v>11</v>
      </c>
      <c r="C38" s="6">
        <f>SUM(F38+I38+M38+P38+S38+V38+Y38+AB38+AE38+AI38+AL38+AO38+AR38+AU38+AX38+BA38)</f>
        <v>3</v>
      </c>
      <c r="D38" s="6">
        <v>0</v>
      </c>
      <c r="E38" s="26">
        <f t="shared" si="0"/>
        <v>0</v>
      </c>
      <c r="F38" s="6">
        <v>0</v>
      </c>
      <c r="G38" s="6">
        <v>0</v>
      </c>
      <c r="H38" s="26">
        <f t="shared" si="1"/>
        <v>0</v>
      </c>
      <c r="I38" s="6">
        <v>0</v>
      </c>
      <c r="J38" s="29" t="s">
        <v>527</v>
      </c>
      <c r="K38" s="6">
        <v>0</v>
      </c>
      <c r="L38" s="26">
        <f t="shared" si="2"/>
        <v>0</v>
      </c>
      <c r="M38" s="6">
        <v>0</v>
      </c>
      <c r="N38" s="6">
        <v>1</v>
      </c>
      <c r="O38" s="26">
        <f t="shared" si="3"/>
        <v>9.090909090909092</v>
      </c>
      <c r="P38" s="6">
        <v>1</v>
      </c>
      <c r="Q38" s="6">
        <v>1</v>
      </c>
      <c r="R38" s="26">
        <f t="shared" si="4"/>
        <v>9.090909090909092</v>
      </c>
      <c r="S38" s="6">
        <v>2</v>
      </c>
      <c r="T38" s="6">
        <v>0</v>
      </c>
      <c r="U38" s="26">
        <f t="shared" si="5"/>
        <v>0</v>
      </c>
      <c r="V38" s="6">
        <v>0</v>
      </c>
      <c r="W38" s="6">
        <v>0</v>
      </c>
      <c r="X38" s="26">
        <f t="shared" si="6"/>
        <v>0</v>
      </c>
      <c r="Y38" s="6">
        <v>0</v>
      </c>
      <c r="Z38" s="6">
        <v>0</v>
      </c>
      <c r="AA38" s="26">
        <f t="shared" si="7"/>
        <v>0</v>
      </c>
      <c r="AB38" s="6">
        <v>0</v>
      </c>
      <c r="AC38" s="6">
        <v>0</v>
      </c>
      <c r="AD38" s="26">
        <f t="shared" si="8"/>
        <v>0</v>
      </c>
      <c r="AE38" s="6">
        <v>0</v>
      </c>
      <c r="AF38" s="29" t="s">
        <v>527</v>
      </c>
      <c r="AG38" s="6">
        <v>0</v>
      </c>
      <c r="AH38" s="26">
        <f t="shared" si="9"/>
        <v>0</v>
      </c>
      <c r="AI38" s="6">
        <v>0</v>
      </c>
      <c r="AJ38" s="6">
        <v>0</v>
      </c>
      <c r="AK38" s="26">
        <f t="shared" si="10"/>
        <v>0</v>
      </c>
      <c r="AL38" s="6">
        <v>0</v>
      </c>
      <c r="AM38" s="6">
        <v>0</v>
      </c>
      <c r="AN38" s="26">
        <f t="shared" si="11"/>
        <v>0</v>
      </c>
      <c r="AO38" s="6">
        <v>0</v>
      </c>
      <c r="AP38" s="6">
        <v>0</v>
      </c>
      <c r="AQ38" s="26">
        <f t="shared" si="12"/>
        <v>0</v>
      </c>
      <c r="AR38" s="6">
        <v>0</v>
      </c>
      <c r="AS38" s="6">
        <v>0</v>
      </c>
      <c r="AT38" s="26">
        <f t="shared" si="13"/>
        <v>0</v>
      </c>
      <c r="AU38" s="6">
        <v>0</v>
      </c>
      <c r="AV38" s="6">
        <v>0</v>
      </c>
      <c r="AW38" s="26">
        <f t="shared" si="14"/>
        <v>0</v>
      </c>
      <c r="AX38" s="6">
        <v>0</v>
      </c>
      <c r="AY38" s="6">
        <v>0</v>
      </c>
      <c r="AZ38" s="26">
        <f t="shared" si="15"/>
        <v>0</v>
      </c>
      <c r="BA38" s="6">
        <v>0</v>
      </c>
    </row>
    <row r="39" spans="1:53" s="40" customFormat="1" ht="11.25" customHeight="1">
      <c r="A39" s="29" t="s">
        <v>528</v>
      </c>
      <c r="B39" s="6">
        <v>100</v>
      </c>
      <c r="C39" s="6">
        <f>SUM(F39+I39+M39+P39+S39+V39+Y39+AB39+AE39+AI39+AL39+AO39+AR39+AU39+AX39+BA39)</f>
        <v>20</v>
      </c>
      <c r="D39" s="6">
        <v>1</v>
      </c>
      <c r="E39" s="26">
        <f t="shared" si="0"/>
        <v>1</v>
      </c>
      <c r="F39" s="6">
        <v>1</v>
      </c>
      <c r="G39" s="6">
        <v>1</v>
      </c>
      <c r="H39" s="26">
        <f t="shared" si="1"/>
        <v>1</v>
      </c>
      <c r="I39" s="6">
        <v>1</v>
      </c>
      <c r="J39" s="29" t="s">
        <v>528</v>
      </c>
      <c r="K39" s="6">
        <v>3</v>
      </c>
      <c r="L39" s="26">
        <f t="shared" si="2"/>
        <v>3</v>
      </c>
      <c r="M39" s="6">
        <v>3</v>
      </c>
      <c r="N39" s="6">
        <v>7</v>
      </c>
      <c r="O39" s="26">
        <f t="shared" si="3"/>
        <v>7.000000000000001</v>
      </c>
      <c r="P39" s="6">
        <v>8</v>
      </c>
      <c r="Q39" s="6">
        <v>0</v>
      </c>
      <c r="R39" s="26">
        <f t="shared" si="4"/>
        <v>0</v>
      </c>
      <c r="S39" s="6">
        <v>0</v>
      </c>
      <c r="T39" s="6">
        <v>0</v>
      </c>
      <c r="U39" s="26">
        <f t="shared" si="5"/>
        <v>0</v>
      </c>
      <c r="V39" s="6">
        <v>0</v>
      </c>
      <c r="W39" s="6">
        <v>0</v>
      </c>
      <c r="X39" s="26">
        <f t="shared" si="6"/>
        <v>0</v>
      </c>
      <c r="Y39" s="6">
        <v>0</v>
      </c>
      <c r="Z39" s="6">
        <v>0</v>
      </c>
      <c r="AA39" s="26">
        <f t="shared" si="7"/>
        <v>0</v>
      </c>
      <c r="AB39" s="6">
        <v>0</v>
      </c>
      <c r="AC39" s="6">
        <v>0</v>
      </c>
      <c r="AD39" s="26">
        <f t="shared" si="8"/>
        <v>0</v>
      </c>
      <c r="AE39" s="6">
        <v>0</v>
      </c>
      <c r="AF39" s="29" t="s">
        <v>528</v>
      </c>
      <c r="AG39" s="6">
        <v>0</v>
      </c>
      <c r="AH39" s="26">
        <f t="shared" si="9"/>
        <v>0</v>
      </c>
      <c r="AI39" s="6">
        <v>0</v>
      </c>
      <c r="AJ39" s="6">
        <v>2</v>
      </c>
      <c r="AK39" s="26">
        <f t="shared" si="10"/>
        <v>2</v>
      </c>
      <c r="AL39" s="6">
        <v>2</v>
      </c>
      <c r="AM39" s="6">
        <v>2</v>
      </c>
      <c r="AN39" s="26">
        <f t="shared" si="11"/>
        <v>2</v>
      </c>
      <c r="AO39" s="6">
        <v>2</v>
      </c>
      <c r="AP39" s="6">
        <v>0</v>
      </c>
      <c r="AQ39" s="26">
        <f t="shared" si="12"/>
        <v>0</v>
      </c>
      <c r="AR39" s="6">
        <v>0</v>
      </c>
      <c r="AS39" s="6">
        <v>0</v>
      </c>
      <c r="AT39" s="26">
        <f t="shared" si="13"/>
        <v>0</v>
      </c>
      <c r="AU39" s="6">
        <v>0</v>
      </c>
      <c r="AV39" s="6">
        <v>1</v>
      </c>
      <c r="AW39" s="26">
        <f t="shared" si="14"/>
        <v>1</v>
      </c>
      <c r="AX39" s="6">
        <v>1</v>
      </c>
      <c r="AY39" s="6">
        <v>2</v>
      </c>
      <c r="AZ39" s="26">
        <f t="shared" si="15"/>
        <v>2</v>
      </c>
      <c r="BA39" s="6">
        <v>2</v>
      </c>
    </row>
    <row r="40" spans="1:53" s="40" customFormat="1" ht="11.25" customHeight="1">
      <c r="A40" s="29" t="s">
        <v>352</v>
      </c>
      <c r="B40" s="6">
        <v>477</v>
      </c>
      <c r="C40" s="6">
        <f>SUM(F40+I40+M40+P40+S40+V40+Y40+AB40+AE40+AI40+AL40+AO40+AR40+AU40+AX40+BA40)</f>
        <v>233</v>
      </c>
      <c r="D40" s="6">
        <v>4</v>
      </c>
      <c r="E40" s="26">
        <f t="shared" si="0"/>
        <v>0.8385744234800839</v>
      </c>
      <c r="F40" s="6">
        <v>4</v>
      </c>
      <c r="G40" s="6">
        <v>1</v>
      </c>
      <c r="H40" s="26">
        <f t="shared" si="1"/>
        <v>0.20964360587002098</v>
      </c>
      <c r="I40" s="6">
        <v>1</v>
      </c>
      <c r="J40" s="29" t="s">
        <v>352</v>
      </c>
      <c r="K40" s="6">
        <v>75</v>
      </c>
      <c r="L40" s="26">
        <f t="shared" si="2"/>
        <v>15.723270440251572</v>
      </c>
      <c r="M40" s="6">
        <v>86</v>
      </c>
      <c r="N40" s="6">
        <v>51</v>
      </c>
      <c r="O40" s="26">
        <f t="shared" si="3"/>
        <v>10.69182389937107</v>
      </c>
      <c r="P40" s="6">
        <v>55</v>
      </c>
      <c r="Q40" s="6">
        <v>30</v>
      </c>
      <c r="R40" s="26">
        <f t="shared" si="4"/>
        <v>6.289308176100629</v>
      </c>
      <c r="S40" s="6">
        <v>36</v>
      </c>
      <c r="T40" s="6">
        <v>2</v>
      </c>
      <c r="U40" s="26">
        <f t="shared" si="5"/>
        <v>0.41928721174004197</v>
      </c>
      <c r="V40" s="6">
        <v>2</v>
      </c>
      <c r="W40" s="6">
        <v>4</v>
      </c>
      <c r="X40" s="26">
        <f t="shared" si="6"/>
        <v>0.8385744234800839</v>
      </c>
      <c r="Y40" s="6">
        <v>4</v>
      </c>
      <c r="Z40" s="6">
        <v>1</v>
      </c>
      <c r="AA40" s="26">
        <f t="shared" si="7"/>
        <v>0.20964360587002098</v>
      </c>
      <c r="AB40" s="6">
        <v>1</v>
      </c>
      <c r="AC40" s="6">
        <v>1</v>
      </c>
      <c r="AD40" s="26">
        <f t="shared" si="8"/>
        <v>0.20964360587002098</v>
      </c>
      <c r="AE40" s="6">
        <v>2</v>
      </c>
      <c r="AF40" s="29" t="s">
        <v>352</v>
      </c>
      <c r="AG40" s="6">
        <v>2</v>
      </c>
      <c r="AH40" s="26">
        <f t="shared" si="9"/>
        <v>0.41928721174004197</v>
      </c>
      <c r="AI40" s="6">
        <v>2</v>
      </c>
      <c r="AJ40" s="6">
        <v>5</v>
      </c>
      <c r="AK40" s="26">
        <f t="shared" si="10"/>
        <v>1.0482180293501049</v>
      </c>
      <c r="AL40" s="6">
        <v>5</v>
      </c>
      <c r="AM40" s="6">
        <v>25</v>
      </c>
      <c r="AN40" s="26">
        <f t="shared" si="11"/>
        <v>5.2410901467505235</v>
      </c>
      <c r="AO40" s="6">
        <v>25</v>
      </c>
      <c r="AP40" s="6">
        <v>1</v>
      </c>
      <c r="AQ40" s="26">
        <f t="shared" si="12"/>
        <v>0.20964360587002098</v>
      </c>
      <c r="AR40" s="6">
        <v>1</v>
      </c>
      <c r="AS40" s="6">
        <v>0</v>
      </c>
      <c r="AT40" s="26">
        <f t="shared" si="13"/>
        <v>0</v>
      </c>
      <c r="AU40" s="6">
        <v>0</v>
      </c>
      <c r="AV40" s="6">
        <v>4</v>
      </c>
      <c r="AW40" s="26">
        <f t="shared" si="14"/>
        <v>0.8385744234800839</v>
      </c>
      <c r="AX40" s="6">
        <v>5</v>
      </c>
      <c r="AY40" s="6">
        <v>4</v>
      </c>
      <c r="AZ40" s="26">
        <f t="shared" si="15"/>
        <v>0.8385744234800839</v>
      </c>
      <c r="BA40" s="6">
        <v>4</v>
      </c>
    </row>
    <row r="41" spans="1:53" s="40" customFormat="1" ht="11.25" customHeight="1">
      <c r="A41" s="29" t="s">
        <v>529</v>
      </c>
      <c r="B41" s="6">
        <v>213</v>
      </c>
      <c r="C41" s="6">
        <f t="shared" si="16"/>
        <v>63</v>
      </c>
      <c r="D41" s="6">
        <v>0</v>
      </c>
      <c r="E41" s="26">
        <f t="shared" si="0"/>
        <v>0</v>
      </c>
      <c r="F41" s="6">
        <v>0</v>
      </c>
      <c r="G41" s="6">
        <v>1</v>
      </c>
      <c r="H41" s="26">
        <f t="shared" si="1"/>
        <v>0.4694835680751174</v>
      </c>
      <c r="I41" s="6">
        <v>1</v>
      </c>
      <c r="J41" s="29" t="s">
        <v>529</v>
      </c>
      <c r="K41" s="6">
        <v>14</v>
      </c>
      <c r="L41" s="26">
        <f t="shared" si="2"/>
        <v>6.572769953051644</v>
      </c>
      <c r="M41" s="6">
        <v>16</v>
      </c>
      <c r="N41" s="6">
        <v>25</v>
      </c>
      <c r="O41" s="26">
        <f t="shared" si="3"/>
        <v>11.737089201877934</v>
      </c>
      <c r="P41" s="6">
        <v>25</v>
      </c>
      <c r="Q41" s="6">
        <v>15</v>
      </c>
      <c r="R41" s="26">
        <f t="shared" si="4"/>
        <v>7.042253521126761</v>
      </c>
      <c r="S41" s="6">
        <v>16</v>
      </c>
      <c r="T41" s="6">
        <v>0</v>
      </c>
      <c r="U41" s="26">
        <f t="shared" si="5"/>
        <v>0</v>
      </c>
      <c r="V41" s="6">
        <v>0</v>
      </c>
      <c r="W41" s="6">
        <v>0</v>
      </c>
      <c r="X41" s="26">
        <f t="shared" si="6"/>
        <v>0</v>
      </c>
      <c r="Y41" s="6">
        <v>0</v>
      </c>
      <c r="Z41" s="6">
        <v>0</v>
      </c>
      <c r="AA41" s="26">
        <f t="shared" si="7"/>
        <v>0</v>
      </c>
      <c r="AB41" s="6">
        <v>0</v>
      </c>
      <c r="AC41" s="6">
        <v>1</v>
      </c>
      <c r="AD41" s="26">
        <f t="shared" si="8"/>
        <v>0.4694835680751174</v>
      </c>
      <c r="AE41" s="6">
        <v>1</v>
      </c>
      <c r="AF41" s="29" t="s">
        <v>529</v>
      </c>
      <c r="AG41" s="6">
        <v>1</v>
      </c>
      <c r="AH41" s="26">
        <f t="shared" si="9"/>
        <v>0.4694835680751174</v>
      </c>
      <c r="AI41" s="6">
        <v>1</v>
      </c>
      <c r="AJ41" s="6">
        <v>0</v>
      </c>
      <c r="AK41" s="26">
        <f t="shared" si="10"/>
        <v>0</v>
      </c>
      <c r="AL41" s="6">
        <v>0</v>
      </c>
      <c r="AM41" s="6">
        <v>3</v>
      </c>
      <c r="AN41" s="26">
        <f t="shared" si="11"/>
        <v>1.4084507042253522</v>
      </c>
      <c r="AO41" s="6">
        <v>3</v>
      </c>
      <c r="AP41" s="6">
        <v>0</v>
      </c>
      <c r="AQ41" s="26">
        <f t="shared" si="12"/>
        <v>0</v>
      </c>
      <c r="AR41" s="6">
        <v>0</v>
      </c>
      <c r="AS41" s="6">
        <v>0</v>
      </c>
      <c r="AT41" s="26">
        <f t="shared" si="13"/>
        <v>0</v>
      </c>
      <c r="AU41" s="6">
        <v>0</v>
      </c>
      <c r="AV41" s="6">
        <v>0</v>
      </c>
      <c r="AW41" s="26">
        <f t="shared" si="14"/>
        <v>0</v>
      </c>
      <c r="AX41" s="6">
        <v>0</v>
      </c>
      <c r="AY41" s="6">
        <v>0</v>
      </c>
      <c r="AZ41" s="26">
        <f t="shared" si="15"/>
        <v>0</v>
      </c>
      <c r="BA41" s="6">
        <v>0</v>
      </c>
    </row>
    <row r="42" spans="1:53" s="40" customFormat="1" ht="11.25" customHeight="1">
      <c r="A42" s="29" t="s">
        <v>353</v>
      </c>
      <c r="B42" s="6">
        <v>264</v>
      </c>
      <c r="C42" s="6">
        <f t="shared" si="16"/>
        <v>106</v>
      </c>
      <c r="D42" s="6">
        <v>2</v>
      </c>
      <c r="E42" s="26">
        <f t="shared" si="0"/>
        <v>0.7575757575757576</v>
      </c>
      <c r="F42" s="6">
        <v>2</v>
      </c>
      <c r="G42" s="6">
        <v>0</v>
      </c>
      <c r="H42" s="26">
        <f t="shared" si="1"/>
        <v>0</v>
      </c>
      <c r="I42" s="6">
        <v>0</v>
      </c>
      <c r="J42" s="29" t="s">
        <v>353</v>
      </c>
      <c r="K42" s="6">
        <v>26</v>
      </c>
      <c r="L42" s="26">
        <f t="shared" si="2"/>
        <v>9.848484848484848</v>
      </c>
      <c r="M42" s="6">
        <v>31</v>
      </c>
      <c r="N42" s="6">
        <v>25</v>
      </c>
      <c r="O42" s="26">
        <f t="shared" si="3"/>
        <v>9.469696969696969</v>
      </c>
      <c r="P42" s="6">
        <v>29</v>
      </c>
      <c r="Q42" s="6">
        <v>24</v>
      </c>
      <c r="R42" s="26">
        <f t="shared" si="4"/>
        <v>9.090909090909092</v>
      </c>
      <c r="S42" s="6">
        <v>28</v>
      </c>
      <c r="T42" s="6">
        <v>0</v>
      </c>
      <c r="U42" s="26">
        <f t="shared" si="5"/>
        <v>0</v>
      </c>
      <c r="V42" s="6">
        <v>0</v>
      </c>
      <c r="W42" s="6">
        <v>3</v>
      </c>
      <c r="X42" s="26">
        <f t="shared" si="6"/>
        <v>1.1363636363636365</v>
      </c>
      <c r="Y42" s="6">
        <v>3</v>
      </c>
      <c r="Z42" s="6">
        <v>0</v>
      </c>
      <c r="AA42" s="26">
        <f t="shared" si="7"/>
        <v>0</v>
      </c>
      <c r="AB42" s="6">
        <v>0</v>
      </c>
      <c r="AC42" s="6">
        <v>0</v>
      </c>
      <c r="AD42" s="26">
        <f t="shared" si="8"/>
        <v>0</v>
      </c>
      <c r="AE42" s="6">
        <v>0</v>
      </c>
      <c r="AF42" s="29" t="s">
        <v>353</v>
      </c>
      <c r="AG42" s="6">
        <v>2</v>
      </c>
      <c r="AH42" s="26">
        <f t="shared" si="9"/>
        <v>0.7575757575757576</v>
      </c>
      <c r="AI42" s="6">
        <v>3</v>
      </c>
      <c r="AJ42" s="6">
        <v>0</v>
      </c>
      <c r="AK42" s="26">
        <f t="shared" si="10"/>
        <v>0</v>
      </c>
      <c r="AL42" s="6">
        <v>0</v>
      </c>
      <c r="AM42" s="6">
        <v>7</v>
      </c>
      <c r="AN42" s="26">
        <f t="shared" si="11"/>
        <v>2.6515151515151514</v>
      </c>
      <c r="AO42" s="6">
        <v>7</v>
      </c>
      <c r="AP42" s="6">
        <v>0</v>
      </c>
      <c r="AQ42" s="26">
        <f t="shared" si="12"/>
        <v>0</v>
      </c>
      <c r="AR42" s="6">
        <v>0</v>
      </c>
      <c r="AS42" s="6">
        <v>0</v>
      </c>
      <c r="AT42" s="26">
        <f t="shared" si="13"/>
        <v>0</v>
      </c>
      <c r="AU42" s="6">
        <v>0</v>
      </c>
      <c r="AV42" s="6">
        <v>2</v>
      </c>
      <c r="AW42" s="26">
        <f t="shared" si="14"/>
        <v>0.7575757575757576</v>
      </c>
      <c r="AX42" s="6">
        <v>2</v>
      </c>
      <c r="AY42" s="6">
        <v>1</v>
      </c>
      <c r="AZ42" s="26">
        <f t="shared" si="15"/>
        <v>0.3787878787878788</v>
      </c>
      <c r="BA42" s="6">
        <v>1</v>
      </c>
    </row>
    <row r="43" spans="1:53" s="40" customFormat="1" ht="11.25" customHeight="1">
      <c r="A43" s="29" t="s">
        <v>530</v>
      </c>
      <c r="B43" s="6">
        <v>92</v>
      </c>
      <c r="C43" s="6">
        <f t="shared" si="16"/>
        <v>30</v>
      </c>
      <c r="D43" s="6">
        <v>0</v>
      </c>
      <c r="E43" s="26">
        <f t="shared" si="0"/>
        <v>0</v>
      </c>
      <c r="F43" s="6">
        <v>0</v>
      </c>
      <c r="G43" s="6">
        <v>1</v>
      </c>
      <c r="H43" s="26">
        <f t="shared" si="1"/>
        <v>1.0869565217391304</v>
      </c>
      <c r="I43" s="6">
        <v>1</v>
      </c>
      <c r="J43" s="29" t="s">
        <v>530</v>
      </c>
      <c r="K43" s="6">
        <v>12</v>
      </c>
      <c r="L43" s="26">
        <f t="shared" si="2"/>
        <v>13.043478260869565</v>
      </c>
      <c r="M43" s="6">
        <v>15</v>
      </c>
      <c r="N43" s="6">
        <v>6</v>
      </c>
      <c r="O43" s="26">
        <f t="shared" si="3"/>
        <v>6.521739130434782</v>
      </c>
      <c r="P43" s="6">
        <v>6</v>
      </c>
      <c r="Q43" s="6">
        <v>2</v>
      </c>
      <c r="R43" s="26">
        <f t="shared" si="4"/>
        <v>2.1739130434782608</v>
      </c>
      <c r="S43" s="6">
        <v>2</v>
      </c>
      <c r="T43" s="6">
        <v>0</v>
      </c>
      <c r="U43" s="26">
        <f t="shared" si="5"/>
        <v>0</v>
      </c>
      <c r="V43" s="6">
        <v>0</v>
      </c>
      <c r="W43" s="6">
        <v>1</v>
      </c>
      <c r="X43" s="26">
        <f t="shared" si="6"/>
        <v>1.0869565217391304</v>
      </c>
      <c r="Y43" s="6">
        <v>1</v>
      </c>
      <c r="Z43" s="6">
        <v>0</v>
      </c>
      <c r="AA43" s="26">
        <f t="shared" si="7"/>
        <v>0</v>
      </c>
      <c r="AB43" s="6">
        <v>0</v>
      </c>
      <c r="AC43" s="6">
        <v>0</v>
      </c>
      <c r="AD43" s="26">
        <f t="shared" si="8"/>
        <v>0</v>
      </c>
      <c r="AE43" s="6">
        <v>0</v>
      </c>
      <c r="AF43" s="29" t="s">
        <v>530</v>
      </c>
      <c r="AG43" s="6">
        <v>0</v>
      </c>
      <c r="AH43" s="26">
        <f t="shared" si="9"/>
        <v>0</v>
      </c>
      <c r="AI43" s="6">
        <v>0</v>
      </c>
      <c r="AJ43" s="6">
        <v>1</v>
      </c>
      <c r="AK43" s="26">
        <f t="shared" si="10"/>
        <v>1.0869565217391304</v>
      </c>
      <c r="AL43" s="6">
        <v>1</v>
      </c>
      <c r="AM43" s="6">
        <v>4</v>
      </c>
      <c r="AN43" s="26">
        <f t="shared" si="11"/>
        <v>4.3478260869565215</v>
      </c>
      <c r="AO43" s="6">
        <v>4</v>
      </c>
      <c r="AP43" s="6">
        <v>0</v>
      </c>
      <c r="AQ43" s="26">
        <f t="shared" si="12"/>
        <v>0</v>
      </c>
      <c r="AR43" s="6">
        <v>0</v>
      </c>
      <c r="AS43" s="6">
        <v>0</v>
      </c>
      <c r="AT43" s="26">
        <f t="shared" si="13"/>
        <v>0</v>
      </c>
      <c r="AU43" s="6">
        <v>0</v>
      </c>
      <c r="AV43" s="6">
        <v>0</v>
      </c>
      <c r="AW43" s="26">
        <f t="shared" si="14"/>
        <v>0</v>
      </c>
      <c r="AX43" s="6">
        <v>0</v>
      </c>
      <c r="AY43" s="6">
        <v>0</v>
      </c>
      <c r="AZ43" s="26">
        <f t="shared" si="15"/>
        <v>0</v>
      </c>
      <c r="BA43" s="6">
        <v>0</v>
      </c>
    </row>
    <row r="44" spans="1:53" s="40" customFormat="1" ht="11.25" customHeight="1">
      <c r="A44" s="29" t="s">
        <v>354</v>
      </c>
      <c r="B44" s="6">
        <v>132</v>
      </c>
      <c r="C44" s="6">
        <f t="shared" si="16"/>
        <v>21</v>
      </c>
      <c r="D44" s="6">
        <v>0</v>
      </c>
      <c r="E44" s="26">
        <f t="shared" si="0"/>
        <v>0</v>
      </c>
      <c r="F44" s="6">
        <v>0</v>
      </c>
      <c r="G44" s="6">
        <v>0</v>
      </c>
      <c r="H44" s="26">
        <f t="shared" si="1"/>
        <v>0</v>
      </c>
      <c r="I44" s="6">
        <v>0</v>
      </c>
      <c r="J44" s="29" t="s">
        <v>354</v>
      </c>
      <c r="K44" s="6">
        <v>6</v>
      </c>
      <c r="L44" s="26">
        <f t="shared" si="2"/>
        <v>4.545454545454546</v>
      </c>
      <c r="M44" s="6">
        <v>6</v>
      </c>
      <c r="N44" s="6">
        <v>7</v>
      </c>
      <c r="O44" s="26">
        <f t="shared" si="3"/>
        <v>5.303030303030303</v>
      </c>
      <c r="P44" s="6">
        <v>7</v>
      </c>
      <c r="Q44" s="6">
        <v>0</v>
      </c>
      <c r="R44" s="26">
        <f t="shared" si="4"/>
        <v>0</v>
      </c>
      <c r="S44" s="6">
        <v>0</v>
      </c>
      <c r="T44" s="6">
        <v>0</v>
      </c>
      <c r="U44" s="26">
        <f t="shared" si="5"/>
        <v>0</v>
      </c>
      <c r="V44" s="6">
        <v>0</v>
      </c>
      <c r="W44" s="6">
        <v>0</v>
      </c>
      <c r="X44" s="26">
        <f t="shared" si="6"/>
        <v>0</v>
      </c>
      <c r="Y44" s="6">
        <v>0</v>
      </c>
      <c r="Z44" s="6">
        <v>0</v>
      </c>
      <c r="AA44" s="26">
        <f t="shared" si="7"/>
        <v>0</v>
      </c>
      <c r="AB44" s="6">
        <v>0</v>
      </c>
      <c r="AC44" s="6">
        <v>0</v>
      </c>
      <c r="AD44" s="26">
        <f t="shared" si="8"/>
        <v>0</v>
      </c>
      <c r="AE44" s="6">
        <v>0</v>
      </c>
      <c r="AF44" s="29" t="s">
        <v>354</v>
      </c>
      <c r="AG44" s="6">
        <v>0</v>
      </c>
      <c r="AH44" s="26">
        <f t="shared" si="9"/>
        <v>0</v>
      </c>
      <c r="AI44" s="6">
        <v>0</v>
      </c>
      <c r="AJ44" s="6">
        <v>0</v>
      </c>
      <c r="AK44" s="26">
        <f t="shared" si="10"/>
        <v>0</v>
      </c>
      <c r="AL44" s="6">
        <v>0</v>
      </c>
      <c r="AM44" s="6">
        <v>8</v>
      </c>
      <c r="AN44" s="26">
        <f t="shared" si="11"/>
        <v>6.0606060606060606</v>
      </c>
      <c r="AO44" s="6">
        <v>8</v>
      </c>
      <c r="AP44" s="6">
        <v>0</v>
      </c>
      <c r="AQ44" s="26">
        <f t="shared" si="12"/>
        <v>0</v>
      </c>
      <c r="AR44" s="6">
        <v>0</v>
      </c>
      <c r="AS44" s="6">
        <v>0</v>
      </c>
      <c r="AT44" s="26">
        <f t="shared" si="13"/>
        <v>0</v>
      </c>
      <c r="AU44" s="6">
        <v>0</v>
      </c>
      <c r="AV44" s="6">
        <v>0</v>
      </c>
      <c r="AW44" s="26">
        <f t="shared" si="14"/>
        <v>0</v>
      </c>
      <c r="AX44" s="6">
        <v>0</v>
      </c>
      <c r="AY44" s="6">
        <v>0</v>
      </c>
      <c r="AZ44" s="26">
        <f t="shared" si="15"/>
        <v>0</v>
      </c>
      <c r="BA44" s="6">
        <v>0</v>
      </c>
    </row>
    <row r="45" spans="1:53" s="40" customFormat="1" ht="11.25" customHeight="1">
      <c r="A45" s="30" t="s">
        <v>531</v>
      </c>
      <c r="B45" s="6">
        <v>56</v>
      </c>
      <c r="C45" s="6">
        <f t="shared" si="16"/>
        <v>35</v>
      </c>
      <c r="D45" s="6">
        <v>1</v>
      </c>
      <c r="E45" s="26">
        <f t="shared" si="0"/>
        <v>1.7857142857142856</v>
      </c>
      <c r="F45" s="6">
        <v>1</v>
      </c>
      <c r="G45" s="6">
        <v>0</v>
      </c>
      <c r="H45" s="26">
        <f t="shared" si="1"/>
        <v>0</v>
      </c>
      <c r="I45" s="6">
        <v>0</v>
      </c>
      <c r="J45" s="30" t="s">
        <v>531</v>
      </c>
      <c r="K45" s="6">
        <v>10</v>
      </c>
      <c r="L45" s="26">
        <f t="shared" si="2"/>
        <v>17.857142857142858</v>
      </c>
      <c r="M45" s="6">
        <v>10</v>
      </c>
      <c r="N45" s="6">
        <v>8</v>
      </c>
      <c r="O45" s="26">
        <f t="shared" si="3"/>
        <v>14.285714285714285</v>
      </c>
      <c r="P45" s="6">
        <v>9</v>
      </c>
      <c r="Q45" s="6">
        <v>9</v>
      </c>
      <c r="R45" s="26">
        <f t="shared" si="4"/>
        <v>16.071428571428573</v>
      </c>
      <c r="S45" s="6">
        <v>10</v>
      </c>
      <c r="T45" s="6">
        <v>0</v>
      </c>
      <c r="U45" s="26">
        <f t="shared" si="5"/>
        <v>0</v>
      </c>
      <c r="V45" s="6">
        <v>0</v>
      </c>
      <c r="W45" s="6">
        <v>0</v>
      </c>
      <c r="X45" s="26">
        <f t="shared" si="6"/>
        <v>0</v>
      </c>
      <c r="Y45" s="6">
        <v>0</v>
      </c>
      <c r="Z45" s="6">
        <v>0</v>
      </c>
      <c r="AA45" s="26">
        <f t="shared" si="7"/>
        <v>0</v>
      </c>
      <c r="AB45" s="6">
        <v>0</v>
      </c>
      <c r="AC45" s="6">
        <v>0</v>
      </c>
      <c r="AD45" s="26">
        <f t="shared" si="8"/>
        <v>0</v>
      </c>
      <c r="AE45" s="6">
        <v>0</v>
      </c>
      <c r="AF45" s="30" t="s">
        <v>531</v>
      </c>
      <c r="AG45" s="6">
        <v>0</v>
      </c>
      <c r="AH45" s="26">
        <f t="shared" si="9"/>
        <v>0</v>
      </c>
      <c r="AI45" s="6">
        <v>0</v>
      </c>
      <c r="AJ45" s="6">
        <v>0</v>
      </c>
      <c r="AK45" s="26">
        <f t="shared" si="10"/>
        <v>0</v>
      </c>
      <c r="AL45" s="6">
        <v>0</v>
      </c>
      <c r="AM45" s="6">
        <v>3</v>
      </c>
      <c r="AN45" s="26">
        <f t="shared" si="11"/>
        <v>5.357142857142857</v>
      </c>
      <c r="AO45" s="6">
        <v>3</v>
      </c>
      <c r="AP45" s="6">
        <v>0</v>
      </c>
      <c r="AQ45" s="26">
        <f t="shared" si="12"/>
        <v>0</v>
      </c>
      <c r="AR45" s="6">
        <v>0</v>
      </c>
      <c r="AS45" s="6">
        <v>0</v>
      </c>
      <c r="AT45" s="26">
        <f t="shared" si="13"/>
        <v>0</v>
      </c>
      <c r="AU45" s="6">
        <v>0</v>
      </c>
      <c r="AV45" s="6">
        <v>2</v>
      </c>
      <c r="AW45" s="26">
        <f t="shared" si="14"/>
        <v>3.571428571428571</v>
      </c>
      <c r="AX45" s="6">
        <v>2</v>
      </c>
      <c r="AY45" s="6">
        <v>0</v>
      </c>
      <c r="AZ45" s="26">
        <f t="shared" si="15"/>
        <v>0</v>
      </c>
      <c r="BA45" s="6">
        <v>0</v>
      </c>
    </row>
    <row r="46" spans="1:53" s="40" customFormat="1" ht="11.25" customHeight="1">
      <c r="A46" s="30" t="s">
        <v>355</v>
      </c>
      <c r="B46" s="6">
        <v>154</v>
      </c>
      <c r="C46" s="6">
        <f t="shared" si="16"/>
        <v>60</v>
      </c>
      <c r="D46" s="6">
        <v>0</v>
      </c>
      <c r="E46" s="26">
        <f t="shared" si="0"/>
        <v>0</v>
      </c>
      <c r="F46" s="6">
        <v>0</v>
      </c>
      <c r="G46" s="6">
        <v>1</v>
      </c>
      <c r="H46" s="26">
        <f t="shared" si="1"/>
        <v>0.6493506493506493</v>
      </c>
      <c r="I46" s="6">
        <v>1</v>
      </c>
      <c r="J46" s="30" t="s">
        <v>355</v>
      </c>
      <c r="K46" s="6">
        <v>17</v>
      </c>
      <c r="L46" s="26">
        <f t="shared" si="2"/>
        <v>11.03896103896104</v>
      </c>
      <c r="M46" s="6">
        <v>19</v>
      </c>
      <c r="N46" s="6">
        <v>16</v>
      </c>
      <c r="O46" s="26">
        <f t="shared" si="3"/>
        <v>10.38961038961039</v>
      </c>
      <c r="P46" s="6">
        <v>20</v>
      </c>
      <c r="Q46" s="6">
        <v>5</v>
      </c>
      <c r="R46" s="26">
        <f t="shared" si="4"/>
        <v>3.2467532467532463</v>
      </c>
      <c r="S46" s="6">
        <v>5</v>
      </c>
      <c r="T46" s="6">
        <v>0</v>
      </c>
      <c r="U46" s="26">
        <f t="shared" si="5"/>
        <v>0</v>
      </c>
      <c r="V46" s="6">
        <v>0</v>
      </c>
      <c r="W46" s="6">
        <v>1</v>
      </c>
      <c r="X46" s="26">
        <f t="shared" si="6"/>
        <v>0.6493506493506493</v>
      </c>
      <c r="Y46" s="6">
        <v>1</v>
      </c>
      <c r="Z46" s="6">
        <v>0</v>
      </c>
      <c r="AA46" s="26">
        <f t="shared" si="7"/>
        <v>0</v>
      </c>
      <c r="AB46" s="6">
        <v>0</v>
      </c>
      <c r="AC46" s="6">
        <v>0</v>
      </c>
      <c r="AD46" s="26">
        <f t="shared" si="8"/>
        <v>0</v>
      </c>
      <c r="AE46" s="6">
        <v>0</v>
      </c>
      <c r="AF46" s="30" t="s">
        <v>355</v>
      </c>
      <c r="AG46" s="6">
        <v>0</v>
      </c>
      <c r="AH46" s="26">
        <f t="shared" si="9"/>
        <v>0</v>
      </c>
      <c r="AI46" s="6">
        <v>0</v>
      </c>
      <c r="AJ46" s="6">
        <v>1</v>
      </c>
      <c r="AK46" s="26">
        <f t="shared" si="10"/>
        <v>0.6493506493506493</v>
      </c>
      <c r="AL46" s="6">
        <v>1</v>
      </c>
      <c r="AM46" s="6">
        <v>10</v>
      </c>
      <c r="AN46" s="26">
        <f t="shared" si="11"/>
        <v>6.493506493506493</v>
      </c>
      <c r="AO46" s="6">
        <v>10</v>
      </c>
      <c r="AP46" s="6">
        <v>0</v>
      </c>
      <c r="AQ46" s="26">
        <f t="shared" si="12"/>
        <v>0</v>
      </c>
      <c r="AR46" s="6">
        <v>0</v>
      </c>
      <c r="AS46" s="6">
        <v>0</v>
      </c>
      <c r="AT46" s="26">
        <f t="shared" si="13"/>
        <v>0</v>
      </c>
      <c r="AU46" s="6">
        <v>0</v>
      </c>
      <c r="AV46" s="6">
        <v>1</v>
      </c>
      <c r="AW46" s="26">
        <f t="shared" si="14"/>
        <v>0.6493506493506493</v>
      </c>
      <c r="AX46" s="6">
        <v>1</v>
      </c>
      <c r="AY46" s="6">
        <v>2</v>
      </c>
      <c r="AZ46" s="26">
        <f t="shared" si="15"/>
        <v>1.2987012987012987</v>
      </c>
      <c r="BA46" s="6">
        <v>2</v>
      </c>
    </row>
    <row r="47" spans="1:53" s="40" customFormat="1" ht="11.25" customHeight="1">
      <c r="A47" s="30" t="s">
        <v>532</v>
      </c>
      <c r="B47" s="6">
        <v>364</v>
      </c>
      <c r="C47" s="6">
        <f t="shared" si="16"/>
        <v>177</v>
      </c>
      <c r="D47" s="6">
        <v>0</v>
      </c>
      <c r="E47" s="26">
        <f t="shared" si="0"/>
        <v>0</v>
      </c>
      <c r="F47" s="6">
        <v>0</v>
      </c>
      <c r="G47" s="6">
        <v>3</v>
      </c>
      <c r="H47" s="26">
        <f t="shared" si="1"/>
        <v>0.8241758241758242</v>
      </c>
      <c r="I47" s="6">
        <v>3</v>
      </c>
      <c r="J47" s="30" t="s">
        <v>532</v>
      </c>
      <c r="K47" s="6">
        <v>56</v>
      </c>
      <c r="L47" s="26">
        <f t="shared" si="2"/>
        <v>15.384615384615385</v>
      </c>
      <c r="M47" s="6">
        <v>68</v>
      </c>
      <c r="N47" s="6">
        <v>43</v>
      </c>
      <c r="O47" s="26">
        <f t="shared" si="3"/>
        <v>11.813186813186812</v>
      </c>
      <c r="P47" s="6">
        <v>48</v>
      </c>
      <c r="Q47" s="6">
        <v>35</v>
      </c>
      <c r="R47" s="26">
        <f t="shared" si="4"/>
        <v>9.615384615384617</v>
      </c>
      <c r="S47" s="6">
        <v>42</v>
      </c>
      <c r="T47" s="6">
        <v>0</v>
      </c>
      <c r="U47" s="26">
        <f t="shared" si="5"/>
        <v>0</v>
      </c>
      <c r="V47" s="6">
        <v>0</v>
      </c>
      <c r="W47" s="6">
        <v>0</v>
      </c>
      <c r="X47" s="26">
        <f t="shared" si="6"/>
        <v>0</v>
      </c>
      <c r="Y47" s="6">
        <v>0</v>
      </c>
      <c r="Z47" s="6">
        <v>0</v>
      </c>
      <c r="AA47" s="26">
        <f t="shared" si="7"/>
        <v>0</v>
      </c>
      <c r="AB47" s="6">
        <v>0</v>
      </c>
      <c r="AC47" s="6">
        <v>0</v>
      </c>
      <c r="AD47" s="26">
        <f t="shared" si="8"/>
        <v>0</v>
      </c>
      <c r="AE47" s="6">
        <v>0</v>
      </c>
      <c r="AF47" s="30" t="s">
        <v>532</v>
      </c>
      <c r="AG47" s="6">
        <v>0</v>
      </c>
      <c r="AH47" s="26">
        <f t="shared" si="9"/>
        <v>0</v>
      </c>
      <c r="AI47" s="6">
        <v>0</v>
      </c>
      <c r="AJ47" s="6">
        <v>4</v>
      </c>
      <c r="AK47" s="26">
        <f t="shared" si="10"/>
        <v>1.098901098901099</v>
      </c>
      <c r="AL47" s="6">
        <v>4</v>
      </c>
      <c r="AM47" s="6">
        <v>7</v>
      </c>
      <c r="AN47" s="26">
        <f t="shared" si="11"/>
        <v>1.9230769230769231</v>
      </c>
      <c r="AO47" s="6">
        <v>7</v>
      </c>
      <c r="AP47" s="6">
        <v>1</v>
      </c>
      <c r="AQ47" s="26">
        <f t="shared" si="12"/>
        <v>0.27472527472527475</v>
      </c>
      <c r="AR47" s="6">
        <v>1</v>
      </c>
      <c r="AS47" s="6">
        <v>1</v>
      </c>
      <c r="AT47" s="26">
        <f t="shared" si="13"/>
        <v>0.27472527472527475</v>
      </c>
      <c r="AU47" s="6">
        <v>1</v>
      </c>
      <c r="AV47" s="6">
        <v>3</v>
      </c>
      <c r="AW47" s="26">
        <f t="shared" si="14"/>
        <v>0.8241758241758242</v>
      </c>
      <c r="AX47" s="6">
        <v>3</v>
      </c>
      <c r="AY47" s="6">
        <v>0</v>
      </c>
      <c r="AZ47" s="26">
        <f t="shared" si="15"/>
        <v>0</v>
      </c>
      <c r="BA47" s="6">
        <v>0</v>
      </c>
    </row>
    <row r="48" spans="1:53" s="40" customFormat="1" ht="11.25" customHeight="1">
      <c r="A48" s="30" t="s">
        <v>533</v>
      </c>
      <c r="B48" s="6">
        <v>6</v>
      </c>
      <c r="C48" s="6">
        <f t="shared" si="16"/>
        <v>0</v>
      </c>
      <c r="D48" s="6">
        <v>0</v>
      </c>
      <c r="E48" s="26">
        <f t="shared" si="0"/>
        <v>0</v>
      </c>
      <c r="F48" s="6">
        <v>0</v>
      </c>
      <c r="G48" s="6">
        <v>0</v>
      </c>
      <c r="H48" s="26">
        <f t="shared" si="1"/>
        <v>0</v>
      </c>
      <c r="I48" s="6">
        <v>0</v>
      </c>
      <c r="J48" s="30" t="s">
        <v>533</v>
      </c>
      <c r="K48" s="6">
        <v>0</v>
      </c>
      <c r="L48" s="26">
        <f t="shared" si="2"/>
        <v>0</v>
      </c>
      <c r="M48" s="6">
        <v>0</v>
      </c>
      <c r="N48" s="6">
        <v>0</v>
      </c>
      <c r="O48" s="26">
        <f t="shared" si="3"/>
        <v>0</v>
      </c>
      <c r="P48" s="6">
        <v>0</v>
      </c>
      <c r="Q48" s="6">
        <v>0</v>
      </c>
      <c r="R48" s="26">
        <f t="shared" si="4"/>
        <v>0</v>
      </c>
      <c r="S48" s="6">
        <v>0</v>
      </c>
      <c r="T48" s="6">
        <v>0</v>
      </c>
      <c r="U48" s="26">
        <f t="shared" si="5"/>
        <v>0</v>
      </c>
      <c r="V48" s="6">
        <v>0</v>
      </c>
      <c r="W48" s="6">
        <v>0</v>
      </c>
      <c r="X48" s="26">
        <f t="shared" si="6"/>
        <v>0</v>
      </c>
      <c r="Y48" s="6">
        <v>0</v>
      </c>
      <c r="Z48" s="6">
        <v>0</v>
      </c>
      <c r="AA48" s="26">
        <f t="shared" si="7"/>
        <v>0</v>
      </c>
      <c r="AB48" s="6">
        <v>0</v>
      </c>
      <c r="AC48" s="6">
        <v>0</v>
      </c>
      <c r="AD48" s="26">
        <f t="shared" si="8"/>
        <v>0</v>
      </c>
      <c r="AE48" s="6">
        <v>0</v>
      </c>
      <c r="AF48" s="30" t="s">
        <v>533</v>
      </c>
      <c r="AG48" s="6">
        <v>0</v>
      </c>
      <c r="AH48" s="26">
        <f t="shared" si="9"/>
        <v>0</v>
      </c>
      <c r="AI48" s="6">
        <v>0</v>
      </c>
      <c r="AJ48" s="6">
        <v>0</v>
      </c>
      <c r="AK48" s="26">
        <f t="shared" si="10"/>
        <v>0</v>
      </c>
      <c r="AL48" s="6">
        <v>0</v>
      </c>
      <c r="AM48" s="6">
        <v>0</v>
      </c>
      <c r="AN48" s="26">
        <f t="shared" si="11"/>
        <v>0</v>
      </c>
      <c r="AO48" s="6">
        <v>0</v>
      </c>
      <c r="AP48" s="6">
        <v>0</v>
      </c>
      <c r="AQ48" s="26">
        <f t="shared" si="12"/>
        <v>0</v>
      </c>
      <c r="AR48" s="6">
        <v>0</v>
      </c>
      <c r="AS48" s="6">
        <v>0</v>
      </c>
      <c r="AT48" s="26">
        <f t="shared" si="13"/>
        <v>0</v>
      </c>
      <c r="AU48" s="6">
        <v>0</v>
      </c>
      <c r="AV48" s="6">
        <v>0</v>
      </c>
      <c r="AW48" s="26">
        <f t="shared" si="14"/>
        <v>0</v>
      </c>
      <c r="AX48" s="6">
        <v>0</v>
      </c>
      <c r="AY48" s="6">
        <v>0</v>
      </c>
      <c r="AZ48" s="26">
        <f t="shared" si="15"/>
        <v>0</v>
      </c>
      <c r="BA48" s="6">
        <v>0</v>
      </c>
    </row>
    <row r="49" spans="1:53" s="40" customFormat="1" ht="11.25" customHeight="1">
      <c r="A49" s="30" t="s">
        <v>534</v>
      </c>
      <c r="B49" s="6">
        <v>47</v>
      </c>
      <c r="C49" s="6">
        <f t="shared" si="16"/>
        <v>15</v>
      </c>
      <c r="D49" s="6">
        <v>0</v>
      </c>
      <c r="E49" s="26">
        <f t="shared" si="0"/>
        <v>0</v>
      </c>
      <c r="F49" s="6">
        <v>0</v>
      </c>
      <c r="G49" s="6">
        <v>0</v>
      </c>
      <c r="H49" s="26">
        <f t="shared" si="1"/>
        <v>0</v>
      </c>
      <c r="I49" s="6">
        <v>0</v>
      </c>
      <c r="J49" s="30" t="s">
        <v>534</v>
      </c>
      <c r="K49" s="6">
        <v>5</v>
      </c>
      <c r="L49" s="26">
        <f t="shared" si="2"/>
        <v>10.638297872340425</v>
      </c>
      <c r="M49" s="6">
        <v>5</v>
      </c>
      <c r="N49" s="6">
        <v>2</v>
      </c>
      <c r="O49" s="26">
        <f t="shared" si="3"/>
        <v>4.25531914893617</v>
      </c>
      <c r="P49" s="6">
        <v>2</v>
      </c>
      <c r="Q49" s="6">
        <v>3</v>
      </c>
      <c r="R49" s="26">
        <f t="shared" si="4"/>
        <v>6.382978723404255</v>
      </c>
      <c r="S49" s="6">
        <v>3</v>
      </c>
      <c r="T49" s="6">
        <v>0</v>
      </c>
      <c r="U49" s="26">
        <f t="shared" si="5"/>
        <v>0</v>
      </c>
      <c r="V49" s="6">
        <v>0</v>
      </c>
      <c r="W49" s="6">
        <v>0</v>
      </c>
      <c r="X49" s="26">
        <f t="shared" si="6"/>
        <v>0</v>
      </c>
      <c r="Y49" s="6">
        <v>0</v>
      </c>
      <c r="Z49" s="6">
        <v>0</v>
      </c>
      <c r="AA49" s="26">
        <f t="shared" si="7"/>
        <v>0</v>
      </c>
      <c r="AB49" s="6">
        <v>0</v>
      </c>
      <c r="AC49" s="6">
        <v>0</v>
      </c>
      <c r="AD49" s="26">
        <f t="shared" si="8"/>
        <v>0</v>
      </c>
      <c r="AE49" s="6">
        <v>0</v>
      </c>
      <c r="AF49" s="30" t="s">
        <v>534</v>
      </c>
      <c r="AG49" s="6">
        <v>0</v>
      </c>
      <c r="AH49" s="26">
        <f t="shared" si="9"/>
        <v>0</v>
      </c>
      <c r="AI49" s="6">
        <v>0</v>
      </c>
      <c r="AJ49" s="6">
        <v>0</v>
      </c>
      <c r="AK49" s="26">
        <f t="shared" si="10"/>
        <v>0</v>
      </c>
      <c r="AL49" s="6">
        <v>0</v>
      </c>
      <c r="AM49" s="6">
        <v>3</v>
      </c>
      <c r="AN49" s="26">
        <f t="shared" si="11"/>
        <v>6.382978723404255</v>
      </c>
      <c r="AO49" s="6">
        <v>3</v>
      </c>
      <c r="AP49" s="6">
        <v>1</v>
      </c>
      <c r="AQ49" s="26">
        <f t="shared" si="12"/>
        <v>2.127659574468085</v>
      </c>
      <c r="AR49" s="6">
        <v>1</v>
      </c>
      <c r="AS49" s="6">
        <v>0</v>
      </c>
      <c r="AT49" s="26">
        <f t="shared" si="13"/>
        <v>0</v>
      </c>
      <c r="AU49" s="6">
        <v>0</v>
      </c>
      <c r="AV49" s="6">
        <v>1</v>
      </c>
      <c r="AW49" s="26">
        <f t="shared" si="14"/>
        <v>2.127659574468085</v>
      </c>
      <c r="AX49" s="6">
        <v>1</v>
      </c>
      <c r="AY49" s="6">
        <v>0</v>
      </c>
      <c r="AZ49" s="26">
        <f t="shared" si="15"/>
        <v>0</v>
      </c>
      <c r="BA49" s="6">
        <v>0</v>
      </c>
    </row>
    <row r="50" spans="1:53" s="40" customFormat="1" ht="11.25" customHeight="1">
      <c r="A50" s="30" t="s">
        <v>535</v>
      </c>
      <c r="B50" s="6">
        <v>134</v>
      </c>
      <c r="C50" s="6">
        <f t="shared" si="16"/>
        <v>29</v>
      </c>
      <c r="D50" s="6">
        <v>1</v>
      </c>
      <c r="E50" s="26">
        <f t="shared" si="0"/>
        <v>0.7462686567164178</v>
      </c>
      <c r="F50" s="6">
        <v>1</v>
      </c>
      <c r="G50" s="6">
        <v>1</v>
      </c>
      <c r="H50" s="26">
        <f t="shared" si="1"/>
        <v>0.7462686567164178</v>
      </c>
      <c r="I50" s="6">
        <v>1</v>
      </c>
      <c r="J50" s="30" t="s">
        <v>535</v>
      </c>
      <c r="K50" s="6">
        <v>11</v>
      </c>
      <c r="L50" s="26">
        <f t="shared" si="2"/>
        <v>8.208955223880597</v>
      </c>
      <c r="M50" s="6">
        <v>12</v>
      </c>
      <c r="N50" s="6">
        <v>7</v>
      </c>
      <c r="O50" s="26">
        <f t="shared" si="3"/>
        <v>5.223880597014925</v>
      </c>
      <c r="P50" s="6">
        <v>7</v>
      </c>
      <c r="Q50" s="6">
        <v>4</v>
      </c>
      <c r="R50" s="26">
        <f t="shared" si="4"/>
        <v>2.9850746268656714</v>
      </c>
      <c r="S50" s="6">
        <v>4</v>
      </c>
      <c r="T50" s="6">
        <v>0</v>
      </c>
      <c r="U50" s="26">
        <f t="shared" si="5"/>
        <v>0</v>
      </c>
      <c r="V50" s="6">
        <v>0</v>
      </c>
      <c r="W50" s="6">
        <v>0</v>
      </c>
      <c r="X50" s="26">
        <f t="shared" si="6"/>
        <v>0</v>
      </c>
      <c r="Y50" s="6">
        <v>0</v>
      </c>
      <c r="Z50" s="6">
        <v>0</v>
      </c>
      <c r="AA50" s="26">
        <f t="shared" si="7"/>
        <v>0</v>
      </c>
      <c r="AB50" s="6">
        <v>0</v>
      </c>
      <c r="AC50" s="6">
        <v>0</v>
      </c>
      <c r="AD50" s="26">
        <f t="shared" si="8"/>
        <v>0</v>
      </c>
      <c r="AE50" s="6">
        <v>0</v>
      </c>
      <c r="AF50" s="30" t="s">
        <v>535</v>
      </c>
      <c r="AG50" s="6">
        <v>0</v>
      </c>
      <c r="AH50" s="26">
        <f t="shared" si="9"/>
        <v>0</v>
      </c>
      <c r="AI50" s="6">
        <v>0</v>
      </c>
      <c r="AJ50" s="6">
        <v>1</v>
      </c>
      <c r="AK50" s="26">
        <f t="shared" si="10"/>
        <v>0.7462686567164178</v>
      </c>
      <c r="AL50" s="6">
        <v>1</v>
      </c>
      <c r="AM50" s="6">
        <v>1</v>
      </c>
      <c r="AN50" s="26">
        <f t="shared" si="11"/>
        <v>0.7462686567164178</v>
      </c>
      <c r="AO50" s="6">
        <v>1</v>
      </c>
      <c r="AP50" s="6">
        <v>0</v>
      </c>
      <c r="AQ50" s="26">
        <f t="shared" si="12"/>
        <v>0</v>
      </c>
      <c r="AR50" s="6">
        <v>0</v>
      </c>
      <c r="AS50" s="6">
        <v>0</v>
      </c>
      <c r="AT50" s="26">
        <f t="shared" si="13"/>
        <v>0</v>
      </c>
      <c r="AU50" s="6">
        <v>0</v>
      </c>
      <c r="AV50" s="6">
        <v>2</v>
      </c>
      <c r="AW50" s="26">
        <f t="shared" si="14"/>
        <v>1.4925373134328357</v>
      </c>
      <c r="AX50" s="6">
        <v>2</v>
      </c>
      <c r="AY50" s="6">
        <v>0</v>
      </c>
      <c r="AZ50" s="26">
        <f t="shared" si="15"/>
        <v>0</v>
      </c>
      <c r="BA50" s="6">
        <v>0</v>
      </c>
    </row>
    <row r="51" spans="1:53" s="40" customFormat="1" ht="11.25" customHeight="1">
      <c r="A51" s="30" t="s">
        <v>536</v>
      </c>
      <c r="B51" s="6">
        <v>13</v>
      </c>
      <c r="C51" s="6">
        <f t="shared" si="16"/>
        <v>7</v>
      </c>
      <c r="D51" s="6">
        <v>0</v>
      </c>
      <c r="E51" s="26">
        <f t="shared" si="0"/>
        <v>0</v>
      </c>
      <c r="F51" s="6">
        <v>0</v>
      </c>
      <c r="G51" s="6">
        <v>0</v>
      </c>
      <c r="H51" s="26">
        <f t="shared" si="1"/>
        <v>0</v>
      </c>
      <c r="I51" s="6">
        <v>0</v>
      </c>
      <c r="J51" s="30" t="s">
        <v>536</v>
      </c>
      <c r="K51" s="6">
        <v>3</v>
      </c>
      <c r="L51" s="26">
        <f t="shared" si="2"/>
        <v>23.076923076923077</v>
      </c>
      <c r="M51" s="6">
        <v>3</v>
      </c>
      <c r="N51" s="6">
        <v>2</v>
      </c>
      <c r="O51" s="26">
        <f t="shared" si="3"/>
        <v>15.384615384615385</v>
      </c>
      <c r="P51" s="6">
        <v>2</v>
      </c>
      <c r="Q51" s="6">
        <v>2</v>
      </c>
      <c r="R51" s="26">
        <f t="shared" si="4"/>
        <v>15.384615384615385</v>
      </c>
      <c r="S51" s="6">
        <v>2</v>
      </c>
      <c r="T51" s="6">
        <v>0</v>
      </c>
      <c r="U51" s="26">
        <f t="shared" si="5"/>
        <v>0</v>
      </c>
      <c r="V51" s="6">
        <v>0</v>
      </c>
      <c r="W51" s="6">
        <v>0</v>
      </c>
      <c r="X51" s="26">
        <f t="shared" si="6"/>
        <v>0</v>
      </c>
      <c r="Y51" s="6">
        <v>0</v>
      </c>
      <c r="Z51" s="6">
        <v>0</v>
      </c>
      <c r="AA51" s="26">
        <f t="shared" si="7"/>
        <v>0</v>
      </c>
      <c r="AB51" s="6">
        <v>0</v>
      </c>
      <c r="AC51" s="6">
        <v>0</v>
      </c>
      <c r="AD51" s="26">
        <f t="shared" si="8"/>
        <v>0</v>
      </c>
      <c r="AE51" s="6">
        <v>0</v>
      </c>
      <c r="AF51" s="30" t="s">
        <v>536</v>
      </c>
      <c r="AG51" s="6">
        <v>0</v>
      </c>
      <c r="AH51" s="26">
        <f t="shared" si="9"/>
        <v>0</v>
      </c>
      <c r="AI51" s="6">
        <v>0</v>
      </c>
      <c r="AJ51" s="6">
        <v>0</v>
      </c>
      <c r="AK51" s="26">
        <f t="shared" si="10"/>
        <v>0</v>
      </c>
      <c r="AL51" s="6">
        <v>0</v>
      </c>
      <c r="AM51" s="6">
        <v>0</v>
      </c>
      <c r="AN51" s="26">
        <f t="shared" si="11"/>
        <v>0</v>
      </c>
      <c r="AO51" s="6">
        <v>0</v>
      </c>
      <c r="AP51" s="6">
        <v>0</v>
      </c>
      <c r="AQ51" s="26">
        <f t="shared" si="12"/>
        <v>0</v>
      </c>
      <c r="AR51" s="6">
        <v>0</v>
      </c>
      <c r="AS51" s="6">
        <v>0</v>
      </c>
      <c r="AT51" s="26">
        <f t="shared" si="13"/>
        <v>0</v>
      </c>
      <c r="AU51" s="6">
        <v>0</v>
      </c>
      <c r="AV51" s="6">
        <v>0</v>
      </c>
      <c r="AW51" s="26">
        <f t="shared" si="14"/>
        <v>0</v>
      </c>
      <c r="AX51" s="6">
        <v>0</v>
      </c>
      <c r="AY51" s="6">
        <v>0</v>
      </c>
      <c r="AZ51" s="26">
        <f t="shared" si="15"/>
        <v>0</v>
      </c>
      <c r="BA51" s="6">
        <v>0</v>
      </c>
    </row>
    <row r="52" spans="1:256" s="67" customFormat="1" ht="13.5" customHeight="1" thickBot="1">
      <c r="A52" s="29" t="s">
        <v>537</v>
      </c>
      <c r="B52" s="6">
        <v>52</v>
      </c>
      <c r="C52" s="6">
        <f t="shared" si="16"/>
        <v>40</v>
      </c>
      <c r="D52" s="6">
        <v>2</v>
      </c>
      <c r="E52" s="26">
        <f t="shared" si="0"/>
        <v>3.8461538461538463</v>
      </c>
      <c r="F52" s="6">
        <v>2</v>
      </c>
      <c r="G52" s="6">
        <v>0</v>
      </c>
      <c r="H52" s="26">
        <f t="shared" si="1"/>
        <v>0</v>
      </c>
      <c r="I52" s="6">
        <v>0</v>
      </c>
      <c r="J52" s="29" t="s">
        <v>537</v>
      </c>
      <c r="K52" s="6">
        <v>12</v>
      </c>
      <c r="L52" s="26">
        <f t="shared" si="2"/>
        <v>23.076923076923077</v>
      </c>
      <c r="M52" s="6">
        <v>13</v>
      </c>
      <c r="N52" s="6">
        <v>9</v>
      </c>
      <c r="O52" s="26">
        <f t="shared" si="3"/>
        <v>17.307692307692307</v>
      </c>
      <c r="P52" s="6">
        <v>9</v>
      </c>
      <c r="Q52" s="6">
        <v>7</v>
      </c>
      <c r="R52" s="26">
        <f t="shared" si="4"/>
        <v>13.461538461538462</v>
      </c>
      <c r="S52" s="6">
        <v>7</v>
      </c>
      <c r="T52" s="6">
        <v>0</v>
      </c>
      <c r="U52" s="26">
        <f t="shared" si="5"/>
        <v>0</v>
      </c>
      <c r="V52" s="6">
        <v>0</v>
      </c>
      <c r="W52" s="6">
        <v>0</v>
      </c>
      <c r="X52" s="26">
        <f t="shared" si="6"/>
        <v>0</v>
      </c>
      <c r="Y52" s="6">
        <v>0</v>
      </c>
      <c r="Z52" s="6">
        <v>0</v>
      </c>
      <c r="AA52" s="26">
        <f t="shared" si="7"/>
        <v>0</v>
      </c>
      <c r="AB52" s="6">
        <v>0</v>
      </c>
      <c r="AC52" s="6">
        <v>0</v>
      </c>
      <c r="AD52" s="26">
        <f t="shared" si="8"/>
        <v>0</v>
      </c>
      <c r="AE52" s="6">
        <v>0</v>
      </c>
      <c r="AF52" s="29" t="s">
        <v>537</v>
      </c>
      <c r="AG52" s="6">
        <v>2</v>
      </c>
      <c r="AH52" s="26">
        <f t="shared" si="9"/>
        <v>3.8461538461538463</v>
      </c>
      <c r="AI52" s="6">
        <v>2</v>
      </c>
      <c r="AJ52" s="6">
        <v>2</v>
      </c>
      <c r="AK52" s="26">
        <f t="shared" si="10"/>
        <v>3.8461538461538463</v>
      </c>
      <c r="AL52" s="6">
        <v>2</v>
      </c>
      <c r="AM52" s="6">
        <v>4</v>
      </c>
      <c r="AN52" s="26">
        <f t="shared" si="11"/>
        <v>7.6923076923076925</v>
      </c>
      <c r="AO52" s="6">
        <v>4</v>
      </c>
      <c r="AP52" s="6">
        <v>0</v>
      </c>
      <c r="AQ52" s="26">
        <f t="shared" si="12"/>
        <v>0</v>
      </c>
      <c r="AR52" s="6">
        <v>0</v>
      </c>
      <c r="AS52" s="6">
        <v>0</v>
      </c>
      <c r="AT52" s="26">
        <f t="shared" si="13"/>
        <v>0</v>
      </c>
      <c r="AU52" s="6">
        <v>0</v>
      </c>
      <c r="AV52" s="6">
        <v>0</v>
      </c>
      <c r="AW52" s="26">
        <f t="shared" si="14"/>
        <v>0</v>
      </c>
      <c r="AX52" s="6">
        <v>0</v>
      </c>
      <c r="AY52" s="6">
        <v>1</v>
      </c>
      <c r="AZ52" s="26">
        <f t="shared" si="15"/>
        <v>1.9230769230769231</v>
      </c>
      <c r="BA52" s="6">
        <v>1</v>
      </c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53" s="40" customFormat="1" ht="12" customHeight="1">
      <c r="A53" s="62" t="s">
        <v>287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</row>
    <row r="54" s="40" customFormat="1" ht="19.5" customHeight="1"/>
    <row r="55" spans="1:53" s="40" customFormat="1" ht="13.5" customHeight="1">
      <c r="A55" s="88" t="s">
        <v>505</v>
      </c>
      <c r="B55" s="102"/>
      <c r="C55" s="102"/>
      <c r="D55" s="102"/>
      <c r="E55" s="102"/>
      <c r="F55" s="102"/>
      <c r="G55" s="102"/>
      <c r="H55" s="102"/>
      <c r="I55" s="102"/>
      <c r="J55" s="102" t="s">
        <v>506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 t="s">
        <v>507</v>
      </c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88" t="s">
        <v>508</v>
      </c>
      <c r="AG55" s="102"/>
      <c r="AH55" s="102"/>
      <c r="AI55" s="102"/>
      <c r="AJ55" s="102"/>
      <c r="AK55" s="102"/>
      <c r="AL55" s="102"/>
      <c r="AM55" s="102"/>
      <c r="AN55" s="102"/>
      <c r="AO55" s="102"/>
      <c r="AP55" s="88" t="s">
        <v>509</v>
      </c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</row>
  </sheetData>
  <mergeCells count="41">
    <mergeCell ref="B3:B5"/>
    <mergeCell ref="C3:C5"/>
    <mergeCell ref="D3:I3"/>
    <mergeCell ref="A2:F2"/>
    <mergeCell ref="D4:F4"/>
    <mergeCell ref="G4:I4"/>
    <mergeCell ref="A3:A5"/>
    <mergeCell ref="J2:S2"/>
    <mergeCell ref="N4:P4"/>
    <mergeCell ref="K4:M4"/>
    <mergeCell ref="J3:J5"/>
    <mergeCell ref="K3:S3"/>
    <mergeCell ref="Q4:S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AS3:AU4"/>
    <mergeCell ref="AV3:AX4"/>
    <mergeCell ref="AY3:BA4"/>
    <mergeCell ref="T3:AE3"/>
    <mergeCell ref="T4:V4"/>
    <mergeCell ref="A1:I1"/>
    <mergeCell ref="J1:S1"/>
    <mergeCell ref="T2:AB2"/>
    <mergeCell ref="AP55:BA55"/>
    <mergeCell ref="AP2:AX2"/>
    <mergeCell ref="A55:I55"/>
    <mergeCell ref="J55:S55"/>
    <mergeCell ref="T55:AE55"/>
    <mergeCell ref="AF55:AO55"/>
    <mergeCell ref="AP3:AR4"/>
    <mergeCell ref="AZ1:BA1"/>
    <mergeCell ref="T1:AE1"/>
    <mergeCell ref="AF1:AO1"/>
    <mergeCell ref="AP1:AY1"/>
  </mergeCells>
  <dataValidations count="1">
    <dataValidation type="whole" allowBlank="1" showInputMessage="1" showErrorMessage="1" errorTitle="嘿嘿！你粉混喔" error="數字必須素整數而且不得小於 0 也應該不會大於 50000000 吧" sqref="AU52:AV52 AL52:AM52 AB52:AC52 B52 K52 V52:W52 AR52:AS52 AG52 AX52:AY52 D52 F52:G52 P52:Q52 AE52 AO52:AP52 S52:T52 I52 Y52:Z52 M52:N52 AI52:AJ52 BA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0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71" customWidth="1"/>
    <col min="2" max="9" width="6.875" style="71" customWidth="1"/>
    <col min="10" max="11" width="7.00390625" style="71" customWidth="1"/>
    <col min="12" max="12" width="6.875" style="71" customWidth="1"/>
    <col min="13" max="21" width="6.125" style="71" customWidth="1"/>
    <col min="22" max="22" width="22.625" style="71" customWidth="1"/>
    <col min="23" max="23" width="6.625" style="71" customWidth="1"/>
    <col min="24" max="25" width="6.125" style="71" customWidth="1"/>
    <col min="26" max="27" width="6.625" style="71" customWidth="1"/>
    <col min="28" max="28" width="6.375" style="71" customWidth="1"/>
    <col min="29" max="30" width="6.625" style="71" customWidth="1"/>
    <col min="31" max="31" width="6.25390625" style="71" customWidth="1"/>
    <col min="32" max="43" width="6.375" style="71" customWidth="1"/>
    <col min="44" max="44" width="22.625" style="71" customWidth="1"/>
    <col min="45" max="53" width="6.375" style="71" customWidth="1"/>
    <col min="54" max="16384" width="9.00390625" style="71" customWidth="1"/>
  </cols>
  <sheetData>
    <row r="1" spans="1:53" s="33" customFormat="1" ht="45" customHeight="1">
      <c r="A1" s="206" t="s">
        <v>538</v>
      </c>
      <c r="B1" s="206"/>
      <c r="C1" s="206"/>
      <c r="D1" s="206"/>
      <c r="E1" s="206"/>
      <c r="F1" s="206"/>
      <c r="G1" s="206"/>
      <c r="H1" s="206"/>
      <c r="I1" s="206"/>
      <c r="J1" s="207" t="s">
        <v>326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6" t="s">
        <v>539</v>
      </c>
      <c r="W1" s="206"/>
      <c r="X1" s="206"/>
      <c r="Y1" s="206"/>
      <c r="Z1" s="206"/>
      <c r="AA1" s="206"/>
      <c r="AB1" s="206"/>
      <c r="AC1" s="206"/>
      <c r="AD1" s="206"/>
      <c r="AE1" s="206"/>
      <c r="AF1" s="207" t="s">
        <v>327</v>
      </c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5" t="s">
        <v>540</v>
      </c>
      <c r="AS1" s="205"/>
      <c r="AT1" s="205"/>
      <c r="AU1" s="205"/>
      <c r="AV1" s="205"/>
      <c r="AW1" s="205"/>
      <c r="AX1" s="205"/>
      <c r="AY1" s="205"/>
      <c r="AZ1" s="205"/>
      <c r="BA1" s="205"/>
    </row>
    <row r="2" spans="1:53" s="35" customFormat="1" ht="13.5" customHeight="1" thickBot="1">
      <c r="A2" s="91" t="s">
        <v>358</v>
      </c>
      <c r="B2" s="91"/>
      <c r="C2" s="91"/>
      <c r="D2" s="91"/>
      <c r="E2" s="91"/>
      <c r="F2" s="91"/>
      <c r="G2" s="91"/>
      <c r="H2" s="91"/>
      <c r="I2" s="91"/>
      <c r="J2" s="131" t="s">
        <v>606</v>
      </c>
      <c r="K2" s="131"/>
      <c r="L2" s="131"/>
      <c r="M2" s="131"/>
      <c r="N2" s="131"/>
      <c r="O2" s="131"/>
      <c r="P2" s="131"/>
      <c r="Q2" s="131"/>
      <c r="R2" s="131"/>
      <c r="U2" s="34" t="s">
        <v>320</v>
      </c>
      <c r="V2" s="91" t="s">
        <v>358</v>
      </c>
      <c r="W2" s="91"/>
      <c r="X2" s="91"/>
      <c r="Y2" s="91"/>
      <c r="Z2" s="91"/>
      <c r="AA2" s="91"/>
      <c r="AB2" s="91"/>
      <c r="AC2" s="91"/>
      <c r="AD2" s="91"/>
      <c r="AE2" s="91"/>
      <c r="AF2" s="131" t="s">
        <v>606</v>
      </c>
      <c r="AG2" s="131"/>
      <c r="AH2" s="131"/>
      <c r="AI2" s="131"/>
      <c r="AJ2" s="131"/>
      <c r="AK2" s="131"/>
      <c r="AL2" s="131"/>
      <c r="AM2" s="131"/>
      <c r="AN2" s="131"/>
      <c r="AQ2" s="34" t="s">
        <v>320</v>
      </c>
      <c r="AR2" s="167" t="s">
        <v>610</v>
      </c>
      <c r="AS2" s="167"/>
      <c r="AT2" s="167"/>
      <c r="AU2" s="167"/>
      <c r="AV2" s="167"/>
      <c r="AW2" s="167"/>
      <c r="AX2" s="167"/>
      <c r="BA2" s="34" t="s">
        <v>320</v>
      </c>
    </row>
    <row r="3" spans="1:53" s="66" customFormat="1" ht="15" customHeight="1">
      <c r="A3" s="106" t="s">
        <v>541</v>
      </c>
      <c r="B3" s="208" t="s">
        <v>542</v>
      </c>
      <c r="C3" s="182" t="s">
        <v>543</v>
      </c>
      <c r="D3" s="175" t="s">
        <v>544</v>
      </c>
      <c r="E3" s="103"/>
      <c r="F3" s="103"/>
      <c r="G3" s="103"/>
      <c r="H3" s="103"/>
      <c r="I3" s="103"/>
      <c r="J3" s="196" t="s">
        <v>545</v>
      </c>
      <c r="K3" s="196"/>
      <c r="L3" s="196"/>
      <c r="M3" s="96"/>
      <c r="N3" s="96"/>
      <c r="O3" s="96"/>
      <c r="P3" s="96"/>
      <c r="Q3" s="96"/>
      <c r="R3" s="96"/>
      <c r="S3" s="96"/>
      <c r="T3" s="96"/>
      <c r="U3" s="96"/>
      <c r="V3" s="106" t="s">
        <v>541</v>
      </c>
      <c r="W3" s="96" t="s">
        <v>546</v>
      </c>
      <c r="X3" s="96"/>
      <c r="Y3" s="96"/>
      <c r="Z3" s="96"/>
      <c r="AA3" s="96"/>
      <c r="AB3" s="96"/>
      <c r="AC3" s="96"/>
      <c r="AD3" s="96"/>
      <c r="AE3" s="96"/>
      <c r="AF3" s="179" t="s">
        <v>547</v>
      </c>
      <c r="AG3" s="179"/>
      <c r="AH3" s="179"/>
      <c r="AI3" s="103"/>
      <c r="AJ3" s="103"/>
      <c r="AK3" s="103"/>
      <c r="AL3" s="103"/>
      <c r="AM3" s="103"/>
      <c r="AN3" s="103"/>
      <c r="AO3" s="182" t="s">
        <v>548</v>
      </c>
      <c r="AP3" s="183"/>
      <c r="AQ3" s="183"/>
      <c r="AR3" s="106" t="s">
        <v>549</v>
      </c>
      <c r="AS3" s="190" t="s">
        <v>315</v>
      </c>
      <c r="AT3" s="183"/>
      <c r="AU3" s="183"/>
      <c r="AV3" s="182" t="s">
        <v>550</v>
      </c>
      <c r="AW3" s="183"/>
      <c r="AX3" s="183"/>
      <c r="AY3" s="211" t="s">
        <v>551</v>
      </c>
      <c r="AZ3" s="179"/>
      <c r="BA3" s="179"/>
    </row>
    <row r="4" spans="1:53" s="66" customFormat="1" ht="24" customHeight="1">
      <c r="A4" s="148"/>
      <c r="B4" s="209"/>
      <c r="C4" s="184"/>
      <c r="D4" s="195" t="s">
        <v>552</v>
      </c>
      <c r="E4" s="184"/>
      <c r="F4" s="184"/>
      <c r="G4" s="195" t="s">
        <v>553</v>
      </c>
      <c r="H4" s="184"/>
      <c r="I4" s="184"/>
      <c r="J4" s="180" t="s">
        <v>554</v>
      </c>
      <c r="K4" s="177"/>
      <c r="L4" s="178"/>
      <c r="M4" s="194" t="s">
        <v>555</v>
      </c>
      <c r="N4" s="184"/>
      <c r="O4" s="184"/>
      <c r="P4" s="195" t="s">
        <v>556</v>
      </c>
      <c r="Q4" s="184"/>
      <c r="R4" s="184"/>
      <c r="S4" s="195" t="s">
        <v>557</v>
      </c>
      <c r="T4" s="184"/>
      <c r="U4" s="184"/>
      <c r="V4" s="148"/>
      <c r="W4" s="194" t="s">
        <v>558</v>
      </c>
      <c r="X4" s="184"/>
      <c r="Y4" s="184"/>
      <c r="Z4" s="195" t="s">
        <v>559</v>
      </c>
      <c r="AA4" s="184"/>
      <c r="AB4" s="184"/>
      <c r="AC4" s="195" t="s">
        <v>316</v>
      </c>
      <c r="AD4" s="184"/>
      <c r="AE4" s="184"/>
      <c r="AF4" s="180" t="s">
        <v>560</v>
      </c>
      <c r="AG4" s="177"/>
      <c r="AH4" s="178"/>
      <c r="AI4" s="194" t="s">
        <v>561</v>
      </c>
      <c r="AJ4" s="184"/>
      <c r="AK4" s="184"/>
      <c r="AL4" s="195" t="s">
        <v>562</v>
      </c>
      <c r="AM4" s="184"/>
      <c r="AN4" s="198"/>
      <c r="AO4" s="184"/>
      <c r="AP4" s="184"/>
      <c r="AQ4" s="184"/>
      <c r="AR4" s="148"/>
      <c r="AS4" s="178"/>
      <c r="AT4" s="184"/>
      <c r="AU4" s="184"/>
      <c r="AV4" s="184"/>
      <c r="AW4" s="184"/>
      <c r="AX4" s="184"/>
      <c r="AY4" s="212"/>
      <c r="AZ4" s="186"/>
      <c r="BA4" s="167"/>
    </row>
    <row r="5" spans="1:53" s="66" customFormat="1" ht="24" customHeight="1" thickBot="1">
      <c r="A5" s="107"/>
      <c r="B5" s="210"/>
      <c r="C5" s="203"/>
      <c r="D5" s="37" t="s">
        <v>563</v>
      </c>
      <c r="E5" s="51" t="s">
        <v>317</v>
      </c>
      <c r="F5" s="37" t="s">
        <v>564</v>
      </c>
      <c r="G5" s="37" t="s">
        <v>563</v>
      </c>
      <c r="H5" s="51" t="s">
        <v>317</v>
      </c>
      <c r="I5" s="37" t="s">
        <v>564</v>
      </c>
      <c r="J5" s="38" t="s">
        <v>563</v>
      </c>
      <c r="K5" s="52" t="s">
        <v>317</v>
      </c>
      <c r="L5" s="37" t="s">
        <v>564</v>
      </c>
      <c r="M5" s="37" t="s">
        <v>563</v>
      </c>
      <c r="N5" s="51" t="s">
        <v>317</v>
      </c>
      <c r="O5" s="37" t="s">
        <v>564</v>
      </c>
      <c r="P5" s="37" t="s">
        <v>563</v>
      </c>
      <c r="Q5" s="51" t="s">
        <v>317</v>
      </c>
      <c r="R5" s="37" t="s">
        <v>564</v>
      </c>
      <c r="S5" s="37" t="s">
        <v>563</v>
      </c>
      <c r="T5" s="51" t="s">
        <v>317</v>
      </c>
      <c r="U5" s="37" t="s">
        <v>564</v>
      </c>
      <c r="V5" s="107"/>
      <c r="W5" s="38" t="s">
        <v>563</v>
      </c>
      <c r="X5" s="51" t="s">
        <v>317</v>
      </c>
      <c r="Y5" s="37" t="s">
        <v>564</v>
      </c>
      <c r="Z5" s="37" t="s">
        <v>563</v>
      </c>
      <c r="AA5" s="51" t="s">
        <v>317</v>
      </c>
      <c r="AB5" s="37" t="s">
        <v>564</v>
      </c>
      <c r="AC5" s="37" t="s">
        <v>563</v>
      </c>
      <c r="AD5" s="51" t="s">
        <v>317</v>
      </c>
      <c r="AE5" s="37" t="s">
        <v>564</v>
      </c>
      <c r="AF5" s="38" t="s">
        <v>563</v>
      </c>
      <c r="AG5" s="52" t="s">
        <v>317</v>
      </c>
      <c r="AH5" s="37" t="s">
        <v>564</v>
      </c>
      <c r="AI5" s="37" t="s">
        <v>563</v>
      </c>
      <c r="AJ5" s="51" t="s">
        <v>317</v>
      </c>
      <c r="AK5" s="37" t="s">
        <v>564</v>
      </c>
      <c r="AL5" s="37" t="s">
        <v>563</v>
      </c>
      <c r="AM5" s="51" t="s">
        <v>317</v>
      </c>
      <c r="AN5" s="37" t="s">
        <v>564</v>
      </c>
      <c r="AO5" s="37" t="s">
        <v>563</v>
      </c>
      <c r="AP5" s="51" t="s">
        <v>317</v>
      </c>
      <c r="AQ5" s="37" t="s">
        <v>564</v>
      </c>
      <c r="AR5" s="107"/>
      <c r="AS5" s="38" t="s">
        <v>563</v>
      </c>
      <c r="AT5" s="51" t="s">
        <v>317</v>
      </c>
      <c r="AU5" s="37" t="s">
        <v>564</v>
      </c>
      <c r="AV5" s="37" t="s">
        <v>563</v>
      </c>
      <c r="AW5" s="51" t="s">
        <v>317</v>
      </c>
      <c r="AX5" s="37" t="s">
        <v>564</v>
      </c>
      <c r="AY5" s="37" t="s">
        <v>563</v>
      </c>
      <c r="AZ5" s="54" t="s">
        <v>317</v>
      </c>
      <c r="BA5" s="50" t="s">
        <v>564</v>
      </c>
    </row>
    <row r="6" spans="1:53" s="40" customFormat="1" ht="15.75" customHeight="1">
      <c r="A6" s="72" t="s">
        <v>565</v>
      </c>
      <c r="B6" s="6">
        <f>SUM(B7,B32:B37)</f>
        <v>17297</v>
      </c>
      <c r="C6" s="6">
        <f>SUM(C7,C32:C37)</f>
        <v>7736</v>
      </c>
      <c r="D6" s="6">
        <f>SUM(D7,D32:D37)</f>
        <v>35</v>
      </c>
      <c r="E6" s="26">
        <f aca="true" t="shared" si="0" ref="E6:E37">IF(D6&gt;$B6,999,IF($B6=0,0,D6/$B6*100))</f>
        <v>0.20234722784297854</v>
      </c>
      <c r="F6" s="6">
        <f>SUM(F7,F32:F37)</f>
        <v>53</v>
      </c>
      <c r="G6" s="6">
        <f>SUM(G7,G32:G37)</f>
        <v>71</v>
      </c>
      <c r="H6" s="26">
        <f aca="true" t="shared" si="1" ref="H6:H37">IF(G6&gt;$B6,999,IF($B6=0,0,G6/$B6*100))</f>
        <v>0.4104758050528993</v>
      </c>
      <c r="I6" s="6">
        <f>SUM(I7,I32:I37)</f>
        <v>73</v>
      </c>
      <c r="J6" s="6">
        <f>SUM(J7,J32:J37)</f>
        <v>2137</v>
      </c>
      <c r="K6" s="26">
        <f aca="true" t="shared" si="2" ref="K6:K37">IF(J6&gt;$B6,999,IF($B6=0,0,J6/$B6*100))</f>
        <v>12.354743597155576</v>
      </c>
      <c r="L6" s="6">
        <f>SUM(L7,L32:L37)</f>
        <v>2363</v>
      </c>
      <c r="M6" s="6">
        <f>SUM(M7,M32:M37)</f>
        <v>2432</v>
      </c>
      <c r="N6" s="26">
        <f aca="true" t="shared" si="3" ref="N6:N37">IF(M6&gt;$B6,999,IF($B6=0,0,M6/$B6*100))</f>
        <v>14.060241660403538</v>
      </c>
      <c r="O6" s="6">
        <f>SUM(O7,O32:O37)</f>
        <v>2614</v>
      </c>
      <c r="P6" s="6">
        <f>SUM(P7,P32:P37)</f>
        <v>1409</v>
      </c>
      <c r="Q6" s="26">
        <f aca="true" t="shared" si="4" ref="Q6:Q37">IF(P6&gt;$B6,999,IF($B6=0,0,P6/$B6*100))</f>
        <v>8.145921258021623</v>
      </c>
      <c r="R6" s="6">
        <f>SUM(R7,R32:R37)</f>
        <v>1550</v>
      </c>
      <c r="S6" s="6">
        <f>SUM(S7,S32:S37)</f>
        <v>11</v>
      </c>
      <c r="T6" s="26">
        <f aca="true" t="shared" si="5" ref="T6:T37">IF(S6&gt;$B6,999,IF($B6=0,0,S6/$B6*100))</f>
        <v>0.06359484303636469</v>
      </c>
      <c r="U6" s="6">
        <f>SUM(U7,U32:U37)</f>
        <v>15</v>
      </c>
      <c r="V6" s="72" t="s">
        <v>565</v>
      </c>
      <c r="W6" s="6">
        <f>SUM(W7,W32:W37)</f>
        <v>70</v>
      </c>
      <c r="X6" s="26">
        <f aca="true" t="shared" si="6" ref="X6:X37">IF(W6&gt;$B6,999,IF($B6=0,0,W6/$B6*100))</f>
        <v>0.4046944556859571</v>
      </c>
      <c r="Y6" s="6">
        <f>SUM(Y7,Y32:Y37)</f>
        <v>70</v>
      </c>
      <c r="Z6" s="6">
        <f>SUM(Z7,Z32:Z37)</f>
        <v>7</v>
      </c>
      <c r="AA6" s="26">
        <f aca="true" t="shared" si="7" ref="AA6:AA37">IF(Z6&gt;$B6,999,IF($B6=0,0,Z6/$B6*100))</f>
        <v>0.04046944556859571</v>
      </c>
      <c r="AB6" s="6">
        <f>SUM(AB7,AB32:AB37)</f>
        <v>7</v>
      </c>
      <c r="AC6" s="6">
        <f>SUM(AC7,AC32:AC37)</f>
        <v>49</v>
      </c>
      <c r="AD6" s="26">
        <f aca="true" t="shared" si="8" ref="AD6:AD37">IF(AC6&gt;$B6,999,IF($B6=0,0,AC6/$B6*100))</f>
        <v>0.28328611898017</v>
      </c>
      <c r="AE6" s="6">
        <f>SUM(AE7,AE32:AE37)</f>
        <v>67</v>
      </c>
      <c r="AF6" s="6">
        <f>SUM(AF7,AF32:AF37)</f>
        <v>34</v>
      </c>
      <c r="AG6" s="26">
        <f aca="true" t="shared" si="9" ref="AG6:AG37">IF(AF6&gt;$B6,999,IF($B6=0,0,AF6/$B6*100))</f>
        <v>0.1965658784760363</v>
      </c>
      <c r="AH6" s="6">
        <f>SUM(AH7,AH32:AH37)</f>
        <v>37</v>
      </c>
      <c r="AI6" s="6">
        <f>SUM(AI7,AI32:AI37)</f>
        <v>123</v>
      </c>
      <c r="AJ6" s="26">
        <f aca="true" t="shared" si="10" ref="AJ6:AJ37">IF(AI6&gt;$B6,999,IF($B6=0,0,AI6/$B6*100))</f>
        <v>0.711105972133896</v>
      </c>
      <c r="AK6" s="6">
        <f>SUM(AK7,AK32:AK37)</f>
        <v>123</v>
      </c>
      <c r="AL6" s="6">
        <f>SUM(AL7,AL32:AL37)</f>
        <v>574</v>
      </c>
      <c r="AM6" s="26">
        <f aca="true" t="shared" si="11" ref="AM6:AM37">IF(AL6&gt;$B6,999,IF($B6=0,0,AL6/$B6*100))</f>
        <v>3.3184945366248484</v>
      </c>
      <c r="AN6" s="6">
        <f>SUM(AN7,AN32:AN37)</f>
        <v>574</v>
      </c>
      <c r="AO6" s="6">
        <f>SUM(AO7,AO32:AO37)</f>
        <v>5</v>
      </c>
      <c r="AP6" s="26">
        <f aca="true" t="shared" si="12" ref="AP6:AP37">IF(AO6&gt;$B6,999,IF($B6=0,0,AO6/$B6*100))</f>
        <v>0.028906746834711224</v>
      </c>
      <c r="AQ6" s="6">
        <f>SUM(AQ7,AQ32:AQ37)</f>
        <v>5</v>
      </c>
      <c r="AR6" s="72" t="s">
        <v>565</v>
      </c>
      <c r="AS6" s="6">
        <f>SUM(AS7,AS32:AS37)</f>
        <v>5</v>
      </c>
      <c r="AT6" s="26">
        <f aca="true" t="shared" si="13" ref="AT6:AT37">IF(AS6&gt;$B6,999,IF($B6=0,0,AS6/$B6*100))</f>
        <v>0.028906746834711224</v>
      </c>
      <c r="AU6" s="6">
        <f>SUM(AU7,AU32:AU37)</f>
        <v>5</v>
      </c>
      <c r="AV6" s="6">
        <f>SUM(AV7,AV32:AV37)</f>
        <v>140</v>
      </c>
      <c r="AW6" s="26">
        <f aca="true" t="shared" si="14" ref="AW6:AW37">IF(AV6&gt;$B6,999,IF($B6=0,0,AV6/$B6*100))</f>
        <v>0.8093889113719142</v>
      </c>
      <c r="AX6" s="6">
        <f>SUM(AX7,AX32:AX37)</f>
        <v>143</v>
      </c>
      <c r="AY6" s="6">
        <f>SUM(AY7,AY32:AY37)</f>
        <v>37</v>
      </c>
      <c r="AZ6" s="26">
        <f aca="true" t="shared" si="15" ref="AZ6:AZ37">IF(AY6&gt;$B6,999,IF($B6=0,0,AY6/$B6*100))</f>
        <v>0.21390992657686303</v>
      </c>
      <c r="BA6" s="6">
        <f>SUM(BA7,BA32:BA37)</f>
        <v>37</v>
      </c>
    </row>
    <row r="7" spans="1:53" s="40" customFormat="1" ht="24" customHeight="1">
      <c r="A7" s="72" t="s">
        <v>566</v>
      </c>
      <c r="B7" s="6">
        <f>SUM(B8+B17+B23)</f>
        <v>8748</v>
      </c>
      <c r="C7" s="6">
        <f>SUM(C8+C17+C23)</f>
        <v>5340</v>
      </c>
      <c r="D7" s="6">
        <f>SUM(D8+D17+D23)</f>
        <v>8</v>
      </c>
      <c r="E7" s="26">
        <f t="shared" si="0"/>
        <v>0.09144947416552354</v>
      </c>
      <c r="F7" s="6">
        <f>SUM(F8+F17+F23)</f>
        <v>26</v>
      </c>
      <c r="G7" s="6">
        <f>SUM(G8+G17+G23)</f>
        <v>25</v>
      </c>
      <c r="H7" s="26">
        <f t="shared" si="1"/>
        <v>0.28577960676726105</v>
      </c>
      <c r="I7" s="6">
        <f>SUM(I8+I17+I23)</f>
        <v>26</v>
      </c>
      <c r="J7" s="6">
        <f>SUM(J8+J17+J23)</f>
        <v>1463</v>
      </c>
      <c r="K7" s="26">
        <f t="shared" si="2"/>
        <v>16.723822588020116</v>
      </c>
      <c r="L7" s="6">
        <f>SUM(L8+L17+L23)</f>
        <v>1602</v>
      </c>
      <c r="M7" s="6">
        <f>SUM(M8+M17+M23)</f>
        <v>1714</v>
      </c>
      <c r="N7" s="26">
        <f t="shared" si="3"/>
        <v>19.59304983996342</v>
      </c>
      <c r="O7" s="6">
        <f>SUM(O8+O17+O23)</f>
        <v>1834</v>
      </c>
      <c r="P7" s="6">
        <f>SUM(P8+P17+P23)</f>
        <v>1032</v>
      </c>
      <c r="Q7" s="26">
        <f t="shared" si="4"/>
        <v>11.796982167352537</v>
      </c>
      <c r="R7" s="6">
        <f>SUM(R8+R17+R23)</f>
        <v>1131</v>
      </c>
      <c r="S7" s="6">
        <f>SUM(S8+S17+S23)</f>
        <v>5</v>
      </c>
      <c r="T7" s="26">
        <f t="shared" si="5"/>
        <v>0.057155921353452224</v>
      </c>
      <c r="U7" s="6">
        <f>SUM(U8+U17+U23)</f>
        <v>9</v>
      </c>
      <c r="V7" s="72" t="s">
        <v>566</v>
      </c>
      <c r="W7" s="6">
        <f>SUM(W8+W17+W23)</f>
        <v>49</v>
      </c>
      <c r="X7" s="26">
        <f t="shared" si="6"/>
        <v>0.5601280292638318</v>
      </c>
      <c r="Y7" s="6">
        <f>SUM(Y8+Y17+Y23)</f>
        <v>49</v>
      </c>
      <c r="Z7" s="6">
        <f>SUM(Z8+Z17+Z23)</f>
        <v>0</v>
      </c>
      <c r="AA7" s="26">
        <f t="shared" si="7"/>
        <v>0</v>
      </c>
      <c r="AB7" s="6">
        <f>SUM(AB8+AB17+AB23)</f>
        <v>0</v>
      </c>
      <c r="AC7" s="6">
        <f>SUM(AC8+AC17+AC23)</f>
        <v>37</v>
      </c>
      <c r="AD7" s="26">
        <f t="shared" si="8"/>
        <v>0.4229538180155464</v>
      </c>
      <c r="AE7" s="6">
        <f>SUM(AE8+AE17+AE23)</f>
        <v>48</v>
      </c>
      <c r="AF7" s="6">
        <f>SUM(AF8+AF17+AF23)</f>
        <v>16</v>
      </c>
      <c r="AG7" s="26">
        <f t="shared" si="9"/>
        <v>0.18289894833104708</v>
      </c>
      <c r="AH7" s="6">
        <f>SUM(AH8+AH17+AH23)</f>
        <v>18</v>
      </c>
      <c r="AI7" s="6">
        <f>SUM(AI8+AI17+AI23)</f>
        <v>93</v>
      </c>
      <c r="AJ7" s="26">
        <f t="shared" si="10"/>
        <v>1.0631001371742113</v>
      </c>
      <c r="AK7" s="6">
        <f>SUM(AK8+AK17+AK23)</f>
        <v>93</v>
      </c>
      <c r="AL7" s="6">
        <f>SUM(AL8+AL17+AL23)</f>
        <v>407</v>
      </c>
      <c r="AM7" s="26">
        <f t="shared" si="11"/>
        <v>4.652491998171011</v>
      </c>
      <c r="AN7" s="6">
        <f>SUM(AN8+AN17+AN23)</f>
        <v>407</v>
      </c>
      <c r="AO7" s="6">
        <f>SUM(AO8+AO17+AO23)</f>
        <v>0</v>
      </c>
      <c r="AP7" s="26">
        <f t="shared" si="12"/>
        <v>0</v>
      </c>
      <c r="AQ7" s="6">
        <f>SUM(AQ8+AQ17+AQ23)</f>
        <v>0</v>
      </c>
      <c r="AR7" s="72" t="s">
        <v>566</v>
      </c>
      <c r="AS7" s="6">
        <f>SUM(AS8+AS17+AS23)</f>
        <v>4</v>
      </c>
      <c r="AT7" s="26">
        <f t="shared" si="13"/>
        <v>0.04572473708276177</v>
      </c>
      <c r="AU7" s="6">
        <f>SUM(AU8+AU17+AU23)</f>
        <v>4</v>
      </c>
      <c r="AV7" s="6">
        <f>SUM(AV8+AV17+AV23)</f>
        <v>88</v>
      </c>
      <c r="AW7" s="26">
        <f t="shared" si="14"/>
        <v>1.0059442158207592</v>
      </c>
      <c r="AX7" s="6">
        <f>SUM(AX8+AX17+AX23)</f>
        <v>89</v>
      </c>
      <c r="AY7" s="6">
        <f>SUM(AY8+AY17+AY23)</f>
        <v>4</v>
      </c>
      <c r="AZ7" s="26">
        <f t="shared" si="15"/>
        <v>0.04572473708276177</v>
      </c>
      <c r="BA7" s="6">
        <f>SUM(BA8+BA17+BA23)</f>
        <v>4</v>
      </c>
    </row>
    <row r="8" spans="1:53" s="40" customFormat="1" ht="21" customHeight="1">
      <c r="A8" s="72" t="s">
        <v>567</v>
      </c>
      <c r="B8" s="6">
        <f>SUM(B9:B16)</f>
        <v>2923</v>
      </c>
      <c r="C8" s="6">
        <f>SUM(C9:C16)</f>
        <v>2265</v>
      </c>
      <c r="D8" s="6">
        <f>SUM(D9:D16)</f>
        <v>0</v>
      </c>
      <c r="E8" s="26">
        <f t="shared" si="0"/>
        <v>0</v>
      </c>
      <c r="F8" s="6">
        <f>SUM(F9:F16)</f>
        <v>17</v>
      </c>
      <c r="G8" s="6">
        <f>SUM(G9:G16)</f>
        <v>18</v>
      </c>
      <c r="H8" s="26">
        <f t="shared" si="1"/>
        <v>0.6158056790968184</v>
      </c>
      <c r="I8" s="6">
        <f>SUM(I9:I16)</f>
        <v>18</v>
      </c>
      <c r="J8" s="6">
        <f>SUM(J9:J16)</f>
        <v>581</v>
      </c>
      <c r="K8" s="26">
        <f t="shared" si="2"/>
        <v>19.876838864180638</v>
      </c>
      <c r="L8" s="6">
        <f>SUM(L9:L16)</f>
        <v>624</v>
      </c>
      <c r="M8" s="6">
        <f>SUM(M9:M16)</f>
        <v>762</v>
      </c>
      <c r="N8" s="26">
        <f t="shared" si="3"/>
        <v>26.06910708176531</v>
      </c>
      <c r="O8" s="6">
        <f>SUM(O9:O16)</f>
        <v>834</v>
      </c>
      <c r="P8" s="6">
        <f>SUM(P9:P16)</f>
        <v>457</v>
      </c>
      <c r="Q8" s="26">
        <f t="shared" si="4"/>
        <v>15.634621963735887</v>
      </c>
      <c r="R8" s="6">
        <f>SUM(R9:R16)</f>
        <v>519</v>
      </c>
      <c r="S8" s="6">
        <f>SUM(S9:S16)</f>
        <v>2</v>
      </c>
      <c r="T8" s="26">
        <f t="shared" si="5"/>
        <v>0.06842285323297981</v>
      </c>
      <c r="U8" s="6">
        <f>SUM(U9:U16)</f>
        <v>4</v>
      </c>
      <c r="V8" s="72" t="s">
        <v>567</v>
      </c>
      <c r="W8" s="6">
        <f>SUM(W9:W16)</f>
        <v>39</v>
      </c>
      <c r="X8" s="26">
        <f t="shared" si="6"/>
        <v>1.3342456380431065</v>
      </c>
      <c r="Y8" s="6">
        <f>SUM(Y9:Y16)</f>
        <v>39</v>
      </c>
      <c r="Z8" s="6">
        <f>SUM(Z9:Z16)</f>
        <v>0</v>
      </c>
      <c r="AA8" s="26">
        <f t="shared" si="7"/>
        <v>0</v>
      </c>
      <c r="AB8" s="6">
        <f>SUM(AB9:AB16)</f>
        <v>0</v>
      </c>
      <c r="AC8" s="6">
        <f>SUM(AC9:AC16)</f>
        <v>8</v>
      </c>
      <c r="AD8" s="26">
        <f t="shared" si="8"/>
        <v>0.27369141293191923</v>
      </c>
      <c r="AE8" s="6">
        <f>SUM(AE9:AE16)</f>
        <v>11</v>
      </c>
      <c r="AF8" s="6">
        <f>SUM(AF9:AF16)</f>
        <v>8</v>
      </c>
      <c r="AG8" s="26">
        <f t="shared" si="9"/>
        <v>0.27369141293191923</v>
      </c>
      <c r="AH8" s="6">
        <f>SUM(AH9:AH16)</f>
        <v>9</v>
      </c>
      <c r="AI8" s="6">
        <f>SUM(AI9:AI16)</f>
        <v>38</v>
      </c>
      <c r="AJ8" s="26">
        <f t="shared" si="10"/>
        <v>1.3000342114266163</v>
      </c>
      <c r="AK8" s="6">
        <f>SUM(AK9:AK16)</f>
        <v>38</v>
      </c>
      <c r="AL8" s="6">
        <f>SUM(AL9:AL16)</f>
        <v>135</v>
      </c>
      <c r="AM8" s="26">
        <f t="shared" si="11"/>
        <v>4.618542593226137</v>
      </c>
      <c r="AN8" s="6">
        <f>SUM(AN9:AN16)</f>
        <v>135</v>
      </c>
      <c r="AO8" s="6">
        <f>SUM(AO9:AO16)</f>
        <v>0</v>
      </c>
      <c r="AP8" s="26">
        <f t="shared" si="12"/>
        <v>0</v>
      </c>
      <c r="AQ8" s="6">
        <f>SUM(AQ9:AQ16)</f>
        <v>0</v>
      </c>
      <c r="AR8" s="72" t="s">
        <v>567</v>
      </c>
      <c r="AS8" s="6">
        <f>SUM(AS9:AS16)</f>
        <v>0</v>
      </c>
      <c r="AT8" s="26">
        <f t="shared" si="13"/>
        <v>0</v>
      </c>
      <c r="AU8" s="6">
        <f>SUM(AU9:AU16)</f>
        <v>0</v>
      </c>
      <c r="AV8" s="6">
        <f>SUM(AV9:AV16)</f>
        <v>16</v>
      </c>
      <c r="AW8" s="26">
        <f t="shared" si="14"/>
        <v>0.5473828258638385</v>
      </c>
      <c r="AX8" s="6">
        <f>SUM(AX9:AX16)</f>
        <v>16</v>
      </c>
      <c r="AY8" s="6">
        <f>SUM(AY9:AY16)</f>
        <v>1</v>
      </c>
      <c r="AZ8" s="26">
        <f t="shared" si="15"/>
        <v>0.034211426616489904</v>
      </c>
      <c r="BA8" s="6">
        <f>SUM(BA9:BA16)</f>
        <v>1</v>
      </c>
    </row>
    <row r="9" spans="1:53" s="40" customFormat="1" ht="21" customHeight="1">
      <c r="A9" s="72" t="s">
        <v>611</v>
      </c>
      <c r="B9" s="6">
        <v>1067</v>
      </c>
      <c r="C9" s="6">
        <f aca="true" t="shared" si="16" ref="C9:C16">SUM(F9+I9+L9+O9+R9+U9+Y9+AB9+AE9+AH9+AK9+AN9+AQ9+AU9+AX9+BA9)</f>
        <v>849</v>
      </c>
      <c r="D9" s="6">
        <v>0</v>
      </c>
      <c r="E9" s="26">
        <f t="shared" si="0"/>
        <v>0</v>
      </c>
      <c r="F9" s="6">
        <v>4</v>
      </c>
      <c r="G9" s="6">
        <v>10</v>
      </c>
      <c r="H9" s="26">
        <f t="shared" si="1"/>
        <v>0.937207122774133</v>
      </c>
      <c r="I9" s="6">
        <v>10</v>
      </c>
      <c r="J9" s="6">
        <v>233</v>
      </c>
      <c r="K9" s="26">
        <f t="shared" si="2"/>
        <v>21.836925960637302</v>
      </c>
      <c r="L9" s="6">
        <v>255</v>
      </c>
      <c r="M9" s="6">
        <v>270</v>
      </c>
      <c r="N9" s="26">
        <f t="shared" si="3"/>
        <v>25.30459231490159</v>
      </c>
      <c r="O9" s="6">
        <v>291</v>
      </c>
      <c r="P9" s="6">
        <v>161</v>
      </c>
      <c r="Q9" s="26">
        <f t="shared" si="4"/>
        <v>15.089034676663543</v>
      </c>
      <c r="R9" s="6">
        <v>188</v>
      </c>
      <c r="S9" s="6">
        <v>0</v>
      </c>
      <c r="T9" s="26">
        <f t="shared" si="5"/>
        <v>0</v>
      </c>
      <c r="U9" s="6">
        <v>0</v>
      </c>
      <c r="V9" s="72" t="s">
        <v>611</v>
      </c>
      <c r="W9" s="6">
        <v>10</v>
      </c>
      <c r="X9" s="26">
        <f t="shared" si="6"/>
        <v>0.937207122774133</v>
      </c>
      <c r="Y9" s="6">
        <v>10</v>
      </c>
      <c r="Z9" s="6">
        <v>0</v>
      </c>
      <c r="AA9" s="26">
        <f t="shared" si="7"/>
        <v>0</v>
      </c>
      <c r="AB9" s="6">
        <v>0</v>
      </c>
      <c r="AC9" s="6">
        <v>1</v>
      </c>
      <c r="AD9" s="26">
        <f t="shared" si="8"/>
        <v>0.09372071227741331</v>
      </c>
      <c r="AE9" s="6">
        <v>1</v>
      </c>
      <c r="AF9" s="6">
        <v>2</v>
      </c>
      <c r="AG9" s="26">
        <f t="shared" si="9"/>
        <v>0.18744142455482662</v>
      </c>
      <c r="AH9" s="6">
        <v>2</v>
      </c>
      <c r="AI9" s="6">
        <v>15</v>
      </c>
      <c r="AJ9" s="26">
        <f t="shared" si="10"/>
        <v>1.4058106841611997</v>
      </c>
      <c r="AK9" s="6">
        <v>15</v>
      </c>
      <c r="AL9" s="6">
        <v>69</v>
      </c>
      <c r="AM9" s="26">
        <f t="shared" si="11"/>
        <v>6.4667291471415185</v>
      </c>
      <c r="AN9" s="6">
        <v>69</v>
      </c>
      <c r="AO9" s="6">
        <v>0</v>
      </c>
      <c r="AP9" s="26">
        <f t="shared" si="12"/>
        <v>0</v>
      </c>
      <c r="AQ9" s="6">
        <v>0</v>
      </c>
      <c r="AR9" s="72" t="s">
        <v>611</v>
      </c>
      <c r="AS9" s="6">
        <v>0</v>
      </c>
      <c r="AT9" s="26">
        <f t="shared" si="13"/>
        <v>0</v>
      </c>
      <c r="AU9" s="6">
        <v>0</v>
      </c>
      <c r="AV9" s="6">
        <v>4</v>
      </c>
      <c r="AW9" s="26">
        <f t="shared" si="14"/>
        <v>0.37488284910965325</v>
      </c>
      <c r="AX9" s="6">
        <v>4</v>
      </c>
      <c r="AY9" s="6">
        <v>0</v>
      </c>
      <c r="AZ9" s="26">
        <f t="shared" si="15"/>
        <v>0</v>
      </c>
      <c r="BA9" s="6">
        <v>0</v>
      </c>
    </row>
    <row r="10" spans="1:53" s="40" customFormat="1" ht="12" customHeight="1">
      <c r="A10" s="72" t="s">
        <v>568</v>
      </c>
      <c r="B10" s="6">
        <v>170</v>
      </c>
      <c r="C10" s="6">
        <f t="shared" si="16"/>
        <v>153</v>
      </c>
      <c r="D10" s="6">
        <v>0</v>
      </c>
      <c r="E10" s="26">
        <f t="shared" si="0"/>
        <v>0</v>
      </c>
      <c r="F10" s="6">
        <v>4</v>
      </c>
      <c r="G10" s="6">
        <v>1</v>
      </c>
      <c r="H10" s="26">
        <f t="shared" si="1"/>
        <v>0.5882352941176471</v>
      </c>
      <c r="I10" s="6">
        <v>1</v>
      </c>
      <c r="J10" s="6">
        <v>47</v>
      </c>
      <c r="K10" s="26">
        <f t="shared" si="2"/>
        <v>27.647058823529413</v>
      </c>
      <c r="L10" s="6">
        <v>50</v>
      </c>
      <c r="M10" s="6">
        <v>46</v>
      </c>
      <c r="N10" s="26">
        <f t="shared" si="3"/>
        <v>27.058823529411764</v>
      </c>
      <c r="O10" s="6">
        <v>50</v>
      </c>
      <c r="P10" s="6">
        <v>31</v>
      </c>
      <c r="Q10" s="26">
        <f t="shared" si="4"/>
        <v>18.235294117647058</v>
      </c>
      <c r="R10" s="6">
        <v>33</v>
      </c>
      <c r="S10" s="6">
        <v>0</v>
      </c>
      <c r="T10" s="26">
        <f t="shared" si="5"/>
        <v>0</v>
      </c>
      <c r="U10" s="6">
        <v>0</v>
      </c>
      <c r="V10" s="72" t="s">
        <v>568</v>
      </c>
      <c r="W10" s="6">
        <v>5</v>
      </c>
      <c r="X10" s="26">
        <f t="shared" si="6"/>
        <v>2.941176470588235</v>
      </c>
      <c r="Y10" s="6">
        <v>5</v>
      </c>
      <c r="Z10" s="6">
        <v>0</v>
      </c>
      <c r="AA10" s="26">
        <f t="shared" si="7"/>
        <v>0</v>
      </c>
      <c r="AB10" s="6">
        <v>0</v>
      </c>
      <c r="AC10" s="6">
        <v>0</v>
      </c>
      <c r="AD10" s="26">
        <f t="shared" si="8"/>
        <v>0</v>
      </c>
      <c r="AE10" s="6">
        <v>0</v>
      </c>
      <c r="AF10" s="6">
        <v>1</v>
      </c>
      <c r="AG10" s="26">
        <f t="shared" si="9"/>
        <v>0.5882352941176471</v>
      </c>
      <c r="AH10" s="6">
        <v>2</v>
      </c>
      <c r="AI10" s="6">
        <v>3</v>
      </c>
      <c r="AJ10" s="26">
        <f t="shared" si="10"/>
        <v>1.7647058823529411</v>
      </c>
      <c r="AK10" s="6">
        <v>3</v>
      </c>
      <c r="AL10" s="6">
        <v>4</v>
      </c>
      <c r="AM10" s="26">
        <f t="shared" si="11"/>
        <v>2.3529411764705883</v>
      </c>
      <c r="AN10" s="6">
        <v>4</v>
      </c>
      <c r="AO10" s="6">
        <v>0</v>
      </c>
      <c r="AP10" s="26">
        <f t="shared" si="12"/>
        <v>0</v>
      </c>
      <c r="AQ10" s="6">
        <v>0</v>
      </c>
      <c r="AR10" s="72" t="s">
        <v>568</v>
      </c>
      <c r="AS10" s="6">
        <v>0</v>
      </c>
      <c r="AT10" s="26">
        <f t="shared" si="13"/>
        <v>0</v>
      </c>
      <c r="AU10" s="6">
        <v>0</v>
      </c>
      <c r="AV10" s="6">
        <v>1</v>
      </c>
      <c r="AW10" s="26">
        <f t="shared" si="14"/>
        <v>0.5882352941176471</v>
      </c>
      <c r="AX10" s="6">
        <v>1</v>
      </c>
      <c r="AY10" s="6">
        <v>0</v>
      </c>
      <c r="AZ10" s="26">
        <f t="shared" si="15"/>
        <v>0</v>
      </c>
      <c r="BA10" s="6">
        <v>0</v>
      </c>
    </row>
    <row r="11" spans="1:53" s="40" customFormat="1" ht="12" customHeight="1">
      <c r="A11" s="72" t="s">
        <v>569</v>
      </c>
      <c r="B11" s="6">
        <v>1154</v>
      </c>
      <c r="C11" s="6">
        <f t="shared" si="16"/>
        <v>802</v>
      </c>
      <c r="D11" s="6">
        <v>0</v>
      </c>
      <c r="E11" s="26">
        <f t="shared" si="0"/>
        <v>0</v>
      </c>
      <c r="F11" s="6">
        <v>4</v>
      </c>
      <c r="G11" s="6">
        <v>5</v>
      </c>
      <c r="H11" s="26">
        <f t="shared" si="1"/>
        <v>0.43327556325823224</v>
      </c>
      <c r="I11" s="6">
        <v>5</v>
      </c>
      <c r="J11" s="6">
        <v>202</v>
      </c>
      <c r="K11" s="26">
        <f t="shared" si="2"/>
        <v>17.504332755632582</v>
      </c>
      <c r="L11" s="6">
        <v>214</v>
      </c>
      <c r="M11" s="6">
        <v>285</v>
      </c>
      <c r="N11" s="26">
        <f t="shared" si="3"/>
        <v>24.696707105719238</v>
      </c>
      <c r="O11" s="6">
        <v>311</v>
      </c>
      <c r="P11" s="6">
        <v>169</v>
      </c>
      <c r="Q11" s="26">
        <f t="shared" si="4"/>
        <v>14.644714038128251</v>
      </c>
      <c r="R11" s="6">
        <v>187</v>
      </c>
      <c r="S11" s="6">
        <v>1</v>
      </c>
      <c r="T11" s="26">
        <f t="shared" si="5"/>
        <v>0.08665511265164644</v>
      </c>
      <c r="U11" s="6">
        <v>3</v>
      </c>
      <c r="V11" s="72" t="s">
        <v>569</v>
      </c>
      <c r="W11" s="6">
        <v>15</v>
      </c>
      <c r="X11" s="26">
        <f t="shared" si="6"/>
        <v>1.2998266897746966</v>
      </c>
      <c r="Y11" s="6">
        <v>15</v>
      </c>
      <c r="Z11" s="6">
        <v>0</v>
      </c>
      <c r="AA11" s="26">
        <f t="shared" si="7"/>
        <v>0</v>
      </c>
      <c r="AB11" s="6">
        <v>0</v>
      </c>
      <c r="AC11" s="6">
        <v>4</v>
      </c>
      <c r="AD11" s="26">
        <f t="shared" si="8"/>
        <v>0.34662045060658575</v>
      </c>
      <c r="AE11" s="6">
        <v>4</v>
      </c>
      <c r="AF11" s="6">
        <v>2</v>
      </c>
      <c r="AG11" s="26">
        <f t="shared" si="9"/>
        <v>0.17331022530329288</v>
      </c>
      <c r="AH11" s="6">
        <v>2</v>
      </c>
      <c r="AI11" s="6">
        <v>12</v>
      </c>
      <c r="AJ11" s="26">
        <f t="shared" si="10"/>
        <v>1.0398613518197575</v>
      </c>
      <c r="AK11" s="6">
        <v>12</v>
      </c>
      <c r="AL11" s="6">
        <v>38</v>
      </c>
      <c r="AM11" s="26">
        <f t="shared" si="11"/>
        <v>3.2928942807625647</v>
      </c>
      <c r="AN11" s="6">
        <v>38</v>
      </c>
      <c r="AO11" s="6">
        <v>0</v>
      </c>
      <c r="AP11" s="26">
        <f t="shared" si="12"/>
        <v>0</v>
      </c>
      <c r="AQ11" s="6">
        <v>0</v>
      </c>
      <c r="AR11" s="72" t="s">
        <v>569</v>
      </c>
      <c r="AS11" s="6">
        <v>0</v>
      </c>
      <c r="AT11" s="26">
        <f t="shared" si="13"/>
        <v>0</v>
      </c>
      <c r="AU11" s="6">
        <v>0</v>
      </c>
      <c r="AV11" s="6">
        <v>7</v>
      </c>
      <c r="AW11" s="26">
        <f t="shared" si="14"/>
        <v>0.6065857885615251</v>
      </c>
      <c r="AX11" s="6">
        <v>7</v>
      </c>
      <c r="AY11" s="6">
        <v>0</v>
      </c>
      <c r="AZ11" s="26">
        <f t="shared" si="15"/>
        <v>0</v>
      </c>
      <c r="BA11" s="6">
        <v>0</v>
      </c>
    </row>
    <row r="12" spans="1:53" s="40" customFormat="1" ht="12" customHeight="1">
      <c r="A12" s="72" t="s">
        <v>570</v>
      </c>
      <c r="B12" s="6">
        <v>223</v>
      </c>
      <c r="C12" s="6">
        <f t="shared" si="16"/>
        <v>172</v>
      </c>
      <c r="D12" s="6">
        <v>0</v>
      </c>
      <c r="E12" s="26">
        <f t="shared" si="0"/>
        <v>0</v>
      </c>
      <c r="F12" s="6">
        <v>0</v>
      </c>
      <c r="G12" s="6">
        <v>0</v>
      </c>
      <c r="H12" s="26">
        <f t="shared" si="1"/>
        <v>0</v>
      </c>
      <c r="I12" s="6">
        <v>0</v>
      </c>
      <c r="J12" s="6">
        <v>36</v>
      </c>
      <c r="K12" s="26">
        <f t="shared" si="2"/>
        <v>16.143497757847534</v>
      </c>
      <c r="L12" s="6">
        <v>37</v>
      </c>
      <c r="M12" s="6">
        <v>67</v>
      </c>
      <c r="N12" s="26">
        <f t="shared" si="3"/>
        <v>30.04484304932735</v>
      </c>
      <c r="O12" s="6">
        <v>79</v>
      </c>
      <c r="P12" s="6">
        <v>35</v>
      </c>
      <c r="Q12" s="26">
        <f t="shared" si="4"/>
        <v>15.695067264573993</v>
      </c>
      <c r="R12" s="6">
        <v>39</v>
      </c>
      <c r="S12" s="6">
        <v>0</v>
      </c>
      <c r="T12" s="26">
        <f t="shared" si="5"/>
        <v>0</v>
      </c>
      <c r="U12" s="6">
        <v>0</v>
      </c>
      <c r="V12" s="72" t="s">
        <v>570</v>
      </c>
      <c r="W12" s="6">
        <v>5</v>
      </c>
      <c r="X12" s="26">
        <f t="shared" si="6"/>
        <v>2.242152466367713</v>
      </c>
      <c r="Y12" s="6">
        <v>5</v>
      </c>
      <c r="Z12" s="6">
        <v>0</v>
      </c>
      <c r="AA12" s="26">
        <f t="shared" si="7"/>
        <v>0</v>
      </c>
      <c r="AB12" s="6">
        <v>0</v>
      </c>
      <c r="AC12" s="6">
        <v>0</v>
      </c>
      <c r="AD12" s="26">
        <f t="shared" si="8"/>
        <v>0</v>
      </c>
      <c r="AE12" s="6">
        <v>0</v>
      </c>
      <c r="AF12" s="6">
        <v>0</v>
      </c>
      <c r="AG12" s="26">
        <f t="shared" si="9"/>
        <v>0</v>
      </c>
      <c r="AH12" s="6">
        <v>0</v>
      </c>
      <c r="AI12" s="6">
        <v>5</v>
      </c>
      <c r="AJ12" s="26">
        <f t="shared" si="10"/>
        <v>2.242152466367713</v>
      </c>
      <c r="AK12" s="6">
        <v>5</v>
      </c>
      <c r="AL12" s="6">
        <v>6</v>
      </c>
      <c r="AM12" s="26">
        <f t="shared" si="11"/>
        <v>2.690582959641256</v>
      </c>
      <c r="AN12" s="6">
        <v>6</v>
      </c>
      <c r="AO12" s="6">
        <v>0</v>
      </c>
      <c r="AP12" s="26">
        <f t="shared" si="12"/>
        <v>0</v>
      </c>
      <c r="AQ12" s="6">
        <v>0</v>
      </c>
      <c r="AR12" s="72" t="s">
        <v>570</v>
      </c>
      <c r="AS12" s="6">
        <v>0</v>
      </c>
      <c r="AT12" s="26">
        <f t="shared" si="13"/>
        <v>0</v>
      </c>
      <c r="AU12" s="6">
        <v>0</v>
      </c>
      <c r="AV12" s="6">
        <v>0</v>
      </c>
      <c r="AW12" s="26">
        <f t="shared" si="14"/>
        <v>0</v>
      </c>
      <c r="AX12" s="6">
        <v>0</v>
      </c>
      <c r="AY12" s="6">
        <v>1</v>
      </c>
      <c r="AZ12" s="26">
        <f t="shared" si="15"/>
        <v>0.4484304932735426</v>
      </c>
      <c r="BA12" s="6">
        <v>1</v>
      </c>
    </row>
    <row r="13" spans="1:53" s="40" customFormat="1" ht="12" customHeight="1">
      <c r="A13" s="72" t="s">
        <v>571</v>
      </c>
      <c r="B13" s="6">
        <v>72</v>
      </c>
      <c r="C13" s="6">
        <f t="shared" si="16"/>
        <v>58</v>
      </c>
      <c r="D13" s="6">
        <v>0</v>
      </c>
      <c r="E13" s="26">
        <f t="shared" si="0"/>
        <v>0</v>
      </c>
      <c r="F13" s="6">
        <v>0</v>
      </c>
      <c r="G13" s="6">
        <v>0</v>
      </c>
      <c r="H13" s="26">
        <f t="shared" si="1"/>
        <v>0</v>
      </c>
      <c r="I13" s="6">
        <v>0</v>
      </c>
      <c r="J13" s="6">
        <v>11</v>
      </c>
      <c r="K13" s="26">
        <f t="shared" si="2"/>
        <v>15.277777777777779</v>
      </c>
      <c r="L13" s="6">
        <v>14</v>
      </c>
      <c r="M13" s="6">
        <v>19</v>
      </c>
      <c r="N13" s="26">
        <f t="shared" si="3"/>
        <v>26.38888888888889</v>
      </c>
      <c r="O13" s="6">
        <v>19</v>
      </c>
      <c r="P13" s="6">
        <v>14</v>
      </c>
      <c r="Q13" s="26">
        <f t="shared" si="4"/>
        <v>19.444444444444446</v>
      </c>
      <c r="R13" s="6">
        <v>17</v>
      </c>
      <c r="S13" s="6">
        <v>0</v>
      </c>
      <c r="T13" s="26">
        <f t="shared" si="5"/>
        <v>0</v>
      </c>
      <c r="U13" s="6">
        <v>0</v>
      </c>
      <c r="V13" s="72" t="s">
        <v>571</v>
      </c>
      <c r="W13" s="6">
        <v>0</v>
      </c>
      <c r="X13" s="26">
        <f t="shared" si="6"/>
        <v>0</v>
      </c>
      <c r="Y13" s="6">
        <v>0</v>
      </c>
      <c r="Z13" s="6">
        <v>0</v>
      </c>
      <c r="AA13" s="26">
        <f t="shared" si="7"/>
        <v>0</v>
      </c>
      <c r="AB13" s="6">
        <v>0</v>
      </c>
      <c r="AC13" s="6">
        <v>1</v>
      </c>
      <c r="AD13" s="26">
        <f t="shared" si="8"/>
        <v>1.3888888888888888</v>
      </c>
      <c r="AE13" s="6">
        <v>2</v>
      </c>
      <c r="AF13" s="6">
        <v>1</v>
      </c>
      <c r="AG13" s="26">
        <f t="shared" si="9"/>
        <v>1.3888888888888888</v>
      </c>
      <c r="AH13" s="6">
        <v>1</v>
      </c>
      <c r="AI13" s="6">
        <v>0</v>
      </c>
      <c r="AJ13" s="26">
        <f t="shared" si="10"/>
        <v>0</v>
      </c>
      <c r="AK13" s="6">
        <v>0</v>
      </c>
      <c r="AL13" s="6">
        <v>4</v>
      </c>
      <c r="AM13" s="26">
        <f t="shared" si="11"/>
        <v>5.555555555555555</v>
      </c>
      <c r="AN13" s="6">
        <v>4</v>
      </c>
      <c r="AO13" s="6">
        <v>0</v>
      </c>
      <c r="AP13" s="26">
        <f t="shared" si="12"/>
        <v>0</v>
      </c>
      <c r="AQ13" s="6">
        <v>0</v>
      </c>
      <c r="AR13" s="72" t="s">
        <v>571</v>
      </c>
      <c r="AS13" s="6">
        <v>0</v>
      </c>
      <c r="AT13" s="26">
        <f t="shared" si="13"/>
        <v>0</v>
      </c>
      <c r="AU13" s="6">
        <v>0</v>
      </c>
      <c r="AV13" s="6">
        <v>1</v>
      </c>
      <c r="AW13" s="26">
        <f t="shared" si="14"/>
        <v>1.3888888888888888</v>
      </c>
      <c r="AX13" s="6">
        <v>1</v>
      </c>
      <c r="AY13" s="6">
        <v>0</v>
      </c>
      <c r="AZ13" s="26">
        <f t="shared" si="15"/>
        <v>0</v>
      </c>
      <c r="BA13" s="6">
        <v>0</v>
      </c>
    </row>
    <row r="14" spans="1:53" s="40" customFormat="1" ht="12" customHeight="1">
      <c r="A14" s="72" t="s">
        <v>572</v>
      </c>
      <c r="B14" s="6">
        <v>110</v>
      </c>
      <c r="C14" s="6">
        <f t="shared" si="16"/>
        <v>107</v>
      </c>
      <c r="D14" s="6">
        <v>0</v>
      </c>
      <c r="E14" s="26">
        <f t="shared" si="0"/>
        <v>0</v>
      </c>
      <c r="F14" s="6">
        <v>3</v>
      </c>
      <c r="G14" s="6">
        <v>1</v>
      </c>
      <c r="H14" s="26">
        <f t="shared" si="1"/>
        <v>0.9090909090909091</v>
      </c>
      <c r="I14" s="6">
        <v>1</v>
      </c>
      <c r="J14" s="6">
        <v>29</v>
      </c>
      <c r="K14" s="26">
        <f t="shared" si="2"/>
        <v>26.36363636363636</v>
      </c>
      <c r="L14" s="6">
        <v>29</v>
      </c>
      <c r="M14" s="6">
        <v>33</v>
      </c>
      <c r="N14" s="26">
        <f t="shared" si="3"/>
        <v>30</v>
      </c>
      <c r="O14" s="6">
        <v>38</v>
      </c>
      <c r="P14" s="6">
        <v>20</v>
      </c>
      <c r="Q14" s="26">
        <f t="shared" si="4"/>
        <v>18.181818181818183</v>
      </c>
      <c r="R14" s="6">
        <v>24</v>
      </c>
      <c r="S14" s="6">
        <v>0</v>
      </c>
      <c r="T14" s="26">
        <f t="shared" si="5"/>
        <v>0</v>
      </c>
      <c r="U14" s="6">
        <v>0</v>
      </c>
      <c r="V14" s="72" t="s">
        <v>572</v>
      </c>
      <c r="W14" s="6">
        <v>3</v>
      </c>
      <c r="X14" s="26">
        <f t="shared" si="6"/>
        <v>2.727272727272727</v>
      </c>
      <c r="Y14" s="6">
        <v>3</v>
      </c>
      <c r="Z14" s="6">
        <v>0</v>
      </c>
      <c r="AA14" s="26">
        <f t="shared" si="7"/>
        <v>0</v>
      </c>
      <c r="AB14" s="6">
        <v>0</v>
      </c>
      <c r="AC14" s="6">
        <v>1</v>
      </c>
      <c r="AD14" s="26">
        <f t="shared" si="8"/>
        <v>0.9090909090909091</v>
      </c>
      <c r="AE14" s="6">
        <v>2</v>
      </c>
      <c r="AF14" s="6">
        <v>0</v>
      </c>
      <c r="AG14" s="26">
        <f t="shared" si="9"/>
        <v>0</v>
      </c>
      <c r="AH14" s="6">
        <v>0</v>
      </c>
      <c r="AI14" s="6">
        <v>1</v>
      </c>
      <c r="AJ14" s="26">
        <f t="shared" si="10"/>
        <v>0.9090909090909091</v>
      </c>
      <c r="AK14" s="6">
        <v>1</v>
      </c>
      <c r="AL14" s="6">
        <v>4</v>
      </c>
      <c r="AM14" s="26">
        <f t="shared" si="11"/>
        <v>3.6363636363636362</v>
      </c>
      <c r="AN14" s="6">
        <v>4</v>
      </c>
      <c r="AO14" s="6">
        <v>0</v>
      </c>
      <c r="AP14" s="26">
        <f t="shared" si="12"/>
        <v>0</v>
      </c>
      <c r="AQ14" s="6">
        <v>0</v>
      </c>
      <c r="AR14" s="72" t="s">
        <v>572</v>
      </c>
      <c r="AS14" s="6">
        <v>0</v>
      </c>
      <c r="AT14" s="26">
        <f t="shared" si="13"/>
        <v>0</v>
      </c>
      <c r="AU14" s="6">
        <v>0</v>
      </c>
      <c r="AV14" s="6">
        <v>2</v>
      </c>
      <c r="AW14" s="26">
        <f t="shared" si="14"/>
        <v>1.8181818181818181</v>
      </c>
      <c r="AX14" s="6">
        <v>2</v>
      </c>
      <c r="AY14" s="6">
        <v>0</v>
      </c>
      <c r="AZ14" s="26">
        <f t="shared" si="15"/>
        <v>0</v>
      </c>
      <c r="BA14" s="6">
        <v>0</v>
      </c>
    </row>
    <row r="15" spans="1:53" s="40" customFormat="1" ht="12" customHeight="1">
      <c r="A15" s="72" t="s">
        <v>573</v>
      </c>
      <c r="B15" s="6">
        <v>127</v>
      </c>
      <c r="C15" s="6">
        <f t="shared" si="16"/>
        <v>124</v>
      </c>
      <c r="D15" s="6">
        <v>0</v>
      </c>
      <c r="E15" s="26">
        <f t="shared" si="0"/>
        <v>0</v>
      </c>
      <c r="F15" s="6">
        <v>2</v>
      </c>
      <c r="G15" s="6">
        <v>1</v>
      </c>
      <c r="H15" s="26">
        <f t="shared" si="1"/>
        <v>0.7874015748031495</v>
      </c>
      <c r="I15" s="6">
        <v>1</v>
      </c>
      <c r="J15" s="6">
        <v>23</v>
      </c>
      <c r="K15" s="26">
        <f t="shared" si="2"/>
        <v>18.11023622047244</v>
      </c>
      <c r="L15" s="6">
        <v>25</v>
      </c>
      <c r="M15" s="6">
        <v>42</v>
      </c>
      <c r="N15" s="26">
        <f t="shared" si="3"/>
        <v>33.07086614173229</v>
      </c>
      <c r="O15" s="6">
        <v>46</v>
      </c>
      <c r="P15" s="6">
        <v>27</v>
      </c>
      <c r="Q15" s="26">
        <f t="shared" si="4"/>
        <v>21.25984251968504</v>
      </c>
      <c r="R15" s="6">
        <v>31</v>
      </c>
      <c r="S15" s="6">
        <v>1</v>
      </c>
      <c r="T15" s="26">
        <f t="shared" si="5"/>
        <v>0.7874015748031495</v>
      </c>
      <c r="U15" s="6">
        <v>1</v>
      </c>
      <c r="V15" s="72" t="s">
        <v>573</v>
      </c>
      <c r="W15" s="6">
        <v>1</v>
      </c>
      <c r="X15" s="26">
        <f t="shared" si="6"/>
        <v>0.7874015748031495</v>
      </c>
      <c r="Y15" s="6">
        <v>1</v>
      </c>
      <c r="Z15" s="6">
        <v>0</v>
      </c>
      <c r="AA15" s="26">
        <f t="shared" si="7"/>
        <v>0</v>
      </c>
      <c r="AB15" s="6">
        <v>0</v>
      </c>
      <c r="AC15" s="6">
        <v>1</v>
      </c>
      <c r="AD15" s="26">
        <f t="shared" si="8"/>
        <v>0.7874015748031495</v>
      </c>
      <c r="AE15" s="6">
        <v>2</v>
      </c>
      <c r="AF15" s="6">
        <v>2</v>
      </c>
      <c r="AG15" s="26">
        <f t="shared" si="9"/>
        <v>1.574803149606299</v>
      </c>
      <c r="AH15" s="6">
        <v>2</v>
      </c>
      <c r="AI15" s="6">
        <v>2</v>
      </c>
      <c r="AJ15" s="26">
        <f t="shared" si="10"/>
        <v>1.574803149606299</v>
      </c>
      <c r="AK15" s="6">
        <v>2</v>
      </c>
      <c r="AL15" s="6">
        <v>10</v>
      </c>
      <c r="AM15" s="26">
        <f t="shared" si="11"/>
        <v>7.874015748031496</v>
      </c>
      <c r="AN15" s="6">
        <v>10</v>
      </c>
      <c r="AO15" s="6">
        <v>0</v>
      </c>
      <c r="AP15" s="26">
        <f t="shared" si="12"/>
        <v>0</v>
      </c>
      <c r="AQ15" s="6">
        <v>0</v>
      </c>
      <c r="AR15" s="72" t="s">
        <v>573</v>
      </c>
      <c r="AS15" s="6">
        <v>0</v>
      </c>
      <c r="AT15" s="26">
        <f t="shared" si="13"/>
        <v>0</v>
      </c>
      <c r="AU15" s="6">
        <v>0</v>
      </c>
      <c r="AV15" s="6">
        <v>1</v>
      </c>
      <c r="AW15" s="26">
        <f t="shared" si="14"/>
        <v>0.7874015748031495</v>
      </c>
      <c r="AX15" s="6">
        <v>1</v>
      </c>
      <c r="AY15" s="6">
        <v>0</v>
      </c>
      <c r="AZ15" s="26">
        <f t="shared" si="15"/>
        <v>0</v>
      </c>
      <c r="BA15" s="6">
        <v>0</v>
      </c>
    </row>
    <row r="16" spans="1:53" s="40" customFormat="1" ht="12" customHeight="1">
      <c r="A16" s="72" t="s">
        <v>574</v>
      </c>
      <c r="B16" s="6">
        <v>0</v>
      </c>
      <c r="C16" s="6">
        <f t="shared" si="16"/>
        <v>0</v>
      </c>
      <c r="D16" s="6">
        <v>0</v>
      </c>
      <c r="E16" s="26">
        <f t="shared" si="0"/>
        <v>0</v>
      </c>
      <c r="F16" s="6">
        <v>0</v>
      </c>
      <c r="G16" s="6">
        <v>0</v>
      </c>
      <c r="H16" s="26">
        <f t="shared" si="1"/>
        <v>0</v>
      </c>
      <c r="I16" s="6">
        <v>0</v>
      </c>
      <c r="J16" s="6">
        <v>0</v>
      </c>
      <c r="K16" s="26">
        <f t="shared" si="2"/>
        <v>0</v>
      </c>
      <c r="L16" s="6">
        <v>0</v>
      </c>
      <c r="M16" s="6">
        <v>0</v>
      </c>
      <c r="N16" s="26">
        <f t="shared" si="3"/>
        <v>0</v>
      </c>
      <c r="O16" s="6">
        <v>0</v>
      </c>
      <c r="P16" s="6">
        <v>0</v>
      </c>
      <c r="Q16" s="26">
        <f t="shared" si="4"/>
        <v>0</v>
      </c>
      <c r="R16" s="6">
        <v>0</v>
      </c>
      <c r="S16" s="6">
        <v>0</v>
      </c>
      <c r="T16" s="26">
        <f t="shared" si="5"/>
        <v>0</v>
      </c>
      <c r="U16" s="6">
        <v>0</v>
      </c>
      <c r="V16" s="72" t="s">
        <v>574</v>
      </c>
      <c r="W16" s="6">
        <v>0</v>
      </c>
      <c r="X16" s="26">
        <f t="shared" si="6"/>
        <v>0</v>
      </c>
      <c r="Y16" s="6">
        <v>0</v>
      </c>
      <c r="Z16" s="6">
        <v>0</v>
      </c>
      <c r="AA16" s="26">
        <f t="shared" si="7"/>
        <v>0</v>
      </c>
      <c r="AB16" s="6">
        <v>0</v>
      </c>
      <c r="AC16" s="6">
        <v>0</v>
      </c>
      <c r="AD16" s="26">
        <f t="shared" si="8"/>
        <v>0</v>
      </c>
      <c r="AE16" s="6">
        <v>0</v>
      </c>
      <c r="AF16" s="6">
        <v>0</v>
      </c>
      <c r="AG16" s="26">
        <f t="shared" si="9"/>
        <v>0</v>
      </c>
      <c r="AH16" s="6">
        <v>0</v>
      </c>
      <c r="AI16" s="6">
        <v>0</v>
      </c>
      <c r="AJ16" s="26">
        <f t="shared" si="10"/>
        <v>0</v>
      </c>
      <c r="AK16" s="6">
        <v>0</v>
      </c>
      <c r="AL16" s="6">
        <v>0</v>
      </c>
      <c r="AM16" s="26">
        <f t="shared" si="11"/>
        <v>0</v>
      </c>
      <c r="AN16" s="6">
        <v>0</v>
      </c>
      <c r="AO16" s="6">
        <v>0</v>
      </c>
      <c r="AP16" s="26">
        <f t="shared" si="12"/>
        <v>0</v>
      </c>
      <c r="AQ16" s="6">
        <v>0</v>
      </c>
      <c r="AR16" s="72" t="s">
        <v>574</v>
      </c>
      <c r="AS16" s="6">
        <v>0</v>
      </c>
      <c r="AT16" s="26">
        <f t="shared" si="13"/>
        <v>0</v>
      </c>
      <c r="AU16" s="6">
        <v>0</v>
      </c>
      <c r="AV16" s="6">
        <v>0</v>
      </c>
      <c r="AW16" s="26">
        <f t="shared" si="14"/>
        <v>0</v>
      </c>
      <c r="AX16" s="6">
        <v>0</v>
      </c>
      <c r="AY16" s="6">
        <v>0</v>
      </c>
      <c r="AZ16" s="26">
        <f t="shared" si="15"/>
        <v>0</v>
      </c>
      <c r="BA16" s="6">
        <v>0</v>
      </c>
    </row>
    <row r="17" spans="1:53" s="40" customFormat="1" ht="21" customHeight="1">
      <c r="A17" s="72" t="s">
        <v>575</v>
      </c>
      <c r="B17" s="6">
        <f>SUM(B18:B22)</f>
        <v>2416</v>
      </c>
      <c r="C17" s="6">
        <f>SUM(C18:C22)</f>
        <v>1477</v>
      </c>
      <c r="D17" s="6">
        <f>SUM(D18:D22)</f>
        <v>0</v>
      </c>
      <c r="E17" s="26">
        <f t="shared" si="0"/>
        <v>0</v>
      </c>
      <c r="F17" s="6">
        <f>SUM(F18:F22)</f>
        <v>1</v>
      </c>
      <c r="G17" s="6">
        <f>SUM(G18:G22)</f>
        <v>4</v>
      </c>
      <c r="H17" s="26">
        <f t="shared" si="1"/>
        <v>0.16556291390728478</v>
      </c>
      <c r="I17" s="6">
        <f>SUM(I18:I22)</f>
        <v>4</v>
      </c>
      <c r="J17" s="6">
        <f>SUM(J18:J22)</f>
        <v>397</v>
      </c>
      <c r="K17" s="26">
        <f t="shared" si="2"/>
        <v>16.43211920529801</v>
      </c>
      <c r="L17" s="6">
        <f>SUM(L18:L22)</f>
        <v>437</v>
      </c>
      <c r="M17" s="6">
        <f>SUM(M18:M22)</f>
        <v>474</v>
      </c>
      <c r="N17" s="26">
        <f t="shared" si="3"/>
        <v>19.619205298013245</v>
      </c>
      <c r="O17" s="6">
        <f>SUM(O18:O22)</f>
        <v>499</v>
      </c>
      <c r="P17" s="6">
        <f>SUM(P18:P22)</f>
        <v>262</v>
      </c>
      <c r="Q17" s="26">
        <f t="shared" si="4"/>
        <v>10.844370860927151</v>
      </c>
      <c r="R17" s="6">
        <f>SUM(R18:R22)</f>
        <v>284</v>
      </c>
      <c r="S17" s="6">
        <f>SUM(S18:S22)</f>
        <v>1</v>
      </c>
      <c r="T17" s="26">
        <f t="shared" si="5"/>
        <v>0.041390728476821195</v>
      </c>
      <c r="U17" s="6">
        <f>SUM(U18:U22)</f>
        <v>1</v>
      </c>
      <c r="V17" s="72" t="s">
        <v>575</v>
      </c>
      <c r="W17" s="6">
        <f>SUM(W18:W22)</f>
        <v>6</v>
      </c>
      <c r="X17" s="26">
        <f t="shared" si="6"/>
        <v>0.24834437086092717</v>
      </c>
      <c r="Y17" s="6">
        <f>SUM(Y18:Y22)</f>
        <v>6</v>
      </c>
      <c r="Z17" s="6">
        <f>SUM(Z18:Z22)</f>
        <v>0</v>
      </c>
      <c r="AA17" s="26">
        <f t="shared" si="7"/>
        <v>0</v>
      </c>
      <c r="AB17" s="6">
        <f>SUM(AB18:AB22)</f>
        <v>0</v>
      </c>
      <c r="AC17" s="6">
        <f>SUM(AC18:AC22)</f>
        <v>18</v>
      </c>
      <c r="AD17" s="26">
        <f t="shared" si="8"/>
        <v>0.7450331125827815</v>
      </c>
      <c r="AE17" s="6">
        <f>SUM(AE18:AE22)</f>
        <v>24</v>
      </c>
      <c r="AF17" s="6">
        <f>SUM(AF18:AF22)</f>
        <v>6</v>
      </c>
      <c r="AG17" s="26">
        <f t="shared" si="9"/>
        <v>0.24834437086092717</v>
      </c>
      <c r="AH17" s="6">
        <f>SUM(AH18:AH22)</f>
        <v>7</v>
      </c>
      <c r="AI17" s="6">
        <f>SUM(AI18:AI22)</f>
        <v>26</v>
      </c>
      <c r="AJ17" s="26">
        <f t="shared" si="10"/>
        <v>1.076158940397351</v>
      </c>
      <c r="AK17" s="6">
        <f>SUM(AK18:AK22)</f>
        <v>26</v>
      </c>
      <c r="AL17" s="6">
        <f>SUM(AL18:AL22)</f>
        <v>175</v>
      </c>
      <c r="AM17" s="26">
        <f t="shared" si="11"/>
        <v>7.243377483443708</v>
      </c>
      <c r="AN17" s="6">
        <f>SUM(AN18:AN22)</f>
        <v>175</v>
      </c>
      <c r="AO17" s="6">
        <f>SUM(AO18:AO22)</f>
        <v>0</v>
      </c>
      <c r="AP17" s="26">
        <f t="shared" si="12"/>
        <v>0</v>
      </c>
      <c r="AQ17" s="6">
        <f>SUM(AQ18:AQ22)</f>
        <v>0</v>
      </c>
      <c r="AR17" s="72" t="s">
        <v>575</v>
      </c>
      <c r="AS17" s="6">
        <f>SUM(AS18:AS22)</f>
        <v>2</v>
      </c>
      <c r="AT17" s="26">
        <f t="shared" si="13"/>
        <v>0.08278145695364239</v>
      </c>
      <c r="AU17" s="6">
        <f>SUM(AU18:AU22)</f>
        <v>2</v>
      </c>
      <c r="AV17" s="6">
        <f>SUM(AV18:AV22)</f>
        <v>11</v>
      </c>
      <c r="AW17" s="26">
        <f t="shared" si="14"/>
        <v>0.4552980132450331</v>
      </c>
      <c r="AX17" s="6">
        <f>SUM(AX18:AX22)</f>
        <v>11</v>
      </c>
      <c r="AY17" s="6">
        <f>SUM(AY18:AY22)</f>
        <v>0</v>
      </c>
      <c r="AZ17" s="26">
        <f t="shared" si="15"/>
        <v>0</v>
      </c>
      <c r="BA17" s="6">
        <f>SUM(BA18:BA22)</f>
        <v>0</v>
      </c>
    </row>
    <row r="18" spans="1:53" s="40" customFormat="1" ht="21" customHeight="1">
      <c r="A18" s="72" t="s">
        <v>576</v>
      </c>
      <c r="B18" s="6">
        <v>244</v>
      </c>
      <c r="C18" s="6">
        <f>SUM(F18+I18+L18+O18+R18+U18+Y18+AB18+AE18+AH18+AK18+AN18+AQ18+AU18+AX18+BA18)</f>
        <v>150</v>
      </c>
      <c r="D18" s="6">
        <v>0</v>
      </c>
      <c r="E18" s="26">
        <f t="shared" si="0"/>
        <v>0</v>
      </c>
      <c r="F18" s="6">
        <v>0</v>
      </c>
      <c r="G18" s="6">
        <v>0</v>
      </c>
      <c r="H18" s="26">
        <f t="shared" si="1"/>
        <v>0</v>
      </c>
      <c r="I18" s="6">
        <v>0</v>
      </c>
      <c r="J18" s="6">
        <v>44</v>
      </c>
      <c r="K18" s="26">
        <f t="shared" si="2"/>
        <v>18.0327868852459</v>
      </c>
      <c r="L18" s="6">
        <v>46</v>
      </c>
      <c r="M18" s="6">
        <v>48</v>
      </c>
      <c r="N18" s="26">
        <f t="shared" si="3"/>
        <v>19.672131147540984</v>
      </c>
      <c r="O18" s="6">
        <v>49</v>
      </c>
      <c r="P18" s="6">
        <v>23</v>
      </c>
      <c r="Q18" s="26">
        <f t="shared" si="4"/>
        <v>9.426229508196721</v>
      </c>
      <c r="R18" s="6">
        <v>25</v>
      </c>
      <c r="S18" s="6">
        <v>0</v>
      </c>
      <c r="T18" s="26">
        <f t="shared" si="5"/>
        <v>0</v>
      </c>
      <c r="U18" s="6">
        <v>0</v>
      </c>
      <c r="V18" s="72" t="s">
        <v>576</v>
      </c>
      <c r="W18" s="6">
        <v>1</v>
      </c>
      <c r="X18" s="26">
        <f t="shared" si="6"/>
        <v>0.4098360655737705</v>
      </c>
      <c r="Y18" s="6">
        <v>1</v>
      </c>
      <c r="Z18" s="6">
        <v>0</v>
      </c>
      <c r="AA18" s="26">
        <f t="shared" si="7"/>
        <v>0</v>
      </c>
      <c r="AB18" s="6">
        <v>0</v>
      </c>
      <c r="AC18" s="6">
        <v>1</v>
      </c>
      <c r="AD18" s="26">
        <f t="shared" si="8"/>
        <v>0.4098360655737705</v>
      </c>
      <c r="AE18" s="6">
        <v>1</v>
      </c>
      <c r="AF18" s="6">
        <v>1</v>
      </c>
      <c r="AG18" s="26">
        <f t="shared" si="9"/>
        <v>0.4098360655737705</v>
      </c>
      <c r="AH18" s="6">
        <v>1</v>
      </c>
      <c r="AI18" s="6">
        <v>4</v>
      </c>
      <c r="AJ18" s="26">
        <f t="shared" si="10"/>
        <v>1.639344262295082</v>
      </c>
      <c r="AK18" s="6">
        <v>4</v>
      </c>
      <c r="AL18" s="6">
        <v>22</v>
      </c>
      <c r="AM18" s="26">
        <f t="shared" si="11"/>
        <v>9.01639344262295</v>
      </c>
      <c r="AN18" s="6">
        <v>22</v>
      </c>
      <c r="AO18" s="6">
        <v>0</v>
      </c>
      <c r="AP18" s="26">
        <f t="shared" si="12"/>
        <v>0</v>
      </c>
      <c r="AQ18" s="6">
        <v>0</v>
      </c>
      <c r="AR18" s="72" t="s">
        <v>576</v>
      </c>
      <c r="AS18" s="6">
        <v>0</v>
      </c>
      <c r="AT18" s="26">
        <f t="shared" si="13"/>
        <v>0</v>
      </c>
      <c r="AU18" s="6">
        <v>0</v>
      </c>
      <c r="AV18" s="6">
        <v>1</v>
      </c>
      <c r="AW18" s="26">
        <f t="shared" si="14"/>
        <v>0.4098360655737705</v>
      </c>
      <c r="AX18" s="6">
        <v>1</v>
      </c>
      <c r="AY18" s="6">
        <v>0</v>
      </c>
      <c r="AZ18" s="26">
        <f t="shared" si="15"/>
        <v>0</v>
      </c>
      <c r="BA18" s="6">
        <v>0</v>
      </c>
    </row>
    <row r="19" spans="1:53" s="40" customFormat="1" ht="15" customHeight="1">
      <c r="A19" s="72" t="s">
        <v>577</v>
      </c>
      <c r="B19" s="6">
        <v>528</v>
      </c>
      <c r="C19" s="6">
        <f>SUM(F19+I19+L19+O19+R19+U19+Y19+AB19+AE19+AH19+AK19+AN19+AQ19+AU19+AX19+BA19)</f>
        <v>354</v>
      </c>
      <c r="D19" s="6">
        <v>0</v>
      </c>
      <c r="E19" s="26">
        <f t="shared" si="0"/>
        <v>0</v>
      </c>
      <c r="F19" s="6">
        <v>0</v>
      </c>
      <c r="G19" s="6">
        <v>2</v>
      </c>
      <c r="H19" s="26">
        <f t="shared" si="1"/>
        <v>0.3787878787878788</v>
      </c>
      <c r="I19" s="6">
        <v>2</v>
      </c>
      <c r="J19" s="6">
        <v>94</v>
      </c>
      <c r="K19" s="26">
        <f t="shared" si="2"/>
        <v>17.803030303030305</v>
      </c>
      <c r="L19" s="6">
        <v>105</v>
      </c>
      <c r="M19" s="6">
        <v>119</v>
      </c>
      <c r="N19" s="26">
        <f t="shared" si="3"/>
        <v>22.53787878787879</v>
      </c>
      <c r="O19" s="6">
        <v>123</v>
      </c>
      <c r="P19" s="6">
        <v>66</v>
      </c>
      <c r="Q19" s="26">
        <f t="shared" si="4"/>
        <v>12.5</v>
      </c>
      <c r="R19" s="6">
        <v>71</v>
      </c>
      <c r="S19" s="6">
        <v>1</v>
      </c>
      <c r="T19" s="26">
        <f t="shared" si="5"/>
        <v>0.1893939393939394</v>
      </c>
      <c r="U19" s="6">
        <v>1</v>
      </c>
      <c r="V19" s="72" t="s">
        <v>577</v>
      </c>
      <c r="W19" s="6">
        <v>3</v>
      </c>
      <c r="X19" s="26">
        <f t="shared" si="6"/>
        <v>0.5681818181818182</v>
      </c>
      <c r="Y19" s="6">
        <v>3</v>
      </c>
      <c r="Z19" s="6">
        <v>0</v>
      </c>
      <c r="AA19" s="26">
        <f t="shared" si="7"/>
        <v>0</v>
      </c>
      <c r="AB19" s="6">
        <v>0</v>
      </c>
      <c r="AC19" s="6">
        <v>2</v>
      </c>
      <c r="AD19" s="26">
        <f t="shared" si="8"/>
        <v>0.3787878787878788</v>
      </c>
      <c r="AE19" s="6">
        <v>2</v>
      </c>
      <c r="AF19" s="6">
        <v>0</v>
      </c>
      <c r="AG19" s="26">
        <f t="shared" si="9"/>
        <v>0</v>
      </c>
      <c r="AH19" s="6">
        <v>0</v>
      </c>
      <c r="AI19" s="6">
        <v>7</v>
      </c>
      <c r="AJ19" s="26">
        <f t="shared" si="10"/>
        <v>1.3257575757575757</v>
      </c>
      <c r="AK19" s="6">
        <v>7</v>
      </c>
      <c r="AL19" s="6">
        <v>38</v>
      </c>
      <c r="AM19" s="26">
        <f t="shared" si="11"/>
        <v>7.196969696969697</v>
      </c>
      <c r="AN19" s="6">
        <v>38</v>
      </c>
      <c r="AO19" s="6">
        <v>0</v>
      </c>
      <c r="AP19" s="26">
        <f t="shared" si="12"/>
        <v>0</v>
      </c>
      <c r="AQ19" s="6">
        <v>0</v>
      </c>
      <c r="AR19" s="72" t="s">
        <v>577</v>
      </c>
      <c r="AS19" s="6">
        <v>0</v>
      </c>
      <c r="AT19" s="26">
        <f t="shared" si="13"/>
        <v>0</v>
      </c>
      <c r="AU19" s="6">
        <v>0</v>
      </c>
      <c r="AV19" s="6">
        <v>2</v>
      </c>
      <c r="AW19" s="26">
        <f t="shared" si="14"/>
        <v>0.3787878787878788</v>
      </c>
      <c r="AX19" s="6">
        <v>2</v>
      </c>
      <c r="AY19" s="6">
        <v>0</v>
      </c>
      <c r="AZ19" s="26">
        <f t="shared" si="15"/>
        <v>0</v>
      </c>
      <c r="BA19" s="6">
        <v>0</v>
      </c>
    </row>
    <row r="20" spans="1:53" s="40" customFormat="1" ht="15" customHeight="1">
      <c r="A20" s="72" t="s">
        <v>578</v>
      </c>
      <c r="B20" s="6">
        <v>191</v>
      </c>
      <c r="C20" s="6">
        <f>SUM(F20+I20+L20+O20+R20+U20+Y20+AB20+AE20+AH20+AK20+AN20+AQ20+AU20+AX20+BA20)</f>
        <v>136</v>
      </c>
      <c r="D20" s="6">
        <v>0</v>
      </c>
      <c r="E20" s="26">
        <f t="shared" si="0"/>
        <v>0</v>
      </c>
      <c r="F20" s="6">
        <v>1</v>
      </c>
      <c r="G20" s="6">
        <v>0</v>
      </c>
      <c r="H20" s="26">
        <f t="shared" si="1"/>
        <v>0</v>
      </c>
      <c r="I20" s="6">
        <v>0</v>
      </c>
      <c r="J20" s="6">
        <v>34</v>
      </c>
      <c r="K20" s="26">
        <f t="shared" si="2"/>
        <v>17.801047120418847</v>
      </c>
      <c r="L20" s="6">
        <v>42</v>
      </c>
      <c r="M20" s="6">
        <v>44</v>
      </c>
      <c r="N20" s="26">
        <f t="shared" si="3"/>
        <v>23.036649214659686</v>
      </c>
      <c r="O20" s="6">
        <v>48</v>
      </c>
      <c r="P20" s="6">
        <v>28</v>
      </c>
      <c r="Q20" s="26">
        <f t="shared" si="4"/>
        <v>14.659685863874344</v>
      </c>
      <c r="R20" s="6">
        <v>29</v>
      </c>
      <c r="S20" s="6">
        <v>0</v>
      </c>
      <c r="T20" s="26">
        <f t="shared" si="5"/>
        <v>0</v>
      </c>
      <c r="U20" s="6">
        <v>0</v>
      </c>
      <c r="V20" s="72" t="s">
        <v>578</v>
      </c>
      <c r="W20" s="6">
        <v>1</v>
      </c>
      <c r="X20" s="26">
        <f t="shared" si="6"/>
        <v>0.5235602094240838</v>
      </c>
      <c r="Y20" s="6">
        <v>1</v>
      </c>
      <c r="Z20" s="6">
        <v>0</v>
      </c>
      <c r="AA20" s="26">
        <f t="shared" si="7"/>
        <v>0</v>
      </c>
      <c r="AB20" s="6">
        <v>0</v>
      </c>
      <c r="AC20" s="6">
        <v>2</v>
      </c>
      <c r="AD20" s="26">
        <f t="shared" si="8"/>
        <v>1.0471204188481675</v>
      </c>
      <c r="AE20" s="6">
        <v>2</v>
      </c>
      <c r="AF20" s="6">
        <v>0</v>
      </c>
      <c r="AG20" s="26">
        <f t="shared" si="9"/>
        <v>0</v>
      </c>
      <c r="AH20" s="6">
        <v>0</v>
      </c>
      <c r="AI20" s="6">
        <v>0</v>
      </c>
      <c r="AJ20" s="26">
        <f t="shared" si="10"/>
        <v>0</v>
      </c>
      <c r="AK20" s="6">
        <v>0</v>
      </c>
      <c r="AL20" s="6">
        <v>13</v>
      </c>
      <c r="AM20" s="26">
        <f t="shared" si="11"/>
        <v>6.806282722513089</v>
      </c>
      <c r="AN20" s="6">
        <v>13</v>
      </c>
      <c r="AO20" s="6">
        <v>0</v>
      </c>
      <c r="AP20" s="26">
        <f t="shared" si="12"/>
        <v>0</v>
      </c>
      <c r="AQ20" s="6">
        <v>0</v>
      </c>
      <c r="AR20" s="72" t="s">
        <v>578</v>
      </c>
      <c r="AS20" s="6">
        <v>0</v>
      </c>
      <c r="AT20" s="26">
        <f t="shared" si="13"/>
        <v>0</v>
      </c>
      <c r="AU20" s="6">
        <v>0</v>
      </c>
      <c r="AV20" s="6">
        <v>0</v>
      </c>
      <c r="AW20" s="26">
        <f t="shared" si="14"/>
        <v>0</v>
      </c>
      <c r="AX20" s="6">
        <v>0</v>
      </c>
      <c r="AY20" s="6">
        <v>0</v>
      </c>
      <c r="AZ20" s="26">
        <f t="shared" si="15"/>
        <v>0</v>
      </c>
      <c r="BA20" s="6">
        <v>0</v>
      </c>
    </row>
    <row r="21" spans="1:53" s="40" customFormat="1" ht="15" customHeight="1">
      <c r="A21" s="72" t="s">
        <v>579</v>
      </c>
      <c r="B21" s="6">
        <v>286</v>
      </c>
      <c r="C21" s="6">
        <f>SUM(F21+I21+L21+O21+R21+U21+Y21+AB21+AE21+AH21+AK21+AN21+AQ21+AU21+AX21+BA21)</f>
        <v>102</v>
      </c>
      <c r="D21" s="6">
        <v>0</v>
      </c>
      <c r="E21" s="26">
        <f t="shared" si="0"/>
        <v>0</v>
      </c>
      <c r="F21" s="6">
        <v>0</v>
      </c>
      <c r="G21" s="6">
        <v>0</v>
      </c>
      <c r="H21" s="26">
        <f t="shared" si="1"/>
        <v>0</v>
      </c>
      <c r="I21" s="6">
        <v>0</v>
      </c>
      <c r="J21" s="6">
        <v>23</v>
      </c>
      <c r="K21" s="26">
        <f t="shared" si="2"/>
        <v>8.041958041958042</v>
      </c>
      <c r="L21" s="6">
        <v>23</v>
      </c>
      <c r="M21" s="6">
        <v>35</v>
      </c>
      <c r="N21" s="26">
        <f t="shared" si="3"/>
        <v>12.237762237762238</v>
      </c>
      <c r="O21" s="6">
        <v>37</v>
      </c>
      <c r="P21" s="6">
        <v>12</v>
      </c>
      <c r="Q21" s="26">
        <f t="shared" si="4"/>
        <v>4.195804195804196</v>
      </c>
      <c r="R21" s="6">
        <v>14</v>
      </c>
      <c r="S21" s="6">
        <v>0</v>
      </c>
      <c r="T21" s="26">
        <f t="shared" si="5"/>
        <v>0</v>
      </c>
      <c r="U21" s="6">
        <v>0</v>
      </c>
      <c r="V21" s="72" t="s">
        <v>579</v>
      </c>
      <c r="W21" s="6">
        <v>1</v>
      </c>
      <c r="X21" s="26">
        <f t="shared" si="6"/>
        <v>0.34965034965034963</v>
      </c>
      <c r="Y21" s="6">
        <v>1</v>
      </c>
      <c r="Z21" s="6">
        <v>0</v>
      </c>
      <c r="AA21" s="26">
        <f t="shared" si="7"/>
        <v>0</v>
      </c>
      <c r="AB21" s="6">
        <v>0</v>
      </c>
      <c r="AC21" s="6">
        <v>0</v>
      </c>
      <c r="AD21" s="26">
        <f t="shared" si="8"/>
        <v>0</v>
      </c>
      <c r="AE21" s="6">
        <v>0</v>
      </c>
      <c r="AF21" s="6">
        <v>0</v>
      </c>
      <c r="AG21" s="26">
        <f t="shared" si="9"/>
        <v>0</v>
      </c>
      <c r="AH21" s="6">
        <v>0</v>
      </c>
      <c r="AI21" s="6">
        <v>1</v>
      </c>
      <c r="AJ21" s="26">
        <f t="shared" si="10"/>
        <v>0.34965034965034963</v>
      </c>
      <c r="AK21" s="6">
        <v>1</v>
      </c>
      <c r="AL21" s="6">
        <v>26</v>
      </c>
      <c r="AM21" s="26">
        <f t="shared" si="11"/>
        <v>9.090909090909092</v>
      </c>
      <c r="AN21" s="6">
        <v>26</v>
      </c>
      <c r="AO21" s="6">
        <v>0</v>
      </c>
      <c r="AP21" s="26">
        <f t="shared" si="12"/>
        <v>0</v>
      </c>
      <c r="AQ21" s="6">
        <v>0</v>
      </c>
      <c r="AR21" s="72" t="s">
        <v>579</v>
      </c>
      <c r="AS21" s="6">
        <v>0</v>
      </c>
      <c r="AT21" s="26">
        <f t="shared" si="13"/>
        <v>0</v>
      </c>
      <c r="AU21" s="6">
        <v>0</v>
      </c>
      <c r="AV21" s="6">
        <v>0</v>
      </c>
      <c r="AW21" s="26">
        <f t="shared" si="14"/>
        <v>0</v>
      </c>
      <c r="AX21" s="6">
        <v>0</v>
      </c>
      <c r="AY21" s="6">
        <v>0</v>
      </c>
      <c r="AZ21" s="26">
        <f t="shared" si="15"/>
        <v>0</v>
      </c>
      <c r="BA21" s="6">
        <v>0</v>
      </c>
    </row>
    <row r="22" spans="1:53" s="40" customFormat="1" ht="15" customHeight="1">
      <c r="A22" s="72" t="s">
        <v>636</v>
      </c>
      <c r="B22" s="6">
        <v>1167</v>
      </c>
      <c r="C22" s="6">
        <f>SUM(F22+I22+L22+O22+R22+U22+Y22+AB22+AE22+AH22+AK22+AN22+AQ22+AU22+AX22+BA22)</f>
        <v>735</v>
      </c>
      <c r="D22" s="6">
        <v>0</v>
      </c>
      <c r="E22" s="26">
        <f t="shared" si="0"/>
        <v>0</v>
      </c>
      <c r="F22" s="6">
        <v>0</v>
      </c>
      <c r="G22" s="6">
        <v>2</v>
      </c>
      <c r="H22" s="26">
        <f t="shared" si="1"/>
        <v>0.17137960582690662</v>
      </c>
      <c r="I22" s="6">
        <v>2</v>
      </c>
      <c r="J22" s="6">
        <v>202</v>
      </c>
      <c r="K22" s="26">
        <f t="shared" si="2"/>
        <v>17.309340188517567</v>
      </c>
      <c r="L22" s="6">
        <v>221</v>
      </c>
      <c r="M22" s="6">
        <v>228</v>
      </c>
      <c r="N22" s="26">
        <f t="shared" si="3"/>
        <v>19.53727506426735</v>
      </c>
      <c r="O22" s="6">
        <v>242</v>
      </c>
      <c r="P22" s="6">
        <v>133</v>
      </c>
      <c r="Q22" s="26">
        <f t="shared" si="4"/>
        <v>11.396743787489289</v>
      </c>
      <c r="R22" s="6">
        <v>145</v>
      </c>
      <c r="S22" s="6">
        <v>0</v>
      </c>
      <c r="T22" s="26">
        <f t="shared" si="5"/>
        <v>0</v>
      </c>
      <c r="U22" s="6">
        <v>0</v>
      </c>
      <c r="V22" s="72" t="s">
        <v>636</v>
      </c>
      <c r="W22" s="6">
        <v>0</v>
      </c>
      <c r="X22" s="26">
        <f t="shared" si="6"/>
        <v>0</v>
      </c>
      <c r="Y22" s="6">
        <v>0</v>
      </c>
      <c r="Z22" s="6">
        <v>0</v>
      </c>
      <c r="AA22" s="26">
        <f t="shared" si="7"/>
        <v>0</v>
      </c>
      <c r="AB22" s="6">
        <v>0</v>
      </c>
      <c r="AC22" s="6">
        <v>13</v>
      </c>
      <c r="AD22" s="26">
        <f t="shared" si="8"/>
        <v>1.113967437874893</v>
      </c>
      <c r="AE22" s="6">
        <v>19</v>
      </c>
      <c r="AF22" s="6">
        <v>5</v>
      </c>
      <c r="AG22" s="26">
        <f t="shared" si="9"/>
        <v>0.42844901456726653</v>
      </c>
      <c r="AH22" s="6">
        <v>6</v>
      </c>
      <c r="AI22" s="6">
        <v>14</v>
      </c>
      <c r="AJ22" s="26">
        <f t="shared" si="10"/>
        <v>1.1996572407883461</v>
      </c>
      <c r="AK22" s="6">
        <v>14</v>
      </c>
      <c r="AL22" s="6">
        <v>76</v>
      </c>
      <c r="AM22" s="26">
        <f t="shared" si="11"/>
        <v>6.512425021422451</v>
      </c>
      <c r="AN22" s="6">
        <v>76</v>
      </c>
      <c r="AO22" s="6">
        <v>0</v>
      </c>
      <c r="AP22" s="26">
        <f t="shared" si="12"/>
        <v>0</v>
      </c>
      <c r="AQ22" s="6">
        <v>0</v>
      </c>
      <c r="AR22" s="72" t="s">
        <v>636</v>
      </c>
      <c r="AS22" s="6">
        <v>2</v>
      </c>
      <c r="AT22" s="26">
        <f t="shared" si="13"/>
        <v>0.17137960582690662</v>
      </c>
      <c r="AU22" s="6">
        <v>2</v>
      </c>
      <c r="AV22" s="6">
        <v>8</v>
      </c>
      <c r="AW22" s="26">
        <f t="shared" si="14"/>
        <v>0.6855184233076265</v>
      </c>
      <c r="AX22" s="6">
        <v>8</v>
      </c>
      <c r="AY22" s="6">
        <v>0</v>
      </c>
      <c r="AZ22" s="26">
        <f t="shared" si="15"/>
        <v>0</v>
      </c>
      <c r="BA22" s="6">
        <v>0</v>
      </c>
    </row>
    <row r="23" spans="1:53" s="40" customFormat="1" ht="21" customHeight="1">
      <c r="A23" s="72" t="s">
        <v>580</v>
      </c>
      <c r="B23" s="6">
        <f>SUM(B24:B31)</f>
        <v>3409</v>
      </c>
      <c r="C23" s="6">
        <f>SUM(C24:C31)</f>
        <v>1598</v>
      </c>
      <c r="D23" s="6">
        <f>SUM(D24:D31)</f>
        <v>8</v>
      </c>
      <c r="E23" s="26">
        <f t="shared" si="0"/>
        <v>0.23467292461132297</v>
      </c>
      <c r="F23" s="6">
        <f>SUM(F24:F31)</f>
        <v>8</v>
      </c>
      <c r="G23" s="6">
        <f>SUM(G24:G31)</f>
        <v>3</v>
      </c>
      <c r="H23" s="26">
        <f t="shared" si="1"/>
        <v>0.0880023467292461</v>
      </c>
      <c r="I23" s="6">
        <f>SUM(I24:I31)</f>
        <v>4</v>
      </c>
      <c r="J23" s="6">
        <f>SUM(J24:J31)</f>
        <v>485</v>
      </c>
      <c r="K23" s="26">
        <f t="shared" si="2"/>
        <v>14.227046054561454</v>
      </c>
      <c r="L23" s="6">
        <f>SUM(L24:L31)</f>
        <v>541</v>
      </c>
      <c r="M23" s="6">
        <f>SUM(M24:M31)</f>
        <v>478</v>
      </c>
      <c r="N23" s="26">
        <f t="shared" si="3"/>
        <v>14.021707245526546</v>
      </c>
      <c r="O23" s="6">
        <f>SUM(O24:O31)</f>
        <v>501</v>
      </c>
      <c r="P23" s="6">
        <f>SUM(P24:P31)</f>
        <v>313</v>
      </c>
      <c r="Q23" s="26">
        <f t="shared" si="4"/>
        <v>9.18157817541801</v>
      </c>
      <c r="R23" s="6">
        <f>SUM(R24:R31)</f>
        <v>328</v>
      </c>
      <c r="S23" s="6">
        <f>SUM(S24:S31)</f>
        <v>2</v>
      </c>
      <c r="T23" s="26">
        <f t="shared" si="5"/>
        <v>0.05866823115283074</v>
      </c>
      <c r="U23" s="6">
        <f>SUM(U24:U31)</f>
        <v>4</v>
      </c>
      <c r="V23" s="72" t="s">
        <v>580</v>
      </c>
      <c r="W23" s="6">
        <f>SUM(W24:W31)</f>
        <v>4</v>
      </c>
      <c r="X23" s="26">
        <f t="shared" si="6"/>
        <v>0.11733646230566148</v>
      </c>
      <c r="Y23" s="6">
        <f>SUM(Y24:Y31)</f>
        <v>4</v>
      </c>
      <c r="Z23" s="6">
        <f>SUM(Z24:Z31)</f>
        <v>0</v>
      </c>
      <c r="AA23" s="26">
        <f t="shared" si="7"/>
        <v>0</v>
      </c>
      <c r="AB23" s="6">
        <f>SUM(AB24:AB31)</f>
        <v>0</v>
      </c>
      <c r="AC23" s="6">
        <f>SUM(AC24:AC31)</f>
        <v>11</v>
      </c>
      <c r="AD23" s="26">
        <f t="shared" si="8"/>
        <v>0.32267527134056906</v>
      </c>
      <c r="AE23" s="6">
        <f>SUM(AE24:AE31)</f>
        <v>13</v>
      </c>
      <c r="AF23" s="6">
        <f>SUM(AF24:AF31)</f>
        <v>2</v>
      </c>
      <c r="AG23" s="26">
        <f t="shared" si="9"/>
        <v>0.05866823115283074</v>
      </c>
      <c r="AH23" s="6">
        <f>SUM(AH24:AH31)</f>
        <v>2</v>
      </c>
      <c r="AI23" s="6">
        <f>SUM(AI24:AI31)</f>
        <v>29</v>
      </c>
      <c r="AJ23" s="26">
        <f t="shared" si="10"/>
        <v>0.8506893517160459</v>
      </c>
      <c r="AK23" s="6">
        <f>SUM(AK24:AK31)</f>
        <v>29</v>
      </c>
      <c r="AL23" s="6">
        <f>SUM(AL24:AL31)</f>
        <v>97</v>
      </c>
      <c r="AM23" s="26">
        <f t="shared" si="11"/>
        <v>2.845409210912291</v>
      </c>
      <c r="AN23" s="6">
        <f>SUM(AN24:AN31)</f>
        <v>97</v>
      </c>
      <c r="AO23" s="6">
        <f>SUM(AO24:AO31)</f>
        <v>0</v>
      </c>
      <c r="AP23" s="26">
        <f t="shared" si="12"/>
        <v>0</v>
      </c>
      <c r="AQ23" s="6">
        <f>SUM(AQ24:AQ31)</f>
        <v>0</v>
      </c>
      <c r="AR23" s="72" t="s">
        <v>580</v>
      </c>
      <c r="AS23" s="6">
        <f>SUM(AS24:AS31)</f>
        <v>2</v>
      </c>
      <c r="AT23" s="26">
        <f t="shared" si="13"/>
        <v>0.05866823115283074</v>
      </c>
      <c r="AU23" s="6">
        <f>SUM(AU24:AU31)</f>
        <v>2</v>
      </c>
      <c r="AV23" s="6">
        <f>SUM(AV24:AV31)</f>
        <v>61</v>
      </c>
      <c r="AW23" s="26">
        <f t="shared" si="14"/>
        <v>1.7893810501613376</v>
      </c>
      <c r="AX23" s="6">
        <f>SUM(AX24:AX31)</f>
        <v>62</v>
      </c>
      <c r="AY23" s="6">
        <f>SUM(AY24:AY31)</f>
        <v>3</v>
      </c>
      <c r="AZ23" s="26">
        <f t="shared" si="15"/>
        <v>0.0880023467292461</v>
      </c>
      <c r="BA23" s="6">
        <f>SUM(BA24:BA31)</f>
        <v>3</v>
      </c>
    </row>
    <row r="24" spans="1:53" s="40" customFormat="1" ht="21" customHeight="1">
      <c r="A24" s="72" t="s">
        <v>108</v>
      </c>
      <c r="B24" s="6">
        <v>148</v>
      </c>
      <c r="C24" s="6">
        <f aca="true" t="shared" si="17" ref="C24:C37">SUM(F24+I24+L24+O24+R24+U24+Y24+AB24+AE24+AH24+AK24+AN24+AQ24+AU24+AX24+BA24)</f>
        <v>67</v>
      </c>
      <c r="D24" s="6">
        <v>1</v>
      </c>
      <c r="E24" s="26">
        <f t="shared" si="0"/>
        <v>0.6756756756756757</v>
      </c>
      <c r="F24" s="6">
        <v>1</v>
      </c>
      <c r="G24" s="6">
        <v>0</v>
      </c>
      <c r="H24" s="26">
        <f t="shared" si="1"/>
        <v>0</v>
      </c>
      <c r="I24" s="6">
        <v>0</v>
      </c>
      <c r="J24" s="6">
        <v>24</v>
      </c>
      <c r="K24" s="26">
        <f t="shared" si="2"/>
        <v>16.216216216216218</v>
      </c>
      <c r="L24" s="6">
        <v>24</v>
      </c>
      <c r="M24" s="6">
        <v>20</v>
      </c>
      <c r="N24" s="26">
        <f t="shared" si="3"/>
        <v>13.513513513513514</v>
      </c>
      <c r="O24" s="6">
        <v>21</v>
      </c>
      <c r="P24" s="6">
        <v>10</v>
      </c>
      <c r="Q24" s="26">
        <f t="shared" si="4"/>
        <v>6.756756756756757</v>
      </c>
      <c r="R24" s="6">
        <v>11</v>
      </c>
      <c r="S24" s="6">
        <v>1</v>
      </c>
      <c r="T24" s="26">
        <f t="shared" si="5"/>
        <v>0.6756756756756757</v>
      </c>
      <c r="U24" s="6">
        <v>2</v>
      </c>
      <c r="V24" s="72" t="s">
        <v>108</v>
      </c>
      <c r="W24" s="6">
        <v>2</v>
      </c>
      <c r="X24" s="26">
        <f t="shared" si="6"/>
        <v>1.3513513513513513</v>
      </c>
      <c r="Y24" s="6">
        <v>2</v>
      </c>
      <c r="Z24" s="6">
        <v>0</v>
      </c>
      <c r="AA24" s="26">
        <f t="shared" si="7"/>
        <v>0</v>
      </c>
      <c r="AB24" s="6">
        <v>0</v>
      </c>
      <c r="AC24" s="6">
        <v>1</v>
      </c>
      <c r="AD24" s="26">
        <f t="shared" si="8"/>
        <v>0.6756756756756757</v>
      </c>
      <c r="AE24" s="6">
        <v>2</v>
      </c>
      <c r="AF24" s="6">
        <v>0</v>
      </c>
      <c r="AG24" s="26">
        <f t="shared" si="9"/>
        <v>0</v>
      </c>
      <c r="AH24" s="6">
        <v>0</v>
      </c>
      <c r="AI24" s="6">
        <v>0</v>
      </c>
      <c r="AJ24" s="26">
        <f t="shared" si="10"/>
        <v>0</v>
      </c>
      <c r="AK24" s="6">
        <v>0</v>
      </c>
      <c r="AL24" s="6">
        <v>1</v>
      </c>
      <c r="AM24" s="26">
        <f t="shared" si="11"/>
        <v>0.6756756756756757</v>
      </c>
      <c r="AN24" s="6">
        <v>1</v>
      </c>
      <c r="AO24" s="6">
        <v>0</v>
      </c>
      <c r="AP24" s="26">
        <f t="shared" si="12"/>
        <v>0</v>
      </c>
      <c r="AQ24" s="6">
        <v>0</v>
      </c>
      <c r="AR24" s="72" t="s">
        <v>108</v>
      </c>
      <c r="AS24" s="6">
        <v>0</v>
      </c>
      <c r="AT24" s="26">
        <f t="shared" si="13"/>
        <v>0</v>
      </c>
      <c r="AU24" s="6">
        <v>0</v>
      </c>
      <c r="AV24" s="6">
        <v>3</v>
      </c>
      <c r="AW24" s="26">
        <f t="shared" si="14"/>
        <v>2.027027027027027</v>
      </c>
      <c r="AX24" s="6">
        <v>3</v>
      </c>
      <c r="AY24" s="6">
        <v>0</v>
      </c>
      <c r="AZ24" s="26">
        <f t="shared" si="15"/>
        <v>0</v>
      </c>
      <c r="BA24" s="6">
        <v>0</v>
      </c>
    </row>
    <row r="25" spans="1:53" s="40" customFormat="1" ht="13.5" customHeight="1">
      <c r="A25" s="72" t="s">
        <v>581</v>
      </c>
      <c r="B25" s="6">
        <v>263</v>
      </c>
      <c r="C25" s="6">
        <f t="shared" si="17"/>
        <v>98</v>
      </c>
      <c r="D25" s="6">
        <v>0</v>
      </c>
      <c r="E25" s="26">
        <f t="shared" si="0"/>
        <v>0</v>
      </c>
      <c r="F25" s="6">
        <v>0</v>
      </c>
      <c r="G25" s="6">
        <v>0</v>
      </c>
      <c r="H25" s="26">
        <f t="shared" si="1"/>
        <v>0</v>
      </c>
      <c r="I25" s="6">
        <v>0</v>
      </c>
      <c r="J25" s="6">
        <v>32</v>
      </c>
      <c r="K25" s="26">
        <f t="shared" si="2"/>
        <v>12.167300380228136</v>
      </c>
      <c r="L25" s="6">
        <v>37</v>
      </c>
      <c r="M25" s="6">
        <v>26</v>
      </c>
      <c r="N25" s="26">
        <f t="shared" si="3"/>
        <v>9.885931558935361</v>
      </c>
      <c r="O25" s="6">
        <v>26</v>
      </c>
      <c r="P25" s="6">
        <v>23</v>
      </c>
      <c r="Q25" s="26">
        <f t="shared" si="4"/>
        <v>8.745247148288973</v>
      </c>
      <c r="R25" s="6">
        <v>23</v>
      </c>
      <c r="S25" s="6">
        <v>0</v>
      </c>
      <c r="T25" s="26">
        <f t="shared" si="5"/>
        <v>0</v>
      </c>
      <c r="U25" s="6">
        <v>0</v>
      </c>
      <c r="V25" s="72" t="s">
        <v>581</v>
      </c>
      <c r="W25" s="6">
        <v>0</v>
      </c>
      <c r="X25" s="26">
        <f t="shared" si="6"/>
        <v>0</v>
      </c>
      <c r="Y25" s="6">
        <v>0</v>
      </c>
      <c r="Z25" s="6">
        <v>0</v>
      </c>
      <c r="AA25" s="26">
        <f t="shared" si="7"/>
        <v>0</v>
      </c>
      <c r="AB25" s="6">
        <v>0</v>
      </c>
      <c r="AC25" s="6">
        <v>1</v>
      </c>
      <c r="AD25" s="26">
        <f t="shared" si="8"/>
        <v>0.38022813688212925</v>
      </c>
      <c r="AE25" s="6">
        <v>1</v>
      </c>
      <c r="AF25" s="6">
        <v>0</v>
      </c>
      <c r="AG25" s="26">
        <f t="shared" si="9"/>
        <v>0</v>
      </c>
      <c r="AH25" s="6">
        <v>0</v>
      </c>
      <c r="AI25" s="6">
        <v>2</v>
      </c>
      <c r="AJ25" s="26">
        <f t="shared" si="10"/>
        <v>0.7604562737642585</v>
      </c>
      <c r="AK25" s="6">
        <v>2</v>
      </c>
      <c r="AL25" s="6">
        <v>6</v>
      </c>
      <c r="AM25" s="26">
        <f t="shared" si="11"/>
        <v>2.2813688212927756</v>
      </c>
      <c r="AN25" s="6">
        <v>6</v>
      </c>
      <c r="AO25" s="6">
        <v>0</v>
      </c>
      <c r="AP25" s="26">
        <f t="shared" si="12"/>
        <v>0</v>
      </c>
      <c r="AQ25" s="6">
        <v>0</v>
      </c>
      <c r="AR25" s="72" t="s">
        <v>581</v>
      </c>
      <c r="AS25" s="6">
        <v>0</v>
      </c>
      <c r="AT25" s="26">
        <f t="shared" si="13"/>
        <v>0</v>
      </c>
      <c r="AU25" s="6">
        <v>0</v>
      </c>
      <c r="AV25" s="6">
        <v>3</v>
      </c>
      <c r="AW25" s="26">
        <f t="shared" si="14"/>
        <v>1.1406844106463878</v>
      </c>
      <c r="AX25" s="6">
        <v>3</v>
      </c>
      <c r="AY25" s="6">
        <v>0</v>
      </c>
      <c r="AZ25" s="26">
        <f t="shared" si="15"/>
        <v>0</v>
      </c>
      <c r="BA25" s="6">
        <v>0</v>
      </c>
    </row>
    <row r="26" spans="1:53" s="40" customFormat="1" ht="13.5" customHeight="1">
      <c r="A26" s="72" t="s">
        <v>620</v>
      </c>
      <c r="B26" s="6">
        <v>17</v>
      </c>
      <c r="C26" s="6">
        <f t="shared" si="17"/>
        <v>4</v>
      </c>
      <c r="D26" s="6">
        <v>0</v>
      </c>
      <c r="E26" s="26">
        <f t="shared" si="0"/>
        <v>0</v>
      </c>
      <c r="F26" s="6">
        <v>0</v>
      </c>
      <c r="G26" s="6">
        <v>0</v>
      </c>
      <c r="H26" s="26">
        <f t="shared" si="1"/>
        <v>0</v>
      </c>
      <c r="I26" s="6">
        <v>0</v>
      </c>
      <c r="J26" s="6">
        <v>0</v>
      </c>
      <c r="K26" s="26">
        <f t="shared" si="2"/>
        <v>0</v>
      </c>
      <c r="L26" s="6">
        <v>0</v>
      </c>
      <c r="M26" s="6">
        <v>2</v>
      </c>
      <c r="N26" s="26">
        <f t="shared" si="3"/>
        <v>11.76470588235294</v>
      </c>
      <c r="O26" s="6">
        <v>2</v>
      </c>
      <c r="P26" s="6">
        <v>2</v>
      </c>
      <c r="Q26" s="26">
        <f t="shared" si="4"/>
        <v>11.76470588235294</v>
      </c>
      <c r="R26" s="6">
        <v>2</v>
      </c>
      <c r="S26" s="6">
        <v>0</v>
      </c>
      <c r="T26" s="26">
        <f t="shared" si="5"/>
        <v>0</v>
      </c>
      <c r="U26" s="6">
        <v>0</v>
      </c>
      <c r="V26" s="72" t="s">
        <v>620</v>
      </c>
      <c r="W26" s="6">
        <v>0</v>
      </c>
      <c r="X26" s="26">
        <f t="shared" si="6"/>
        <v>0</v>
      </c>
      <c r="Y26" s="6">
        <v>0</v>
      </c>
      <c r="Z26" s="6">
        <v>0</v>
      </c>
      <c r="AA26" s="26">
        <f t="shared" si="7"/>
        <v>0</v>
      </c>
      <c r="AB26" s="6">
        <v>0</v>
      </c>
      <c r="AC26" s="6">
        <v>0</v>
      </c>
      <c r="AD26" s="26">
        <f t="shared" si="8"/>
        <v>0</v>
      </c>
      <c r="AE26" s="6">
        <v>0</v>
      </c>
      <c r="AF26" s="6">
        <v>0</v>
      </c>
      <c r="AG26" s="26">
        <f t="shared" si="9"/>
        <v>0</v>
      </c>
      <c r="AH26" s="6">
        <v>0</v>
      </c>
      <c r="AI26" s="6">
        <v>0</v>
      </c>
      <c r="AJ26" s="26">
        <f t="shared" si="10"/>
        <v>0</v>
      </c>
      <c r="AK26" s="6">
        <v>0</v>
      </c>
      <c r="AL26" s="6">
        <v>0</v>
      </c>
      <c r="AM26" s="26">
        <f t="shared" si="11"/>
        <v>0</v>
      </c>
      <c r="AN26" s="6">
        <v>0</v>
      </c>
      <c r="AO26" s="6">
        <v>0</v>
      </c>
      <c r="AP26" s="26">
        <f t="shared" si="12"/>
        <v>0</v>
      </c>
      <c r="AQ26" s="6">
        <v>0</v>
      </c>
      <c r="AR26" s="72" t="s">
        <v>620</v>
      </c>
      <c r="AS26" s="6">
        <v>0</v>
      </c>
      <c r="AT26" s="26">
        <f t="shared" si="13"/>
        <v>0</v>
      </c>
      <c r="AU26" s="6">
        <v>0</v>
      </c>
      <c r="AV26" s="6">
        <v>0</v>
      </c>
      <c r="AW26" s="26">
        <f t="shared" si="14"/>
        <v>0</v>
      </c>
      <c r="AX26" s="6">
        <v>0</v>
      </c>
      <c r="AY26" s="6">
        <v>0</v>
      </c>
      <c r="AZ26" s="26">
        <f t="shared" si="15"/>
        <v>0</v>
      </c>
      <c r="BA26" s="6">
        <v>0</v>
      </c>
    </row>
    <row r="27" spans="1:53" s="40" customFormat="1" ht="13.5" customHeight="1">
      <c r="A27" s="72" t="s">
        <v>637</v>
      </c>
      <c r="B27" s="6">
        <v>18</v>
      </c>
      <c r="C27" s="6">
        <f t="shared" si="17"/>
        <v>9</v>
      </c>
      <c r="D27" s="6">
        <v>0</v>
      </c>
      <c r="E27" s="26">
        <f t="shared" si="0"/>
        <v>0</v>
      </c>
      <c r="F27" s="6">
        <v>0</v>
      </c>
      <c r="G27" s="6">
        <v>0</v>
      </c>
      <c r="H27" s="26">
        <f t="shared" si="1"/>
        <v>0</v>
      </c>
      <c r="I27" s="6">
        <v>0</v>
      </c>
      <c r="J27" s="6">
        <v>5</v>
      </c>
      <c r="K27" s="26">
        <f t="shared" si="2"/>
        <v>27.77777777777778</v>
      </c>
      <c r="L27" s="6">
        <v>5</v>
      </c>
      <c r="M27" s="6">
        <v>0</v>
      </c>
      <c r="N27" s="26">
        <f t="shared" si="3"/>
        <v>0</v>
      </c>
      <c r="O27" s="6">
        <v>0</v>
      </c>
      <c r="P27" s="6">
        <v>3</v>
      </c>
      <c r="Q27" s="26">
        <f t="shared" si="4"/>
        <v>16.666666666666664</v>
      </c>
      <c r="R27" s="6">
        <v>3</v>
      </c>
      <c r="S27" s="6">
        <v>0</v>
      </c>
      <c r="T27" s="26">
        <f t="shared" si="5"/>
        <v>0</v>
      </c>
      <c r="U27" s="6">
        <v>0</v>
      </c>
      <c r="V27" s="72" t="s">
        <v>637</v>
      </c>
      <c r="W27" s="6">
        <v>0</v>
      </c>
      <c r="X27" s="26">
        <f t="shared" si="6"/>
        <v>0</v>
      </c>
      <c r="Y27" s="6">
        <v>0</v>
      </c>
      <c r="Z27" s="6">
        <v>0</v>
      </c>
      <c r="AA27" s="26">
        <f t="shared" si="7"/>
        <v>0</v>
      </c>
      <c r="AB27" s="6">
        <v>0</v>
      </c>
      <c r="AC27" s="6">
        <v>0</v>
      </c>
      <c r="AD27" s="26">
        <f t="shared" si="8"/>
        <v>0</v>
      </c>
      <c r="AE27" s="6">
        <v>0</v>
      </c>
      <c r="AF27" s="6">
        <v>0</v>
      </c>
      <c r="AG27" s="26">
        <f t="shared" si="9"/>
        <v>0</v>
      </c>
      <c r="AH27" s="6">
        <v>0</v>
      </c>
      <c r="AI27" s="6">
        <v>0</v>
      </c>
      <c r="AJ27" s="26">
        <f t="shared" si="10"/>
        <v>0</v>
      </c>
      <c r="AK27" s="6">
        <v>0</v>
      </c>
      <c r="AL27" s="6">
        <v>1</v>
      </c>
      <c r="AM27" s="26">
        <f t="shared" si="11"/>
        <v>5.555555555555555</v>
      </c>
      <c r="AN27" s="6">
        <v>1</v>
      </c>
      <c r="AO27" s="6">
        <v>0</v>
      </c>
      <c r="AP27" s="26">
        <f t="shared" si="12"/>
        <v>0</v>
      </c>
      <c r="AQ27" s="6">
        <v>0</v>
      </c>
      <c r="AR27" s="72" t="s">
        <v>637</v>
      </c>
      <c r="AS27" s="6">
        <v>0</v>
      </c>
      <c r="AT27" s="26">
        <f t="shared" si="13"/>
        <v>0</v>
      </c>
      <c r="AU27" s="6">
        <v>0</v>
      </c>
      <c r="AV27" s="6">
        <v>0</v>
      </c>
      <c r="AW27" s="26">
        <f t="shared" si="14"/>
        <v>0</v>
      </c>
      <c r="AX27" s="6">
        <v>0</v>
      </c>
      <c r="AY27" s="6">
        <v>0</v>
      </c>
      <c r="AZ27" s="26">
        <f t="shared" si="15"/>
        <v>0</v>
      </c>
      <c r="BA27" s="6">
        <v>0</v>
      </c>
    </row>
    <row r="28" spans="1:53" s="40" customFormat="1" ht="13.5" customHeight="1">
      <c r="A28" s="72" t="s">
        <v>639</v>
      </c>
      <c r="B28" s="6">
        <v>1251</v>
      </c>
      <c r="C28" s="6">
        <f t="shared" si="17"/>
        <v>606</v>
      </c>
      <c r="D28" s="6">
        <v>3</v>
      </c>
      <c r="E28" s="26">
        <f t="shared" si="0"/>
        <v>0.2398081534772182</v>
      </c>
      <c r="F28" s="6">
        <v>3</v>
      </c>
      <c r="G28" s="6">
        <v>1</v>
      </c>
      <c r="H28" s="26">
        <f t="shared" si="1"/>
        <v>0.07993605115907274</v>
      </c>
      <c r="I28" s="6">
        <v>1</v>
      </c>
      <c r="J28" s="6">
        <v>161</v>
      </c>
      <c r="K28" s="26">
        <f t="shared" si="2"/>
        <v>12.86970423661071</v>
      </c>
      <c r="L28" s="6">
        <v>179</v>
      </c>
      <c r="M28" s="6">
        <v>200</v>
      </c>
      <c r="N28" s="26">
        <f t="shared" si="3"/>
        <v>15.987210231814547</v>
      </c>
      <c r="O28" s="6">
        <v>209</v>
      </c>
      <c r="P28" s="6">
        <v>135</v>
      </c>
      <c r="Q28" s="26">
        <f t="shared" si="4"/>
        <v>10.79136690647482</v>
      </c>
      <c r="R28" s="6">
        <v>143</v>
      </c>
      <c r="S28" s="6">
        <v>1</v>
      </c>
      <c r="T28" s="26">
        <f t="shared" si="5"/>
        <v>0.07993605115907274</v>
      </c>
      <c r="U28" s="6">
        <v>2</v>
      </c>
      <c r="V28" s="72" t="s">
        <v>639</v>
      </c>
      <c r="W28" s="6">
        <v>1</v>
      </c>
      <c r="X28" s="26">
        <f t="shared" si="6"/>
        <v>0.07993605115907274</v>
      </c>
      <c r="Y28" s="6">
        <v>1</v>
      </c>
      <c r="Z28" s="6">
        <v>0</v>
      </c>
      <c r="AA28" s="26">
        <f t="shared" si="7"/>
        <v>0</v>
      </c>
      <c r="AB28" s="6">
        <v>0</v>
      </c>
      <c r="AC28" s="6">
        <v>1</v>
      </c>
      <c r="AD28" s="26">
        <f t="shared" si="8"/>
        <v>0.07993605115907274</v>
      </c>
      <c r="AE28" s="6">
        <v>1</v>
      </c>
      <c r="AF28" s="6">
        <v>2</v>
      </c>
      <c r="AG28" s="26">
        <f t="shared" si="9"/>
        <v>0.15987210231814547</v>
      </c>
      <c r="AH28" s="6">
        <v>2</v>
      </c>
      <c r="AI28" s="6">
        <v>14</v>
      </c>
      <c r="AJ28" s="26">
        <f t="shared" si="10"/>
        <v>1.1191047162270185</v>
      </c>
      <c r="AK28" s="6">
        <v>14</v>
      </c>
      <c r="AL28" s="6">
        <v>36</v>
      </c>
      <c r="AM28" s="26">
        <f t="shared" si="11"/>
        <v>2.877697841726619</v>
      </c>
      <c r="AN28" s="6">
        <v>36</v>
      </c>
      <c r="AO28" s="6">
        <v>0</v>
      </c>
      <c r="AP28" s="26">
        <f t="shared" si="12"/>
        <v>0</v>
      </c>
      <c r="AQ28" s="6">
        <v>0</v>
      </c>
      <c r="AR28" s="72" t="s">
        <v>639</v>
      </c>
      <c r="AS28" s="6">
        <v>2</v>
      </c>
      <c r="AT28" s="26">
        <f t="shared" si="13"/>
        <v>0.15987210231814547</v>
      </c>
      <c r="AU28" s="6">
        <v>2</v>
      </c>
      <c r="AV28" s="6">
        <v>11</v>
      </c>
      <c r="AW28" s="26">
        <f t="shared" si="14"/>
        <v>0.8792965627498002</v>
      </c>
      <c r="AX28" s="6">
        <v>11</v>
      </c>
      <c r="AY28" s="6">
        <v>2</v>
      </c>
      <c r="AZ28" s="26">
        <f t="shared" si="15"/>
        <v>0.15987210231814547</v>
      </c>
      <c r="BA28" s="6">
        <v>2</v>
      </c>
    </row>
    <row r="29" spans="1:53" s="40" customFormat="1" ht="13.5" customHeight="1">
      <c r="A29" s="72" t="s">
        <v>582</v>
      </c>
      <c r="B29" s="6">
        <v>130</v>
      </c>
      <c r="C29" s="6">
        <f t="shared" si="17"/>
        <v>61</v>
      </c>
      <c r="D29" s="6">
        <v>0</v>
      </c>
      <c r="E29" s="26">
        <f t="shared" si="0"/>
        <v>0</v>
      </c>
      <c r="F29" s="6">
        <v>0</v>
      </c>
      <c r="G29" s="6">
        <v>1</v>
      </c>
      <c r="H29" s="26">
        <f t="shared" si="1"/>
        <v>0.7692307692307693</v>
      </c>
      <c r="I29" s="6">
        <v>1</v>
      </c>
      <c r="J29" s="6">
        <v>23</v>
      </c>
      <c r="K29" s="26">
        <f t="shared" si="2"/>
        <v>17.692307692307693</v>
      </c>
      <c r="L29" s="6">
        <v>27</v>
      </c>
      <c r="M29" s="6">
        <v>15</v>
      </c>
      <c r="N29" s="26">
        <f t="shared" si="3"/>
        <v>11.538461538461538</v>
      </c>
      <c r="O29" s="6">
        <v>16</v>
      </c>
      <c r="P29" s="6">
        <v>12</v>
      </c>
      <c r="Q29" s="26">
        <f t="shared" si="4"/>
        <v>9.230769230769232</v>
      </c>
      <c r="R29" s="6">
        <v>12</v>
      </c>
      <c r="S29" s="6">
        <v>0</v>
      </c>
      <c r="T29" s="26">
        <f t="shared" si="5"/>
        <v>0</v>
      </c>
      <c r="U29" s="6">
        <v>0</v>
      </c>
      <c r="V29" s="72" t="s">
        <v>582</v>
      </c>
      <c r="W29" s="6">
        <v>0</v>
      </c>
      <c r="X29" s="26">
        <f t="shared" si="6"/>
        <v>0</v>
      </c>
      <c r="Y29" s="6">
        <v>0</v>
      </c>
      <c r="Z29" s="6">
        <v>0</v>
      </c>
      <c r="AA29" s="26">
        <f t="shared" si="7"/>
        <v>0</v>
      </c>
      <c r="AB29" s="6">
        <v>0</v>
      </c>
      <c r="AC29" s="6">
        <v>1</v>
      </c>
      <c r="AD29" s="26">
        <f t="shared" si="8"/>
        <v>0.7692307692307693</v>
      </c>
      <c r="AE29" s="6">
        <v>2</v>
      </c>
      <c r="AF29" s="6">
        <v>0</v>
      </c>
      <c r="AG29" s="26">
        <f t="shared" si="9"/>
        <v>0</v>
      </c>
      <c r="AH29" s="6">
        <v>0</v>
      </c>
      <c r="AI29" s="6">
        <v>2</v>
      </c>
      <c r="AJ29" s="26">
        <f t="shared" si="10"/>
        <v>1.5384615384615385</v>
      </c>
      <c r="AK29" s="6">
        <v>2</v>
      </c>
      <c r="AL29" s="6">
        <v>1</v>
      </c>
      <c r="AM29" s="26">
        <f t="shared" si="11"/>
        <v>0.7692307692307693</v>
      </c>
      <c r="AN29" s="6">
        <v>1</v>
      </c>
      <c r="AO29" s="6">
        <v>0</v>
      </c>
      <c r="AP29" s="26">
        <f t="shared" si="12"/>
        <v>0</v>
      </c>
      <c r="AQ29" s="6">
        <v>0</v>
      </c>
      <c r="AR29" s="72" t="s">
        <v>582</v>
      </c>
      <c r="AS29" s="6">
        <v>0</v>
      </c>
      <c r="AT29" s="26">
        <f t="shared" si="13"/>
        <v>0</v>
      </c>
      <c r="AU29" s="6">
        <v>0</v>
      </c>
      <c r="AV29" s="6">
        <v>0</v>
      </c>
      <c r="AW29" s="26">
        <f t="shared" si="14"/>
        <v>0</v>
      </c>
      <c r="AX29" s="6">
        <v>0</v>
      </c>
      <c r="AY29" s="6">
        <v>0</v>
      </c>
      <c r="AZ29" s="26">
        <f t="shared" si="15"/>
        <v>0</v>
      </c>
      <c r="BA29" s="6">
        <v>0</v>
      </c>
    </row>
    <row r="30" spans="1:53" s="40" customFormat="1" ht="13.5" customHeight="1">
      <c r="A30" s="72" t="s">
        <v>583</v>
      </c>
      <c r="B30" s="6">
        <v>14</v>
      </c>
      <c r="C30" s="6">
        <f t="shared" si="17"/>
        <v>12</v>
      </c>
      <c r="D30" s="6">
        <v>0</v>
      </c>
      <c r="E30" s="26">
        <f t="shared" si="0"/>
        <v>0</v>
      </c>
      <c r="F30" s="6">
        <v>0</v>
      </c>
      <c r="G30" s="6">
        <v>0</v>
      </c>
      <c r="H30" s="26">
        <f t="shared" si="1"/>
        <v>0</v>
      </c>
      <c r="I30" s="6">
        <v>0</v>
      </c>
      <c r="J30" s="6">
        <v>2</v>
      </c>
      <c r="K30" s="26">
        <f t="shared" si="2"/>
        <v>14.285714285714285</v>
      </c>
      <c r="L30" s="6">
        <v>2</v>
      </c>
      <c r="M30" s="6">
        <v>3</v>
      </c>
      <c r="N30" s="26">
        <f t="shared" si="3"/>
        <v>21.428571428571427</v>
      </c>
      <c r="O30" s="6">
        <v>4</v>
      </c>
      <c r="P30" s="6">
        <v>3</v>
      </c>
      <c r="Q30" s="26">
        <f t="shared" si="4"/>
        <v>21.428571428571427</v>
      </c>
      <c r="R30" s="6">
        <v>3</v>
      </c>
      <c r="S30" s="6">
        <v>0</v>
      </c>
      <c r="T30" s="26">
        <f t="shared" si="5"/>
        <v>0</v>
      </c>
      <c r="U30" s="6">
        <v>0</v>
      </c>
      <c r="V30" s="72" t="s">
        <v>583</v>
      </c>
      <c r="W30" s="6">
        <v>0</v>
      </c>
      <c r="X30" s="26">
        <f t="shared" si="6"/>
        <v>0</v>
      </c>
      <c r="Y30" s="6">
        <v>0</v>
      </c>
      <c r="Z30" s="6">
        <v>0</v>
      </c>
      <c r="AA30" s="26">
        <f t="shared" si="7"/>
        <v>0</v>
      </c>
      <c r="AB30" s="6">
        <v>0</v>
      </c>
      <c r="AC30" s="6">
        <v>0</v>
      </c>
      <c r="AD30" s="26">
        <f t="shared" si="8"/>
        <v>0</v>
      </c>
      <c r="AE30" s="6">
        <v>0</v>
      </c>
      <c r="AF30" s="6">
        <v>0</v>
      </c>
      <c r="AG30" s="26">
        <f t="shared" si="9"/>
        <v>0</v>
      </c>
      <c r="AH30" s="6">
        <v>0</v>
      </c>
      <c r="AI30" s="6">
        <v>1</v>
      </c>
      <c r="AJ30" s="26">
        <f t="shared" si="10"/>
        <v>7.142857142857142</v>
      </c>
      <c r="AK30" s="6">
        <v>1</v>
      </c>
      <c r="AL30" s="6">
        <v>2</v>
      </c>
      <c r="AM30" s="26">
        <f t="shared" si="11"/>
        <v>14.285714285714285</v>
      </c>
      <c r="AN30" s="6">
        <v>2</v>
      </c>
      <c r="AO30" s="6">
        <v>0</v>
      </c>
      <c r="AP30" s="26">
        <f t="shared" si="12"/>
        <v>0</v>
      </c>
      <c r="AQ30" s="6">
        <v>0</v>
      </c>
      <c r="AR30" s="72" t="s">
        <v>583</v>
      </c>
      <c r="AS30" s="6">
        <v>0</v>
      </c>
      <c r="AT30" s="26">
        <f t="shared" si="13"/>
        <v>0</v>
      </c>
      <c r="AU30" s="6">
        <v>0</v>
      </c>
      <c r="AV30" s="6">
        <v>0</v>
      </c>
      <c r="AW30" s="26">
        <f t="shared" si="14"/>
        <v>0</v>
      </c>
      <c r="AX30" s="6">
        <v>0</v>
      </c>
      <c r="AY30" s="6">
        <v>0</v>
      </c>
      <c r="AZ30" s="26">
        <f t="shared" si="15"/>
        <v>0</v>
      </c>
      <c r="BA30" s="6">
        <v>0</v>
      </c>
    </row>
    <row r="31" spans="1:53" s="40" customFormat="1" ht="13.5" customHeight="1">
      <c r="A31" s="72" t="s">
        <v>638</v>
      </c>
      <c r="B31" s="6">
        <v>1568</v>
      </c>
      <c r="C31" s="6">
        <f t="shared" si="17"/>
        <v>741</v>
      </c>
      <c r="D31" s="6">
        <v>4</v>
      </c>
      <c r="E31" s="26">
        <f t="shared" si="0"/>
        <v>0.25510204081632654</v>
      </c>
      <c r="F31" s="6">
        <v>4</v>
      </c>
      <c r="G31" s="6">
        <v>1</v>
      </c>
      <c r="H31" s="26">
        <f t="shared" si="1"/>
        <v>0.06377551020408163</v>
      </c>
      <c r="I31" s="6">
        <v>2</v>
      </c>
      <c r="J31" s="6">
        <v>238</v>
      </c>
      <c r="K31" s="26">
        <f t="shared" si="2"/>
        <v>15.178571428571427</v>
      </c>
      <c r="L31" s="6">
        <v>267</v>
      </c>
      <c r="M31" s="6">
        <v>212</v>
      </c>
      <c r="N31" s="26">
        <f t="shared" si="3"/>
        <v>13.520408163265307</v>
      </c>
      <c r="O31" s="6">
        <v>223</v>
      </c>
      <c r="P31" s="6">
        <v>125</v>
      </c>
      <c r="Q31" s="26">
        <f t="shared" si="4"/>
        <v>7.971938775510204</v>
      </c>
      <c r="R31" s="6">
        <v>131</v>
      </c>
      <c r="S31" s="6">
        <v>0</v>
      </c>
      <c r="T31" s="26">
        <f t="shared" si="5"/>
        <v>0</v>
      </c>
      <c r="U31" s="6">
        <v>0</v>
      </c>
      <c r="V31" s="72" t="s">
        <v>638</v>
      </c>
      <c r="W31" s="6">
        <v>1</v>
      </c>
      <c r="X31" s="26">
        <f t="shared" si="6"/>
        <v>0.06377551020408163</v>
      </c>
      <c r="Y31" s="6">
        <v>1</v>
      </c>
      <c r="Z31" s="6">
        <v>0</v>
      </c>
      <c r="AA31" s="26">
        <f t="shared" si="7"/>
        <v>0</v>
      </c>
      <c r="AB31" s="6">
        <v>0</v>
      </c>
      <c r="AC31" s="6">
        <v>7</v>
      </c>
      <c r="AD31" s="26">
        <f t="shared" si="8"/>
        <v>0.4464285714285714</v>
      </c>
      <c r="AE31" s="6">
        <v>7</v>
      </c>
      <c r="AF31" s="6">
        <v>0</v>
      </c>
      <c r="AG31" s="26">
        <f t="shared" si="9"/>
        <v>0</v>
      </c>
      <c r="AH31" s="6">
        <v>0</v>
      </c>
      <c r="AI31" s="6">
        <v>10</v>
      </c>
      <c r="AJ31" s="26">
        <f t="shared" si="10"/>
        <v>0.6377551020408163</v>
      </c>
      <c r="AK31" s="6">
        <v>10</v>
      </c>
      <c r="AL31" s="6">
        <v>50</v>
      </c>
      <c r="AM31" s="26">
        <f t="shared" si="11"/>
        <v>3.188775510204082</v>
      </c>
      <c r="AN31" s="6">
        <v>50</v>
      </c>
      <c r="AO31" s="6">
        <v>0</v>
      </c>
      <c r="AP31" s="26">
        <f t="shared" si="12"/>
        <v>0</v>
      </c>
      <c r="AQ31" s="6">
        <v>0</v>
      </c>
      <c r="AR31" s="72" t="s">
        <v>638</v>
      </c>
      <c r="AS31" s="6">
        <v>0</v>
      </c>
      <c r="AT31" s="26">
        <f t="shared" si="13"/>
        <v>0</v>
      </c>
      <c r="AU31" s="6">
        <v>0</v>
      </c>
      <c r="AV31" s="6">
        <v>44</v>
      </c>
      <c r="AW31" s="26">
        <f t="shared" si="14"/>
        <v>2.806122448979592</v>
      </c>
      <c r="AX31" s="6">
        <v>45</v>
      </c>
      <c r="AY31" s="6">
        <v>1</v>
      </c>
      <c r="AZ31" s="26">
        <f t="shared" si="15"/>
        <v>0.06377551020408163</v>
      </c>
      <c r="BA31" s="6">
        <v>1</v>
      </c>
    </row>
    <row r="32" spans="1:53" s="40" customFormat="1" ht="24" customHeight="1">
      <c r="A32" s="72" t="s">
        <v>619</v>
      </c>
      <c r="B32" s="6">
        <v>6115</v>
      </c>
      <c r="C32" s="6">
        <f t="shared" si="17"/>
        <v>1538</v>
      </c>
      <c r="D32" s="6">
        <v>21</v>
      </c>
      <c r="E32" s="26">
        <f t="shared" si="0"/>
        <v>0.34341782502044155</v>
      </c>
      <c r="F32" s="6">
        <v>21</v>
      </c>
      <c r="G32" s="6">
        <v>29</v>
      </c>
      <c r="H32" s="26">
        <f t="shared" si="1"/>
        <v>0.4742436631234669</v>
      </c>
      <c r="I32" s="6">
        <v>29</v>
      </c>
      <c r="J32" s="6">
        <v>412</v>
      </c>
      <c r="K32" s="26">
        <f t="shared" si="2"/>
        <v>6.737530662305806</v>
      </c>
      <c r="L32" s="6">
        <v>473</v>
      </c>
      <c r="M32" s="6">
        <v>405</v>
      </c>
      <c r="N32" s="26">
        <f t="shared" si="3"/>
        <v>6.623058053965658</v>
      </c>
      <c r="O32" s="6">
        <v>456</v>
      </c>
      <c r="P32" s="6">
        <v>227</v>
      </c>
      <c r="Q32" s="26">
        <f t="shared" si="4"/>
        <v>3.7121831561733445</v>
      </c>
      <c r="R32" s="6">
        <v>255</v>
      </c>
      <c r="S32" s="6">
        <v>5</v>
      </c>
      <c r="T32" s="26">
        <f t="shared" si="5"/>
        <v>0.08176614881439084</v>
      </c>
      <c r="U32" s="6">
        <v>5</v>
      </c>
      <c r="V32" s="72" t="s">
        <v>619</v>
      </c>
      <c r="W32" s="6">
        <v>18</v>
      </c>
      <c r="X32" s="26">
        <f t="shared" si="6"/>
        <v>0.294358135731807</v>
      </c>
      <c r="Y32" s="6">
        <v>18</v>
      </c>
      <c r="Z32" s="6">
        <v>6</v>
      </c>
      <c r="AA32" s="26">
        <f t="shared" si="7"/>
        <v>0.09811937857726902</v>
      </c>
      <c r="AB32" s="6">
        <v>6</v>
      </c>
      <c r="AC32" s="6">
        <v>7</v>
      </c>
      <c r="AD32" s="26">
        <f t="shared" si="8"/>
        <v>0.11447260834014716</v>
      </c>
      <c r="AE32" s="6">
        <v>11</v>
      </c>
      <c r="AF32" s="6">
        <v>12</v>
      </c>
      <c r="AG32" s="26">
        <f t="shared" si="9"/>
        <v>0.19623875715453803</v>
      </c>
      <c r="AH32" s="6">
        <v>13</v>
      </c>
      <c r="AI32" s="6">
        <v>19</v>
      </c>
      <c r="AJ32" s="26">
        <f t="shared" si="10"/>
        <v>0.3107113654946852</v>
      </c>
      <c r="AK32" s="6">
        <v>19</v>
      </c>
      <c r="AL32" s="6">
        <v>160</v>
      </c>
      <c r="AM32" s="26">
        <f t="shared" si="11"/>
        <v>2.616516762060507</v>
      </c>
      <c r="AN32" s="6">
        <v>160</v>
      </c>
      <c r="AO32" s="6">
        <v>4</v>
      </c>
      <c r="AP32" s="26">
        <f t="shared" si="12"/>
        <v>0.06541291905151267</v>
      </c>
      <c r="AQ32" s="6">
        <v>4</v>
      </c>
      <c r="AR32" s="72" t="s">
        <v>619</v>
      </c>
      <c r="AS32" s="6">
        <v>1</v>
      </c>
      <c r="AT32" s="26">
        <f t="shared" si="13"/>
        <v>0.016353229762878167</v>
      </c>
      <c r="AU32" s="6">
        <v>1</v>
      </c>
      <c r="AV32" s="6">
        <v>33</v>
      </c>
      <c r="AW32" s="26">
        <f t="shared" si="14"/>
        <v>0.5396565821749796</v>
      </c>
      <c r="AX32" s="6">
        <v>34</v>
      </c>
      <c r="AY32" s="6">
        <v>33</v>
      </c>
      <c r="AZ32" s="26">
        <f t="shared" si="15"/>
        <v>0.5396565821749796</v>
      </c>
      <c r="BA32" s="6">
        <v>33</v>
      </c>
    </row>
    <row r="33" spans="1:53" s="40" customFormat="1" ht="16.5" customHeight="1">
      <c r="A33" s="72" t="s">
        <v>612</v>
      </c>
      <c r="B33" s="6">
        <v>1847</v>
      </c>
      <c r="C33" s="6">
        <f t="shared" si="17"/>
        <v>657</v>
      </c>
      <c r="D33" s="6">
        <v>6</v>
      </c>
      <c r="E33" s="26">
        <f t="shared" si="0"/>
        <v>0.32485110990795885</v>
      </c>
      <c r="F33" s="6">
        <v>6</v>
      </c>
      <c r="G33" s="6">
        <v>15</v>
      </c>
      <c r="H33" s="26">
        <f t="shared" si="1"/>
        <v>0.8121277747698972</v>
      </c>
      <c r="I33" s="6">
        <v>16</v>
      </c>
      <c r="J33" s="6">
        <v>239</v>
      </c>
      <c r="K33" s="26">
        <f t="shared" si="2"/>
        <v>12.939902544667028</v>
      </c>
      <c r="L33" s="6">
        <v>265</v>
      </c>
      <c r="M33" s="6">
        <v>190</v>
      </c>
      <c r="N33" s="26">
        <f t="shared" si="3"/>
        <v>10.286951813752031</v>
      </c>
      <c r="O33" s="6">
        <v>197</v>
      </c>
      <c r="P33" s="6">
        <v>104</v>
      </c>
      <c r="Q33" s="26">
        <f t="shared" si="4"/>
        <v>5.630752571737953</v>
      </c>
      <c r="R33" s="6">
        <v>117</v>
      </c>
      <c r="S33" s="6">
        <v>1</v>
      </c>
      <c r="T33" s="26">
        <f t="shared" si="5"/>
        <v>0.05414185165132648</v>
      </c>
      <c r="U33" s="6">
        <v>1</v>
      </c>
      <c r="V33" s="72" t="s">
        <v>612</v>
      </c>
      <c r="W33" s="6">
        <v>3</v>
      </c>
      <c r="X33" s="26">
        <f t="shared" si="6"/>
        <v>0.16242555495397942</v>
      </c>
      <c r="Y33" s="6">
        <v>3</v>
      </c>
      <c r="Z33" s="6">
        <v>1</v>
      </c>
      <c r="AA33" s="26">
        <f t="shared" si="7"/>
        <v>0.05414185165132648</v>
      </c>
      <c r="AB33" s="6">
        <v>1</v>
      </c>
      <c r="AC33" s="6">
        <v>5</v>
      </c>
      <c r="AD33" s="26">
        <f t="shared" si="8"/>
        <v>0.2707092582566324</v>
      </c>
      <c r="AE33" s="6">
        <v>8</v>
      </c>
      <c r="AF33" s="6">
        <v>6</v>
      </c>
      <c r="AG33" s="26">
        <f t="shared" si="9"/>
        <v>0.32485110990795885</v>
      </c>
      <c r="AH33" s="6">
        <v>6</v>
      </c>
      <c r="AI33" s="6">
        <v>11</v>
      </c>
      <c r="AJ33" s="26">
        <f t="shared" si="10"/>
        <v>0.5955603681645912</v>
      </c>
      <c r="AK33" s="6">
        <v>11</v>
      </c>
      <c r="AL33" s="6">
        <v>7</v>
      </c>
      <c r="AM33" s="26">
        <f t="shared" si="11"/>
        <v>0.3789929615592853</v>
      </c>
      <c r="AN33" s="6">
        <v>7</v>
      </c>
      <c r="AO33" s="6">
        <v>1</v>
      </c>
      <c r="AP33" s="26">
        <f t="shared" si="12"/>
        <v>0.05414185165132648</v>
      </c>
      <c r="AQ33" s="6">
        <v>1</v>
      </c>
      <c r="AR33" s="72" t="s">
        <v>612</v>
      </c>
      <c r="AS33" s="6">
        <v>0</v>
      </c>
      <c r="AT33" s="26">
        <f t="shared" si="13"/>
        <v>0</v>
      </c>
      <c r="AU33" s="6">
        <v>0</v>
      </c>
      <c r="AV33" s="6">
        <v>17</v>
      </c>
      <c r="AW33" s="26">
        <f t="shared" si="14"/>
        <v>0.9204114780725501</v>
      </c>
      <c r="AX33" s="6">
        <v>18</v>
      </c>
      <c r="AY33" s="6">
        <v>0</v>
      </c>
      <c r="AZ33" s="26">
        <f t="shared" si="15"/>
        <v>0</v>
      </c>
      <c r="BA33" s="6">
        <v>0</v>
      </c>
    </row>
    <row r="34" spans="1:53" s="40" customFormat="1" ht="16.5" customHeight="1">
      <c r="A34" s="72" t="s">
        <v>614</v>
      </c>
      <c r="B34" s="6">
        <v>301</v>
      </c>
      <c r="C34" s="6">
        <f t="shared" si="17"/>
        <v>59</v>
      </c>
      <c r="D34" s="6">
        <v>0</v>
      </c>
      <c r="E34" s="26">
        <f t="shared" si="0"/>
        <v>0</v>
      </c>
      <c r="F34" s="6">
        <v>0</v>
      </c>
      <c r="G34" s="6">
        <v>1</v>
      </c>
      <c r="H34" s="26">
        <f t="shared" si="1"/>
        <v>0.33222591362126247</v>
      </c>
      <c r="I34" s="6">
        <v>1</v>
      </c>
      <c r="J34" s="6">
        <v>8</v>
      </c>
      <c r="K34" s="26">
        <f t="shared" si="2"/>
        <v>2.6578073089700998</v>
      </c>
      <c r="L34" s="6">
        <v>8</v>
      </c>
      <c r="M34" s="6">
        <v>34</v>
      </c>
      <c r="N34" s="26">
        <f t="shared" si="3"/>
        <v>11.295681063122924</v>
      </c>
      <c r="O34" s="6">
        <v>34</v>
      </c>
      <c r="P34" s="6">
        <v>16</v>
      </c>
      <c r="Q34" s="26">
        <f t="shared" si="4"/>
        <v>5.3156146179401995</v>
      </c>
      <c r="R34" s="6">
        <v>16</v>
      </c>
      <c r="S34" s="6">
        <v>0</v>
      </c>
      <c r="T34" s="26">
        <f t="shared" si="5"/>
        <v>0</v>
      </c>
      <c r="U34" s="6">
        <v>0</v>
      </c>
      <c r="V34" s="72" t="s">
        <v>614</v>
      </c>
      <c r="W34" s="6">
        <v>0</v>
      </c>
      <c r="X34" s="26">
        <f t="shared" si="6"/>
        <v>0</v>
      </c>
      <c r="Y34" s="6">
        <v>0</v>
      </c>
      <c r="Z34" s="6">
        <v>0</v>
      </c>
      <c r="AA34" s="26">
        <f t="shared" si="7"/>
        <v>0</v>
      </c>
      <c r="AB34" s="6">
        <v>0</v>
      </c>
      <c r="AC34" s="6">
        <v>0</v>
      </c>
      <c r="AD34" s="26">
        <f t="shared" si="8"/>
        <v>0</v>
      </c>
      <c r="AE34" s="6">
        <v>0</v>
      </c>
      <c r="AF34" s="6">
        <v>0</v>
      </c>
      <c r="AG34" s="26">
        <f t="shared" si="9"/>
        <v>0</v>
      </c>
      <c r="AH34" s="6">
        <v>0</v>
      </c>
      <c r="AI34" s="6">
        <v>0</v>
      </c>
      <c r="AJ34" s="26">
        <f t="shared" si="10"/>
        <v>0</v>
      </c>
      <c r="AK34" s="6">
        <v>0</v>
      </c>
      <c r="AL34" s="6">
        <v>0</v>
      </c>
      <c r="AM34" s="26">
        <f t="shared" si="11"/>
        <v>0</v>
      </c>
      <c r="AN34" s="6">
        <v>0</v>
      </c>
      <c r="AO34" s="6">
        <v>0</v>
      </c>
      <c r="AP34" s="26">
        <f t="shared" si="12"/>
        <v>0</v>
      </c>
      <c r="AQ34" s="6">
        <v>0</v>
      </c>
      <c r="AR34" s="72" t="s">
        <v>614</v>
      </c>
      <c r="AS34" s="6">
        <v>0</v>
      </c>
      <c r="AT34" s="26">
        <f t="shared" si="13"/>
        <v>0</v>
      </c>
      <c r="AU34" s="6">
        <v>0</v>
      </c>
      <c r="AV34" s="6">
        <v>0</v>
      </c>
      <c r="AW34" s="26">
        <f t="shared" si="14"/>
        <v>0</v>
      </c>
      <c r="AX34" s="6">
        <v>0</v>
      </c>
      <c r="AY34" s="6">
        <v>0</v>
      </c>
      <c r="AZ34" s="26">
        <f t="shared" si="15"/>
        <v>0</v>
      </c>
      <c r="BA34" s="6">
        <v>0</v>
      </c>
    </row>
    <row r="35" spans="1:53" s="40" customFormat="1" ht="16.5" customHeight="1">
      <c r="A35" s="72" t="s">
        <v>613</v>
      </c>
      <c r="B35" s="6">
        <v>144</v>
      </c>
      <c r="C35" s="6">
        <f>SUM(F35+I35+L35+O35+R35+U35+Y35+AB35+AE35+AH35+AK35+AN35+AQ35+AU35+AX35+BA35)</f>
        <v>72</v>
      </c>
      <c r="D35" s="6">
        <v>0</v>
      </c>
      <c r="E35" s="26">
        <f t="shared" si="0"/>
        <v>0</v>
      </c>
      <c r="F35" s="6">
        <v>0</v>
      </c>
      <c r="G35" s="6">
        <v>0</v>
      </c>
      <c r="H35" s="26">
        <f t="shared" si="1"/>
        <v>0</v>
      </c>
      <c r="I35" s="6">
        <v>0</v>
      </c>
      <c r="J35" s="6">
        <v>10</v>
      </c>
      <c r="K35" s="26">
        <f t="shared" si="2"/>
        <v>6.944444444444445</v>
      </c>
      <c r="L35" s="6">
        <v>10</v>
      </c>
      <c r="M35" s="6">
        <v>41</v>
      </c>
      <c r="N35" s="26">
        <f t="shared" si="3"/>
        <v>28.47222222222222</v>
      </c>
      <c r="O35" s="6">
        <v>43</v>
      </c>
      <c r="P35" s="6">
        <v>18</v>
      </c>
      <c r="Q35" s="26">
        <f t="shared" si="4"/>
        <v>12.5</v>
      </c>
      <c r="R35" s="6">
        <v>19</v>
      </c>
      <c r="S35" s="6">
        <v>0</v>
      </c>
      <c r="T35" s="26">
        <f t="shared" si="5"/>
        <v>0</v>
      </c>
      <c r="U35" s="6">
        <v>0</v>
      </c>
      <c r="V35" s="72" t="s">
        <v>613</v>
      </c>
      <c r="W35" s="6">
        <v>0</v>
      </c>
      <c r="X35" s="26">
        <f t="shared" si="6"/>
        <v>0</v>
      </c>
      <c r="Y35" s="6">
        <v>0</v>
      </c>
      <c r="Z35" s="6">
        <v>0</v>
      </c>
      <c r="AA35" s="26">
        <f t="shared" si="7"/>
        <v>0</v>
      </c>
      <c r="AB35" s="6">
        <v>0</v>
      </c>
      <c r="AC35" s="6">
        <v>0</v>
      </c>
      <c r="AD35" s="26">
        <f t="shared" si="8"/>
        <v>0</v>
      </c>
      <c r="AE35" s="6">
        <v>0</v>
      </c>
      <c r="AF35" s="6">
        <v>0</v>
      </c>
      <c r="AG35" s="26">
        <f t="shared" si="9"/>
        <v>0</v>
      </c>
      <c r="AH35" s="6">
        <v>0</v>
      </c>
      <c r="AI35" s="6">
        <v>0</v>
      </c>
      <c r="AJ35" s="26">
        <f t="shared" si="10"/>
        <v>0</v>
      </c>
      <c r="AK35" s="6">
        <v>0</v>
      </c>
      <c r="AL35" s="6">
        <v>0</v>
      </c>
      <c r="AM35" s="26">
        <f t="shared" si="11"/>
        <v>0</v>
      </c>
      <c r="AN35" s="6">
        <v>0</v>
      </c>
      <c r="AO35" s="6">
        <v>0</v>
      </c>
      <c r="AP35" s="26">
        <f t="shared" si="12"/>
        <v>0</v>
      </c>
      <c r="AQ35" s="6">
        <v>0</v>
      </c>
      <c r="AR35" s="72" t="s">
        <v>613</v>
      </c>
      <c r="AS35" s="6">
        <v>0</v>
      </c>
      <c r="AT35" s="26">
        <f t="shared" si="13"/>
        <v>0</v>
      </c>
      <c r="AU35" s="6">
        <v>0</v>
      </c>
      <c r="AV35" s="6">
        <v>0</v>
      </c>
      <c r="AW35" s="26">
        <f t="shared" si="14"/>
        <v>0</v>
      </c>
      <c r="AX35" s="6">
        <v>0</v>
      </c>
      <c r="AY35" s="6">
        <v>0</v>
      </c>
      <c r="AZ35" s="26">
        <f t="shared" si="15"/>
        <v>0</v>
      </c>
      <c r="BA35" s="6">
        <v>0</v>
      </c>
    </row>
    <row r="36" spans="1:53" s="40" customFormat="1" ht="16.5" customHeight="1">
      <c r="A36" s="72" t="s">
        <v>584</v>
      </c>
      <c r="B36" s="6">
        <v>44</v>
      </c>
      <c r="C36" s="6">
        <f t="shared" si="17"/>
        <v>38</v>
      </c>
      <c r="D36" s="6">
        <v>0</v>
      </c>
      <c r="E36" s="26">
        <f t="shared" si="0"/>
        <v>0</v>
      </c>
      <c r="F36" s="6">
        <v>0</v>
      </c>
      <c r="G36" s="6">
        <v>0</v>
      </c>
      <c r="H36" s="26">
        <f t="shared" si="1"/>
        <v>0</v>
      </c>
      <c r="I36" s="6">
        <v>0</v>
      </c>
      <c r="J36" s="6">
        <v>2</v>
      </c>
      <c r="K36" s="26">
        <f t="shared" si="2"/>
        <v>4.545454545454546</v>
      </c>
      <c r="L36" s="6">
        <v>2</v>
      </c>
      <c r="M36" s="6">
        <v>28</v>
      </c>
      <c r="N36" s="26">
        <f t="shared" si="3"/>
        <v>63.63636363636363</v>
      </c>
      <c r="O36" s="6">
        <v>29</v>
      </c>
      <c r="P36" s="6">
        <v>5</v>
      </c>
      <c r="Q36" s="26">
        <f t="shared" si="4"/>
        <v>11.363636363636363</v>
      </c>
      <c r="R36" s="6">
        <v>5</v>
      </c>
      <c r="S36" s="6">
        <v>0</v>
      </c>
      <c r="T36" s="26">
        <f t="shared" si="5"/>
        <v>0</v>
      </c>
      <c r="U36" s="6">
        <v>0</v>
      </c>
      <c r="V36" s="72" t="s">
        <v>584</v>
      </c>
      <c r="W36" s="6">
        <v>0</v>
      </c>
      <c r="X36" s="26">
        <f t="shared" si="6"/>
        <v>0</v>
      </c>
      <c r="Y36" s="6">
        <v>0</v>
      </c>
      <c r="Z36" s="6">
        <v>0</v>
      </c>
      <c r="AA36" s="26">
        <f t="shared" si="7"/>
        <v>0</v>
      </c>
      <c r="AB36" s="6">
        <v>0</v>
      </c>
      <c r="AC36" s="6">
        <v>0</v>
      </c>
      <c r="AD36" s="26">
        <f t="shared" si="8"/>
        <v>0</v>
      </c>
      <c r="AE36" s="6">
        <v>0</v>
      </c>
      <c r="AF36" s="6">
        <v>0</v>
      </c>
      <c r="AG36" s="26">
        <f t="shared" si="9"/>
        <v>0</v>
      </c>
      <c r="AH36" s="6">
        <v>0</v>
      </c>
      <c r="AI36" s="6">
        <v>0</v>
      </c>
      <c r="AJ36" s="26">
        <f t="shared" si="10"/>
        <v>0</v>
      </c>
      <c r="AK36" s="6">
        <v>0</v>
      </c>
      <c r="AL36" s="6">
        <v>0</v>
      </c>
      <c r="AM36" s="26">
        <f t="shared" si="11"/>
        <v>0</v>
      </c>
      <c r="AN36" s="6">
        <v>0</v>
      </c>
      <c r="AO36" s="6">
        <v>0</v>
      </c>
      <c r="AP36" s="26">
        <f t="shared" si="12"/>
        <v>0</v>
      </c>
      <c r="AQ36" s="6">
        <v>0</v>
      </c>
      <c r="AR36" s="72" t="s">
        <v>584</v>
      </c>
      <c r="AS36" s="6">
        <v>0</v>
      </c>
      <c r="AT36" s="26">
        <f t="shared" si="13"/>
        <v>0</v>
      </c>
      <c r="AU36" s="6">
        <v>0</v>
      </c>
      <c r="AV36" s="6">
        <v>2</v>
      </c>
      <c r="AW36" s="26">
        <f t="shared" si="14"/>
        <v>4.545454545454546</v>
      </c>
      <c r="AX36" s="6">
        <v>2</v>
      </c>
      <c r="AY36" s="6">
        <v>0</v>
      </c>
      <c r="AZ36" s="26">
        <f t="shared" si="15"/>
        <v>0</v>
      </c>
      <c r="BA36" s="6">
        <v>0</v>
      </c>
    </row>
    <row r="37" spans="1:53" s="46" customFormat="1" ht="16.5" customHeight="1" thickBot="1">
      <c r="A37" s="73" t="s">
        <v>109</v>
      </c>
      <c r="B37" s="6">
        <v>98</v>
      </c>
      <c r="C37" s="6">
        <f t="shared" si="17"/>
        <v>32</v>
      </c>
      <c r="D37" s="6">
        <v>0</v>
      </c>
      <c r="E37" s="26">
        <f t="shared" si="0"/>
        <v>0</v>
      </c>
      <c r="F37" s="6">
        <v>0</v>
      </c>
      <c r="G37" s="6">
        <v>1</v>
      </c>
      <c r="H37" s="26">
        <f t="shared" si="1"/>
        <v>1.0204081632653061</v>
      </c>
      <c r="I37" s="6">
        <v>1</v>
      </c>
      <c r="J37" s="6">
        <v>3</v>
      </c>
      <c r="K37" s="26">
        <f t="shared" si="2"/>
        <v>3.061224489795918</v>
      </c>
      <c r="L37" s="6">
        <v>3</v>
      </c>
      <c r="M37" s="6">
        <v>20</v>
      </c>
      <c r="N37" s="26">
        <f t="shared" si="3"/>
        <v>20.408163265306122</v>
      </c>
      <c r="O37" s="6">
        <v>21</v>
      </c>
      <c r="P37" s="6">
        <v>7</v>
      </c>
      <c r="Q37" s="26">
        <f t="shared" si="4"/>
        <v>7.142857142857142</v>
      </c>
      <c r="R37" s="6">
        <v>7</v>
      </c>
      <c r="S37" s="6">
        <v>0</v>
      </c>
      <c r="T37" s="26">
        <f t="shared" si="5"/>
        <v>0</v>
      </c>
      <c r="U37" s="6">
        <v>0</v>
      </c>
      <c r="V37" s="73" t="s">
        <v>109</v>
      </c>
      <c r="W37" s="6">
        <v>0</v>
      </c>
      <c r="X37" s="26">
        <f t="shared" si="6"/>
        <v>0</v>
      </c>
      <c r="Y37" s="6">
        <v>0</v>
      </c>
      <c r="Z37" s="6">
        <v>0</v>
      </c>
      <c r="AA37" s="26">
        <f t="shared" si="7"/>
        <v>0</v>
      </c>
      <c r="AB37" s="6">
        <v>0</v>
      </c>
      <c r="AC37" s="6">
        <v>0</v>
      </c>
      <c r="AD37" s="26">
        <f t="shared" si="8"/>
        <v>0</v>
      </c>
      <c r="AE37" s="6">
        <v>0</v>
      </c>
      <c r="AF37" s="6">
        <v>0</v>
      </c>
      <c r="AG37" s="26">
        <f t="shared" si="9"/>
        <v>0</v>
      </c>
      <c r="AH37" s="6">
        <v>0</v>
      </c>
      <c r="AI37" s="6">
        <v>0</v>
      </c>
      <c r="AJ37" s="26">
        <f t="shared" si="10"/>
        <v>0</v>
      </c>
      <c r="AK37" s="6">
        <v>0</v>
      </c>
      <c r="AL37" s="6">
        <v>0</v>
      </c>
      <c r="AM37" s="26">
        <f t="shared" si="11"/>
        <v>0</v>
      </c>
      <c r="AN37" s="6">
        <v>0</v>
      </c>
      <c r="AO37" s="6">
        <v>0</v>
      </c>
      <c r="AP37" s="26">
        <f t="shared" si="12"/>
        <v>0</v>
      </c>
      <c r="AQ37" s="6">
        <v>0</v>
      </c>
      <c r="AR37" s="73" t="s">
        <v>109</v>
      </c>
      <c r="AS37" s="6">
        <v>0</v>
      </c>
      <c r="AT37" s="26">
        <f t="shared" si="13"/>
        <v>0</v>
      </c>
      <c r="AU37" s="6">
        <v>0</v>
      </c>
      <c r="AV37" s="6">
        <v>0</v>
      </c>
      <c r="AW37" s="26">
        <f t="shared" si="14"/>
        <v>0</v>
      </c>
      <c r="AX37" s="6">
        <v>0</v>
      </c>
      <c r="AY37" s="6">
        <v>0</v>
      </c>
      <c r="AZ37" s="26">
        <f t="shared" si="15"/>
        <v>0</v>
      </c>
      <c r="BA37" s="6">
        <v>0</v>
      </c>
    </row>
    <row r="38" spans="1:53" s="40" customFormat="1" ht="12" customHeight="1">
      <c r="A38" s="62" t="s">
        <v>107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="40" customFormat="1" ht="48.75" customHeight="1"/>
    <row r="40" spans="1:53" s="40" customFormat="1" ht="13.5" customHeight="1">
      <c r="A40" s="88" t="s">
        <v>585</v>
      </c>
      <c r="B40" s="102"/>
      <c r="C40" s="102"/>
      <c r="D40" s="102"/>
      <c r="E40" s="102"/>
      <c r="F40" s="102"/>
      <c r="G40" s="102"/>
      <c r="H40" s="102"/>
      <c r="I40" s="102"/>
      <c r="J40" s="102" t="s">
        <v>586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88" t="s">
        <v>587</v>
      </c>
      <c r="W40" s="102"/>
      <c r="X40" s="102"/>
      <c r="Y40" s="102"/>
      <c r="Z40" s="102"/>
      <c r="AA40" s="102"/>
      <c r="AB40" s="102"/>
      <c r="AC40" s="102"/>
      <c r="AD40" s="102"/>
      <c r="AE40" s="102"/>
      <c r="AF40" s="88" t="s">
        <v>588</v>
      </c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 t="s">
        <v>589</v>
      </c>
      <c r="AS40" s="102"/>
      <c r="AT40" s="102"/>
      <c r="AU40" s="102"/>
      <c r="AV40" s="102"/>
      <c r="AW40" s="102"/>
      <c r="AX40" s="102"/>
      <c r="AY40" s="102"/>
      <c r="AZ40" s="102"/>
      <c r="BA40" s="102"/>
    </row>
  </sheetData>
  <mergeCells count="40">
    <mergeCell ref="AY3:BA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3:A5"/>
    <mergeCell ref="B3:B5"/>
    <mergeCell ref="C3:C5"/>
    <mergeCell ref="D3:I3"/>
    <mergeCell ref="D4:F4"/>
    <mergeCell ref="G4:I4"/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  <mergeCell ref="AR40:BA40"/>
    <mergeCell ref="A40:I40"/>
    <mergeCell ref="J40:U40"/>
    <mergeCell ref="V40:AE40"/>
    <mergeCell ref="AF40:AQ40"/>
  </mergeCells>
  <dataValidations count="1">
    <dataValidation type="whole" allowBlank="1" showInputMessage="1" showErrorMessage="1" errorTitle="嘿嘿！你粉混喔" error="數字必須素整數而且不得小於 0 也應該不會大於 50000000 吧" sqref="R24:S37 O24:P37 AU24:AV37 AX24:AY37 F24:G37 I24:J37 L24:M37 AK24:AL37 Y24:Z37 AB24:AC37 AE24:AF37 AH24:AI37 AQ24:AQ37 U24:U37 W24:W37 B24:B37 AN24:AO37 AS24:AS37 D24:D37 BA24:BA37 W9:W16 W18:W22 D9:D16 B9:B16 O18:P22 AQ9:AQ16 AQ18:AQ22 F18:G22 AU9:AV16 I18:J22 B18:B22 L18:M22 D18:D22 AN18:AO22 U9:U16 AX9:AY16 U18:U22 AN9:AO16 L9:M16 Y18:Z22 AB18:AC22 AK18:AL22 AH18:AI22 AE18:AF22 AK9:AL16 R9:S16 AS9:AS16 AS18:AS22 AX18:AY22 R18:S22 Y9:Z16 F9:G16 I9:J16 AE9:AF16 AB9:AC16 AU18:AV22 AH9:AI16 O9:P16 BA9:BA16 BA18:BA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claitmis2</cp:lastModifiedBy>
  <cp:lastPrinted>2012-05-09T02:48:44Z</cp:lastPrinted>
  <dcterms:created xsi:type="dcterms:W3CDTF">2002-09-19T02:57:14Z</dcterms:created>
  <dcterms:modified xsi:type="dcterms:W3CDTF">2012-05-09T02:48:48Z</dcterms:modified>
  <cp:category/>
  <cp:version/>
  <cp:contentType/>
  <cp:contentStatus/>
</cp:coreProperties>
</file>