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M026(3-1)" sheetId="1" r:id="rId1"/>
    <sheet name="M027(3-2)" sheetId="2" r:id="rId2"/>
    <sheet name="M028(3-3)" sheetId="3" r:id="rId3"/>
    <sheet name="M029(3-4)" sheetId="4" r:id="rId4"/>
    <sheet name="M030(3-5)" sheetId="5" r:id="rId5"/>
    <sheet name="M031(3-6)" sheetId="6" r:id="rId6"/>
    <sheet name="M032(3-7)" sheetId="7" r:id="rId7"/>
    <sheet name="M033(3-8)" sheetId="8" r:id="rId8"/>
    <sheet name="M034(3-9)" sheetId="9" r:id="rId9"/>
    <sheet name="M035(3-10)" sheetId="10" r:id="rId10"/>
  </sheets>
  <definedNames>
    <definedName name="_xlnm.Print_Area" localSheetId="0">'M026(3-1)'!$A$1:$M$54</definedName>
    <definedName name="_xlnm.Print_Area" localSheetId="1">'M027(3-2)'!$A$1:$BP$24</definedName>
  </definedNames>
  <calcPr fullCalcOnLoad="1"/>
</workbook>
</file>

<file path=xl/sharedStrings.xml><?xml version="1.0" encoding="utf-8"?>
<sst xmlns="http://schemas.openxmlformats.org/spreadsheetml/2006/main" count="959" uniqueCount="393">
  <si>
    <t>單位：座次</t>
  </si>
  <si>
    <t>種        類          別</t>
  </si>
  <si>
    <t>總    計</t>
  </si>
  <si>
    <t>計</t>
  </si>
  <si>
    <t>固定式起重機</t>
  </si>
  <si>
    <t>移動式起重機</t>
  </si>
  <si>
    <t>人字臂起重桿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</si>
  <si>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</si>
  <si>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</si>
  <si>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</si>
  <si>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</si>
  <si>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</si>
  <si>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</si>
  <si>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</si>
  <si>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</si>
  <si>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</si>
  <si>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</si>
  <si>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</si>
  <si>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</si>
  <si>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</si>
  <si>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</si>
  <si>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</si>
  <si>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</si>
  <si>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</si>
  <si>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</si>
  <si>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</si>
  <si>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</si>
  <si>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</si>
  <si>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</si>
  <si>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</si>
  <si>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</si>
  <si>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</si>
  <si>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</si>
  <si>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</si>
  <si>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</si>
  <si>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</si>
  <si>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</si>
  <si>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</si>
  <si>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</si>
  <si>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</si>
  <si>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</si>
  <si>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</si>
  <si>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</si>
  <si>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</si>
  <si>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</si>
  <si>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</si>
  <si>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</si>
  <si>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</si>
  <si>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</si>
  <si>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</si>
  <si>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</si>
  <si>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</si>
  <si>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</si>
  <si>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</si>
  <si>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</si>
  <si>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</si>
  <si>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</si>
  <si>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</si>
  <si>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</si>
  <si>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</si>
  <si>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</si>
  <si>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</si>
  <si>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</si>
  <si>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</si>
  <si>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</si>
  <si>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</si>
  <si>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</si>
  <si>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</si>
  <si>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</si>
  <si>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</si>
  <si>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</si>
  <si>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</si>
  <si>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</si>
  <si>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</si>
  <si>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</si>
  <si>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</si>
  <si>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</si>
  <si>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</si>
  <si>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</si>
  <si>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</si>
  <si>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</si>
  <si>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</si>
  <si>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</si>
  <si>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</si>
  <si>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</si>
  <si>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</si>
  <si>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</si>
  <si>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</si>
  <si>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</si>
  <si>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</si>
  <si>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</si>
  <si>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</si>
  <si>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</si>
  <si>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</si>
  <si>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</si>
  <si>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</si>
  <si>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</si>
  <si>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</si>
  <si>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</si>
  <si>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</si>
  <si>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</si>
  <si>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</si>
  <si>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</si>
  <si>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</si>
  <si>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</si>
  <si>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</si>
  <si>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</si>
  <si>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</si>
  <si>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</si>
  <si>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</si>
  <si>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</si>
  <si>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</si>
  <si>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</si>
  <si>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</si>
  <si>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</si>
  <si>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</si>
  <si>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</si>
  <si>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</si>
  <si>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</si>
  <si>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</si>
  <si>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</si>
  <si>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</si>
  <si>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</si>
  <si>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</si>
  <si>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</si>
  <si>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</si>
  <si>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</si>
  <si>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</si>
  <si>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</si>
  <si>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</si>
  <si>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</si>
  <si>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</si>
  <si>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</si>
  <si>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</si>
  <si>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</si>
  <si>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</si>
  <si>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</si>
  <si>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</si>
  <si>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</si>
  <si>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</si>
  <si>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</si>
  <si>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</si>
  <si>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</si>
  <si>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</si>
  <si>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</si>
  <si>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</si>
  <si>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</si>
  <si>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</si>
  <si>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</si>
  <si>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</si>
  <si>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</si>
  <si>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</si>
  <si>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</si>
  <si>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</si>
  <si>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</si>
  <si>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</si>
  <si>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</si>
  <si>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</si>
  <si>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</si>
  <si>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</si>
  <si>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</si>
  <si>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</si>
  <si>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</si>
  <si>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</si>
  <si>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</si>
  <si>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</si>
  <si>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</si>
  <si>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</si>
  <si>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</si>
  <si>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</si>
  <si>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</si>
  <si>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</si>
  <si>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</si>
  <si>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3-5 危險性設備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</si>
  <si>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</si>
  <si>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新  北  市</t>
  </si>
  <si>
    <t>嘉  義  市</t>
  </si>
  <si>
    <t>新  北  市</t>
  </si>
  <si>
    <t>連  江  縣</t>
  </si>
  <si>
    <t>金  門  縣</t>
  </si>
  <si>
    <t>雲  林  縣</t>
  </si>
  <si>
    <t>苗  栗  縣</t>
  </si>
  <si>
    <t>臺  中  市</t>
  </si>
  <si>
    <t>臺  南  市</t>
  </si>
  <si>
    <t>臺  東  縣</t>
  </si>
  <si>
    <t>臺  中  市</t>
  </si>
  <si>
    <t>臺  南  市</t>
  </si>
  <si>
    <t>臺  東  縣</t>
  </si>
  <si>
    <t>臺  東  縣</t>
  </si>
  <si>
    <t>說明：1.型式比率＝各型座次÷總設置座次×100。
            2.地區比率＝各地區座次÷總設置座次×100。</t>
  </si>
  <si>
    <t>桃  園  市</t>
  </si>
  <si>
    <t>桃  園  市</t>
  </si>
  <si>
    <t>表 3-2 起重升降</t>
  </si>
  <si>
    <t>機具檢查次數</t>
  </si>
  <si>
    <t>機具檢查次數(續一)</t>
  </si>
  <si>
    <t>備檢查次數(續一)</t>
  </si>
  <si>
    <t>檢查次數(續三完)</t>
  </si>
  <si>
    <t>表 3-2 起重升降</t>
  </si>
  <si>
    <t>機具檢查次數(續二)</t>
  </si>
  <si>
    <t>機具檢查次數(續三完)</t>
  </si>
  <si>
    <t>中華民國</t>
  </si>
  <si>
    <t>台閩地區</t>
  </si>
  <si>
    <t>台閩地區</t>
  </si>
  <si>
    <t>計</t>
  </si>
  <si>
    <t>台閩地區</t>
  </si>
  <si>
    <t>計</t>
  </si>
  <si>
    <t>總                                   計</t>
  </si>
  <si>
    <t>初                           查</t>
  </si>
  <si>
    <t>營建用提升機</t>
  </si>
  <si>
    <t>吊                 籠</t>
  </si>
  <si>
    <t>複                           查</t>
  </si>
  <si>
    <t>複  查  率 (％)</t>
  </si>
  <si>
    <t>複  查  率 (％)</t>
  </si>
  <si>
    <t>營建用提升機</t>
  </si>
  <si>
    <t>吊                 籠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</si>
  <si>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</si>
  <si>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t>中華民國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</si>
  <si>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</si>
  <si>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</si>
  <si>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</si>
  <si>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</si>
  <si>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</si>
  <si>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變               更                檢                   查</t>
  </si>
  <si>
    <t>定              期                檢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</si>
  <si>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</si>
  <si>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</si>
  <si>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</si>
  <si>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營建用
提升機</t>
  </si>
  <si>
    <t>營建用
升降機</t>
  </si>
  <si>
    <t>營建用提升機</t>
  </si>
  <si>
    <t>營建用升降機</t>
  </si>
  <si>
    <t>營建用升降機</t>
  </si>
  <si>
    <t>營建用提升機</t>
  </si>
  <si>
    <t>臺北市勞動檢查處</t>
  </si>
  <si>
    <t>臺中市勞動檢查處</t>
  </si>
  <si>
    <t>高雄市政
府勞工局勞動檢查處</t>
  </si>
  <si>
    <t>經濟部加工出口區管理處</t>
  </si>
  <si>
    <t>臺北市勞
動檢查處</t>
  </si>
  <si>
    <t>臺中市勞
動檢查處</t>
  </si>
  <si>
    <t>高雄市政
府勞工局
勞動檢查
處</t>
  </si>
  <si>
    <t>經濟部加
工出口區
管理處</t>
  </si>
  <si>
    <t>經濟部加
工出口區
管理處</t>
  </si>
  <si>
    <t>臺北市勞
動檢查處</t>
  </si>
  <si>
    <t>臺中市勞
動檢查處</t>
  </si>
  <si>
    <t>高雄市政
府勞工局
勞動檢查
處</t>
  </si>
  <si>
    <t>臺北市勞
動檢查處</t>
  </si>
  <si>
    <t>臺中市勞
動檢查處</t>
  </si>
  <si>
    <t>高雄市政
府勞工局
勞動檢查
處</t>
  </si>
  <si>
    <r>
      <t>營建用升</t>
    </r>
    <r>
      <rPr>
        <sz val="8"/>
        <rFont val="新細明體"/>
        <family val="1"/>
      </rPr>
      <t>降</t>
    </r>
    <r>
      <rPr>
        <sz val="8"/>
        <rFont val="新細明體"/>
        <family val="1"/>
      </rPr>
      <t>機</t>
    </r>
  </si>
  <si>
    <t>營建用升降機</t>
  </si>
  <si>
    <t>備檢查次數</t>
  </si>
  <si>
    <t>表 3-5 危險性設</t>
  </si>
  <si>
    <r>
      <t>表 3-</t>
    </r>
    <r>
      <rPr>
        <sz val="12"/>
        <rFont val="新細明體"/>
        <family val="1"/>
      </rPr>
      <t>5 危險性設備</t>
    </r>
  </si>
  <si>
    <t>檢查次數(續二)</t>
  </si>
  <si>
    <t>台閩地區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</si>
  <si>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</si>
  <si>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型              式               檢                  查</t>
  </si>
  <si>
    <t>使              用               檢                  查</t>
  </si>
  <si>
    <t>竣              工               檢                  查</t>
  </si>
  <si>
    <t>既              有               檢                  查</t>
  </si>
  <si>
    <t>重              新               檢                  查</t>
  </si>
  <si>
    <t>變              更               檢                  查</t>
  </si>
  <si>
    <t xml:space="preserve">定                             期                  </t>
  </si>
  <si>
    <t>檢                             查</t>
  </si>
  <si>
    <t>按合格、不合格與地區分(續完)</t>
  </si>
  <si>
    <t>按型式與地區分(續完)</t>
  </si>
  <si>
    <t>統計表按型式與地區分(續完)</t>
  </si>
  <si>
    <t xml:space="preserve"> -160-</t>
  </si>
  <si>
    <t xml:space="preserve"> -161-</t>
  </si>
  <si>
    <t xml:space="preserve"> -162-</t>
  </si>
  <si>
    <t xml:space="preserve"> -163-</t>
  </si>
  <si>
    <t xml:space="preserve"> -164-</t>
  </si>
  <si>
    <t xml:space="preserve"> -165-</t>
  </si>
  <si>
    <t>-166-</t>
  </si>
  <si>
    <t xml:space="preserve"> -167-</t>
  </si>
  <si>
    <t xml:space="preserve"> -168-</t>
  </si>
  <si>
    <t xml:space="preserve"> -169-</t>
  </si>
  <si>
    <t xml:space="preserve"> -171-</t>
  </si>
  <si>
    <t xml:space="preserve"> -172-</t>
  </si>
  <si>
    <t xml:space="preserve"> -173-</t>
  </si>
  <si>
    <t xml:space="preserve"> -175-</t>
  </si>
  <si>
    <t xml:space="preserve"> -176-</t>
  </si>
  <si>
    <t xml:space="preserve"> -177-</t>
  </si>
  <si>
    <t xml:space="preserve"> -178-</t>
  </si>
  <si>
    <t xml:space="preserve"> -179-</t>
  </si>
  <si>
    <t xml:space="preserve"> -180-</t>
  </si>
  <si>
    <t xml:space="preserve"> -181-</t>
  </si>
  <si>
    <t xml:space="preserve"> -182-</t>
  </si>
  <si>
    <t xml:space="preserve"> -183-</t>
  </si>
  <si>
    <t xml:space="preserve"> -184-</t>
  </si>
  <si>
    <t xml:space="preserve"> -185-</t>
  </si>
  <si>
    <t xml:space="preserve"> -187-</t>
  </si>
  <si>
    <t xml:space="preserve"> -188-</t>
  </si>
  <si>
    <t xml:space="preserve"> -189-</t>
  </si>
  <si>
    <t xml:space="preserve"> -191-</t>
  </si>
  <si>
    <t xml:space="preserve"> -192-</t>
  </si>
  <si>
    <t xml:space="preserve"> -193-</t>
  </si>
  <si>
    <t xml:space="preserve"> -195-</t>
  </si>
  <si>
    <t xml:space="preserve"> -196-</t>
  </si>
  <si>
    <t xml:space="preserve"> -197-</t>
  </si>
  <si>
    <t xml:space="preserve"> -199-</t>
  </si>
  <si>
    <t xml:space="preserve"> -200-</t>
  </si>
  <si>
    <t xml:space="preserve"> -201-</t>
  </si>
  <si>
    <t xml:space="preserve"> -203-</t>
  </si>
  <si>
    <t xml:space="preserve"> -204-</t>
  </si>
  <si>
    <t xml:space="preserve"> -205-</t>
  </si>
  <si>
    <t>說明：1.初查不合格者須再實施複查。</t>
  </si>
  <si>
    <t xml:space="preserve">           2.複查率＝複查座次÷初查座次×100。</t>
  </si>
  <si>
    <t xml:space="preserve"> -170-</t>
  </si>
  <si>
    <t xml:space="preserve"> -186-</t>
  </si>
  <si>
    <t>新竹科學
園區
管理局</t>
  </si>
  <si>
    <t>中部科學
園區
管理局</t>
  </si>
  <si>
    <t>新竹科學園區管理局</t>
  </si>
  <si>
    <t>中部科學園區管理局</t>
  </si>
  <si>
    <t>南部科學園區管理局</t>
  </si>
  <si>
    <t>中部科學
園區
管理局</t>
  </si>
  <si>
    <t>南部科學
園區
管理局</t>
  </si>
  <si>
    <t>經濟部加
工出口區
管理處</t>
  </si>
  <si>
    <t>中部科學
園區
管理局</t>
  </si>
  <si>
    <t>南部科學
園區
管理局</t>
  </si>
  <si>
    <t>新竹科學園區管理局</t>
  </si>
  <si>
    <t>中部科學園區管理局</t>
  </si>
  <si>
    <t>南部科學園區管理局</t>
  </si>
  <si>
    <t>南部科學園區管理局</t>
  </si>
  <si>
    <t>新竹科學園區管理局</t>
  </si>
  <si>
    <t>南部科學園區管理局</t>
  </si>
  <si>
    <t>新竹科學園區管理局</t>
  </si>
  <si>
    <t>中部科學園區管理局</t>
  </si>
  <si>
    <t>新竹科學
園區
管理局</t>
  </si>
  <si>
    <t>南部科學
園區
管理局</t>
  </si>
  <si>
    <t>新竹
科學園區
管理局</t>
  </si>
  <si>
    <t>中部
科學園區
管理局</t>
  </si>
  <si>
    <t>南部
科學園區
管理局</t>
  </si>
  <si>
    <t>新竹
科學園區
管理局</t>
  </si>
  <si>
    <t>中部
科學園區
管理局</t>
  </si>
  <si>
    <t>南部
科學園區
管理局</t>
  </si>
  <si>
    <t>新竹
科學園區
管理局</t>
  </si>
  <si>
    <t>南部
科學園區
管理局</t>
  </si>
  <si>
    <t>新竹
科學園區管理局</t>
  </si>
  <si>
    <t>中部
科學園區管理局</t>
  </si>
  <si>
    <t>南部
科學園區管理局</t>
  </si>
  <si>
    <t>109年                                                                                                                                                                                  單位 : 座次</t>
  </si>
  <si>
    <t>109年</t>
  </si>
  <si>
    <t xml:space="preserve">    食品製造業</t>
  </si>
  <si>
    <t xml:space="preserve">    飲料製造業</t>
  </si>
  <si>
    <t xml:space="preserve">    菸草製造業</t>
  </si>
  <si>
    <t xml:space="preserve">    紡織業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</si>
  <si>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</si>
  <si>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</si>
  <si>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</si>
  <si>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</si>
  <si>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</si>
  <si>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</si>
  <si>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</si>
  <si>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</si>
  <si>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</si>
  <si>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</si>
  <si>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</si>
  <si>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</si>
  <si>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</si>
  <si>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</si>
  <si>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</si>
  <si>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</si>
  <si>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</si>
  <si>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</si>
  <si>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</si>
  <si>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</si>
  <si>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</si>
  <si>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</si>
  <si>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</si>
  <si>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t>電力及燃氣供應業</t>
  </si>
  <si>
    <t>用水供應及污染整治業</t>
  </si>
  <si>
    <t>營造業</t>
  </si>
  <si>
    <t>批發及零售業</t>
  </si>
  <si>
    <t>運輸及倉儲業</t>
  </si>
  <si>
    <t>資訊及通訊傳播業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</si>
  <si>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</si>
  <si>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</si>
  <si>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</si>
  <si>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</si>
  <si>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</si>
  <si>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</si>
  <si>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</si>
  <si>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</si>
  <si>
    <t>新竹科學
工業園區
管理局</t>
  </si>
  <si>
    <t>中部科學
工業園區
管理局</t>
  </si>
  <si>
    <t>南部科學
工業園區
管理局</t>
  </si>
  <si>
    <r>
      <t xml:space="preserve"> </t>
    </r>
    <r>
      <rPr>
        <sz val="9"/>
        <rFont val="新細明體"/>
        <family val="1"/>
      </rPr>
      <t>-174-</t>
    </r>
  </si>
  <si>
    <t>-</t>
  </si>
  <si>
    <r>
      <t xml:space="preserve"> </t>
    </r>
    <r>
      <rPr>
        <sz val="9"/>
        <rFont val="新細明體"/>
        <family val="1"/>
      </rPr>
      <t>-190-</t>
    </r>
  </si>
  <si>
    <r>
      <t xml:space="preserve"> </t>
    </r>
    <r>
      <rPr>
        <sz val="9"/>
        <rFont val="新細明體"/>
        <family val="1"/>
      </rPr>
      <t>-194-</t>
    </r>
  </si>
  <si>
    <r>
      <t xml:space="preserve"> </t>
    </r>
    <r>
      <rPr>
        <sz val="9"/>
        <rFont val="新細明體"/>
        <family val="1"/>
      </rPr>
      <t>-198-</t>
    </r>
  </si>
  <si>
    <r>
      <t xml:space="preserve"> </t>
    </r>
    <r>
      <rPr>
        <sz val="9"/>
        <rFont val="新細明體"/>
        <family val="1"/>
      </rPr>
      <t>-202-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</si>
</sst>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_ "/>
    <numFmt numFmtId="188" formatCode="#,##0_);[Red]\(#,##0\)"/>
    <numFmt numFmtId="189" formatCode="#,##0.00_ "/>
    <numFmt numFmtId="190" formatCode="###,##0_-;\-###,##0_-;\ &quot; - &quot;_-;@_-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0"/>
      <color theme="1"/>
      <name val="新細明體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187" fontId="6" fillId="0" borderId="0" xfId="0" applyNumberFormat="1" applyFont="1" applyFill="1" applyAlignment="1">
      <alignment/>
    </xf>
    <xf numFmtId="188" fontId="6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left"/>
    </xf>
    <xf numFmtId="0" fontId="43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78" fontId="44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25" xfId="0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2" fontId="1" fillId="0" borderId="0" xfId="41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112" zoomScaleSheetLayoutView="112" zoomScalePageLayoutView="0" workbookViewId="0" topLeftCell="A1">
      <selection activeCell="B24" sqref="B24:C24"/>
    </sheetView>
  </sheetViews>
  <sheetFormatPr defaultColWidth="8.875" defaultRowHeight="16.5"/>
  <cols>
    <col min="1" max="1" width="26.00390625" style="13" customWidth="1"/>
    <col min="2" max="3" width="9.25390625" style="13" customWidth="1"/>
    <col min="4" max="4" width="9.125" style="13" customWidth="1"/>
    <col min="5" max="5" width="9.00390625" style="13" customWidth="1"/>
    <col min="6" max="7" width="8.875" style="13" customWidth="1"/>
    <col min="8" max="13" width="13.375" style="13" customWidth="1"/>
    <col min="14" max="16384" width="8.875" style="13" customWidth="1"/>
  </cols>
  <sheetData>
    <row r="1" spans="1:13" ht="48" customHeight="1">
      <c r="A1" s="70" t="s">
        <v>151</v>
      </c>
      <c r="B1" s="70"/>
      <c r="C1" s="70"/>
      <c r="D1" s="70"/>
      <c r="E1" s="70"/>
      <c r="F1" s="70"/>
      <c r="G1" s="70"/>
      <c r="H1" s="71" t="s">
        <v>152</v>
      </c>
      <c r="I1" s="71"/>
      <c r="J1" s="71"/>
      <c r="K1" s="71"/>
      <c r="L1" s="71"/>
      <c r="M1" s="71"/>
    </row>
    <row r="2" spans="1:15" ht="12.75" customHeight="1" thickBot="1">
      <c r="A2" s="72" t="s">
        <v>10</v>
      </c>
      <c r="B2" s="72"/>
      <c r="C2" s="72"/>
      <c r="D2" s="72"/>
      <c r="E2" s="72"/>
      <c r="F2" s="72"/>
      <c r="G2" s="72"/>
      <c r="H2" s="73" t="s">
        <v>341</v>
      </c>
      <c r="I2" s="73"/>
      <c r="J2" s="73"/>
      <c r="K2" s="73"/>
      <c r="L2" s="73"/>
      <c r="M2" s="73"/>
      <c r="N2" s="34"/>
      <c r="O2" s="34"/>
    </row>
    <row r="3" spans="1:15" s="6" customFormat="1" ht="18" customHeight="1">
      <c r="A3" s="74" t="s">
        <v>153</v>
      </c>
      <c r="B3" s="76" t="s">
        <v>154</v>
      </c>
      <c r="C3" s="77"/>
      <c r="D3" s="77"/>
      <c r="E3" s="77"/>
      <c r="F3" s="77"/>
      <c r="G3" s="77"/>
      <c r="H3" s="32" t="s">
        <v>155</v>
      </c>
      <c r="I3" s="78" t="s">
        <v>156</v>
      </c>
      <c r="J3" s="77"/>
      <c r="K3" s="77"/>
      <c r="L3" s="77"/>
      <c r="M3" s="79"/>
      <c r="N3" s="35"/>
      <c r="O3" s="35"/>
    </row>
    <row r="4" spans="1:13" ht="36" customHeight="1" thickBot="1">
      <c r="A4" s="75"/>
      <c r="B4" s="61" t="s">
        <v>157</v>
      </c>
      <c r="C4" s="36" t="s">
        <v>158</v>
      </c>
      <c r="D4" s="33" t="s">
        <v>159</v>
      </c>
      <c r="E4" s="37" t="s">
        <v>160</v>
      </c>
      <c r="F4" s="33" t="s">
        <v>228</v>
      </c>
      <c r="G4" s="33" t="s">
        <v>227</v>
      </c>
      <c r="H4" s="37" t="s">
        <v>161</v>
      </c>
      <c r="I4" s="38" t="s">
        <v>162</v>
      </c>
      <c r="J4" s="38" t="s">
        <v>163</v>
      </c>
      <c r="K4" s="38" t="s">
        <v>164</v>
      </c>
      <c r="L4" s="36" t="s">
        <v>165</v>
      </c>
      <c r="M4" s="54" t="s">
        <v>166</v>
      </c>
    </row>
    <row r="5" spans="1:13" ht="15" customHeight="1">
      <c r="A5" s="25" t="s">
        <v>167</v>
      </c>
      <c r="B5" s="21">
        <f aca="true" t="shared" si="0" ref="B5:M5">SUM(B6+B7+B8,B36:B51)</f>
        <v>46032</v>
      </c>
      <c r="C5" s="21">
        <f t="shared" si="0"/>
        <v>31657</v>
      </c>
      <c r="D5" s="21">
        <f t="shared" si="0"/>
        <v>12510</v>
      </c>
      <c r="E5" s="21">
        <f t="shared" si="0"/>
        <v>1</v>
      </c>
      <c r="F5" s="21">
        <f t="shared" si="0"/>
        <v>713</v>
      </c>
      <c r="G5" s="21">
        <f t="shared" si="0"/>
        <v>0</v>
      </c>
      <c r="H5" s="21">
        <f t="shared" si="0"/>
        <v>1151</v>
      </c>
      <c r="I5" s="21">
        <f t="shared" si="0"/>
        <v>67076</v>
      </c>
      <c r="J5" s="21">
        <f t="shared" si="0"/>
        <v>5620</v>
      </c>
      <c r="K5" s="21">
        <f t="shared" si="0"/>
        <v>26442</v>
      </c>
      <c r="L5" s="21">
        <f t="shared" si="0"/>
        <v>28842</v>
      </c>
      <c r="M5" s="21">
        <f t="shared" si="0"/>
        <v>6172</v>
      </c>
    </row>
    <row r="6" spans="1:13" ht="12" customHeight="1">
      <c r="A6" s="25" t="s">
        <v>168</v>
      </c>
      <c r="B6" s="21">
        <v>19</v>
      </c>
      <c r="C6" s="21">
        <v>1</v>
      </c>
      <c r="D6" s="21">
        <v>18</v>
      </c>
      <c r="E6" s="21">
        <v>0</v>
      </c>
      <c r="F6" s="21">
        <v>0</v>
      </c>
      <c r="G6" s="21">
        <v>0</v>
      </c>
      <c r="H6" s="21">
        <v>0</v>
      </c>
      <c r="I6" s="21">
        <v>223</v>
      </c>
      <c r="J6" s="21">
        <v>55</v>
      </c>
      <c r="K6" s="21">
        <v>158</v>
      </c>
      <c r="L6" s="21">
        <v>10</v>
      </c>
      <c r="M6" s="21">
        <v>0</v>
      </c>
    </row>
    <row r="7" spans="1:13" ht="12" customHeight="1">
      <c r="A7" s="25" t="s">
        <v>169</v>
      </c>
      <c r="B7" s="21">
        <v>83</v>
      </c>
      <c r="C7" s="21">
        <v>61</v>
      </c>
      <c r="D7" s="21">
        <v>20</v>
      </c>
      <c r="E7" s="21">
        <v>0</v>
      </c>
      <c r="F7" s="21">
        <v>0</v>
      </c>
      <c r="G7" s="21">
        <v>0</v>
      </c>
      <c r="H7" s="60">
        <v>2</v>
      </c>
      <c r="I7" s="21">
        <v>134</v>
      </c>
      <c r="J7" s="21">
        <v>3</v>
      </c>
      <c r="K7" s="21">
        <v>62</v>
      </c>
      <c r="L7" s="21">
        <v>59</v>
      </c>
      <c r="M7" s="21">
        <v>10</v>
      </c>
    </row>
    <row r="8" spans="1:13" ht="13.5" customHeight="1">
      <c r="A8" s="25" t="s">
        <v>170</v>
      </c>
      <c r="B8" s="21">
        <f aca="true" t="shared" si="1" ref="B8:M8">SUM(B9:B35)</f>
        <v>27113</v>
      </c>
      <c r="C8" s="21">
        <f t="shared" si="1"/>
        <v>25883</v>
      </c>
      <c r="D8" s="21">
        <f t="shared" si="1"/>
        <v>858</v>
      </c>
      <c r="E8" s="21">
        <f t="shared" si="1"/>
        <v>0</v>
      </c>
      <c r="F8" s="21">
        <f t="shared" si="1"/>
        <v>251</v>
      </c>
      <c r="G8" s="21">
        <v>0</v>
      </c>
      <c r="H8" s="21">
        <f t="shared" si="1"/>
        <v>121</v>
      </c>
      <c r="I8" s="21">
        <f t="shared" si="1"/>
        <v>56904</v>
      </c>
      <c r="J8" s="21">
        <f t="shared" si="1"/>
        <v>4745</v>
      </c>
      <c r="K8" s="21">
        <f t="shared" si="1"/>
        <v>22688</v>
      </c>
      <c r="L8" s="21">
        <f t="shared" si="1"/>
        <v>25353</v>
      </c>
      <c r="M8" s="21">
        <f t="shared" si="1"/>
        <v>4118</v>
      </c>
    </row>
    <row r="9" spans="1:15" ht="12.75" customHeight="1">
      <c r="A9" s="25" t="s">
        <v>343</v>
      </c>
      <c r="B9" s="21">
        <v>41</v>
      </c>
      <c r="C9" s="21">
        <v>37</v>
      </c>
      <c r="D9" s="21">
        <v>4</v>
      </c>
      <c r="E9" s="21">
        <v>0</v>
      </c>
      <c r="F9" s="21">
        <v>0</v>
      </c>
      <c r="G9" s="21">
        <v>0</v>
      </c>
      <c r="H9" s="21">
        <v>0</v>
      </c>
      <c r="I9" s="21">
        <v>2143</v>
      </c>
      <c r="J9" s="21">
        <v>555</v>
      </c>
      <c r="K9" s="21">
        <v>1315</v>
      </c>
      <c r="L9" s="21">
        <v>273</v>
      </c>
      <c r="M9" s="21">
        <v>0</v>
      </c>
      <c r="N9" s="21"/>
      <c r="O9" s="21"/>
    </row>
    <row r="10" spans="1:15" ht="12.75" customHeight="1">
      <c r="A10" s="25" t="s">
        <v>344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522</v>
      </c>
      <c r="J10" s="21">
        <v>56</v>
      </c>
      <c r="K10" s="21">
        <v>340</v>
      </c>
      <c r="L10" s="21">
        <v>126</v>
      </c>
      <c r="M10" s="21">
        <v>0</v>
      </c>
      <c r="N10" s="21"/>
      <c r="O10" s="21"/>
    </row>
    <row r="11" spans="1:15" ht="12.75" customHeight="1">
      <c r="A11" s="25" t="s">
        <v>345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49</v>
      </c>
      <c r="J11" s="21">
        <v>12</v>
      </c>
      <c r="K11" s="21">
        <v>9</v>
      </c>
      <c r="L11" s="21">
        <v>28</v>
      </c>
      <c r="M11" s="21">
        <v>0</v>
      </c>
      <c r="N11" s="21"/>
      <c r="O11" s="21"/>
    </row>
    <row r="12" spans="1:15" ht="12.75" customHeight="1">
      <c r="A12" s="25" t="s">
        <v>346</v>
      </c>
      <c r="B12" s="21">
        <v>115</v>
      </c>
      <c r="C12" s="21">
        <v>111</v>
      </c>
      <c r="D12" s="21">
        <v>2</v>
      </c>
      <c r="E12" s="21">
        <v>0</v>
      </c>
      <c r="F12" s="21">
        <v>0</v>
      </c>
      <c r="G12" s="21">
        <v>0</v>
      </c>
      <c r="H12" s="60">
        <v>2</v>
      </c>
      <c r="I12" s="21">
        <v>8383</v>
      </c>
      <c r="J12" s="21">
        <v>1146</v>
      </c>
      <c r="K12" s="21">
        <v>6856</v>
      </c>
      <c r="L12" s="21">
        <v>381</v>
      </c>
      <c r="M12" s="21">
        <v>0</v>
      </c>
      <c r="N12" s="21"/>
      <c r="O12" s="21"/>
    </row>
    <row r="13" spans="1:15" ht="13.5" customHeight="1">
      <c r="A13" s="25" t="s">
        <v>347</v>
      </c>
      <c r="B13" s="21">
        <v>1</v>
      </c>
      <c r="C13" s="21">
        <v>0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20</v>
      </c>
      <c r="J13" s="21">
        <v>5</v>
      </c>
      <c r="K13" s="21">
        <v>11</v>
      </c>
      <c r="L13" s="21">
        <v>4</v>
      </c>
      <c r="M13" s="21">
        <v>0</v>
      </c>
      <c r="N13" s="21"/>
      <c r="O13" s="21"/>
    </row>
    <row r="14" spans="1:15" ht="11.25" customHeight="1">
      <c r="A14" s="25" t="s">
        <v>348</v>
      </c>
      <c r="B14" s="21">
        <v>8</v>
      </c>
      <c r="C14" s="21">
        <v>8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35</v>
      </c>
      <c r="J14" s="21">
        <v>21</v>
      </c>
      <c r="K14" s="21">
        <v>11</v>
      </c>
      <c r="L14" s="21">
        <v>3</v>
      </c>
      <c r="M14" s="21">
        <v>0</v>
      </c>
      <c r="N14" s="21"/>
      <c r="O14" s="21"/>
    </row>
    <row r="15" spans="1:15" ht="12.75" customHeight="1">
      <c r="A15" s="25" t="s">
        <v>349</v>
      </c>
      <c r="B15" s="21">
        <v>73</v>
      </c>
      <c r="C15" s="21">
        <v>63</v>
      </c>
      <c r="D15" s="60">
        <v>10</v>
      </c>
      <c r="E15" s="21">
        <v>0</v>
      </c>
      <c r="F15" s="21">
        <v>0</v>
      </c>
      <c r="G15" s="21">
        <v>0</v>
      </c>
      <c r="H15" s="21">
        <v>0</v>
      </c>
      <c r="I15" s="21">
        <v>68</v>
      </c>
      <c r="J15" s="21">
        <v>51</v>
      </c>
      <c r="K15" s="21">
        <v>10</v>
      </c>
      <c r="L15" s="21">
        <v>7</v>
      </c>
      <c r="M15" s="21">
        <v>0</v>
      </c>
      <c r="N15" s="21"/>
      <c r="O15" s="21"/>
    </row>
    <row r="16" spans="1:15" ht="13.5" customHeight="1">
      <c r="A16" s="25" t="s">
        <v>350</v>
      </c>
      <c r="B16" s="21">
        <v>347</v>
      </c>
      <c r="C16" s="21">
        <v>347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931</v>
      </c>
      <c r="J16" s="21">
        <v>238</v>
      </c>
      <c r="K16" s="21">
        <v>320</v>
      </c>
      <c r="L16" s="21">
        <v>77</v>
      </c>
      <c r="M16" s="60">
        <v>296</v>
      </c>
      <c r="N16" s="21"/>
      <c r="O16" s="21"/>
    </row>
    <row r="17" spans="1:15" ht="13.5" customHeight="1">
      <c r="A17" s="25" t="s">
        <v>351</v>
      </c>
      <c r="B17" s="21">
        <v>12</v>
      </c>
      <c r="C17" s="21">
        <v>12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19</v>
      </c>
      <c r="J17" s="21">
        <v>6</v>
      </c>
      <c r="K17" s="21">
        <v>3</v>
      </c>
      <c r="L17" s="21">
        <v>10</v>
      </c>
      <c r="M17" s="21">
        <v>0</v>
      </c>
      <c r="N17" s="21"/>
      <c r="O17" s="21"/>
    </row>
    <row r="18" spans="1:15" ht="14.25" customHeight="1">
      <c r="A18" s="25" t="s">
        <v>352</v>
      </c>
      <c r="B18" s="21">
        <v>355</v>
      </c>
      <c r="C18" s="21">
        <v>348</v>
      </c>
      <c r="D18" s="60">
        <v>6</v>
      </c>
      <c r="E18" s="21">
        <v>0</v>
      </c>
      <c r="F18" s="21">
        <v>0</v>
      </c>
      <c r="G18" s="21">
        <v>0</v>
      </c>
      <c r="H18" s="60">
        <v>1</v>
      </c>
      <c r="I18" s="21">
        <v>11059</v>
      </c>
      <c r="J18" s="21">
        <v>206</v>
      </c>
      <c r="K18" s="21">
        <v>4376</v>
      </c>
      <c r="L18" s="21">
        <v>6322</v>
      </c>
      <c r="M18" s="60">
        <v>155</v>
      </c>
      <c r="N18" s="21"/>
      <c r="O18" s="21"/>
    </row>
    <row r="19" spans="1:15" ht="13.5" customHeight="1">
      <c r="A19" s="25" t="s">
        <v>353</v>
      </c>
      <c r="B19" s="21">
        <v>311</v>
      </c>
      <c r="C19" s="21">
        <v>307</v>
      </c>
      <c r="D19" s="60">
        <v>4</v>
      </c>
      <c r="E19" s="21">
        <v>0</v>
      </c>
      <c r="F19" s="21">
        <v>0</v>
      </c>
      <c r="G19" s="21">
        <v>0</v>
      </c>
      <c r="H19" s="21">
        <v>0</v>
      </c>
      <c r="I19" s="21">
        <v>13776</v>
      </c>
      <c r="J19" s="21">
        <v>583</v>
      </c>
      <c r="K19" s="21">
        <v>4663</v>
      </c>
      <c r="L19" s="21">
        <v>6666</v>
      </c>
      <c r="M19" s="60">
        <v>1864</v>
      </c>
      <c r="N19" s="21"/>
      <c r="O19" s="21"/>
    </row>
    <row r="20" spans="1:15" ht="13.5" customHeight="1">
      <c r="A20" s="25" t="s">
        <v>354</v>
      </c>
      <c r="B20" s="21">
        <v>197</v>
      </c>
      <c r="C20" s="21">
        <v>187</v>
      </c>
      <c r="D20" s="60">
        <v>10</v>
      </c>
      <c r="E20" s="21">
        <v>0</v>
      </c>
      <c r="F20" s="21">
        <v>0</v>
      </c>
      <c r="G20" s="21">
        <v>0</v>
      </c>
      <c r="H20" s="21">
        <v>0</v>
      </c>
      <c r="I20" s="21">
        <v>9182</v>
      </c>
      <c r="J20" s="21">
        <v>591</v>
      </c>
      <c r="K20" s="21">
        <v>2387</v>
      </c>
      <c r="L20" s="21">
        <v>4532</v>
      </c>
      <c r="M20" s="60">
        <v>1672</v>
      </c>
      <c r="N20" s="21"/>
      <c r="O20" s="21"/>
    </row>
    <row r="21" spans="1:15" ht="14.25" customHeight="1">
      <c r="A21" s="25" t="s">
        <v>355</v>
      </c>
      <c r="B21" s="21">
        <v>4</v>
      </c>
      <c r="C21" s="21">
        <v>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843</v>
      </c>
      <c r="J21" s="21">
        <v>80</v>
      </c>
      <c r="K21" s="21">
        <v>612</v>
      </c>
      <c r="L21" s="21">
        <v>151</v>
      </c>
      <c r="M21" s="21">
        <v>0</v>
      </c>
      <c r="N21" s="21"/>
      <c r="O21" s="21"/>
    </row>
    <row r="22" spans="1:15" ht="15" customHeight="1">
      <c r="A22" s="25" t="s">
        <v>356</v>
      </c>
      <c r="B22" s="21">
        <v>230</v>
      </c>
      <c r="C22" s="21">
        <v>230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501</v>
      </c>
      <c r="J22" s="21">
        <v>134</v>
      </c>
      <c r="K22" s="21">
        <v>288</v>
      </c>
      <c r="L22" s="21">
        <v>79</v>
      </c>
      <c r="M22" s="21">
        <v>0</v>
      </c>
      <c r="N22" s="21"/>
      <c r="O22" s="21"/>
    </row>
    <row r="23" spans="1:15" ht="12.75" customHeight="1">
      <c r="A23" s="25" t="s">
        <v>357</v>
      </c>
      <c r="B23" s="21">
        <v>824</v>
      </c>
      <c r="C23" s="21">
        <v>819</v>
      </c>
      <c r="D23" s="21">
        <v>5</v>
      </c>
      <c r="E23" s="21">
        <v>0</v>
      </c>
      <c r="F23" s="21">
        <v>0</v>
      </c>
      <c r="G23" s="21">
        <v>0</v>
      </c>
      <c r="H23" s="21">
        <v>0</v>
      </c>
      <c r="I23" s="21">
        <v>1122</v>
      </c>
      <c r="J23" s="21">
        <v>256</v>
      </c>
      <c r="K23" s="21">
        <v>502</v>
      </c>
      <c r="L23" s="21">
        <v>364</v>
      </c>
      <c r="M23" s="21">
        <v>0</v>
      </c>
      <c r="N23" s="21"/>
      <c r="O23" s="21"/>
    </row>
    <row r="24" spans="1:15" ht="14.25" customHeight="1">
      <c r="A24" s="25" t="s">
        <v>358</v>
      </c>
      <c r="B24" s="21">
        <v>1103</v>
      </c>
      <c r="C24" s="21">
        <v>1062</v>
      </c>
      <c r="D24" s="21">
        <v>41</v>
      </c>
      <c r="E24" s="21">
        <v>0</v>
      </c>
      <c r="F24" s="21">
        <v>0</v>
      </c>
      <c r="G24" s="21">
        <v>0</v>
      </c>
      <c r="H24" s="21">
        <v>0</v>
      </c>
      <c r="I24" s="21">
        <v>374</v>
      </c>
      <c r="J24" s="21">
        <v>94</v>
      </c>
      <c r="K24" s="21">
        <v>99</v>
      </c>
      <c r="L24" s="21">
        <v>181</v>
      </c>
      <c r="M24" s="21">
        <v>0</v>
      </c>
      <c r="N24" s="21"/>
      <c r="O24" s="21"/>
    </row>
    <row r="25" spans="1:15" ht="12.75" customHeight="1">
      <c r="A25" s="25" t="s">
        <v>359</v>
      </c>
      <c r="B25" s="21">
        <v>4701</v>
      </c>
      <c r="C25" s="21">
        <v>4639</v>
      </c>
      <c r="D25" s="21">
        <v>43</v>
      </c>
      <c r="E25" s="21">
        <v>0</v>
      </c>
      <c r="F25" s="21">
        <v>0</v>
      </c>
      <c r="G25" s="21">
        <v>0</v>
      </c>
      <c r="H25" s="60">
        <v>19</v>
      </c>
      <c r="I25" s="21">
        <v>1488</v>
      </c>
      <c r="J25" s="21">
        <v>73</v>
      </c>
      <c r="K25" s="21">
        <v>231</v>
      </c>
      <c r="L25" s="21">
        <v>1170</v>
      </c>
      <c r="M25" s="60">
        <v>14</v>
      </c>
      <c r="N25" s="21"/>
      <c r="O25" s="21"/>
    </row>
    <row r="26" spans="1:15" ht="12.75" customHeight="1">
      <c r="A26" s="25" t="s">
        <v>360</v>
      </c>
      <c r="B26" s="21">
        <v>7753</v>
      </c>
      <c r="C26" s="21">
        <v>7319</v>
      </c>
      <c r="D26" s="21">
        <v>201</v>
      </c>
      <c r="E26" s="21">
        <v>0</v>
      </c>
      <c r="F26" s="60">
        <v>229</v>
      </c>
      <c r="G26" s="21">
        <v>0</v>
      </c>
      <c r="H26" s="60">
        <v>4</v>
      </c>
      <c r="I26" s="21">
        <v>1792</v>
      </c>
      <c r="J26" s="21">
        <v>56</v>
      </c>
      <c r="K26" s="21">
        <v>116</v>
      </c>
      <c r="L26" s="21">
        <v>1602</v>
      </c>
      <c r="M26" s="60">
        <v>18</v>
      </c>
      <c r="N26" s="21"/>
      <c r="O26" s="21"/>
    </row>
    <row r="27" spans="1:15" ht="14.25" customHeight="1">
      <c r="A27" s="25" t="s">
        <v>361</v>
      </c>
      <c r="B27" s="21">
        <v>466</v>
      </c>
      <c r="C27" s="21">
        <v>459</v>
      </c>
      <c r="D27" s="21">
        <v>5</v>
      </c>
      <c r="E27" s="21">
        <v>0</v>
      </c>
      <c r="F27" s="21">
        <v>0</v>
      </c>
      <c r="G27" s="21">
        <v>0</v>
      </c>
      <c r="H27" s="60">
        <v>2</v>
      </c>
      <c r="I27" s="21">
        <v>2096</v>
      </c>
      <c r="J27" s="21">
        <v>326</v>
      </c>
      <c r="K27" s="21">
        <v>215</v>
      </c>
      <c r="L27" s="21">
        <v>1541</v>
      </c>
      <c r="M27" s="60">
        <v>14</v>
      </c>
      <c r="N27" s="21"/>
      <c r="O27" s="21"/>
    </row>
    <row r="28" spans="1:15" ht="13.5" customHeight="1">
      <c r="A28" s="25" t="s">
        <v>362</v>
      </c>
      <c r="B28" s="21">
        <v>343</v>
      </c>
      <c r="C28" s="21">
        <v>334</v>
      </c>
      <c r="D28" s="21">
        <v>7</v>
      </c>
      <c r="E28" s="21">
        <v>0</v>
      </c>
      <c r="F28" s="21">
        <v>0</v>
      </c>
      <c r="G28" s="21">
        <v>0</v>
      </c>
      <c r="H28" s="60">
        <v>2</v>
      </c>
      <c r="I28" s="21">
        <v>312</v>
      </c>
      <c r="J28" s="21">
        <v>42</v>
      </c>
      <c r="K28" s="21">
        <v>57</v>
      </c>
      <c r="L28" s="21">
        <v>213</v>
      </c>
      <c r="M28" s="21">
        <v>0</v>
      </c>
      <c r="N28" s="21"/>
      <c r="O28" s="21"/>
    </row>
    <row r="29" spans="1:15" ht="12.75" customHeight="1">
      <c r="A29" s="25" t="s">
        <v>363</v>
      </c>
      <c r="B29" s="21">
        <v>635</v>
      </c>
      <c r="C29" s="21">
        <v>531</v>
      </c>
      <c r="D29" s="21">
        <v>103</v>
      </c>
      <c r="E29" s="21">
        <v>0</v>
      </c>
      <c r="F29" s="21">
        <v>0</v>
      </c>
      <c r="G29" s="21">
        <v>0</v>
      </c>
      <c r="H29" s="60">
        <v>1</v>
      </c>
      <c r="I29" s="21">
        <v>284</v>
      </c>
      <c r="J29" s="21">
        <v>46</v>
      </c>
      <c r="K29" s="21">
        <v>20</v>
      </c>
      <c r="L29" s="21">
        <v>214</v>
      </c>
      <c r="M29" s="21">
        <v>4</v>
      </c>
      <c r="N29" s="21"/>
      <c r="O29" s="21"/>
    </row>
    <row r="30" spans="1:15" ht="14.25" customHeight="1">
      <c r="A30" s="25" t="s">
        <v>364</v>
      </c>
      <c r="B30" s="21">
        <v>6718</v>
      </c>
      <c r="C30" s="21">
        <v>6365</v>
      </c>
      <c r="D30" s="21">
        <v>252</v>
      </c>
      <c r="E30" s="21">
        <v>0</v>
      </c>
      <c r="F30" s="60">
        <v>17</v>
      </c>
      <c r="G30" s="21">
        <v>0</v>
      </c>
      <c r="H30" s="60">
        <v>84</v>
      </c>
      <c r="I30" s="21">
        <v>972</v>
      </c>
      <c r="J30" s="21">
        <v>36</v>
      </c>
      <c r="K30" s="21">
        <v>32</v>
      </c>
      <c r="L30" s="21">
        <v>829</v>
      </c>
      <c r="M30" s="21">
        <v>75</v>
      </c>
      <c r="N30" s="21"/>
      <c r="O30" s="21"/>
    </row>
    <row r="31" spans="1:15" ht="12.75" customHeight="1">
      <c r="A31" s="25" t="s">
        <v>365</v>
      </c>
      <c r="B31" s="21">
        <v>716</v>
      </c>
      <c r="C31" s="21">
        <v>691</v>
      </c>
      <c r="D31" s="21">
        <v>24</v>
      </c>
      <c r="E31" s="21">
        <v>0</v>
      </c>
      <c r="F31" s="21">
        <v>0</v>
      </c>
      <c r="G31" s="21">
        <v>0</v>
      </c>
      <c r="H31" s="60">
        <v>1</v>
      </c>
      <c r="I31" s="21">
        <v>130</v>
      </c>
      <c r="J31" s="21">
        <v>20</v>
      </c>
      <c r="K31" s="21">
        <v>7</v>
      </c>
      <c r="L31" s="21">
        <v>99</v>
      </c>
      <c r="M31" s="21">
        <v>4</v>
      </c>
      <c r="N31" s="21"/>
      <c r="O31" s="21"/>
    </row>
    <row r="32" spans="1:15" ht="12.75" customHeight="1">
      <c r="A32" s="25" t="s">
        <v>366</v>
      </c>
      <c r="B32" s="21">
        <v>920</v>
      </c>
      <c r="C32" s="21">
        <v>868</v>
      </c>
      <c r="D32" s="21">
        <v>51</v>
      </c>
      <c r="E32" s="21">
        <v>0</v>
      </c>
      <c r="F32" s="21">
        <v>0</v>
      </c>
      <c r="G32" s="21">
        <v>0</v>
      </c>
      <c r="H32" s="60">
        <v>1</v>
      </c>
      <c r="I32" s="21">
        <v>179</v>
      </c>
      <c r="J32" s="21">
        <v>4</v>
      </c>
      <c r="K32" s="21">
        <v>5</v>
      </c>
      <c r="L32" s="21">
        <v>168</v>
      </c>
      <c r="M32" s="21">
        <v>2</v>
      </c>
      <c r="N32" s="21"/>
      <c r="O32" s="21"/>
    </row>
    <row r="33" spans="1:15" ht="12" customHeight="1">
      <c r="A33" s="25" t="s">
        <v>367</v>
      </c>
      <c r="B33" s="21">
        <v>138</v>
      </c>
      <c r="C33" s="21">
        <v>134</v>
      </c>
      <c r="D33" s="21">
        <v>4</v>
      </c>
      <c r="E33" s="21">
        <v>0</v>
      </c>
      <c r="F33" s="21">
        <v>0</v>
      </c>
      <c r="G33" s="21">
        <v>0</v>
      </c>
      <c r="H33" s="21">
        <v>0</v>
      </c>
      <c r="I33" s="21">
        <v>81</v>
      </c>
      <c r="J33" s="21">
        <v>7</v>
      </c>
      <c r="K33" s="21">
        <v>0</v>
      </c>
      <c r="L33" s="60">
        <v>74</v>
      </c>
      <c r="M33" s="21">
        <v>0</v>
      </c>
      <c r="N33" s="21"/>
      <c r="O33" s="21"/>
    </row>
    <row r="34" spans="1:15" ht="13.5" customHeight="1">
      <c r="A34" s="25" t="s">
        <v>368</v>
      </c>
      <c r="B34" s="21">
        <v>1102</v>
      </c>
      <c r="C34" s="21">
        <v>1008</v>
      </c>
      <c r="D34" s="21">
        <v>85</v>
      </c>
      <c r="E34" s="21">
        <v>0</v>
      </c>
      <c r="F34" s="60">
        <v>5</v>
      </c>
      <c r="G34" s="21">
        <v>0</v>
      </c>
      <c r="H34" s="60">
        <v>4</v>
      </c>
      <c r="I34" s="21">
        <v>543</v>
      </c>
      <c r="J34" s="21">
        <v>101</v>
      </c>
      <c r="K34" s="60">
        <v>203</v>
      </c>
      <c r="L34" s="60">
        <v>239</v>
      </c>
      <c r="M34" s="21">
        <v>0</v>
      </c>
      <c r="N34" s="21"/>
      <c r="O34" s="21"/>
    </row>
    <row r="35" spans="1:15" ht="12.75" customHeight="1">
      <c r="A35" s="25" t="s">
        <v>369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/>
      <c r="O35" s="21"/>
    </row>
    <row r="36" spans="1:15" ht="14.25" customHeight="1">
      <c r="A36" s="25" t="s">
        <v>370</v>
      </c>
      <c r="B36" s="21">
        <v>1587</v>
      </c>
      <c r="C36" s="21">
        <v>1206</v>
      </c>
      <c r="D36" s="21">
        <v>374</v>
      </c>
      <c r="E36" s="21">
        <v>0</v>
      </c>
      <c r="F36" s="60">
        <v>2</v>
      </c>
      <c r="G36" s="21">
        <v>0</v>
      </c>
      <c r="H36" s="60">
        <v>5</v>
      </c>
      <c r="I36" s="60">
        <v>3764</v>
      </c>
      <c r="J36" s="60">
        <v>219</v>
      </c>
      <c r="K36" s="60">
        <v>682</v>
      </c>
      <c r="L36" s="60">
        <v>2120</v>
      </c>
      <c r="M36" s="60">
        <v>743</v>
      </c>
      <c r="N36" s="21"/>
      <c r="O36" s="21"/>
    </row>
    <row r="37" spans="1:15" ht="14.25" customHeight="1">
      <c r="A37" s="25" t="s">
        <v>371</v>
      </c>
      <c r="B37" s="21">
        <v>473</v>
      </c>
      <c r="C37" s="21">
        <v>274</v>
      </c>
      <c r="D37" s="21">
        <v>85</v>
      </c>
      <c r="E37" s="21">
        <v>0</v>
      </c>
      <c r="F37" s="21">
        <v>0</v>
      </c>
      <c r="G37" s="21">
        <v>0</v>
      </c>
      <c r="H37" s="60">
        <v>114</v>
      </c>
      <c r="I37" s="60">
        <v>197</v>
      </c>
      <c r="J37" s="60">
        <v>50</v>
      </c>
      <c r="K37" s="60">
        <v>125</v>
      </c>
      <c r="L37" s="60">
        <v>22</v>
      </c>
      <c r="M37" s="21">
        <v>0</v>
      </c>
      <c r="N37" s="21"/>
      <c r="O37" s="21"/>
    </row>
    <row r="38" spans="1:15" ht="14.25" customHeight="1">
      <c r="A38" s="25" t="s">
        <v>372</v>
      </c>
      <c r="B38" s="21">
        <v>3913</v>
      </c>
      <c r="C38" s="21">
        <v>579</v>
      </c>
      <c r="D38" s="21">
        <v>3027</v>
      </c>
      <c r="E38" s="21">
        <v>0</v>
      </c>
      <c r="F38" s="60">
        <v>188</v>
      </c>
      <c r="G38" s="21">
        <v>0</v>
      </c>
      <c r="H38" s="60">
        <v>119</v>
      </c>
      <c r="I38" s="60">
        <v>54</v>
      </c>
      <c r="J38" s="60">
        <v>1</v>
      </c>
      <c r="K38" s="21">
        <v>0</v>
      </c>
      <c r="L38" s="60">
        <v>26</v>
      </c>
      <c r="M38" s="60">
        <v>27</v>
      </c>
      <c r="N38" s="21"/>
      <c r="O38" s="21"/>
    </row>
    <row r="39" spans="1:15" ht="12.75" customHeight="1">
      <c r="A39" s="25" t="s">
        <v>373</v>
      </c>
      <c r="B39" s="21">
        <v>2478</v>
      </c>
      <c r="C39" s="21">
        <v>1141</v>
      </c>
      <c r="D39" s="21">
        <v>1237</v>
      </c>
      <c r="E39" s="21">
        <v>0</v>
      </c>
      <c r="F39" s="60">
        <v>5</v>
      </c>
      <c r="G39" s="21">
        <v>0</v>
      </c>
      <c r="H39" s="60">
        <v>95</v>
      </c>
      <c r="I39" s="60">
        <v>1478</v>
      </c>
      <c r="J39" s="60">
        <v>83</v>
      </c>
      <c r="K39" s="60">
        <v>353</v>
      </c>
      <c r="L39" s="60">
        <v>437</v>
      </c>
      <c r="M39" s="60">
        <v>605</v>
      </c>
      <c r="N39" s="21"/>
      <c r="O39" s="21"/>
    </row>
    <row r="40" spans="1:15" ht="12.75" customHeight="1">
      <c r="A40" s="25" t="s">
        <v>374</v>
      </c>
      <c r="B40" s="21">
        <v>4845</v>
      </c>
      <c r="C40" s="21">
        <v>873</v>
      </c>
      <c r="D40" s="21">
        <v>3954</v>
      </c>
      <c r="E40" s="21">
        <v>0</v>
      </c>
      <c r="F40" s="21">
        <v>0</v>
      </c>
      <c r="G40" s="21">
        <v>0</v>
      </c>
      <c r="H40" s="60">
        <v>18</v>
      </c>
      <c r="I40" s="60">
        <v>679</v>
      </c>
      <c r="J40" s="60">
        <v>8</v>
      </c>
      <c r="K40" s="60">
        <v>4</v>
      </c>
      <c r="L40" s="60">
        <v>83</v>
      </c>
      <c r="M40" s="60">
        <v>584</v>
      </c>
      <c r="N40" s="21"/>
      <c r="O40" s="21"/>
    </row>
    <row r="41" spans="1:15" ht="12.75" customHeight="1">
      <c r="A41" s="25" t="s">
        <v>171</v>
      </c>
      <c r="B41" s="21">
        <v>20</v>
      </c>
      <c r="C41" s="21">
        <v>1</v>
      </c>
      <c r="D41" s="21">
        <v>1</v>
      </c>
      <c r="E41" s="21">
        <v>0</v>
      </c>
      <c r="F41" s="21">
        <v>0</v>
      </c>
      <c r="G41" s="21">
        <v>0</v>
      </c>
      <c r="H41" s="60">
        <v>18</v>
      </c>
      <c r="I41" s="60">
        <v>167</v>
      </c>
      <c r="J41" s="60">
        <v>47</v>
      </c>
      <c r="K41" s="60">
        <v>95</v>
      </c>
      <c r="L41" s="60">
        <v>25</v>
      </c>
      <c r="M41" s="21">
        <v>0</v>
      </c>
      <c r="N41" s="21"/>
      <c r="O41" s="21"/>
    </row>
    <row r="42" spans="1:15" ht="12" customHeight="1">
      <c r="A42" s="25" t="s">
        <v>375</v>
      </c>
      <c r="B42" s="21">
        <v>46</v>
      </c>
      <c r="C42" s="21">
        <v>1</v>
      </c>
      <c r="D42" s="21">
        <v>44</v>
      </c>
      <c r="E42" s="21">
        <v>0</v>
      </c>
      <c r="F42" s="21">
        <v>0</v>
      </c>
      <c r="G42" s="21">
        <v>0</v>
      </c>
      <c r="H42" s="60">
        <v>1</v>
      </c>
      <c r="I42" s="60">
        <v>14</v>
      </c>
      <c r="J42" s="60">
        <v>2</v>
      </c>
      <c r="K42" s="21">
        <v>0</v>
      </c>
      <c r="L42" s="60">
        <v>12</v>
      </c>
      <c r="M42" s="21">
        <v>0</v>
      </c>
      <c r="N42" s="21"/>
      <c r="O42" s="21"/>
    </row>
    <row r="43" spans="1:15" ht="13.5" customHeight="1">
      <c r="A43" s="25" t="s">
        <v>172</v>
      </c>
      <c r="B43" s="21">
        <v>43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60">
        <v>42</v>
      </c>
      <c r="I43" s="60">
        <v>2</v>
      </c>
      <c r="J43" s="21">
        <v>0</v>
      </c>
      <c r="K43" s="60">
        <v>2</v>
      </c>
      <c r="L43" s="21">
        <v>0</v>
      </c>
      <c r="M43" s="21">
        <v>0</v>
      </c>
      <c r="N43" s="21"/>
      <c r="O43" s="21"/>
    </row>
    <row r="44" spans="1:15" ht="13.5" customHeight="1">
      <c r="A44" s="25" t="s">
        <v>376</v>
      </c>
      <c r="B44" s="21">
        <v>90</v>
      </c>
      <c r="C44" s="21">
        <v>34</v>
      </c>
      <c r="D44" s="21">
        <v>8</v>
      </c>
      <c r="E44" s="21">
        <v>0</v>
      </c>
      <c r="F44" s="21">
        <v>0</v>
      </c>
      <c r="G44" s="21">
        <v>0</v>
      </c>
      <c r="H44" s="60">
        <v>48</v>
      </c>
      <c r="I44" s="60">
        <v>10</v>
      </c>
      <c r="J44" s="60">
        <v>3</v>
      </c>
      <c r="K44" s="21">
        <v>0</v>
      </c>
      <c r="L44" s="60">
        <v>7</v>
      </c>
      <c r="M44" s="21">
        <v>0</v>
      </c>
      <c r="N44" s="21"/>
      <c r="O44" s="21"/>
    </row>
    <row r="45" spans="1:15" ht="12.75" customHeight="1">
      <c r="A45" s="25" t="s">
        <v>377</v>
      </c>
      <c r="B45" s="21">
        <v>312</v>
      </c>
      <c r="C45" s="21">
        <v>195</v>
      </c>
      <c r="D45" s="21">
        <v>76</v>
      </c>
      <c r="E45" s="21">
        <v>0</v>
      </c>
      <c r="F45" s="21">
        <v>0</v>
      </c>
      <c r="G45" s="21">
        <v>0</v>
      </c>
      <c r="H45" s="60">
        <v>41</v>
      </c>
      <c r="I45" s="60">
        <v>389</v>
      </c>
      <c r="J45" s="60">
        <v>30</v>
      </c>
      <c r="K45" s="60">
        <v>225</v>
      </c>
      <c r="L45" s="60">
        <v>126</v>
      </c>
      <c r="M45" s="60">
        <v>8</v>
      </c>
      <c r="N45" s="21"/>
      <c r="O45" s="21"/>
    </row>
    <row r="46" spans="1:15" ht="12.75" customHeight="1">
      <c r="A46" s="25" t="s">
        <v>378</v>
      </c>
      <c r="B46" s="21">
        <v>3412</v>
      </c>
      <c r="C46" s="21">
        <v>165</v>
      </c>
      <c r="D46" s="21">
        <v>2604</v>
      </c>
      <c r="E46" s="60">
        <v>1</v>
      </c>
      <c r="F46" s="60">
        <v>267</v>
      </c>
      <c r="G46" s="21">
        <v>0</v>
      </c>
      <c r="H46" s="60">
        <v>375</v>
      </c>
      <c r="I46" s="60">
        <v>90</v>
      </c>
      <c r="J46" s="60">
        <v>1</v>
      </c>
      <c r="K46" s="60">
        <v>2</v>
      </c>
      <c r="L46" s="60">
        <v>11</v>
      </c>
      <c r="M46" s="60">
        <v>76</v>
      </c>
      <c r="N46" s="21"/>
      <c r="O46" s="21"/>
    </row>
    <row r="47" spans="1:15" ht="12.75" customHeight="1">
      <c r="A47" s="25" t="s">
        <v>379</v>
      </c>
      <c r="B47" s="21">
        <v>1176</v>
      </c>
      <c r="C47" s="21">
        <v>1029</v>
      </c>
      <c r="D47" s="21">
        <v>125</v>
      </c>
      <c r="E47" s="21">
        <v>0</v>
      </c>
      <c r="F47" s="21">
        <v>0</v>
      </c>
      <c r="G47" s="21">
        <v>0</v>
      </c>
      <c r="H47" s="60">
        <v>22</v>
      </c>
      <c r="I47" s="60">
        <v>537</v>
      </c>
      <c r="J47" s="60">
        <v>138</v>
      </c>
      <c r="K47" s="60">
        <v>270</v>
      </c>
      <c r="L47" s="60">
        <v>128</v>
      </c>
      <c r="M47" s="60">
        <v>1</v>
      </c>
      <c r="N47" s="21"/>
      <c r="O47" s="21"/>
    </row>
    <row r="48" spans="1:15" ht="12.75" customHeight="1">
      <c r="A48" s="25" t="s">
        <v>380</v>
      </c>
      <c r="B48" s="21">
        <v>52</v>
      </c>
      <c r="C48" s="21">
        <v>50</v>
      </c>
      <c r="D48" s="21">
        <v>2</v>
      </c>
      <c r="E48" s="21">
        <v>0</v>
      </c>
      <c r="F48" s="21">
        <v>0</v>
      </c>
      <c r="G48" s="21">
        <v>0</v>
      </c>
      <c r="H48" s="21">
        <v>0</v>
      </c>
      <c r="I48" s="60">
        <v>246</v>
      </c>
      <c r="J48" s="60">
        <v>25</v>
      </c>
      <c r="K48" s="60">
        <v>191</v>
      </c>
      <c r="L48" s="60">
        <v>30</v>
      </c>
      <c r="M48" s="21">
        <v>0</v>
      </c>
      <c r="N48" s="21"/>
      <c r="O48" s="21"/>
    </row>
    <row r="49" spans="1:15" ht="13.5" customHeight="1">
      <c r="A49" s="25" t="s">
        <v>381</v>
      </c>
      <c r="B49" s="21">
        <v>43</v>
      </c>
      <c r="C49" s="21">
        <v>19</v>
      </c>
      <c r="D49" s="21">
        <v>1</v>
      </c>
      <c r="E49" s="21">
        <v>0</v>
      </c>
      <c r="F49" s="21">
        <v>0</v>
      </c>
      <c r="G49" s="21">
        <v>0</v>
      </c>
      <c r="H49" s="60">
        <v>23</v>
      </c>
      <c r="I49" s="60">
        <v>2076</v>
      </c>
      <c r="J49" s="60">
        <v>164</v>
      </c>
      <c r="K49" s="60">
        <v>1546</v>
      </c>
      <c r="L49" s="60">
        <v>366</v>
      </c>
      <c r="M49" s="21">
        <v>0</v>
      </c>
      <c r="N49" s="21"/>
      <c r="O49" s="21"/>
    </row>
    <row r="50" spans="1:15" ht="13.5" customHeight="1">
      <c r="A50" s="25" t="s">
        <v>382</v>
      </c>
      <c r="B50" s="21">
        <v>9</v>
      </c>
      <c r="C50" s="21">
        <v>4</v>
      </c>
      <c r="D50" s="21">
        <v>4</v>
      </c>
      <c r="E50" s="21">
        <v>0</v>
      </c>
      <c r="F50" s="21">
        <v>0</v>
      </c>
      <c r="G50" s="21">
        <v>0</v>
      </c>
      <c r="H50" s="60">
        <v>1</v>
      </c>
      <c r="I50" s="60">
        <v>15</v>
      </c>
      <c r="J50" s="60">
        <v>6</v>
      </c>
      <c r="K50" s="60">
        <v>3</v>
      </c>
      <c r="L50" s="60">
        <v>6</v>
      </c>
      <c r="M50" s="21">
        <v>0</v>
      </c>
      <c r="N50" s="19"/>
      <c r="O50" s="19"/>
    </row>
    <row r="51" spans="1:15" ht="15" customHeight="1" thickBot="1">
      <c r="A51" s="25" t="s">
        <v>383</v>
      </c>
      <c r="B51" s="21">
        <v>318</v>
      </c>
      <c r="C51" s="21">
        <v>140</v>
      </c>
      <c r="D51" s="21">
        <v>72</v>
      </c>
      <c r="E51" s="21">
        <v>0</v>
      </c>
      <c r="F51" s="21">
        <v>0</v>
      </c>
      <c r="G51" s="21">
        <v>0</v>
      </c>
      <c r="H51" s="60">
        <v>106</v>
      </c>
      <c r="I51" s="60">
        <v>97</v>
      </c>
      <c r="J51" s="60">
        <v>40</v>
      </c>
      <c r="K51" s="60">
        <v>36</v>
      </c>
      <c r="L51" s="60">
        <v>21</v>
      </c>
      <c r="M51" s="21">
        <v>0</v>
      </c>
      <c r="N51" s="19"/>
      <c r="O51" s="19"/>
    </row>
    <row r="52" spans="1:15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9"/>
      <c r="O52" s="19"/>
    </row>
    <row r="53" spans="1:15" ht="4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9"/>
      <c r="O53" s="19"/>
    </row>
    <row r="54" spans="1:15" ht="10.5" customHeight="1">
      <c r="A54" s="69" t="s">
        <v>267</v>
      </c>
      <c r="B54" s="69"/>
      <c r="C54" s="69"/>
      <c r="D54" s="69"/>
      <c r="E54" s="69"/>
      <c r="F54" s="69"/>
      <c r="G54" s="69"/>
      <c r="H54" s="69" t="s">
        <v>268</v>
      </c>
      <c r="I54" s="69"/>
      <c r="J54" s="69"/>
      <c r="K54" s="69"/>
      <c r="L54" s="69"/>
      <c r="M54" s="69"/>
      <c r="N54" s="19"/>
      <c r="O54" s="19"/>
    </row>
  </sheetData>
  <sheetProtection/>
  <mergeCells count="9">
    <mergeCell ref="A54:G54"/>
    <mergeCell ref="H54:M54"/>
    <mergeCell ref="A1:G1"/>
    <mergeCell ref="H1:M1"/>
    <mergeCell ref="A2:G2"/>
    <mergeCell ref="H2:M2"/>
    <mergeCell ref="A3:A4"/>
    <mergeCell ref="B3:G3"/>
    <mergeCell ref="I3:M3"/>
  </mergeCells>
  <dataValidations count="1">
    <dataValidation type="whole" allowBlank="1" showInputMessage="1" showErrorMessage="1" errorTitle="嘿嘿！你粉混喔" error="數字必須素整數而且不得小於 0 也應該不會大於 50000000 吧" sqref="E9:E45 D43 B35:D35 C13 B10:D11 D16:D17 D14 D21:D22 E47:F51 F40:F45 F37:G37 F35:M35 F31:F33 F27:F29 F9:F25 E6:G7 G9:G34 G36 G38:G51 H6 H9:H11 H13:H17 H19:H24 H33 H48 J43 K44 K42 M6 M9:M15 M17 M21:M24 M28 M33:M34 M37 M41:M44 M48:M51 L43 K38 K33">
      <formula1>0</formula1>
      <formula2>50000000</formula2>
    </dataValidation>
  </dataValidations>
  <printOptions horizontalCentered="1" verticalCentered="1"/>
  <pageMargins left="0" right="0" top="0" bottom="0" header="0" footer="0"/>
  <pageSetup fitToWidth="2" horizontalDpi="600" verticalDpi="600" orientation="portrait" paperSize="9" scale="113" r:id="rId1"/>
  <colBreaks count="2" manualBreakCount="2">
    <brk id="7" max="65535" man="1"/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J4">
      <selection activeCell="AG14" sqref="AG14"/>
    </sheetView>
  </sheetViews>
  <sheetFormatPr defaultColWidth="9.00390625" defaultRowHeight="16.5"/>
  <cols>
    <col min="1" max="1" width="18.625" style="19" customWidth="1"/>
    <col min="2" max="2" width="9.25390625" style="19" customWidth="1"/>
    <col min="3" max="3" width="8.75390625" style="19" customWidth="1"/>
    <col min="4" max="4" width="8.87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0" t="s">
        <v>138</v>
      </c>
      <c r="B1" s="70"/>
      <c r="C1" s="70"/>
      <c r="D1" s="70"/>
      <c r="E1" s="70"/>
      <c r="F1" s="70"/>
      <c r="G1" s="70"/>
      <c r="H1" s="1" t="s">
        <v>51</v>
      </c>
      <c r="I1" s="1"/>
      <c r="J1" s="1"/>
      <c r="K1" s="1"/>
      <c r="L1" s="1"/>
      <c r="M1" s="1"/>
      <c r="N1" s="1"/>
      <c r="O1" s="70" t="s">
        <v>138</v>
      </c>
      <c r="P1" s="70"/>
      <c r="Q1" s="70"/>
      <c r="R1" s="70"/>
      <c r="S1" s="70"/>
      <c r="T1" s="70"/>
      <c r="U1" s="70"/>
      <c r="V1" s="70"/>
      <c r="W1" s="70"/>
      <c r="X1" s="48" t="s">
        <v>266</v>
      </c>
      <c r="Y1" s="1"/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113" t="s">
        <v>10</v>
      </c>
      <c r="B2" s="113"/>
      <c r="C2" s="113"/>
      <c r="D2" s="113"/>
      <c r="E2" s="113"/>
      <c r="F2" s="113"/>
      <c r="G2" s="113"/>
      <c r="H2" s="108" t="s">
        <v>342</v>
      </c>
      <c r="I2" s="108"/>
      <c r="J2" s="20"/>
      <c r="K2" s="20"/>
      <c r="L2" s="20"/>
      <c r="M2" s="20"/>
      <c r="N2" s="4" t="s">
        <v>0</v>
      </c>
      <c r="O2" s="113" t="s">
        <v>10</v>
      </c>
      <c r="P2" s="113"/>
      <c r="Q2" s="113"/>
      <c r="R2" s="113"/>
      <c r="S2" s="113"/>
      <c r="T2" s="113"/>
      <c r="U2" s="113"/>
      <c r="V2" s="113"/>
      <c r="W2" s="113"/>
      <c r="X2" s="20" t="s">
        <v>342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4" t="s">
        <v>52</v>
      </c>
      <c r="B3" s="114" t="s">
        <v>53</v>
      </c>
      <c r="C3" s="100" t="s">
        <v>54</v>
      </c>
      <c r="D3" s="102" t="s">
        <v>139</v>
      </c>
      <c r="E3" s="125"/>
      <c r="F3" s="125"/>
      <c r="G3" s="125"/>
      <c r="H3" s="99" t="s">
        <v>140</v>
      </c>
      <c r="I3" s="99"/>
      <c r="J3" s="99"/>
      <c r="K3" s="99"/>
      <c r="L3" s="99"/>
      <c r="M3" s="99"/>
      <c r="N3" s="99"/>
      <c r="O3" s="74" t="s">
        <v>56</v>
      </c>
      <c r="P3" s="76" t="s">
        <v>141</v>
      </c>
      <c r="Q3" s="77"/>
      <c r="R3" s="77"/>
      <c r="S3" s="77"/>
      <c r="T3" s="77"/>
      <c r="U3" s="77"/>
      <c r="V3" s="77"/>
      <c r="W3" s="77"/>
      <c r="X3" s="125" t="s">
        <v>17</v>
      </c>
      <c r="Y3" s="103"/>
      <c r="Z3" s="100" t="s">
        <v>245</v>
      </c>
      <c r="AA3" s="100" t="s">
        <v>246</v>
      </c>
      <c r="AB3" s="100" t="s">
        <v>247</v>
      </c>
      <c r="AC3" s="100" t="s">
        <v>240</v>
      </c>
      <c r="AD3" s="100" t="s">
        <v>384</v>
      </c>
      <c r="AE3" s="106" t="s">
        <v>385</v>
      </c>
      <c r="AF3" s="104" t="s">
        <v>386</v>
      </c>
    </row>
    <row r="4" spans="1:32" s="7" customFormat="1" ht="48" customHeight="1" thickBot="1">
      <c r="A4" s="75"/>
      <c r="B4" s="87"/>
      <c r="C4" s="115"/>
      <c r="D4" s="8" t="s">
        <v>3</v>
      </c>
      <c r="E4" s="9" t="s">
        <v>177</v>
      </c>
      <c r="F4" s="9" t="s">
        <v>185</v>
      </c>
      <c r="G4" s="9" t="s">
        <v>186</v>
      </c>
      <c r="H4" s="9" t="s">
        <v>59</v>
      </c>
      <c r="I4" s="9" t="s">
        <v>191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64</v>
      </c>
      <c r="O4" s="75"/>
      <c r="P4" s="9" t="s">
        <v>65</v>
      </c>
      <c r="Q4" s="9" t="s">
        <v>66</v>
      </c>
      <c r="R4" s="9" t="s">
        <v>187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101"/>
      <c r="AA4" s="101"/>
      <c r="AB4" s="101"/>
      <c r="AC4" s="101"/>
      <c r="AD4" s="101"/>
      <c r="AE4" s="107"/>
      <c r="AF4" s="105"/>
    </row>
    <row r="5" spans="1:32" s="13" customFormat="1" ht="48" customHeight="1">
      <c r="A5" s="11" t="s">
        <v>96</v>
      </c>
      <c r="B5" s="21">
        <f>SUM(B7:B15)</f>
        <v>6172</v>
      </c>
      <c r="C5" s="67"/>
      <c r="D5" s="21">
        <f aca="true" t="shared" si="0" ref="D5:N5">SUM(D7:D15)</f>
        <v>3357</v>
      </c>
      <c r="E5" s="21">
        <f t="shared" si="0"/>
        <v>50</v>
      </c>
      <c r="F5" s="21">
        <f t="shared" si="0"/>
        <v>1</v>
      </c>
      <c r="G5" s="21">
        <f t="shared" si="0"/>
        <v>1291</v>
      </c>
      <c r="H5" s="21">
        <f>SUM(H7:H15)</f>
        <v>8</v>
      </c>
      <c r="I5" s="21">
        <f>SUM(I7:I15)</f>
        <v>1184</v>
      </c>
      <c r="J5" s="21">
        <f t="shared" si="0"/>
        <v>106</v>
      </c>
      <c r="K5" s="21">
        <f t="shared" si="0"/>
        <v>55</v>
      </c>
      <c r="L5" s="21">
        <f t="shared" si="0"/>
        <v>323</v>
      </c>
      <c r="M5" s="21">
        <f t="shared" si="0"/>
        <v>8</v>
      </c>
      <c r="N5" s="21">
        <f t="shared" si="0"/>
        <v>99</v>
      </c>
      <c r="O5" s="11" t="s">
        <v>96</v>
      </c>
      <c r="P5" s="21">
        <f>SUM(P7:P15)</f>
        <v>53</v>
      </c>
      <c r="Q5" s="21">
        <f>SUM(Q7:Q15)</f>
        <v>25</v>
      </c>
      <c r="R5" s="21">
        <f aca="true" t="shared" si="1" ref="R5:AF5">SUM(R7:R15)</f>
        <v>6</v>
      </c>
      <c r="S5" s="21">
        <f t="shared" si="1"/>
        <v>9</v>
      </c>
      <c r="T5" s="21">
        <f t="shared" si="1"/>
        <v>14</v>
      </c>
      <c r="U5" s="21">
        <f t="shared" si="1"/>
        <v>4</v>
      </c>
      <c r="V5" s="21">
        <f t="shared" si="1"/>
        <v>19</v>
      </c>
      <c r="W5" s="21">
        <f t="shared" si="1"/>
        <v>70</v>
      </c>
      <c r="X5" s="21">
        <f t="shared" si="1"/>
        <v>5</v>
      </c>
      <c r="Y5" s="21">
        <f t="shared" si="1"/>
        <v>27</v>
      </c>
      <c r="Z5" s="21">
        <f t="shared" si="1"/>
        <v>217</v>
      </c>
      <c r="AA5" s="21">
        <f>SUM(AA7:AA15)</f>
        <v>322</v>
      </c>
      <c r="AB5" s="21">
        <f t="shared" si="1"/>
        <v>1850</v>
      </c>
      <c r="AC5" s="21">
        <f t="shared" si="1"/>
        <v>414</v>
      </c>
      <c r="AD5" s="21">
        <f t="shared" si="1"/>
        <v>12</v>
      </c>
      <c r="AE5" s="21">
        <f>SUM(AE7:AE15)</f>
        <v>0</v>
      </c>
      <c r="AF5" s="21">
        <f t="shared" si="1"/>
        <v>0</v>
      </c>
    </row>
    <row r="6" spans="1:32" s="13" customFormat="1" ht="38.25" customHeight="1">
      <c r="A6" s="11" t="s">
        <v>97</v>
      </c>
      <c r="B6" s="68"/>
      <c r="C6" s="2">
        <f>SUM(C7:C15)</f>
        <v>100</v>
      </c>
      <c r="D6" s="2">
        <f aca="true" t="shared" si="2" ref="D6:N6">IF(D5&gt;$B$5,999,IF($B$5=0,0,D5/$B$5*100))</f>
        <v>54.39079714841218</v>
      </c>
      <c r="E6" s="2">
        <f t="shared" si="2"/>
        <v>0.8101101749837978</v>
      </c>
      <c r="F6" s="2">
        <f t="shared" si="2"/>
        <v>0.016202203499675955</v>
      </c>
      <c r="G6" s="2">
        <f t="shared" si="2"/>
        <v>20.91704471808166</v>
      </c>
      <c r="H6" s="2">
        <f t="shared" si="2"/>
        <v>0.12961762799740764</v>
      </c>
      <c r="I6" s="2">
        <f t="shared" si="2"/>
        <v>19.18340894361633</v>
      </c>
      <c r="J6" s="2">
        <f t="shared" si="2"/>
        <v>1.7174335709656514</v>
      </c>
      <c r="K6" s="2">
        <f t="shared" si="2"/>
        <v>0.8911211924821775</v>
      </c>
      <c r="L6" s="2">
        <f t="shared" si="2"/>
        <v>5.233311730395334</v>
      </c>
      <c r="M6" s="2">
        <f t="shared" si="2"/>
        <v>0.12961762799740764</v>
      </c>
      <c r="N6" s="2">
        <f t="shared" si="2"/>
        <v>1.6040181464679195</v>
      </c>
      <c r="O6" s="11" t="s">
        <v>97</v>
      </c>
      <c r="P6" s="2">
        <f aca="true" t="shared" si="3" ref="P6:AF6">IF(P5&gt;$B$5,999,IF($B$5=0,0,P5/$B$5*100))</f>
        <v>0.8587167854828257</v>
      </c>
      <c r="Q6" s="2">
        <f t="shared" si="3"/>
        <v>0.4050550874918989</v>
      </c>
      <c r="R6" s="2">
        <f t="shared" si="3"/>
        <v>0.09721322099805574</v>
      </c>
      <c r="S6" s="2">
        <f t="shared" si="3"/>
        <v>0.1458198314970836</v>
      </c>
      <c r="T6" s="2">
        <f t="shared" si="3"/>
        <v>0.22683084899546338</v>
      </c>
      <c r="U6" s="2">
        <f t="shared" si="3"/>
        <v>0.06480881399870382</v>
      </c>
      <c r="V6" s="2">
        <f t="shared" si="3"/>
        <v>0.30784186649384315</v>
      </c>
      <c r="W6" s="2">
        <f t="shared" si="3"/>
        <v>1.134154244977317</v>
      </c>
      <c r="X6" s="2">
        <f t="shared" si="3"/>
        <v>0.08101101749837979</v>
      </c>
      <c r="Y6" s="2">
        <f t="shared" si="3"/>
        <v>0.4374594944912508</v>
      </c>
      <c r="Z6" s="2">
        <f t="shared" si="3"/>
        <v>3.5158781594296826</v>
      </c>
      <c r="AA6" s="2">
        <f>IF(AA5&gt;$B$5,999,IF($B$5=0,0,AA5/$B$5*100))</f>
        <v>5.217109526895658</v>
      </c>
      <c r="AB6" s="2">
        <f t="shared" si="3"/>
        <v>29.97407647440052</v>
      </c>
      <c r="AC6" s="2">
        <f t="shared" si="3"/>
        <v>6.707712248865846</v>
      </c>
      <c r="AD6" s="2">
        <f t="shared" si="3"/>
        <v>0.19442644199611148</v>
      </c>
      <c r="AE6" s="2">
        <f t="shared" si="3"/>
        <v>0</v>
      </c>
      <c r="AF6" s="2">
        <f t="shared" si="3"/>
        <v>0</v>
      </c>
    </row>
    <row r="7" spans="1:32" s="13" customFormat="1" ht="45" customHeight="1">
      <c r="A7" s="11" t="s">
        <v>142</v>
      </c>
      <c r="B7" s="21">
        <f>SUM(D7,Z7:AF7)</f>
        <v>421</v>
      </c>
      <c r="C7" s="2">
        <f aca="true" t="shared" si="4" ref="C7:C15">B7/$B$5*100</f>
        <v>6.821127673363578</v>
      </c>
      <c r="D7" s="21">
        <f aca="true" t="shared" si="5" ref="D7:D15">SUM(E7:N7,P7:Y7)</f>
        <v>160</v>
      </c>
      <c r="E7" s="21">
        <v>8</v>
      </c>
      <c r="F7" s="21">
        <v>1</v>
      </c>
      <c r="G7" s="21">
        <v>28</v>
      </c>
      <c r="H7" s="21">
        <v>0</v>
      </c>
      <c r="I7" s="21">
        <v>68</v>
      </c>
      <c r="J7" s="21">
        <v>6</v>
      </c>
      <c r="K7" s="21">
        <v>3</v>
      </c>
      <c r="L7" s="21">
        <v>6</v>
      </c>
      <c r="M7" s="21">
        <v>0</v>
      </c>
      <c r="N7" s="21">
        <v>39</v>
      </c>
      <c r="O7" s="11" t="s">
        <v>142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57</v>
      </c>
      <c r="AB7" s="21">
        <v>128</v>
      </c>
      <c r="AC7" s="21">
        <v>64</v>
      </c>
      <c r="AD7" s="21">
        <v>12</v>
      </c>
      <c r="AE7" s="21">
        <v>0</v>
      </c>
      <c r="AF7" s="21">
        <v>0</v>
      </c>
    </row>
    <row r="8" spans="1:32" s="13" customFormat="1" ht="42" customHeight="1">
      <c r="A8" s="14" t="s">
        <v>143</v>
      </c>
      <c r="B8" s="21">
        <f aca="true" t="shared" si="6" ref="B8:B15">SUM(D8,Z8:AF8)</f>
        <v>1499</v>
      </c>
      <c r="C8" s="2">
        <f t="shared" si="4"/>
        <v>24.28710304601426</v>
      </c>
      <c r="D8" s="21">
        <f t="shared" si="5"/>
        <v>856</v>
      </c>
      <c r="E8" s="21">
        <v>37</v>
      </c>
      <c r="F8" s="21">
        <v>0</v>
      </c>
      <c r="G8" s="21">
        <v>130</v>
      </c>
      <c r="H8" s="21">
        <v>8</v>
      </c>
      <c r="I8" s="21">
        <v>269</v>
      </c>
      <c r="J8" s="21">
        <v>80</v>
      </c>
      <c r="K8" s="21">
        <v>48</v>
      </c>
      <c r="L8" s="21">
        <v>43</v>
      </c>
      <c r="M8" s="21">
        <v>8</v>
      </c>
      <c r="N8" s="21">
        <v>54</v>
      </c>
      <c r="O8" s="14" t="s">
        <v>143</v>
      </c>
      <c r="P8" s="21">
        <v>52</v>
      </c>
      <c r="Q8" s="21">
        <v>13</v>
      </c>
      <c r="R8" s="21">
        <v>6</v>
      </c>
      <c r="S8" s="21">
        <v>8</v>
      </c>
      <c r="T8" s="21">
        <v>14</v>
      </c>
      <c r="U8" s="21">
        <v>4</v>
      </c>
      <c r="V8" s="21">
        <v>8</v>
      </c>
      <c r="W8" s="21">
        <v>69</v>
      </c>
      <c r="X8" s="21">
        <v>5</v>
      </c>
      <c r="Y8" s="21">
        <v>0</v>
      </c>
      <c r="Z8" s="21">
        <v>24</v>
      </c>
      <c r="AA8" s="21">
        <v>93</v>
      </c>
      <c r="AB8" s="21">
        <v>388</v>
      </c>
      <c r="AC8" s="21">
        <v>138</v>
      </c>
      <c r="AD8" s="21">
        <v>0</v>
      </c>
      <c r="AE8" s="21">
        <v>0</v>
      </c>
      <c r="AF8" s="21">
        <v>0</v>
      </c>
    </row>
    <row r="9" spans="1:32" s="13" customFormat="1" ht="37.5" customHeight="1">
      <c r="A9" s="11" t="s">
        <v>144</v>
      </c>
      <c r="B9" s="21">
        <f t="shared" si="6"/>
        <v>94</v>
      </c>
      <c r="C9" s="2">
        <f t="shared" si="4"/>
        <v>1.52300712896954</v>
      </c>
      <c r="D9" s="21">
        <f t="shared" si="5"/>
        <v>63</v>
      </c>
      <c r="E9" s="21">
        <v>0</v>
      </c>
      <c r="F9" s="21">
        <v>0</v>
      </c>
      <c r="G9" s="21">
        <v>4</v>
      </c>
      <c r="H9" s="21">
        <v>0</v>
      </c>
      <c r="I9" s="21">
        <v>44</v>
      </c>
      <c r="J9" s="21">
        <v>9</v>
      </c>
      <c r="K9" s="21">
        <v>0</v>
      </c>
      <c r="L9" s="21">
        <v>0</v>
      </c>
      <c r="M9" s="21">
        <v>0</v>
      </c>
      <c r="N9" s="21">
        <v>6</v>
      </c>
      <c r="O9" s="11" t="s">
        <v>144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21">
        <v>6</v>
      </c>
      <c r="AB9" s="21">
        <v>10</v>
      </c>
      <c r="AC9" s="21">
        <v>14</v>
      </c>
      <c r="AD9" s="21">
        <v>0</v>
      </c>
      <c r="AE9" s="21">
        <v>0</v>
      </c>
      <c r="AF9" s="21">
        <v>0</v>
      </c>
    </row>
    <row r="10" spans="1:32" s="13" customFormat="1" ht="37.5" customHeight="1">
      <c r="A10" s="11" t="s">
        <v>145</v>
      </c>
      <c r="B10" s="21">
        <f t="shared" si="6"/>
        <v>4</v>
      </c>
      <c r="C10" s="2">
        <f t="shared" si="4"/>
        <v>0.06480881399870382</v>
      </c>
      <c r="D10" s="21">
        <f t="shared" si="5"/>
        <v>2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1" t="s">
        <v>145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2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37.5" customHeight="1">
      <c r="A11" s="11" t="s">
        <v>146</v>
      </c>
      <c r="B11" s="21">
        <f t="shared" si="6"/>
        <v>16</v>
      </c>
      <c r="C11" s="2">
        <f t="shared" si="4"/>
        <v>0.2592352559948153</v>
      </c>
      <c r="D11" s="21">
        <f t="shared" si="5"/>
        <v>9</v>
      </c>
      <c r="E11" s="21">
        <v>0</v>
      </c>
      <c r="F11" s="21">
        <v>0</v>
      </c>
      <c r="G11" s="21">
        <v>0</v>
      </c>
      <c r="H11" s="21">
        <v>0</v>
      </c>
      <c r="I11" s="21">
        <v>2</v>
      </c>
      <c r="J11" s="21">
        <v>0</v>
      </c>
      <c r="K11" s="21">
        <v>0</v>
      </c>
      <c r="L11" s="21">
        <v>6</v>
      </c>
      <c r="M11" s="21">
        <v>0</v>
      </c>
      <c r="N11" s="21">
        <v>0</v>
      </c>
      <c r="O11" s="11" t="s">
        <v>146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7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37.5" customHeight="1">
      <c r="A12" s="11" t="s">
        <v>147</v>
      </c>
      <c r="B12" s="21">
        <f t="shared" si="6"/>
        <v>463</v>
      </c>
      <c r="C12" s="2">
        <f t="shared" si="4"/>
        <v>7.501620220349968</v>
      </c>
      <c r="D12" s="21">
        <f t="shared" si="5"/>
        <v>140</v>
      </c>
      <c r="E12" s="21">
        <v>0</v>
      </c>
      <c r="F12" s="21">
        <v>0</v>
      </c>
      <c r="G12" s="21">
        <v>0</v>
      </c>
      <c r="H12" s="21">
        <v>0</v>
      </c>
      <c r="I12" s="21">
        <v>135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11" t="s">
        <v>147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79</v>
      </c>
      <c r="AA12" s="21">
        <v>0</v>
      </c>
      <c r="AB12" s="21">
        <v>244</v>
      </c>
      <c r="AC12" s="21">
        <v>0</v>
      </c>
      <c r="AD12" s="21">
        <v>0</v>
      </c>
      <c r="AE12" s="21">
        <v>0</v>
      </c>
      <c r="AF12" s="21">
        <v>0</v>
      </c>
    </row>
    <row r="13" spans="1:32" s="13" customFormat="1" ht="37.5" customHeight="1">
      <c r="A13" s="14" t="s">
        <v>148</v>
      </c>
      <c r="B13" s="21">
        <f t="shared" si="6"/>
        <v>1</v>
      </c>
      <c r="C13" s="2">
        <f t="shared" si="4"/>
        <v>0.016202203499675955</v>
      </c>
      <c r="D13" s="21">
        <f t="shared" si="5"/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0</v>
      </c>
      <c r="N13" s="21">
        <v>0</v>
      </c>
      <c r="O13" s="14" t="s">
        <v>148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s="13" customFormat="1" ht="37.5" customHeight="1">
      <c r="A14" s="11" t="s">
        <v>149</v>
      </c>
      <c r="B14" s="21">
        <f t="shared" si="6"/>
        <v>0</v>
      </c>
      <c r="C14" s="2">
        <f t="shared" si="4"/>
        <v>0</v>
      </c>
      <c r="D14" s="21">
        <f t="shared" si="5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1" t="s">
        <v>149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</row>
    <row r="15" spans="1:32" s="13" customFormat="1" ht="37.5" customHeight="1" thickBot="1">
      <c r="A15" s="11" t="s">
        <v>150</v>
      </c>
      <c r="B15" s="21">
        <f t="shared" si="6"/>
        <v>3674</v>
      </c>
      <c r="C15" s="2">
        <f t="shared" si="4"/>
        <v>59.52689565780946</v>
      </c>
      <c r="D15" s="21">
        <f t="shared" si="5"/>
        <v>2126</v>
      </c>
      <c r="E15" s="21">
        <v>5</v>
      </c>
      <c r="F15" s="21">
        <v>0</v>
      </c>
      <c r="G15" s="21">
        <v>1128</v>
      </c>
      <c r="H15" s="21">
        <v>0</v>
      </c>
      <c r="I15" s="21">
        <v>666</v>
      </c>
      <c r="J15" s="21">
        <v>6</v>
      </c>
      <c r="K15" s="21">
        <v>4</v>
      </c>
      <c r="L15" s="21">
        <v>267</v>
      </c>
      <c r="M15" s="21">
        <v>0</v>
      </c>
      <c r="N15" s="21">
        <v>0</v>
      </c>
      <c r="O15" s="11" t="s">
        <v>150</v>
      </c>
      <c r="P15" s="21">
        <v>0</v>
      </c>
      <c r="Q15" s="21">
        <v>12</v>
      </c>
      <c r="R15" s="21">
        <v>0</v>
      </c>
      <c r="S15" s="21">
        <v>0</v>
      </c>
      <c r="T15" s="21">
        <v>0</v>
      </c>
      <c r="U15" s="21">
        <v>0</v>
      </c>
      <c r="V15" s="21">
        <v>10</v>
      </c>
      <c r="W15" s="21">
        <v>1</v>
      </c>
      <c r="X15" s="21">
        <v>0</v>
      </c>
      <c r="Y15" s="21">
        <v>27</v>
      </c>
      <c r="Z15" s="21">
        <v>113</v>
      </c>
      <c r="AA15" s="21">
        <v>166</v>
      </c>
      <c r="AB15" s="21">
        <v>1071</v>
      </c>
      <c r="AC15" s="21">
        <v>198</v>
      </c>
      <c r="AD15" s="21">
        <v>0</v>
      </c>
      <c r="AE15" s="21">
        <v>0</v>
      </c>
      <c r="AF15" s="21">
        <v>0</v>
      </c>
    </row>
    <row r="16" spans="1:32" s="6" customFormat="1" ht="22.5" customHeight="1">
      <c r="A16" s="116" t="s">
        <v>189</v>
      </c>
      <c r="B16" s="116"/>
      <c r="C16" s="116"/>
      <c r="D16" s="116"/>
      <c r="E16" s="116"/>
      <c r="F16" s="116"/>
      <c r="G16" s="116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="13" customFormat="1" ht="95.25" customHeight="1">
      <c r="A17" s="13" t="s">
        <v>82</v>
      </c>
    </row>
    <row r="18" spans="1:32" s="13" customFormat="1" ht="11.25" customHeight="1">
      <c r="A18" s="117" t="s">
        <v>392</v>
      </c>
      <c r="B18" s="69"/>
      <c r="C18" s="69"/>
      <c r="D18" s="69"/>
      <c r="E18" s="69"/>
      <c r="F18" s="69"/>
      <c r="G18" s="69"/>
      <c r="H18" s="69" t="s">
        <v>303</v>
      </c>
      <c r="I18" s="69"/>
      <c r="J18" s="69"/>
      <c r="K18" s="69"/>
      <c r="L18" s="69"/>
      <c r="M18" s="69"/>
      <c r="N18" s="69"/>
      <c r="O18" s="69" t="s">
        <v>304</v>
      </c>
      <c r="P18" s="69"/>
      <c r="Q18" s="69"/>
      <c r="R18" s="69"/>
      <c r="S18" s="69"/>
      <c r="T18" s="69"/>
      <c r="U18" s="69"/>
      <c r="V18" s="69"/>
      <c r="W18" s="69"/>
      <c r="X18" s="69" t="s">
        <v>305</v>
      </c>
      <c r="Y18" s="69"/>
      <c r="Z18" s="69"/>
      <c r="AA18" s="69"/>
      <c r="AB18" s="69"/>
      <c r="AC18" s="69"/>
      <c r="AD18" s="69"/>
      <c r="AE18" s="69"/>
      <c r="AF18" s="69"/>
    </row>
  </sheetData>
  <sheetProtection/>
  <mergeCells count="25">
    <mergeCell ref="C3:C4"/>
    <mergeCell ref="D3:G3"/>
    <mergeCell ref="H3:N3"/>
    <mergeCell ref="P3:W3"/>
    <mergeCell ref="X3:Y3"/>
    <mergeCell ref="Z3:Z4"/>
    <mergeCell ref="AA3:AA4"/>
    <mergeCell ref="AB3:AB4"/>
    <mergeCell ref="A1:G1"/>
    <mergeCell ref="O1:W1"/>
    <mergeCell ref="A2:G2"/>
    <mergeCell ref="H2:I2"/>
    <mergeCell ref="O2:W2"/>
    <mergeCell ref="A3:A4"/>
    <mergeCell ref="B3:B4"/>
    <mergeCell ref="AC3:AC4"/>
    <mergeCell ref="AD3:AD4"/>
    <mergeCell ref="AE3:AE4"/>
    <mergeCell ref="AF3:AF4"/>
    <mergeCell ref="A16:G16"/>
    <mergeCell ref="A18:G18"/>
    <mergeCell ref="H18:N18"/>
    <mergeCell ref="O18:W18"/>
    <mergeCell ref="X18:AF18"/>
    <mergeCell ref="O3:O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view="pageBreakPreview" zoomScale="98" zoomScaleSheetLayoutView="98" zoomScalePageLayoutView="0" workbookViewId="0" topLeftCell="AX1">
      <selection activeCell="BK2" sqref="BK2"/>
    </sheetView>
  </sheetViews>
  <sheetFormatPr defaultColWidth="11.00390625" defaultRowHeight="16.5"/>
  <cols>
    <col min="1" max="1" width="19.875" style="45" customWidth="1"/>
    <col min="2" max="2" width="8.375" style="46" customWidth="1"/>
    <col min="3" max="11" width="6.375" style="46" customWidth="1"/>
    <col min="12" max="12" width="10.00390625" style="46" customWidth="1"/>
    <col min="13" max="20" width="8.50390625" style="46" customWidth="1"/>
    <col min="21" max="21" width="19.75390625" style="46" customWidth="1"/>
    <col min="22" max="22" width="8.00390625" style="46" customWidth="1"/>
    <col min="23" max="30" width="6.875" style="46" customWidth="1"/>
    <col min="31" max="39" width="9.00390625" style="46" customWidth="1"/>
    <col min="40" max="40" width="19.75390625" style="46" customWidth="1"/>
    <col min="41" max="49" width="7.125" style="46" customWidth="1"/>
    <col min="50" max="50" width="9.375" style="46" customWidth="1"/>
    <col min="51" max="58" width="8.625" style="46" customWidth="1"/>
    <col min="59" max="59" width="20.875" style="46" customWidth="1"/>
    <col min="60" max="60" width="21.375" style="46" customWidth="1"/>
    <col min="61" max="62" width="20.50390625" style="46" customWidth="1"/>
    <col min="63" max="68" width="13.625" style="46" customWidth="1"/>
    <col min="69" max="16384" width="11.00390625" style="46" customWidth="1"/>
  </cols>
  <sheetData>
    <row r="1" spans="1:68" s="3" customFormat="1" ht="45" customHeight="1">
      <c r="A1" s="84" t="s">
        <v>192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5" t="s">
        <v>193</v>
      </c>
      <c r="M1" s="53"/>
      <c r="N1" s="53"/>
      <c r="O1" s="53"/>
      <c r="P1" s="53"/>
      <c r="Q1" s="53"/>
      <c r="R1" s="53"/>
      <c r="S1" s="53"/>
      <c r="T1" s="53"/>
      <c r="U1" s="84" t="s">
        <v>197</v>
      </c>
      <c r="V1" s="84"/>
      <c r="W1" s="84"/>
      <c r="X1" s="84"/>
      <c r="Y1" s="84"/>
      <c r="Z1" s="84"/>
      <c r="AA1" s="84"/>
      <c r="AB1" s="84"/>
      <c r="AC1" s="85"/>
      <c r="AD1" s="85"/>
      <c r="AE1" s="55" t="s">
        <v>194</v>
      </c>
      <c r="AF1" s="53"/>
      <c r="AG1" s="53"/>
      <c r="AH1" s="53"/>
      <c r="AI1" s="53"/>
      <c r="AJ1" s="53"/>
      <c r="AK1" s="53"/>
      <c r="AL1" s="53"/>
      <c r="AM1" s="53"/>
      <c r="AN1" s="88" t="s">
        <v>197</v>
      </c>
      <c r="AO1" s="88"/>
      <c r="AP1" s="88"/>
      <c r="AQ1" s="88"/>
      <c r="AR1" s="88"/>
      <c r="AS1" s="88"/>
      <c r="AT1" s="88"/>
      <c r="AU1" s="88"/>
      <c r="AV1" s="88"/>
      <c r="AW1" s="88"/>
      <c r="AX1" s="89" t="s">
        <v>198</v>
      </c>
      <c r="AY1" s="90"/>
      <c r="AZ1" s="90"/>
      <c r="BA1" s="90"/>
      <c r="BB1" s="90"/>
      <c r="BC1" s="90"/>
      <c r="BD1" s="90"/>
      <c r="BE1" s="90"/>
      <c r="BF1" s="90"/>
      <c r="BG1" s="88" t="s">
        <v>197</v>
      </c>
      <c r="BH1" s="88"/>
      <c r="BI1" s="88"/>
      <c r="BJ1" s="88"/>
      <c r="BK1" s="89" t="s">
        <v>199</v>
      </c>
      <c r="BL1" s="95"/>
      <c r="BM1" s="95"/>
      <c r="BN1" s="95"/>
      <c r="BO1" s="95"/>
      <c r="BP1" s="95"/>
    </row>
    <row r="2" spans="1:68" s="6" customFormat="1" ht="13.5" customHeight="1" thickBot="1">
      <c r="A2" s="52"/>
      <c r="B2" s="52"/>
      <c r="C2" s="52"/>
      <c r="D2" s="52"/>
      <c r="E2" s="52"/>
      <c r="F2" s="52"/>
      <c r="G2" s="52"/>
      <c r="H2" s="52"/>
      <c r="I2" s="52"/>
      <c r="K2" s="42" t="s">
        <v>200</v>
      </c>
      <c r="L2" s="20" t="s">
        <v>342</v>
      </c>
      <c r="M2" s="20"/>
      <c r="N2" s="20"/>
      <c r="O2" s="20"/>
      <c r="P2" s="20"/>
      <c r="Q2" s="20"/>
      <c r="R2" s="20"/>
      <c r="S2" s="20"/>
      <c r="T2" s="20" t="s">
        <v>0</v>
      </c>
      <c r="W2" s="42"/>
      <c r="X2" s="42"/>
      <c r="Y2" s="42"/>
      <c r="Z2" s="42"/>
      <c r="AA2" s="42"/>
      <c r="AD2" s="42" t="s">
        <v>200</v>
      </c>
      <c r="AE2" s="20" t="s">
        <v>342</v>
      </c>
      <c r="AF2" s="42"/>
      <c r="AG2" s="42"/>
      <c r="AH2" s="40"/>
      <c r="AI2" s="40"/>
      <c r="AJ2" s="31"/>
      <c r="AK2" s="44"/>
      <c r="AL2" s="44"/>
      <c r="AM2" s="44" t="s">
        <v>0</v>
      </c>
      <c r="AN2" s="44"/>
      <c r="AW2" s="42" t="s">
        <v>200</v>
      </c>
      <c r="AX2" s="20" t="s">
        <v>342</v>
      </c>
      <c r="BC2" s="20"/>
      <c r="BD2" s="42"/>
      <c r="BF2" s="4" t="s">
        <v>0</v>
      </c>
      <c r="BG2" s="4"/>
      <c r="BI2" s="20"/>
      <c r="BJ2" s="42" t="s">
        <v>200</v>
      </c>
      <c r="BK2" s="20" t="s">
        <v>342</v>
      </c>
      <c r="BL2" s="20"/>
      <c r="BM2" s="20"/>
      <c r="BN2" s="20"/>
      <c r="BO2" s="20"/>
      <c r="BP2" s="4" t="s">
        <v>0</v>
      </c>
    </row>
    <row r="3" spans="1:68" s="7" customFormat="1" ht="24" customHeight="1">
      <c r="A3" s="74" t="s">
        <v>1</v>
      </c>
      <c r="B3" s="86" t="s">
        <v>2</v>
      </c>
      <c r="C3" s="78" t="s">
        <v>256</v>
      </c>
      <c r="D3" s="77"/>
      <c r="E3" s="77"/>
      <c r="F3" s="77"/>
      <c r="G3" s="77"/>
      <c r="H3" s="77"/>
      <c r="I3" s="77"/>
      <c r="J3" s="77"/>
      <c r="K3" s="86"/>
      <c r="L3" s="77" t="s">
        <v>257</v>
      </c>
      <c r="M3" s="93"/>
      <c r="N3" s="93"/>
      <c r="O3" s="93"/>
      <c r="P3" s="93"/>
      <c r="Q3" s="93"/>
      <c r="R3" s="93"/>
      <c r="S3" s="93"/>
      <c r="T3" s="94"/>
      <c r="U3" s="74" t="s">
        <v>1</v>
      </c>
      <c r="V3" s="76" t="s">
        <v>258</v>
      </c>
      <c r="W3" s="91"/>
      <c r="X3" s="91"/>
      <c r="Y3" s="91"/>
      <c r="Z3" s="91"/>
      <c r="AA3" s="91"/>
      <c r="AB3" s="91"/>
      <c r="AC3" s="91"/>
      <c r="AD3" s="92"/>
      <c r="AE3" s="77" t="s">
        <v>259</v>
      </c>
      <c r="AF3" s="77"/>
      <c r="AG3" s="77"/>
      <c r="AH3" s="77"/>
      <c r="AI3" s="77"/>
      <c r="AJ3" s="77"/>
      <c r="AK3" s="77"/>
      <c r="AL3" s="77"/>
      <c r="AM3" s="86"/>
      <c r="AN3" s="74" t="s">
        <v>1</v>
      </c>
      <c r="AO3" s="76" t="s">
        <v>260</v>
      </c>
      <c r="AP3" s="77"/>
      <c r="AQ3" s="77"/>
      <c r="AR3" s="77"/>
      <c r="AS3" s="77"/>
      <c r="AT3" s="93"/>
      <c r="AU3" s="93"/>
      <c r="AV3" s="93"/>
      <c r="AW3" s="94"/>
      <c r="AX3" s="77" t="s">
        <v>261</v>
      </c>
      <c r="AY3" s="77"/>
      <c r="AZ3" s="77"/>
      <c r="BA3" s="77"/>
      <c r="BB3" s="77"/>
      <c r="BC3" s="77"/>
      <c r="BD3" s="77"/>
      <c r="BE3" s="77"/>
      <c r="BF3" s="86"/>
      <c r="BG3" s="74" t="s">
        <v>1</v>
      </c>
      <c r="BH3" s="76" t="s">
        <v>262</v>
      </c>
      <c r="BI3" s="93"/>
      <c r="BJ3" s="93"/>
      <c r="BK3" s="77" t="s">
        <v>263</v>
      </c>
      <c r="BL3" s="93"/>
      <c r="BM3" s="93"/>
      <c r="BN3" s="93"/>
      <c r="BO3" s="93"/>
      <c r="BP3" s="96"/>
    </row>
    <row r="4" spans="1:68" s="7" customFormat="1" ht="48" customHeight="1" thickBot="1">
      <c r="A4" s="75"/>
      <c r="B4" s="87"/>
      <c r="C4" s="9" t="s">
        <v>3</v>
      </c>
      <c r="D4" s="9" t="s">
        <v>201</v>
      </c>
      <c r="E4" s="33" t="s">
        <v>233</v>
      </c>
      <c r="F4" s="33" t="s">
        <v>234</v>
      </c>
      <c r="G4" s="33" t="s">
        <v>235</v>
      </c>
      <c r="H4" s="33" t="s">
        <v>236</v>
      </c>
      <c r="I4" s="37" t="s">
        <v>330</v>
      </c>
      <c r="J4" s="37" t="s">
        <v>331</v>
      </c>
      <c r="K4" s="33" t="s">
        <v>332</v>
      </c>
      <c r="L4" s="8" t="s">
        <v>3</v>
      </c>
      <c r="M4" s="10" t="s">
        <v>202</v>
      </c>
      <c r="N4" s="33" t="s">
        <v>237</v>
      </c>
      <c r="O4" s="33" t="s">
        <v>238</v>
      </c>
      <c r="P4" s="33" t="s">
        <v>239</v>
      </c>
      <c r="Q4" s="43" t="s">
        <v>240</v>
      </c>
      <c r="R4" s="37" t="s">
        <v>312</v>
      </c>
      <c r="S4" s="37" t="s">
        <v>313</v>
      </c>
      <c r="T4" s="33" t="s">
        <v>314</v>
      </c>
      <c r="U4" s="75"/>
      <c r="V4" s="33" t="s">
        <v>203</v>
      </c>
      <c r="W4" s="9" t="s">
        <v>254</v>
      </c>
      <c r="X4" s="33" t="s">
        <v>237</v>
      </c>
      <c r="Y4" s="33" t="s">
        <v>238</v>
      </c>
      <c r="Z4" s="33" t="s">
        <v>239</v>
      </c>
      <c r="AA4" s="33" t="s">
        <v>240</v>
      </c>
      <c r="AB4" s="37" t="s">
        <v>333</v>
      </c>
      <c r="AC4" s="37" t="s">
        <v>334</v>
      </c>
      <c r="AD4" s="33" t="s">
        <v>335</v>
      </c>
      <c r="AE4" s="8" t="s">
        <v>3</v>
      </c>
      <c r="AF4" s="9" t="s">
        <v>204</v>
      </c>
      <c r="AG4" s="33" t="s">
        <v>237</v>
      </c>
      <c r="AH4" s="33" t="s">
        <v>238</v>
      </c>
      <c r="AI4" s="33" t="s">
        <v>239</v>
      </c>
      <c r="AJ4" s="33" t="s">
        <v>240</v>
      </c>
      <c r="AK4" s="37" t="s">
        <v>312</v>
      </c>
      <c r="AL4" s="37" t="s">
        <v>313</v>
      </c>
      <c r="AM4" s="33" t="s">
        <v>314</v>
      </c>
      <c r="AN4" s="75"/>
      <c r="AO4" s="8" t="s">
        <v>3</v>
      </c>
      <c r="AP4" s="9" t="s">
        <v>204</v>
      </c>
      <c r="AQ4" s="33" t="s">
        <v>237</v>
      </c>
      <c r="AR4" s="33" t="s">
        <v>238</v>
      </c>
      <c r="AS4" s="33" t="s">
        <v>239</v>
      </c>
      <c r="AT4" s="33" t="s">
        <v>240</v>
      </c>
      <c r="AU4" s="37" t="s">
        <v>336</v>
      </c>
      <c r="AV4" s="37" t="s">
        <v>331</v>
      </c>
      <c r="AW4" s="33" t="s">
        <v>337</v>
      </c>
      <c r="AX4" s="8" t="s">
        <v>205</v>
      </c>
      <c r="AY4" s="9" t="s">
        <v>204</v>
      </c>
      <c r="AZ4" s="33" t="s">
        <v>237</v>
      </c>
      <c r="BA4" s="33" t="s">
        <v>238</v>
      </c>
      <c r="BB4" s="33" t="s">
        <v>239</v>
      </c>
      <c r="BC4" s="37" t="s">
        <v>240</v>
      </c>
      <c r="BD4" s="37" t="s">
        <v>312</v>
      </c>
      <c r="BE4" s="37" t="s">
        <v>313</v>
      </c>
      <c r="BF4" s="33" t="s">
        <v>314</v>
      </c>
      <c r="BG4" s="75"/>
      <c r="BH4" s="8" t="s">
        <v>3</v>
      </c>
      <c r="BI4" s="9" t="s">
        <v>204</v>
      </c>
      <c r="BJ4" s="33" t="s">
        <v>242</v>
      </c>
      <c r="BK4" s="37" t="s">
        <v>243</v>
      </c>
      <c r="BL4" s="33" t="s">
        <v>244</v>
      </c>
      <c r="BM4" s="33" t="s">
        <v>241</v>
      </c>
      <c r="BN4" s="33" t="s">
        <v>310</v>
      </c>
      <c r="BO4" s="33" t="s">
        <v>315</v>
      </c>
      <c r="BP4" s="54" t="s">
        <v>316</v>
      </c>
    </row>
    <row r="5" spans="1:68" s="13" customFormat="1" ht="24" customHeight="1">
      <c r="A5" s="11" t="s">
        <v>206</v>
      </c>
      <c r="B5" s="21">
        <f>SUM(B6+B13)</f>
        <v>31796</v>
      </c>
      <c r="C5" s="21">
        <v>17</v>
      </c>
      <c r="D5" s="21">
        <v>15</v>
      </c>
      <c r="E5" s="21">
        <v>0</v>
      </c>
      <c r="F5" s="21">
        <v>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664</v>
      </c>
      <c r="M5" s="21">
        <v>482</v>
      </c>
      <c r="N5" s="21">
        <v>50</v>
      </c>
      <c r="O5" s="21">
        <v>67</v>
      </c>
      <c r="P5" s="21">
        <v>65</v>
      </c>
      <c r="Q5" s="21">
        <v>0</v>
      </c>
      <c r="R5" s="21">
        <v>0</v>
      </c>
      <c r="S5" s="21">
        <v>0</v>
      </c>
      <c r="T5" s="21">
        <v>0</v>
      </c>
      <c r="U5" s="11" t="s">
        <v>206</v>
      </c>
      <c r="V5" s="21">
        <v>1831</v>
      </c>
      <c r="W5" s="21">
        <v>1015</v>
      </c>
      <c r="X5" s="21">
        <v>177</v>
      </c>
      <c r="Y5" s="21">
        <v>263</v>
      </c>
      <c r="Z5" s="21">
        <v>349</v>
      </c>
      <c r="AA5" s="21">
        <v>6</v>
      </c>
      <c r="AB5" s="21">
        <v>0</v>
      </c>
      <c r="AC5" s="21">
        <v>14</v>
      </c>
      <c r="AD5" s="21">
        <v>7</v>
      </c>
      <c r="AE5" s="21">
        <v>182</v>
      </c>
      <c r="AF5" s="21">
        <v>109</v>
      </c>
      <c r="AG5" s="21">
        <v>2</v>
      </c>
      <c r="AH5" s="21">
        <v>45</v>
      </c>
      <c r="AI5" s="21">
        <v>26</v>
      </c>
      <c r="AJ5" s="21">
        <v>0</v>
      </c>
      <c r="AK5" s="21">
        <v>0</v>
      </c>
      <c r="AL5" s="21">
        <v>0</v>
      </c>
      <c r="AM5" s="21">
        <v>0</v>
      </c>
      <c r="AN5" s="11" t="s">
        <v>206</v>
      </c>
      <c r="AO5" s="21">
        <v>191</v>
      </c>
      <c r="AP5" s="21">
        <v>99</v>
      </c>
      <c r="AQ5" s="21">
        <v>17</v>
      </c>
      <c r="AR5" s="21">
        <v>21</v>
      </c>
      <c r="AS5" s="21">
        <v>54</v>
      </c>
      <c r="AT5" s="21">
        <v>0</v>
      </c>
      <c r="AU5" s="21">
        <v>0</v>
      </c>
      <c r="AV5" s="21">
        <v>0</v>
      </c>
      <c r="AW5" s="21">
        <v>0</v>
      </c>
      <c r="AX5" s="21">
        <v>468</v>
      </c>
      <c r="AY5" s="21">
        <v>249</v>
      </c>
      <c r="AZ5" s="21">
        <v>65</v>
      </c>
      <c r="BA5" s="21">
        <v>64</v>
      </c>
      <c r="BB5" s="21">
        <v>90</v>
      </c>
      <c r="BC5" s="21">
        <v>0</v>
      </c>
      <c r="BD5" s="21">
        <v>0</v>
      </c>
      <c r="BE5" s="21">
        <v>0</v>
      </c>
      <c r="BF5" s="21">
        <v>0</v>
      </c>
      <c r="BG5" s="11" t="s">
        <v>206</v>
      </c>
      <c r="BH5" s="21">
        <v>28443</v>
      </c>
      <c r="BI5" s="21">
        <v>16569</v>
      </c>
      <c r="BJ5" s="21">
        <v>1066</v>
      </c>
      <c r="BK5" s="21">
        <v>3735</v>
      </c>
      <c r="BL5" s="21">
        <v>6557</v>
      </c>
      <c r="BM5" s="21">
        <v>79</v>
      </c>
      <c r="BN5" s="21">
        <v>28</v>
      </c>
      <c r="BO5" s="21">
        <v>179</v>
      </c>
      <c r="BP5" s="21">
        <v>230</v>
      </c>
    </row>
    <row r="6" spans="1:68" s="13" customFormat="1" ht="36" customHeight="1">
      <c r="A6" s="11" t="s">
        <v>207</v>
      </c>
      <c r="B6" s="21">
        <f>SUM(B7:B12)</f>
        <v>30673</v>
      </c>
      <c r="C6" s="21">
        <v>15</v>
      </c>
      <c r="D6" s="21">
        <v>13</v>
      </c>
      <c r="E6" s="21">
        <v>0</v>
      </c>
      <c r="F6" s="21">
        <v>2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644</v>
      </c>
      <c r="M6" s="21">
        <v>466</v>
      </c>
      <c r="N6" s="21">
        <v>50</v>
      </c>
      <c r="O6" s="21">
        <v>65</v>
      </c>
      <c r="P6" s="21">
        <v>63</v>
      </c>
      <c r="Q6" s="21">
        <v>0</v>
      </c>
      <c r="R6" s="21">
        <v>0</v>
      </c>
      <c r="S6" s="21">
        <v>0</v>
      </c>
      <c r="T6" s="21">
        <v>0</v>
      </c>
      <c r="U6" s="11" t="s">
        <v>207</v>
      </c>
      <c r="V6" s="21">
        <v>1689</v>
      </c>
      <c r="W6" s="21">
        <v>922</v>
      </c>
      <c r="X6" s="21">
        <v>169</v>
      </c>
      <c r="Y6" s="21">
        <v>242</v>
      </c>
      <c r="Z6" s="21">
        <v>331</v>
      </c>
      <c r="AA6" s="21">
        <v>5</v>
      </c>
      <c r="AB6" s="21">
        <v>0</v>
      </c>
      <c r="AC6" s="21">
        <v>13</v>
      </c>
      <c r="AD6" s="21">
        <v>7</v>
      </c>
      <c r="AE6" s="21">
        <v>168</v>
      </c>
      <c r="AF6" s="21">
        <v>104</v>
      </c>
      <c r="AG6" s="21">
        <v>1</v>
      </c>
      <c r="AH6" s="21">
        <v>38</v>
      </c>
      <c r="AI6" s="21">
        <v>25</v>
      </c>
      <c r="AJ6" s="21">
        <v>0</v>
      </c>
      <c r="AK6" s="21">
        <v>0</v>
      </c>
      <c r="AL6" s="21">
        <v>0</v>
      </c>
      <c r="AM6" s="21">
        <v>0</v>
      </c>
      <c r="AN6" s="11" t="s">
        <v>207</v>
      </c>
      <c r="AO6" s="21">
        <v>173</v>
      </c>
      <c r="AP6" s="21">
        <v>89</v>
      </c>
      <c r="AQ6" s="21">
        <v>16</v>
      </c>
      <c r="AR6" s="21">
        <v>19</v>
      </c>
      <c r="AS6" s="21">
        <v>49</v>
      </c>
      <c r="AT6" s="21">
        <v>0</v>
      </c>
      <c r="AU6" s="21">
        <v>0</v>
      </c>
      <c r="AV6" s="21">
        <v>0</v>
      </c>
      <c r="AW6" s="21">
        <v>0</v>
      </c>
      <c r="AX6" s="21">
        <v>435</v>
      </c>
      <c r="AY6" s="21">
        <v>230</v>
      </c>
      <c r="AZ6" s="21">
        <v>63</v>
      </c>
      <c r="BA6" s="21">
        <v>57</v>
      </c>
      <c r="BB6" s="21">
        <v>85</v>
      </c>
      <c r="BC6" s="21">
        <v>0</v>
      </c>
      <c r="BD6" s="21">
        <v>0</v>
      </c>
      <c r="BE6" s="21">
        <v>0</v>
      </c>
      <c r="BF6" s="21">
        <v>0</v>
      </c>
      <c r="BG6" s="11" t="s">
        <v>207</v>
      </c>
      <c r="BH6" s="21">
        <v>27550</v>
      </c>
      <c r="BI6" s="21">
        <v>16062</v>
      </c>
      <c r="BJ6" s="21">
        <v>1024</v>
      </c>
      <c r="BK6" s="21">
        <v>3633</v>
      </c>
      <c r="BL6" s="21">
        <v>6319</v>
      </c>
      <c r="BM6" s="21">
        <v>78</v>
      </c>
      <c r="BN6" s="21">
        <v>28</v>
      </c>
      <c r="BO6" s="21">
        <v>178</v>
      </c>
      <c r="BP6" s="21">
        <v>228</v>
      </c>
    </row>
    <row r="7" spans="1:68" s="13" customFormat="1" ht="36" customHeight="1">
      <c r="A7" s="11" t="s">
        <v>4</v>
      </c>
      <c r="B7" s="21">
        <v>21391</v>
      </c>
      <c r="C7" s="21">
        <v>16</v>
      </c>
      <c r="D7" s="21">
        <v>14</v>
      </c>
      <c r="E7" s="21">
        <v>0</v>
      </c>
      <c r="F7" s="21">
        <v>2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11" t="s">
        <v>4</v>
      </c>
      <c r="V7" s="21">
        <v>991</v>
      </c>
      <c r="W7" s="21">
        <v>621</v>
      </c>
      <c r="X7" s="21">
        <v>79</v>
      </c>
      <c r="Y7" s="21">
        <v>78</v>
      </c>
      <c r="Z7" s="21">
        <v>190</v>
      </c>
      <c r="AA7" s="21">
        <v>3</v>
      </c>
      <c r="AB7" s="21">
        <v>0</v>
      </c>
      <c r="AC7" s="21">
        <v>13</v>
      </c>
      <c r="AD7" s="21">
        <v>7</v>
      </c>
      <c r="AE7" s="21">
        <v>144</v>
      </c>
      <c r="AF7" s="21">
        <v>84</v>
      </c>
      <c r="AG7" s="21">
        <v>0</v>
      </c>
      <c r="AH7" s="21">
        <v>35</v>
      </c>
      <c r="AI7" s="21">
        <v>25</v>
      </c>
      <c r="AJ7" s="21">
        <v>0</v>
      </c>
      <c r="AK7" s="21">
        <v>0</v>
      </c>
      <c r="AL7" s="21">
        <v>0</v>
      </c>
      <c r="AM7" s="21">
        <v>0</v>
      </c>
      <c r="AN7" s="11" t="s">
        <v>4</v>
      </c>
      <c r="AO7" s="21">
        <v>39</v>
      </c>
      <c r="AP7" s="21">
        <v>18</v>
      </c>
      <c r="AQ7" s="21">
        <v>0</v>
      </c>
      <c r="AR7" s="21">
        <v>7</v>
      </c>
      <c r="AS7" s="21">
        <v>14</v>
      </c>
      <c r="AT7" s="21">
        <v>0</v>
      </c>
      <c r="AU7" s="21">
        <v>0</v>
      </c>
      <c r="AV7" s="21">
        <v>0</v>
      </c>
      <c r="AW7" s="21">
        <v>0</v>
      </c>
      <c r="AX7" s="21">
        <v>127</v>
      </c>
      <c r="AY7" s="21">
        <v>62</v>
      </c>
      <c r="AZ7" s="21">
        <v>0</v>
      </c>
      <c r="BA7" s="21">
        <v>30</v>
      </c>
      <c r="BB7" s="21">
        <v>35</v>
      </c>
      <c r="BC7" s="21">
        <v>0</v>
      </c>
      <c r="BD7" s="21">
        <v>0</v>
      </c>
      <c r="BE7" s="21">
        <v>0</v>
      </c>
      <c r="BF7" s="21">
        <v>0</v>
      </c>
      <c r="BG7" s="11" t="s">
        <v>4</v>
      </c>
      <c r="BH7" s="21">
        <v>20077</v>
      </c>
      <c r="BI7" s="21">
        <v>11792</v>
      </c>
      <c r="BJ7" s="21">
        <v>105</v>
      </c>
      <c r="BK7" s="21">
        <v>2946</v>
      </c>
      <c r="BL7" s="21">
        <v>4730</v>
      </c>
      <c r="BM7" s="21">
        <v>71</v>
      </c>
      <c r="BN7" s="21">
        <v>27</v>
      </c>
      <c r="BO7" s="21">
        <v>178</v>
      </c>
      <c r="BP7" s="21">
        <v>228</v>
      </c>
    </row>
    <row r="8" spans="1:68" s="13" customFormat="1" ht="24" customHeight="1">
      <c r="A8" s="11" t="s">
        <v>5</v>
      </c>
      <c r="B8" s="21">
        <f>SUM(C8+L8+V8+AE8+AO8+AX8+BH8)</f>
        <v>7217</v>
      </c>
      <c r="C8" s="21">
        <v>1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604</v>
      </c>
      <c r="M8" s="21">
        <v>437</v>
      </c>
      <c r="N8" s="21">
        <v>44</v>
      </c>
      <c r="O8" s="21">
        <v>65</v>
      </c>
      <c r="P8" s="21">
        <v>58</v>
      </c>
      <c r="Q8" s="21">
        <v>0</v>
      </c>
      <c r="R8" s="21">
        <v>0</v>
      </c>
      <c r="S8" s="21">
        <v>0</v>
      </c>
      <c r="T8" s="21">
        <v>0</v>
      </c>
      <c r="U8" s="11" t="s">
        <v>5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22</v>
      </c>
      <c r="AF8" s="21">
        <v>18</v>
      </c>
      <c r="AG8" s="21">
        <v>1</v>
      </c>
      <c r="AH8" s="21">
        <v>3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11" t="s">
        <v>5</v>
      </c>
      <c r="AO8" s="21">
        <v>117</v>
      </c>
      <c r="AP8" s="21">
        <v>63</v>
      </c>
      <c r="AQ8" s="21">
        <v>13</v>
      </c>
      <c r="AR8" s="21">
        <v>10</v>
      </c>
      <c r="AS8" s="21">
        <v>31</v>
      </c>
      <c r="AT8" s="21">
        <v>0</v>
      </c>
      <c r="AU8" s="21">
        <v>0</v>
      </c>
      <c r="AV8" s="21">
        <v>0</v>
      </c>
      <c r="AW8" s="21">
        <v>0</v>
      </c>
      <c r="AX8" s="21">
        <v>214</v>
      </c>
      <c r="AY8" s="21">
        <v>134</v>
      </c>
      <c r="AZ8" s="21">
        <v>8</v>
      </c>
      <c r="BA8" s="21">
        <v>24</v>
      </c>
      <c r="BB8" s="21">
        <v>48</v>
      </c>
      <c r="BC8" s="21">
        <v>0</v>
      </c>
      <c r="BD8" s="21">
        <v>0</v>
      </c>
      <c r="BE8" s="21">
        <v>0</v>
      </c>
      <c r="BF8" s="21">
        <v>0</v>
      </c>
      <c r="BG8" s="11" t="s">
        <v>5</v>
      </c>
      <c r="BH8" s="21">
        <v>6259</v>
      </c>
      <c r="BI8" s="21">
        <v>3635</v>
      </c>
      <c r="BJ8" s="21">
        <v>604</v>
      </c>
      <c r="BK8" s="21">
        <v>589</v>
      </c>
      <c r="BL8" s="21">
        <v>1423</v>
      </c>
      <c r="BM8" s="21">
        <v>7</v>
      </c>
      <c r="BN8" s="21">
        <v>1</v>
      </c>
      <c r="BO8" s="21">
        <v>0</v>
      </c>
      <c r="BP8" s="21">
        <v>0</v>
      </c>
    </row>
    <row r="9" spans="1:68" s="13" customFormat="1" ht="24" customHeight="1">
      <c r="A9" s="11" t="s">
        <v>6</v>
      </c>
      <c r="B9" s="21">
        <f>SUM(C9+L9+V9+AE9+AO9+AX9+BH9)</f>
        <v>16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11" t="s">
        <v>6</v>
      </c>
      <c r="V9" s="21">
        <v>16</v>
      </c>
      <c r="W9" s="21">
        <v>8</v>
      </c>
      <c r="X9" s="21">
        <v>8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11" t="s">
        <v>6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11" t="s">
        <v>6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</row>
    <row r="10" spans="1:68" s="13" customFormat="1" ht="24" customHeight="1">
      <c r="A10" s="11" t="s">
        <v>231</v>
      </c>
      <c r="B10" s="21">
        <f>SUM(C10+L10+V10+AE10+AO10+AX10+BH10)</f>
        <v>855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11" t="s">
        <v>231</v>
      </c>
      <c r="V10" s="21">
        <v>682</v>
      </c>
      <c r="W10" s="21">
        <v>293</v>
      </c>
      <c r="X10" s="21">
        <v>82</v>
      </c>
      <c r="Y10" s="21">
        <v>164</v>
      </c>
      <c r="Z10" s="21">
        <v>141</v>
      </c>
      <c r="AA10" s="21">
        <v>2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11" t="s">
        <v>231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1</v>
      </c>
      <c r="AY10" s="21">
        <v>0</v>
      </c>
      <c r="AZ10" s="21">
        <v>1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11" t="s">
        <v>231</v>
      </c>
      <c r="BH10" s="21">
        <v>172</v>
      </c>
      <c r="BI10" s="21">
        <v>108</v>
      </c>
      <c r="BJ10" s="21">
        <v>20</v>
      </c>
      <c r="BK10" s="21">
        <v>20</v>
      </c>
      <c r="BL10" s="21">
        <v>24</v>
      </c>
      <c r="BM10" s="21">
        <v>0</v>
      </c>
      <c r="BN10" s="21">
        <v>0</v>
      </c>
      <c r="BO10" s="21">
        <v>0</v>
      </c>
      <c r="BP10" s="21">
        <v>0</v>
      </c>
    </row>
    <row r="11" spans="1:68" s="13" customFormat="1" ht="24" customHeight="1">
      <c r="A11" s="11" t="s">
        <v>229</v>
      </c>
      <c r="B11" s="21">
        <f>SUM(C11+L11+V11+AE11+AO11+AX11+BH11)</f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1" t="s">
        <v>208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11" t="s">
        <v>208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11" t="s">
        <v>208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</row>
    <row r="12" spans="1:68" s="13" customFormat="1" ht="24" customHeight="1">
      <c r="A12" s="11" t="s">
        <v>209</v>
      </c>
      <c r="B12" s="21">
        <f>SUM(C12+L12+V12+AE12+AO12+AX12+BH12)</f>
        <v>1194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40</v>
      </c>
      <c r="M12" s="21">
        <v>29</v>
      </c>
      <c r="N12" s="21">
        <v>6</v>
      </c>
      <c r="O12" s="21">
        <v>0</v>
      </c>
      <c r="P12" s="21">
        <v>5</v>
      </c>
      <c r="Q12" s="21">
        <v>0</v>
      </c>
      <c r="R12" s="21">
        <v>0</v>
      </c>
      <c r="S12" s="21">
        <v>0</v>
      </c>
      <c r="T12" s="21">
        <v>0</v>
      </c>
      <c r="U12" s="11" t="s">
        <v>209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2</v>
      </c>
      <c r="AF12" s="21">
        <v>2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11" t="s">
        <v>209</v>
      </c>
      <c r="AO12" s="21">
        <v>17</v>
      </c>
      <c r="AP12" s="21">
        <v>8</v>
      </c>
      <c r="AQ12" s="21">
        <v>3</v>
      </c>
      <c r="AR12" s="21">
        <v>2</v>
      </c>
      <c r="AS12" s="21">
        <v>4</v>
      </c>
      <c r="AT12" s="21">
        <v>0</v>
      </c>
      <c r="AU12" s="21">
        <v>0</v>
      </c>
      <c r="AV12" s="21">
        <v>0</v>
      </c>
      <c r="AW12" s="21">
        <v>0</v>
      </c>
      <c r="AX12" s="21">
        <v>93</v>
      </c>
      <c r="AY12" s="21">
        <v>34</v>
      </c>
      <c r="AZ12" s="21">
        <v>54</v>
      </c>
      <c r="BA12" s="21">
        <v>3</v>
      </c>
      <c r="BB12" s="21">
        <v>2</v>
      </c>
      <c r="BC12" s="21">
        <v>0</v>
      </c>
      <c r="BD12" s="21">
        <v>0</v>
      </c>
      <c r="BE12" s="21">
        <v>0</v>
      </c>
      <c r="BF12" s="21">
        <v>0</v>
      </c>
      <c r="BG12" s="11" t="s">
        <v>209</v>
      </c>
      <c r="BH12" s="21">
        <v>1042</v>
      </c>
      <c r="BI12" s="21">
        <v>527</v>
      </c>
      <c r="BJ12" s="21">
        <v>295</v>
      </c>
      <c r="BK12" s="21">
        <v>78</v>
      </c>
      <c r="BL12" s="21">
        <v>142</v>
      </c>
      <c r="BM12" s="21">
        <v>0</v>
      </c>
      <c r="BN12" s="21">
        <v>0</v>
      </c>
      <c r="BO12" s="21">
        <v>0</v>
      </c>
      <c r="BP12" s="21">
        <v>0</v>
      </c>
    </row>
    <row r="13" spans="1:69" s="13" customFormat="1" ht="48" customHeight="1">
      <c r="A13" s="11" t="s">
        <v>210</v>
      </c>
      <c r="B13" s="21">
        <f>SUM(B15:B20)</f>
        <v>1123</v>
      </c>
      <c r="C13" s="21">
        <v>3</v>
      </c>
      <c r="D13" s="21">
        <v>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20</v>
      </c>
      <c r="M13" s="21">
        <v>16</v>
      </c>
      <c r="N13" s="21">
        <v>0</v>
      </c>
      <c r="O13" s="21">
        <v>2</v>
      </c>
      <c r="P13" s="21">
        <v>2</v>
      </c>
      <c r="Q13" s="21">
        <v>0</v>
      </c>
      <c r="R13" s="21">
        <v>0</v>
      </c>
      <c r="S13" s="21">
        <v>0</v>
      </c>
      <c r="T13" s="21">
        <v>0</v>
      </c>
      <c r="U13" s="11" t="s">
        <v>210</v>
      </c>
      <c r="V13" s="21">
        <v>142</v>
      </c>
      <c r="W13" s="21">
        <v>93</v>
      </c>
      <c r="X13" s="21">
        <v>8</v>
      </c>
      <c r="Y13" s="21">
        <v>21</v>
      </c>
      <c r="Z13" s="21">
        <v>18</v>
      </c>
      <c r="AA13" s="21">
        <v>1</v>
      </c>
      <c r="AB13" s="21">
        <v>0</v>
      </c>
      <c r="AC13" s="21">
        <v>1</v>
      </c>
      <c r="AD13" s="21">
        <v>0</v>
      </c>
      <c r="AE13" s="21">
        <v>14</v>
      </c>
      <c r="AF13" s="21">
        <v>5</v>
      </c>
      <c r="AG13" s="21">
        <v>1</v>
      </c>
      <c r="AH13" s="21">
        <v>7</v>
      </c>
      <c r="AI13" s="21">
        <v>1</v>
      </c>
      <c r="AJ13" s="21">
        <v>0</v>
      </c>
      <c r="AK13" s="21">
        <v>0</v>
      </c>
      <c r="AL13" s="21">
        <v>0</v>
      </c>
      <c r="AM13" s="21">
        <v>0</v>
      </c>
      <c r="AN13" s="11" t="s">
        <v>210</v>
      </c>
      <c r="AO13" s="21">
        <v>18</v>
      </c>
      <c r="AP13" s="21">
        <v>10</v>
      </c>
      <c r="AQ13" s="21">
        <v>1</v>
      </c>
      <c r="AR13" s="21">
        <v>2</v>
      </c>
      <c r="AS13" s="21">
        <v>5</v>
      </c>
      <c r="AT13" s="21">
        <v>0</v>
      </c>
      <c r="AU13" s="21">
        <v>0</v>
      </c>
      <c r="AV13" s="21">
        <v>0</v>
      </c>
      <c r="AW13" s="21">
        <v>0</v>
      </c>
      <c r="AX13" s="21">
        <v>33</v>
      </c>
      <c r="AY13" s="21">
        <v>19</v>
      </c>
      <c r="AZ13" s="21">
        <v>2</v>
      </c>
      <c r="BA13" s="21">
        <v>7</v>
      </c>
      <c r="BB13" s="21">
        <v>5</v>
      </c>
      <c r="BC13" s="21">
        <v>0</v>
      </c>
      <c r="BD13" s="21">
        <v>0</v>
      </c>
      <c r="BE13" s="21">
        <v>0</v>
      </c>
      <c r="BF13" s="21">
        <v>0</v>
      </c>
      <c r="BG13" s="11" t="s">
        <v>210</v>
      </c>
      <c r="BH13" s="21">
        <v>893</v>
      </c>
      <c r="BI13" s="21">
        <v>507</v>
      </c>
      <c r="BJ13" s="21">
        <v>42</v>
      </c>
      <c r="BK13" s="21">
        <v>102</v>
      </c>
      <c r="BL13" s="21">
        <v>238</v>
      </c>
      <c r="BM13" s="21">
        <v>1</v>
      </c>
      <c r="BN13" s="21">
        <v>0</v>
      </c>
      <c r="BO13" s="21">
        <v>1</v>
      </c>
      <c r="BP13" s="21">
        <v>2</v>
      </c>
      <c r="BQ13" s="12"/>
    </row>
    <row r="14" spans="1:68" s="13" customFormat="1" ht="36" customHeight="1">
      <c r="A14" s="11" t="s">
        <v>211</v>
      </c>
      <c r="B14" s="2">
        <f>IF(B6=0,0,B13/B6*100)</f>
        <v>3.6612004042643367</v>
      </c>
      <c r="C14" s="2">
        <v>20</v>
      </c>
      <c r="D14" s="2">
        <v>23.08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3.11</v>
      </c>
      <c r="M14" s="2">
        <v>3.43</v>
      </c>
      <c r="N14" s="2">
        <v>0</v>
      </c>
      <c r="O14" s="2">
        <v>3.08</v>
      </c>
      <c r="P14" s="2">
        <v>3.17</v>
      </c>
      <c r="Q14" s="2">
        <v>0</v>
      </c>
      <c r="R14" s="2">
        <v>0</v>
      </c>
      <c r="S14" s="2">
        <v>0</v>
      </c>
      <c r="T14" s="2">
        <v>0</v>
      </c>
      <c r="U14" s="11" t="s">
        <v>212</v>
      </c>
      <c r="V14" s="2">
        <v>8.41</v>
      </c>
      <c r="W14" s="2">
        <v>10.09</v>
      </c>
      <c r="X14" s="2">
        <v>4.73</v>
      </c>
      <c r="Y14" s="2">
        <v>8.68</v>
      </c>
      <c r="Z14" s="2">
        <v>5.44</v>
      </c>
      <c r="AA14" s="2">
        <v>20</v>
      </c>
      <c r="AB14" s="2">
        <v>0</v>
      </c>
      <c r="AC14" s="2">
        <v>7.69</v>
      </c>
      <c r="AD14" s="2">
        <v>0</v>
      </c>
      <c r="AE14" s="2">
        <v>8.33</v>
      </c>
      <c r="AF14" s="2">
        <v>4.81</v>
      </c>
      <c r="AG14" s="2">
        <v>100</v>
      </c>
      <c r="AH14" s="2">
        <v>18.42</v>
      </c>
      <c r="AI14" s="2">
        <v>4</v>
      </c>
      <c r="AJ14" s="2">
        <v>0</v>
      </c>
      <c r="AK14" s="2">
        <v>0</v>
      </c>
      <c r="AL14" s="2">
        <v>0</v>
      </c>
      <c r="AM14" s="2">
        <v>0</v>
      </c>
      <c r="AN14" s="11" t="s">
        <v>212</v>
      </c>
      <c r="AO14" s="2">
        <v>10.4</v>
      </c>
      <c r="AP14" s="2">
        <v>11.24</v>
      </c>
      <c r="AQ14" s="2">
        <v>6.25</v>
      </c>
      <c r="AR14" s="2">
        <v>10.53</v>
      </c>
      <c r="AS14" s="2">
        <v>10.2</v>
      </c>
      <c r="AT14" s="2">
        <v>0</v>
      </c>
      <c r="AU14" s="2">
        <v>0</v>
      </c>
      <c r="AV14" s="2">
        <v>0</v>
      </c>
      <c r="AW14" s="2">
        <v>0</v>
      </c>
      <c r="AX14" s="2">
        <v>7.59</v>
      </c>
      <c r="AY14" s="2">
        <v>8.26</v>
      </c>
      <c r="AZ14" s="2">
        <v>3.17</v>
      </c>
      <c r="BA14" s="2">
        <v>12.28</v>
      </c>
      <c r="BB14" s="2">
        <v>5.88</v>
      </c>
      <c r="BC14" s="2">
        <v>0</v>
      </c>
      <c r="BD14" s="2">
        <v>0</v>
      </c>
      <c r="BE14" s="2">
        <v>0</v>
      </c>
      <c r="BF14" s="2">
        <v>0</v>
      </c>
      <c r="BG14" s="11" t="s">
        <v>212</v>
      </c>
      <c r="BH14" s="2">
        <v>3.24</v>
      </c>
      <c r="BI14" s="2">
        <v>3.15</v>
      </c>
      <c r="BJ14" s="2">
        <v>4.1</v>
      </c>
      <c r="BK14" s="2">
        <v>2.81</v>
      </c>
      <c r="BL14" s="2">
        <v>3.77</v>
      </c>
      <c r="BM14" s="2">
        <v>1.28</v>
      </c>
      <c r="BN14" s="2">
        <v>0</v>
      </c>
      <c r="BO14" s="2">
        <v>0.56</v>
      </c>
      <c r="BP14" s="2">
        <v>0.88</v>
      </c>
    </row>
    <row r="15" spans="1:68" s="13" customFormat="1" ht="36" customHeight="1">
      <c r="A15" s="11" t="s">
        <v>4</v>
      </c>
      <c r="B15" s="21">
        <f aca="true" t="shared" si="0" ref="B15:B20">SUM(C15+L15+V15+AE15+AO15+AX15+BH15)</f>
        <v>555</v>
      </c>
      <c r="C15" s="21">
        <v>2</v>
      </c>
      <c r="D15" s="21">
        <v>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1" t="s">
        <v>4</v>
      </c>
      <c r="V15" s="21">
        <v>114</v>
      </c>
      <c r="W15" s="21">
        <v>84</v>
      </c>
      <c r="X15" s="21">
        <v>0</v>
      </c>
      <c r="Y15" s="21">
        <v>14</v>
      </c>
      <c r="Z15" s="21">
        <v>14</v>
      </c>
      <c r="AA15" s="21">
        <v>1</v>
      </c>
      <c r="AB15" s="21">
        <v>0</v>
      </c>
      <c r="AC15" s="21">
        <v>1</v>
      </c>
      <c r="AD15" s="21">
        <v>0</v>
      </c>
      <c r="AE15" s="21">
        <v>12</v>
      </c>
      <c r="AF15" s="21">
        <v>4</v>
      </c>
      <c r="AG15" s="21">
        <v>0</v>
      </c>
      <c r="AH15" s="21">
        <v>7</v>
      </c>
      <c r="AI15" s="21">
        <v>1</v>
      </c>
      <c r="AJ15" s="21">
        <v>0</v>
      </c>
      <c r="AK15" s="21">
        <v>0</v>
      </c>
      <c r="AL15" s="21">
        <v>0</v>
      </c>
      <c r="AM15" s="21">
        <v>0</v>
      </c>
      <c r="AN15" s="11" t="s">
        <v>4</v>
      </c>
      <c r="AO15" s="21">
        <v>3</v>
      </c>
      <c r="AP15" s="21">
        <v>1</v>
      </c>
      <c r="AQ15" s="21">
        <v>0</v>
      </c>
      <c r="AR15" s="21">
        <v>1</v>
      </c>
      <c r="AS15" s="21">
        <v>1</v>
      </c>
      <c r="AT15" s="21">
        <v>0</v>
      </c>
      <c r="AU15" s="21">
        <v>0</v>
      </c>
      <c r="AV15" s="21">
        <v>0</v>
      </c>
      <c r="AW15" s="21">
        <v>0</v>
      </c>
      <c r="AX15" s="21">
        <v>12</v>
      </c>
      <c r="AY15" s="21">
        <v>7</v>
      </c>
      <c r="AZ15" s="21">
        <v>0</v>
      </c>
      <c r="BA15" s="21">
        <v>4</v>
      </c>
      <c r="BB15" s="21">
        <v>1</v>
      </c>
      <c r="BC15" s="21">
        <v>0</v>
      </c>
      <c r="BD15" s="21">
        <v>0</v>
      </c>
      <c r="BE15" s="21">
        <v>0</v>
      </c>
      <c r="BF15" s="21">
        <v>0</v>
      </c>
      <c r="BG15" s="11" t="s">
        <v>4</v>
      </c>
      <c r="BH15" s="21">
        <v>412</v>
      </c>
      <c r="BI15" s="21">
        <v>240</v>
      </c>
      <c r="BJ15" s="21">
        <v>5</v>
      </c>
      <c r="BK15" s="21">
        <v>67</v>
      </c>
      <c r="BL15" s="21">
        <v>97</v>
      </c>
      <c r="BM15" s="21">
        <v>0</v>
      </c>
      <c r="BN15" s="21">
        <v>0</v>
      </c>
      <c r="BO15" s="21">
        <v>1</v>
      </c>
      <c r="BP15" s="21">
        <v>2</v>
      </c>
    </row>
    <row r="16" spans="1:68" s="13" customFormat="1" ht="24" customHeight="1">
      <c r="A16" s="11" t="s">
        <v>5</v>
      </c>
      <c r="B16" s="21">
        <f t="shared" si="0"/>
        <v>502</v>
      </c>
      <c r="C16" s="21">
        <v>1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19</v>
      </c>
      <c r="M16" s="21">
        <v>15</v>
      </c>
      <c r="N16" s="21">
        <v>0</v>
      </c>
      <c r="O16" s="21">
        <v>2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11" t="s">
        <v>5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2</v>
      </c>
      <c r="AF16" s="21">
        <v>1</v>
      </c>
      <c r="AG16" s="21">
        <v>1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11" t="s">
        <v>5</v>
      </c>
      <c r="AO16" s="21">
        <v>15</v>
      </c>
      <c r="AP16" s="21">
        <v>9</v>
      </c>
      <c r="AQ16" s="21">
        <v>1</v>
      </c>
      <c r="AR16" s="21">
        <v>1</v>
      </c>
      <c r="AS16" s="21">
        <v>4</v>
      </c>
      <c r="AT16" s="21">
        <v>0</v>
      </c>
      <c r="AU16" s="21">
        <v>0</v>
      </c>
      <c r="AV16" s="21">
        <v>0</v>
      </c>
      <c r="AW16" s="21">
        <v>0</v>
      </c>
      <c r="AX16" s="21">
        <v>17</v>
      </c>
      <c r="AY16" s="21">
        <v>10</v>
      </c>
      <c r="AZ16" s="21">
        <v>1</v>
      </c>
      <c r="BA16" s="21">
        <v>2</v>
      </c>
      <c r="BB16" s="21">
        <v>4</v>
      </c>
      <c r="BC16" s="21">
        <v>0</v>
      </c>
      <c r="BD16" s="21">
        <v>0</v>
      </c>
      <c r="BE16" s="21">
        <v>0</v>
      </c>
      <c r="BF16" s="21">
        <v>0</v>
      </c>
      <c r="BG16" s="11" t="s">
        <v>5</v>
      </c>
      <c r="BH16" s="21">
        <v>448</v>
      </c>
      <c r="BI16" s="21">
        <v>253</v>
      </c>
      <c r="BJ16" s="21">
        <v>31</v>
      </c>
      <c r="BK16" s="21">
        <v>30</v>
      </c>
      <c r="BL16" s="21">
        <v>133</v>
      </c>
      <c r="BM16" s="21">
        <v>1</v>
      </c>
      <c r="BN16" s="21">
        <v>0</v>
      </c>
      <c r="BO16" s="21">
        <v>0</v>
      </c>
      <c r="BP16" s="21">
        <v>0</v>
      </c>
    </row>
    <row r="17" spans="1:68" s="13" customFormat="1" ht="24" customHeight="1">
      <c r="A17" s="11" t="s">
        <v>6</v>
      </c>
      <c r="B17" s="21">
        <f t="shared" si="0"/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1" t="s">
        <v>6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11" t="s">
        <v>6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11" t="s">
        <v>6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</row>
    <row r="18" spans="1:68" s="13" customFormat="1" ht="24" customHeight="1">
      <c r="A18" s="11" t="s">
        <v>231</v>
      </c>
      <c r="B18" s="21">
        <f t="shared" si="0"/>
        <v>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11" t="s">
        <v>231</v>
      </c>
      <c r="V18" s="21">
        <v>28</v>
      </c>
      <c r="W18" s="21">
        <v>9</v>
      </c>
      <c r="X18" s="21">
        <v>8</v>
      </c>
      <c r="Y18" s="21">
        <v>7</v>
      </c>
      <c r="Z18" s="21">
        <v>4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11" t="s">
        <v>231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11" t="s">
        <v>231</v>
      </c>
      <c r="BH18" s="21">
        <v>15</v>
      </c>
      <c r="BI18" s="21">
        <v>10</v>
      </c>
      <c r="BJ18" s="21">
        <v>1</v>
      </c>
      <c r="BK18" s="21">
        <v>0</v>
      </c>
      <c r="BL18" s="21">
        <v>4</v>
      </c>
      <c r="BM18" s="21">
        <v>0</v>
      </c>
      <c r="BN18" s="21">
        <v>0</v>
      </c>
      <c r="BO18" s="21">
        <v>0</v>
      </c>
      <c r="BP18" s="21">
        <v>0</v>
      </c>
    </row>
    <row r="19" spans="1:68" s="13" customFormat="1" ht="24" customHeight="1">
      <c r="A19" s="11" t="s">
        <v>213</v>
      </c>
      <c r="B19" s="21">
        <f t="shared" si="0"/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1" t="s">
        <v>213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11" t="s">
        <v>213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11" t="s">
        <v>213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</row>
    <row r="20" spans="1:68" s="59" customFormat="1" ht="24" customHeight="1" thickBot="1">
      <c r="A20" s="15" t="s">
        <v>214</v>
      </c>
      <c r="B20" s="58">
        <f t="shared" si="0"/>
        <v>23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1</v>
      </c>
      <c r="M20" s="58">
        <v>1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15" t="s">
        <v>214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15" t="s">
        <v>214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4</v>
      </c>
      <c r="AY20" s="58">
        <v>2</v>
      </c>
      <c r="AZ20" s="58">
        <v>1</v>
      </c>
      <c r="BA20" s="58">
        <v>1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15" t="s">
        <v>214</v>
      </c>
      <c r="BH20" s="58">
        <v>18</v>
      </c>
      <c r="BI20" s="58">
        <v>4</v>
      </c>
      <c r="BJ20" s="58">
        <v>5</v>
      </c>
      <c r="BK20" s="58">
        <v>5</v>
      </c>
      <c r="BL20" s="58">
        <v>4</v>
      </c>
      <c r="BM20" s="58">
        <v>0</v>
      </c>
      <c r="BN20" s="58">
        <v>0</v>
      </c>
      <c r="BO20" s="58">
        <v>0</v>
      </c>
      <c r="BP20" s="58">
        <v>0</v>
      </c>
    </row>
    <row r="21" spans="1:9" s="34" customFormat="1" ht="12" customHeight="1">
      <c r="A21" s="80" t="s">
        <v>306</v>
      </c>
      <c r="B21" s="80"/>
      <c r="C21" s="80"/>
      <c r="D21" s="80"/>
      <c r="E21" s="80"/>
      <c r="F21" s="80"/>
      <c r="G21" s="80"/>
      <c r="H21" s="80"/>
      <c r="I21" s="80"/>
    </row>
    <row r="22" spans="1:68" s="13" customFormat="1" ht="12" customHeight="1">
      <c r="A22" s="80" t="s">
        <v>307</v>
      </c>
      <c r="B22" s="80"/>
      <c r="C22" s="80"/>
      <c r="D22" s="80"/>
      <c r="E22" s="80"/>
      <c r="F22" s="80"/>
      <c r="G22" s="80"/>
      <c r="H22" s="80"/>
      <c r="I22" s="8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="13" customFormat="1" ht="91.5" customHeight="1">
      <c r="A23" s="17"/>
    </row>
    <row r="24" spans="1:68" s="13" customFormat="1" ht="11.25" customHeight="1">
      <c r="A24" s="69" t="s">
        <v>269</v>
      </c>
      <c r="B24" s="69"/>
      <c r="C24" s="69"/>
      <c r="D24" s="69"/>
      <c r="E24" s="69"/>
      <c r="F24" s="69"/>
      <c r="G24" s="69"/>
      <c r="H24" s="69"/>
      <c r="I24" s="69"/>
      <c r="J24" s="81"/>
      <c r="K24" s="81"/>
      <c r="L24" s="69" t="s">
        <v>270</v>
      </c>
      <c r="M24" s="82"/>
      <c r="N24" s="82"/>
      <c r="O24" s="82"/>
      <c r="P24" s="82"/>
      <c r="Q24" s="82"/>
      <c r="R24" s="82"/>
      <c r="S24" s="82"/>
      <c r="T24" s="82"/>
      <c r="U24" s="69" t="s">
        <v>271</v>
      </c>
      <c r="V24" s="69"/>
      <c r="W24" s="69"/>
      <c r="X24" s="69"/>
      <c r="Y24" s="69"/>
      <c r="Z24" s="69"/>
      <c r="AA24" s="69"/>
      <c r="AB24" s="69"/>
      <c r="AC24" s="69"/>
      <c r="AD24" s="69"/>
      <c r="AE24" s="69" t="s">
        <v>272</v>
      </c>
      <c r="AF24" s="82"/>
      <c r="AG24" s="82"/>
      <c r="AH24" s="82"/>
      <c r="AI24" s="82"/>
      <c r="AJ24" s="82"/>
      <c r="AK24" s="82"/>
      <c r="AL24" s="82"/>
      <c r="AM24" s="82"/>
      <c r="AN24" s="83" t="s">
        <v>273</v>
      </c>
      <c r="AO24" s="82"/>
      <c r="AP24" s="82"/>
      <c r="AQ24" s="82"/>
      <c r="AR24" s="82"/>
      <c r="AS24" s="82"/>
      <c r="AT24" s="82"/>
      <c r="AU24" s="82"/>
      <c r="AV24" s="82"/>
      <c r="AW24" s="82"/>
      <c r="AX24" s="83" t="s">
        <v>274</v>
      </c>
      <c r="AY24" s="82"/>
      <c r="AZ24" s="82"/>
      <c r="BA24" s="82"/>
      <c r="BB24" s="82"/>
      <c r="BC24" s="82"/>
      <c r="BD24" s="82"/>
      <c r="BE24" s="82"/>
      <c r="BF24" s="82"/>
      <c r="BG24" s="83" t="s">
        <v>275</v>
      </c>
      <c r="BH24" s="82"/>
      <c r="BI24" s="82"/>
      <c r="BJ24" s="82"/>
      <c r="BK24" s="83" t="s">
        <v>276</v>
      </c>
      <c r="BL24" s="82"/>
      <c r="BM24" s="82"/>
      <c r="BN24" s="82"/>
      <c r="BO24" s="82"/>
      <c r="BP24" s="82"/>
    </row>
  </sheetData>
  <sheetProtection/>
  <mergeCells count="29">
    <mergeCell ref="BG24:BJ24"/>
    <mergeCell ref="BK24:BP24"/>
    <mergeCell ref="BG3:BG4"/>
    <mergeCell ref="BG1:BJ1"/>
    <mergeCell ref="AO3:AW3"/>
    <mergeCell ref="AX3:BF3"/>
    <mergeCell ref="BK1:BP1"/>
    <mergeCell ref="BH3:BJ3"/>
    <mergeCell ref="BK3:BP3"/>
    <mergeCell ref="A21:I21"/>
    <mergeCell ref="AN1:AW1"/>
    <mergeCell ref="AX1:BF1"/>
    <mergeCell ref="AE24:AM24"/>
    <mergeCell ref="V3:AD3"/>
    <mergeCell ref="L3:T3"/>
    <mergeCell ref="U3:U4"/>
    <mergeCell ref="C3:K3"/>
    <mergeCell ref="AN3:AN4"/>
    <mergeCell ref="U24:AD24"/>
    <mergeCell ref="A22:I22"/>
    <mergeCell ref="A24:K24"/>
    <mergeCell ref="L24:T24"/>
    <mergeCell ref="AN24:AW24"/>
    <mergeCell ref="AX24:BF24"/>
    <mergeCell ref="A1:K1"/>
    <mergeCell ref="AE3:AM3"/>
    <mergeCell ref="A3:A4"/>
    <mergeCell ref="B3:B4"/>
    <mergeCell ref="U1:AD1"/>
  </mergeCells>
  <dataValidations count="1">
    <dataValidation type="whole" allowBlank="1" showInputMessage="1" showErrorMessage="1" errorTitle="嘿嘿！你粉混喔" error="數字必須素整數而且不得小於 0 也應該不會大於 50000000 吧" sqref="AU7:AW12 AY15:BF20 AP7:AS12 D15:K20 M15:T20 AP15:AS20 BI15:BP20 AY7:BF12 W15:AD20 BI7:BP12 D7:K12 M7:T12 W7:AD12 AF7:AM12 AF15:AM20 AU15:AW20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scale="115" r:id="rId1"/>
  <colBreaks count="7" manualBreakCount="7">
    <brk id="11" max="65535" man="1"/>
    <brk id="20" max="65535" man="1"/>
    <brk id="30" max="65535" man="1"/>
    <brk id="39" max="65535" man="1"/>
    <brk id="49" max="65535" man="1"/>
    <brk id="58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="112" zoomScaleSheetLayoutView="112" zoomScalePageLayoutView="0" workbookViewId="0" topLeftCell="L1">
      <selection activeCell="AG15" sqref="AG15"/>
    </sheetView>
  </sheetViews>
  <sheetFormatPr defaultColWidth="9.00390625" defaultRowHeight="16.5"/>
  <cols>
    <col min="1" max="1" width="22.625" style="18" customWidth="1"/>
    <col min="2" max="2" width="10.25390625" style="19" customWidth="1"/>
    <col min="3" max="3" width="9.875" style="19" customWidth="1"/>
    <col min="4" max="6" width="11.125" style="19" customWidth="1"/>
    <col min="7" max="13" width="11.50390625" style="19" customWidth="1"/>
    <col min="14" max="14" width="22.625" style="19" customWidth="1"/>
    <col min="15" max="15" width="7.625" style="19" customWidth="1"/>
    <col min="16" max="22" width="7.375" style="19" customWidth="1"/>
    <col min="23" max="31" width="8.625" style="19" customWidth="1"/>
    <col min="32" max="16384" width="9.00390625" style="19" customWidth="1"/>
  </cols>
  <sheetData>
    <row r="1" spans="1:31" s="3" customFormat="1" ht="48" customHeight="1">
      <c r="A1" s="70" t="s">
        <v>7</v>
      </c>
      <c r="B1" s="88"/>
      <c r="C1" s="88"/>
      <c r="D1" s="88"/>
      <c r="E1" s="88"/>
      <c r="F1" s="88"/>
      <c r="G1" s="98" t="s">
        <v>8</v>
      </c>
      <c r="H1" s="98"/>
      <c r="I1" s="98"/>
      <c r="J1" s="98"/>
      <c r="K1" s="98"/>
      <c r="L1" s="98"/>
      <c r="M1" s="98"/>
      <c r="N1" s="70" t="s">
        <v>9</v>
      </c>
      <c r="O1" s="70"/>
      <c r="P1" s="70"/>
      <c r="Q1" s="70"/>
      <c r="R1" s="70"/>
      <c r="S1" s="70"/>
      <c r="T1" s="70"/>
      <c r="U1" s="70"/>
      <c r="V1" s="70"/>
      <c r="W1" s="95" t="s">
        <v>264</v>
      </c>
      <c r="X1" s="95"/>
      <c r="Y1" s="95"/>
      <c r="Z1" s="95"/>
      <c r="AA1" s="1"/>
      <c r="AB1" s="1"/>
      <c r="AC1" s="1"/>
      <c r="AD1" s="1"/>
      <c r="AE1" s="1"/>
    </row>
    <row r="2" spans="1:31" s="6" customFormat="1" ht="12.75" customHeight="1" thickBot="1">
      <c r="A2" s="113" t="s">
        <v>10</v>
      </c>
      <c r="B2" s="113"/>
      <c r="C2" s="113"/>
      <c r="D2" s="113"/>
      <c r="E2" s="113"/>
      <c r="F2" s="113"/>
      <c r="G2" s="31" t="s">
        <v>342</v>
      </c>
      <c r="H2" s="31"/>
      <c r="I2" s="31"/>
      <c r="J2" s="31"/>
      <c r="K2" s="31"/>
      <c r="L2" s="31"/>
      <c r="M2" s="4" t="s">
        <v>11</v>
      </c>
      <c r="N2" s="109" t="s">
        <v>10</v>
      </c>
      <c r="O2" s="109"/>
      <c r="P2" s="109"/>
      <c r="Q2" s="109"/>
      <c r="R2" s="109"/>
      <c r="S2" s="109"/>
      <c r="T2" s="109"/>
      <c r="U2" s="109"/>
      <c r="V2" s="109"/>
      <c r="W2" s="108" t="s">
        <v>342</v>
      </c>
      <c r="X2" s="108"/>
      <c r="Y2" s="108"/>
      <c r="Z2" s="108"/>
      <c r="AA2" s="108"/>
      <c r="AB2" s="108"/>
      <c r="AC2" s="5"/>
      <c r="AD2" s="5"/>
      <c r="AE2" s="4" t="s">
        <v>11</v>
      </c>
    </row>
    <row r="3" spans="1:31" s="7" customFormat="1" ht="24" customHeight="1">
      <c r="A3" s="74" t="s">
        <v>12</v>
      </c>
      <c r="B3" s="111" t="s">
        <v>13</v>
      </c>
      <c r="C3" s="78" t="s">
        <v>14</v>
      </c>
      <c r="D3" s="77"/>
      <c r="E3" s="77"/>
      <c r="F3" s="77"/>
      <c r="G3" s="99" t="s">
        <v>15</v>
      </c>
      <c r="H3" s="99"/>
      <c r="I3" s="99"/>
      <c r="J3" s="99"/>
      <c r="K3" s="99"/>
      <c r="L3" s="99"/>
      <c r="M3" s="99"/>
      <c r="N3" s="74" t="s">
        <v>12</v>
      </c>
      <c r="O3" s="76" t="s">
        <v>16</v>
      </c>
      <c r="P3" s="77"/>
      <c r="Q3" s="77"/>
      <c r="R3" s="77"/>
      <c r="S3" s="77"/>
      <c r="T3" s="77"/>
      <c r="U3" s="77"/>
      <c r="V3" s="86"/>
      <c r="W3" s="102" t="s">
        <v>17</v>
      </c>
      <c r="X3" s="103"/>
      <c r="Y3" s="100" t="s">
        <v>245</v>
      </c>
      <c r="Z3" s="100" t="s">
        <v>246</v>
      </c>
      <c r="AA3" s="100" t="s">
        <v>247</v>
      </c>
      <c r="AB3" s="100" t="s">
        <v>317</v>
      </c>
      <c r="AC3" s="100" t="s">
        <v>310</v>
      </c>
      <c r="AD3" s="106" t="s">
        <v>318</v>
      </c>
      <c r="AE3" s="104" t="s">
        <v>319</v>
      </c>
    </row>
    <row r="4" spans="1:31" s="7" customFormat="1" ht="48" customHeight="1" thickBot="1">
      <c r="A4" s="75"/>
      <c r="B4" s="112"/>
      <c r="C4" s="8" t="s">
        <v>3</v>
      </c>
      <c r="D4" s="9" t="s">
        <v>175</v>
      </c>
      <c r="E4" s="9" t="s">
        <v>182</v>
      </c>
      <c r="F4" s="9" t="s">
        <v>183</v>
      </c>
      <c r="G4" s="9" t="s">
        <v>18</v>
      </c>
      <c r="H4" s="9" t="s">
        <v>190</v>
      </c>
      <c r="I4" s="9" t="s">
        <v>19</v>
      </c>
      <c r="J4" s="8" t="s">
        <v>20</v>
      </c>
      <c r="K4" s="10" t="s">
        <v>21</v>
      </c>
      <c r="L4" s="10" t="s">
        <v>22</v>
      </c>
      <c r="M4" s="10" t="s">
        <v>23</v>
      </c>
      <c r="N4" s="75"/>
      <c r="O4" s="10" t="s">
        <v>24</v>
      </c>
      <c r="P4" s="9" t="s">
        <v>25</v>
      </c>
      <c r="Q4" s="9" t="s">
        <v>184</v>
      </c>
      <c r="R4" s="9" t="s">
        <v>26</v>
      </c>
      <c r="S4" s="9" t="s">
        <v>27</v>
      </c>
      <c r="T4" s="9" t="s">
        <v>28</v>
      </c>
      <c r="U4" s="9" t="s">
        <v>29</v>
      </c>
      <c r="V4" s="8" t="s">
        <v>176</v>
      </c>
      <c r="W4" s="10" t="s">
        <v>30</v>
      </c>
      <c r="X4" s="10" t="s">
        <v>31</v>
      </c>
      <c r="Y4" s="101"/>
      <c r="Z4" s="101"/>
      <c r="AA4" s="101"/>
      <c r="AB4" s="101"/>
      <c r="AC4" s="101"/>
      <c r="AD4" s="107"/>
      <c r="AE4" s="105"/>
    </row>
    <row r="5" spans="1:31" s="13" customFormat="1" ht="24" customHeight="1">
      <c r="A5" s="11" t="s">
        <v>32</v>
      </c>
      <c r="B5" s="56">
        <v>28443</v>
      </c>
      <c r="C5" s="56">
        <v>16569</v>
      </c>
      <c r="D5" s="56">
        <v>2432</v>
      </c>
      <c r="E5" s="56">
        <v>146</v>
      </c>
      <c r="F5" s="56">
        <v>3009</v>
      </c>
      <c r="G5" s="56">
        <v>684</v>
      </c>
      <c r="H5" s="56">
        <v>3655</v>
      </c>
      <c r="I5" s="56">
        <v>511</v>
      </c>
      <c r="J5" s="56">
        <v>582</v>
      </c>
      <c r="K5" s="56">
        <v>1446</v>
      </c>
      <c r="L5" s="56">
        <v>380</v>
      </c>
      <c r="M5" s="56">
        <v>922</v>
      </c>
      <c r="N5" s="11" t="s">
        <v>33</v>
      </c>
      <c r="O5" s="56">
        <v>512</v>
      </c>
      <c r="P5" s="56">
        <v>847</v>
      </c>
      <c r="Q5" s="56">
        <v>93</v>
      </c>
      <c r="R5" s="56">
        <v>622</v>
      </c>
      <c r="S5" s="56">
        <v>45</v>
      </c>
      <c r="T5" s="56">
        <v>290</v>
      </c>
      <c r="U5" s="56">
        <v>150</v>
      </c>
      <c r="V5" s="56">
        <v>149</v>
      </c>
      <c r="W5" s="56">
        <v>75</v>
      </c>
      <c r="X5" s="56">
        <v>19</v>
      </c>
      <c r="Y5" s="56">
        <v>1066</v>
      </c>
      <c r="Z5" s="56">
        <v>3735</v>
      </c>
      <c r="AA5" s="56">
        <v>6557</v>
      </c>
      <c r="AB5" s="56">
        <v>79</v>
      </c>
      <c r="AC5" s="56">
        <v>28</v>
      </c>
      <c r="AD5" s="56">
        <v>179</v>
      </c>
      <c r="AE5" s="56">
        <v>230</v>
      </c>
    </row>
    <row r="6" spans="1:31" s="13" customFormat="1" ht="24" customHeight="1">
      <c r="A6" s="14" t="s">
        <v>34</v>
      </c>
      <c r="B6" s="21">
        <v>27403</v>
      </c>
      <c r="C6" s="21">
        <v>15958</v>
      </c>
      <c r="D6" s="21">
        <v>2364</v>
      </c>
      <c r="E6" s="21">
        <v>134</v>
      </c>
      <c r="F6" s="21">
        <v>2919</v>
      </c>
      <c r="G6" s="21">
        <v>664</v>
      </c>
      <c r="H6" s="21">
        <v>3511</v>
      </c>
      <c r="I6" s="21">
        <v>498</v>
      </c>
      <c r="J6" s="21">
        <v>557</v>
      </c>
      <c r="K6" s="21">
        <v>1385</v>
      </c>
      <c r="L6" s="21">
        <v>360</v>
      </c>
      <c r="M6" s="21">
        <v>890</v>
      </c>
      <c r="N6" s="14" t="s">
        <v>35</v>
      </c>
      <c r="O6" s="56">
        <v>485</v>
      </c>
      <c r="P6" s="56">
        <v>802</v>
      </c>
      <c r="Q6" s="56">
        <v>83</v>
      </c>
      <c r="R6" s="56">
        <v>613</v>
      </c>
      <c r="S6" s="56">
        <v>43</v>
      </c>
      <c r="T6" s="56">
        <v>284</v>
      </c>
      <c r="U6" s="56">
        <v>141</v>
      </c>
      <c r="V6" s="56">
        <v>144</v>
      </c>
      <c r="W6" s="56">
        <v>62</v>
      </c>
      <c r="X6" s="56">
        <v>19</v>
      </c>
      <c r="Y6" s="56">
        <v>1012</v>
      </c>
      <c r="Z6" s="56">
        <v>3622</v>
      </c>
      <c r="AA6" s="56">
        <v>6299</v>
      </c>
      <c r="AB6" s="56">
        <v>78</v>
      </c>
      <c r="AC6" s="56">
        <v>27</v>
      </c>
      <c r="AD6" s="56">
        <v>178</v>
      </c>
      <c r="AE6" s="56">
        <v>229</v>
      </c>
    </row>
    <row r="7" spans="1:33" s="13" customFormat="1" ht="13.5" customHeight="1">
      <c r="A7" s="49" t="s">
        <v>36</v>
      </c>
      <c r="B7" s="21">
        <v>1040</v>
      </c>
      <c r="C7" s="21">
        <v>611</v>
      </c>
      <c r="D7" s="21">
        <v>68</v>
      </c>
      <c r="E7" s="21">
        <v>12</v>
      </c>
      <c r="F7" s="21">
        <v>90</v>
      </c>
      <c r="G7" s="21">
        <v>20</v>
      </c>
      <c r="H7" s="21">
        <v>144</v>
      </c>
      <c r="I7" s="21">
        <v>13</v>
      </c>
      <c r="J7" s="21">
        <v>25</v>
      </c>
      <c r="K7" s="21">
        <v>61</v>
      </c>
      <c r="L7" s="21">
        <v>20</v>
      </c>
      <c r="M7" s="21">
        <v>32</v>
      </c>
      <c r="N7" s="14" t="s">
        <v>37</v>
      </c>
      <c r="O7" s="24">
        <v>27</v>
      </c>
      <c r="P7" s="24">
        <v>45</v>
      </c>
      <c r="Q7" s="24">
        <v>10</v>
      </c>
      <c r="R7" s="24">
        <v>9</v>
      </c>
      <c r="S7" s="24">
        <v>2</v>
      </c>
      <c r="T7" s="24">
        <v>6</v>
      </c>
      <c r="U7" s="24">
        <v>9</v>
      </c>
      <c r="V7" s="24">
        <v>5</v>
      </c>
      <c r="W7" s="24">
        <v>13</v>
      </c>
      <c r="X7" s="24">
        <v>0</v>
      </c>
      <c r="Y7" s="24">
        <v>54</v>
      </c>
      <c r="Z7" s="24">
        <v>113</v>
      </c>
      <c r="AA7" s="24">
        <v>258</v>
      </c>
      <c r="AB7" s="24">
        <v>1</v>
      </c>
      <c r="AC7" s="24">
        <v>1</v>
      </c>
      <c r="AD7" s="24">
        <v>1</v>
      </c>
      <c r="AE7" s="24">
        <v>1</v>
      </c>
      <c r="AF7" s="12"/>
      <c r="AG7" s="12"/>
    </row>
    <row r="8" spans="1:31" s="13" customFormat="1" ht="24" customHeight="1">
      <c r="A8" s="49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4" t="s">
        <v>39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3" customFormat="1" ht="24" customHeight="1">
      <c r="A9" s="11" t="s">
        <v>40</v>
      </c>
      <c r="B9" s="2">
        <v>96.35</v>
      </c>
      <c r="C9" s="2">
        <v>96.33</v>
      </c>
      <c r="D9" s="2">
        <v>97.2</v>
      </c>
      <c r="E9" s="2">
        <v>91.78</v>
      </c>
      <c r="F9" s="2">
        <v>97.01</v>
      </c>
      <c r="G9" s="2">
        <v>97.08</v>
      </c>
      <c r="H9" s="2">
        <v>96.13</v>
      </c>
      <c r="I9" s="2">
        <v>97.46</v>
      </c>
      <c r="J9" s="2">
        <v>95.7</v>
      </c>
      <c r="K9" s="2">
        <v>95.78</v>
      </c>
      <c r="L9" s="2">
        <v>94.74</v>
      </c>
      <c r="M9" s="2">
        <v>96.53</v>
      </c>
      <c r="N9" s="11" t="s">
        <v>44</v>
      </c>
      <c r="O9" s="2">
        <v>94.73</v>
      </c>
      <c r="P9" s="2">
        <v>94.69</v>
      </c>
      <c r="Q9" s="2">
        <v>89.25</v>
      </c>
      <c r="R9" s="2">
        <v>98.55</v>
      </c>
      <c r="S9" s="2">
        <v>95.56</v>
      </c>
      <c r="T9" s="2">
        <v>97.93</v>
      </c>
      <c r="U9" s="2">
        <v>94</v>
      </c>
      <c r="V9" s="2">
        <v>96.64</v>
      </c>
      <c r="W9" s="2">
        <v>82.67</v>
      </c>
      <c r="X9" s="2">
        <v>100</v>
      </c>
      <c r="Y9" s="2">
        <v>94.93</v>
      </c>
      <c r="Z9" s="2">
        <v>96.97</v>
      </c>
      <c r="AA9" s="2">
        <v>96.07</v>
      </c>
      <c r="AB9" s="2">
        <v>98.73</v>
      </c>
      <c r="AC9" s="2">
        <v>96.43</v>
      </c>
      <c r="AD9" s="2">
        <v>99.44</v>
      </c>
      <c r="AE9" s="2">
        <v>99.57</v>
      </c>
    </row>
    <row r="10" spans="1:31" s="13" customFormat="1" ht="13.5" customHeight="1">
      <c r="A10" s="11" t="s">
        <v>42</v>
      </c>
      <c r="B10" s="2">
        <v>3.65</v>
      </c>
      <c r="C10" s="2">
        <v>3.67</v>
      </c>
      <c r="D10" s="2">
        <v>2.8</v>
      </c>
      <c r="E10" s="2">
        <v>8.22</v>
      </c>
      <c r="F10" s="2">
        <v>2.99</v>
      </c>
      <c r="G10" s="2">
        <v>2.92</v>
      </c>
      <c r="H10" s="2">
        <v>3.87</v>
      </c>
      <c r="I10" s="2">
        <v>2.54</v>
      </c>
      <c r="J10" s="2">
        <v>4.3</v>
      </c>
      <c r="K10" s="2">
        <v>4.22</v>
      </c>
      <c r="L10" s="2">
        <v>5.26</v>
      </c>
      <c r="M10" s="2">
        <v>3.47</v>
      </c>
      <c r="N10" s="11" t="s">
        <v>45</v>
      </c>
      <c r="O10" s="2">
        <v>5.27</v>
      </c>
      <c r="P10" s="2">
        <v>5.31</v>
      </c>
      <c r="Q10" s="2">
        <v>10.75</v>
      </c>
      <c r="R10" s="2">
        <v>1.45</v>
      </c>
      <c r="S10" s="2">
        <v>4.44</v>
      </c>
      <c r="T10" s="2">
        <v>2.07</v>
      </c>
      <c r="U10" s="2">
        <v>6</v>
      </c>
      <c r="V10" s="2">
        <v>3.36</v>
      </c>
      <c r="W10" s="2">
        <v>17.33</v>
      </c>
      <c r="X10" s="2">
        <v>0</v>
      </c>
      <c r="Y10" s="2">
        <v>5.07</v>
      </c>
      <c r="Z10" s="2">
        <v>3.03</v>
      </c>
      <c r="AA10" s="2">
        <v>3.93</v>
      </c>
      <c r="AB10" s="2">
        <v>1.27</v>
      </c>
      <c r="AC10" s="2">
        <v>3.57</v>
      </c>
      <c r="AD10" s="2">
        <v>0.56</v>
      </c>
      <c r="AE10" s="2">
        <v>0.43</v>
      </c>
    </row>
    <row r="11" spans="1:31" s="13" customFormat="1" ht="24" customHeight="1">
      <c r="A11" s="11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 t="s">
        <v>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3" customFormat="1" ht="24" customHeight="1">
      <c r="A12" s="11" t="s">
        <v>43</v>
      </c>
      <c r="B12" s="57">
        <v>19976</v>
      </c>
      <c r="C12" s="57">
        <v>11706</v>
      </c>
      <c r="D12" s="57">
        <v>1315</v>
      </c>
      <c r="E12" s="57">
        <v>4</v>
      </c>
      <c r="F12" s="57">
        <v>2417</v>
      </c>
      <c r="G12" s="57">
        <v>488</v>
      </c>
      <c r="H12" s="57">
        <v>2739</v>
      </c>
      <c r="I12" s="57">
        <v>328</v>
      </c>
      <c r="J12" s="57">
        <v>436</v>
      </c>
      <c r="K12" s="57">
        <v>1064</v>
      </c>
      <c r="L12" s="57">
        <v>272</v>
      </c>
      <c r="M12" s="57">
        <v>641</v>
      </c>
      <c r="N12" s="11" t="s">
        <v>44</v>
      </c>
      <c r="O12" s="56">
        <v>405</v>
      </c>
      <c r="P12" s="56">
        <v>696</v>
      </c>
      <c r="Q12" s="56">
        <v>33</v>
      </c>
      <c r="R12" s="56">
        <v>486</v>
      </c>
      <c r="S12" s="56">
        <v>20</v>
      </c>
      <c r="T12" s="56">
        <v>196</v>
      </c>
      <c r="U12" s="56">
        <v>74</v>
      </c>
      <c r="V12" s="56">
        <v>75</v>
      </c>
      <c r="W12" s="56">
        <v>6</v>
      </c>
      <c r="X12" s="56">
        <v>11</v>
      </c>
      <c r="Y12" s="56">
        <v>105</v>
      </c>
      <c r="Z12" s="56">
        <v>2942</v>
      </c>
      <c r="AA12" s="56">
        <v>4719</v>
      </c>
      <c r="AB12" s="56">
        <v>71</v>
      </c>
      <c r="AC12" s="56">
        <v>26</v>
      </c>
      <c r="AD12" s="56">
        <v>178</v>
      </c>
      <c r="AE12" s="56">
        <v>229</v>
      </c>
    </row>
    <row r="13" spans="1:31" s="13" customFormat="1" ht="13.5" customHeight="1">
      <c r="A13" s="11" t="s">
        <v>45</v>
      </c>
      <c r="B13" s="21">
        <v>483</v>
      </c>
      <c r="C13" s="21">
        <v>296</v>
      </c>
      <c r="D13" s="24">
        <v>20</v>
      </c>
      <c r="E13" s="24">
        <v>1</v>
      </c>
      <c r="F13" s="24">
        <v>40</v>
      </c>
      <c r="G13" s="24">
        <v>7</v>
      </c>
      <c r="H13" s="24">
        <v>85</v>
      </c>
      <c r="I13" s="24">
        <v>9</v>
      </c>
      <c r="J13" s="24">
        <v>17</v>
      </c>
      <c r="K13" s="24">
        <v>31</v>
      </c>
      <c r="L13" s="24">
        <v>10</v>
      </c>
      <c r="M13" s="24">
        <v>21</v>
      </c>
      <c r="N13" s="11" t="s">
        <v>45</v>
      </c>
      <c r="O13" s="56">
        <v>12</v>
      </c>
      <c r="P13" s="56">
        <v>29</v>
      </c>
      <c r="Q13" s="56">
        <v>2</v>
      </c>
      <c r="R13" s="56">
        <v>5</v>
      </c>
      <c r="S13" s="56">
        <v>1</v>
      </c>
      <c r="T13" s="56">
        <v>3</v>
      </c>
      <c r="U13" s="56">
        <v>1</v>
      </c>
      <c r="V13" s="56">
        <v>2</v>
      </c>
      <c r="W13" s="24">
        <v>0</v>
      </c>
      <c r="X13" s="24">
        <v>0</v>
      </c>
      <c r="Y13" s="56">
        <v>5</v>
      </c>
      <c r="Z13" s="56">
        <v>71</v>
      </c>
      <c r="AA13" s="56">
        <v>108</v>
      </c>
      <c r="AB13" s="24">
        <v>0</v>
      </c>
      <c r="AC13" s="24">
        <v>1</v>
      </c>
      <c r="AD13" s="24">
        <v>1</v>
      </c>
      <c r="AE13" s="56">
        <v>1</v>
      </c>
    </row>
    <row r="14" spans="1:31" s="13" customFormat="1" ht="24" customHeight="1">
      <c r="A14" s="11" t="s">
        <v>5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 t="s">
        <v>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3" customFormat="1" ht="24" customHeight="1">
      <c r="A15" s="11" t="s">
        <v>43</v>
      </c>
      <c r="B15" s="21">
        <v>6226</v>
      </c>
      <c r="C15" s="21">
        <v>3623</v>
      </c>
      <c r="D15" s="24">
        <v>607</v>
      </c>
      <c r="E15" s="24">
        <v>107</v>
      </c>
      <c r="F15" s="24">
        <v>464</v>
      </c>
      <c r="G15" s="24">
        <v>174</v>
      </c>
      <c r="H15" s="24">
        <v>745</v>
      </c>
      <c r="I15" s="24">
        <v>143</v>
      </c>
      <c r="J15" s="24">
        <v>116</v>
      </c>
      <c r="K15" s="24">
        <v>317</v>
      </c>
      <c r="L15" s="24">
        <v>87</v>
      </c>
      <c r="M15" s="24">
        <v>249</v>
      </c>
      <c r="N15" s="11" t="s">
        <v>44</v>
      </c>
      <c r="O15" s="24">
        <v>80</v>
      </c>
      <c r="P15" s="24">
        <v>104</v>
      </c>
      <c r="Q15" s="24">
        <v>50</v>
      </c>
      <c r="R15" s="24">
        <v>122</v>
      </c>
      <c r="S15" s="24">
        <v>23</v>
      </c>
      <c r="T15" s="24">
        <v>49</v>
      </c>
      <c r="U15" s="24">
        <v>57</v>
      </c>
      <c r="V15" s="24">
        <v>65</v>
      </c>
      <c r="W15" s="24">
        <v>56</v>
      </c>
      <c r="X15" s="24">
        <v>8</v>
      </c>
      <c r="Y15" s="24">
        <v>599</v>
      </c>
      <c r="Z15" s="24">
        <v>581</v>
      </c>
      <c r="AA15" s="24">
        <v>1415</v>
      </c>
      <c r="AB15" s="24">
        <v>7</v>
      </c>
      <c r="AC15" s="24">
        <v>1</v>
      </c>
      <c r="AD15" s="24">
        <v>0</v>
      </c>
      <c r="AE15" s="24">
        <v>0</v>
      </c>
    </row>
    <row r="16" spans="1:31" s="13" customFormat="1" ht="14.25" customHeight="1">
      <c r="A16" s="11" t="s">
        <v>45</v>
      </c>
      <c r="B16" s="21">
        <v>511</v>
      </c>
      <c r="C16" s="21">
        <v>295</v>
      </c>
      <c r="D16" s="24">
        <v>40</v>
      </c>
      <c r="E16" s="24">
        <v>10</v>
      </c>
      <c r="F16" s="24">
        <v>48</v>
      </c>
      <c r="G16" s="24">
        <v>13</v>
      </c>
      <c r="H16" s="24">
        <v>56</v>
      </c>
      <c r="I16" s="24">
        <v>4</v>
      </c>
      <c r="J16" s="24">
        <v>8</v>
      </c>
      <c r="K16" s="24">
        <v>30</v>
      </c>
      <c r="L16" s="24">
        <v>10</v>
      </c>
      <c r="M16" s="24">
        <v>11</v>
      </c>
      <c r="N16" s="11" t="s">
        <v>45</v>
      </c>
      <c r="O16" s="24">
        <v>15</v>
      </c>
      <c r="P16" s="24">
        <v>16</v>
      </c>
      <c r="Q16" s="24">
        <v>8</v>
      </c>
      <c r="R16" s="24">
        <v>4</v>
      </c>
      <c r="S16" s="24">
        <v>1</v>
      </c>
      <c r="T16" s="24">
        <v>3</v>
      </c>
      <c r="U16" s="24">
        <v>2</v>
      </c>
      <c r="V16" s="24">
        <v>3</v>
      </c>
      <c r="W16" s="24">
        <v>13</v>
      </c>
      <c r="X16" s="24">
        <v>0</v>
      </c>
      <c r="Y16" s="24">
        <v>36</v>
      </c>
      <c r="Z16" s="24">
        <v>38</v>
      </c>
      <c r="AA16" s="24">
        <v>141</v>
      </c>
      <c r="AB16" s="24">
        <v>1</v>
      </c>
      <c r="AC16" s="24">
        <v>0</v>
      </c>
      <c r="AD16" s="24">
        <v>0</v>
      </c>
      <c r="AE16" s="24">
        <v>0</v>
      </c>
    </row>
    <row r="17" spans="1:31" s="13" customFormat="1" ht="24" customHeight="1">
      <c r="A17" s="11" t="s">
        <v>6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" t="s">
        <v>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3" customFormat="1" ht="24" customHeight="1">
      <c r="A18" s="11" t="s">
        <v>43</v>
      </c>
      <c r="B18" s="21">
        <v>0</v>
      </c>
      <c r="C18" s="21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1" t="s">
        <v>44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</row>
    <row r="19" spans="1:31" s="13" customFormat="1" ht="15.75" customHeight="1">
      <c r="A19" s="11" t="s">
        <v>45</v>
      </c>
      <c r="B19" s="21">
        <v>0</v>
      </c>
      <c r="C19" s="21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11" t="s">
        <v>45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3" customFormat="1" ht="24" customHeight="1">
      <c r="A20" s="11" t="s">
        <v>230</v>
      </c>
      <c r="B20" s="2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" t="s">
        <v>231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3" customFormat="1" ht="24" customHeight="1">
      <c r="A21" s="11" t="s">
        <v>43</v>
      </c>
      <c r="B21" s="21">
        <v>169</v>
      </c>
      <c r="C21" s="21">
        <v>105</v>
      </c>
      <c r="D21" s="24">
        <v>31</v>
      </c>
      <c r="E21" s="24">
        <v>9</v>
      </c>
      <c r="F21" s="24">
        <v>24</v>
      </c>
      <c r="G21" s="24">
        <v>2</v>
      </c>
      <c r="H21" s="24">
        <v>21</v>
      </c>
      <c r="I21" s="24">
        <v>2</v>
      </c>
      <c r="J21" s="24">
        <v>5</v>
      </c>
      <c r="K21" s="24">
        <v>3</v>
      </c>
      <c r="L21" s="24">
        <v>0</v>
      </c>
      <c r="M21" s="24">
        <v>0</v>
      </c>
      <c r="N21" s="11" t="s">
        <v>44</v>
      </c>
      <c r="O21" s="24">
        <v>0</v>
      </c>
      <c r="P21" s="24">
        <v>2</v>
      </c>
      <c r="Q21" s="24">
        <v>0</v>
      </c>
      <c r="R21" s="24">
        <v>0</v>
      </c>
      <c r="S21" s="24">
        <v>0</v>
      </c>
      <c r="T21" s="24">
        <v>0</v>
      </c>
      <c r="U21" s="24">
        <v>3</v>
      </c>
      <c r="V21" s="24">
        <v>3</v>
      </c>
      <c r="W21" s="24">
        <v>0</v>
      </c>
      <c r="X21" s="24">
        <v>0</v>
      </c>
      <c r="Y21" s="24">
        <v>20</v>
      </c>
      <c r="Z21" s="24">
        <v>20</v>
      </c>
      <c r="AA21" s="24">
        <v>24</v>
      </c>
      <c r="AB21" s="24">
        <v>0</v>
      </c>
      <c r="AC21" s="24">
        <v>0</v>
      </c>
      <c r="AD21" s="24">
        <v>0</v>
      </c>
      <c r="AE21" s="24">
        <v>0</v>
      </c>
    </row>
    <row r="22" spans="1:31" s="13" customFormat="1" ht="13.5" customHeight="1">
      <c r="A22" s="11" t="s">
        <v>45</v>
      </c>
      <c r="B22" s="21">
        <v>18</v>
      </c>
      <c r="C22" s="21">
        <v>13</v>
      </c>
      <c r="D22" s="24">
        <v>3</v>
      </c>
      <c r="E22" s="24">
        <v>1</v>
      </c>
      <c r="F22" s="24">
        <v>1</v>
      </c>
      <c r="G22" s="24">
        <v>0</v>
      </c>
      <c r="H22" s="24">
        <v>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1" t="s">
        <v>45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6</v>
      </c>
      <c r="V22" s="24">
        <v>0</v>
      </c>
      <c r="W22" s="24">
        <v>0</v>
      </c>
      <c r="X22" s="24">
        <v>0</v>
      </c>
      <c r="Y22" s="24">
        <v>1</v>
      </c>
      <c r="Z22" s="24">
        <v>0</v>
      </c>
      <c r="AA22" s="24">
        <v>4</v>
      </c>
      <c r="AB22" s="24">
        <v>0</v>
      </c>
      <c r="AC22" s="24">
        <v>0</v>
      </c>
      <c r="AD22" s="24">
        <v>0</v>
      </c>
      <c r="AE22" s="24">
        <v>0</v>
      </c>
    </row>
    <row r="23" spans="1:31" s="13" customFormat="1" ht="24" customHeight="1">
      <c r="A23" s="11" t="s">
        <v>232</v>
      </c>
      <c r="B23" s="21"/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1" t="s">
        <v>46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13" customFormat="1" ht="24" customHeight="1">
      <c r="A24" s="11" t="s">
        <v>43</v>
      </c>
      <c r="B24" s="21">
        <v>0</v>
      </c>
      <c r="C24" s="21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1" t="s">
        <v>44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</row>
    <row r="25" spans="1:31" s="13" customFormat="1" ht="13.5" customHeight="1">
      <c r="A25" s="11" t="s">
        <v>45</v>
      </c>
      <c r="B25" s="21">
        <v>0</v>
      </c>
      <c r="C25" s="21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1" t="s">
        <v>45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</row>
    <row r="26" spans="1:31" s="13" customFormat="1" ht="24" customHeight="1">
      <c r="A26" s="11" t="s">
        <v>47</v>
      </c>
      <c r="B26" s="21"/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1" t="s">
        <v>48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3" customFormat="1" ht="24" customHeight="1">
      <c r="A27" s="11" t="s">
        <v>43</v>
      </c>
      <c r="B27" s="21">
        <v>1032</v>
      </c>
      <c r="C27" s="21">
        <v>524</v>
      </c>
      <c r="D27" s="24">
        <v>411</v>
      </c>
      <c r="E27" s="24">
        <v>14</v>
      </c>
      <c r="F27" s="24">
        <v>14</v>
      </c>
      <c r="G27" s="24">
        <v>0</v>
      </c>
      <c r="H27" s="24">
        <v>6</v>
      </c>
      <c r="I27" s="24">
        <v>25</v>
      </c>
      <c r="J27" s="24">
        <v>0</v>
      </c>
      <c r="K27" s="24">
        <v>1</v>
      </c>
      <c r="L27" s="24">
        <v>1</v>
      </c>
      <c r="M27" s="24">
        <v>0</v>
      </c>
      <c r="N27" s="11" t="s">
        <v>44</v>
      </c>
      <c r="O27" s="24">
        <v>0</v>
      </c>
      <c r="P27" s="24">
        <v>0</v>
      </c>
      <c r="Q27" s="24">
        <v>0</v>
      </c>
      <c r="R27" s="24">
        <v>5</v>
      </c>
      <c r="S27" s="24">
        <v>0</v>
      </c>
      <c r="T27" s="24">
        <v>39</v>
      </c>
      <c r="U27" s="24">
        <v>7</v>
      </c>
      <c r="V27" s="24">
        <v>1</v>
      </c>
      <c r="W27" s="24">
        <v>0</v>
      </c>
      <c r="X27" s="24">
        <v>0</v>
      </c>
      <c r="Y27" s="24">
        <v>288</v>
      </c>
      <c r="Z27" s="24">
        <v>79</v>
      </c>
      <c r="AA27" s="24">
        <v>141</v>
      </c>
      <c r="AB27" s="24">
        <v>0</v>
      </c>
      <c r="AC27" s="24">
        <v>0</v>
      </c>
      <c r="AD27" s="24">
        <v>0</v>
      </c>
      <c r="AE27" s="24">
        <v>0</v>
      </c>
    </row>
    <row r="28" spans="1:31" s="13" customFormat="1" ht="14.25" customHeight="1" thickBot="1">
      <c r="A28" s="15" t="s">
        <v>45</v>
      </c>
      <c r="B28" s="21">
        <v>28</v>
      </c>
      <c r="C28" s="21">
        <v>7</v>
      </c>
      <c r="D28" s="24">
        <v>5</v>
      </c>
      <c r="E28" s="24">
        <v>0</v>
      </c>
      <c r="F28" s="24">
        <v>1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11" t="s">
        <v>45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12</v>
      </c>
      <c r="Z28" s="24">
        <v>4</v>
      </c>
      <c r="AA28" s="24">
        <v>5</v>
      </c>
      <c r="AB28" s="24">
        <v>0</v>
      </c>
      <c r="AC28" s="24">
        <v>0</v>
      </c>
      <c r="AD28" s="24">
        <v>0</v>
      </c>
      <c r="AE28" s="24">
        <v>0</v>
      </c>
    </row>
    <row r="29" spans="1:31" s="13" customFormat="1" ht="23.25" customHeight="1">
      <c r="A29" s="110" t="s">
        <v>49</v>
      </c>
      <c r="B29" s="110"/>
      <c r="C29" s="110"/>
      <c r="D29" s="110"/>
      <c r="E29" s="110"/>
      <c r="F29" s="110"/>
      <c r="G29" s="39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="13" customFormat="1" ht="53.25" customHeight="1">
      <c r="A30" s="17"/>
    </row>
    <row r="31" spans="1:31" s="64" customFormat="1" ht="12" customHeight="1">
      <c r="A31" s="97" t="s">
        <v>308</v>
      </c>
      <c r="B31" s="97"/>
      <c r="C31" s="97"/>
      <c r="D31" s="97"/>
      <c r="E31" s="97"/>
      <c r="F31" s="97"/>
      <c r="G31" s="97" t="s">
        <v>277</v>
      </c>
      <c r="H31" s="97"/>
      <c r="I31" s="97"/>
      <c r="J31" s="97"/>
      <c r="K31" s="97"/>
      <c r="L31" s="97"/>
      <c r="M31" s="97"/>
      <c r="N31" s="97" t="s">
        <v>278</v>
      </c>
      <c r="O31" s="97"/>
      <c r="P31" s="97"/>
      <c r="Q31" s="97"/>
      <c r="R31" s="97"/>
      <c r="S31" s="97"/>
      <c r="T31" s="97"/>
      <c r="U31" s="97"/>
      <c r="V31" s="97"/>
      <c r="W31" s="97" t="s">
        <v>279</v>
      </c>
      <c r="X31" s="97"/>
      <c r="Y31" s="97"/>
      <c r="Z31" s="97"/>
      <c r="AA31" s="97"/>
      <c r="AB31" s="97"/>
      <c r="AC31" s="97"/>
      <c r="AD31" s="97"/>
      <c r="AE31" s="97"/>
    </row>
  </sheetData>
  <sheetProtection/>
  <mergeCells count="26">
    <mergeCell ref="A1:F1"/>
    <mergeCell ref="Z3:Z4"/>
    <mergeCell ref="W1:Z1"/>
    <mergeCell ref="A31:F31"/>
    <mergeCell ref="A29:F29"/>
    <mergeCell ref="C3:F3"/>
    <mergeCell ref="B3:B4"/>
    <mergeCell ref="A3:A4"/>
    <mergeCell ref="A2:F2"/>
    <mergeCell ref="N1:V1"/>
    <mergeCell ref="AE3:AE4"/>
    <mergeCell ref="AD3:AD4"/>
    <mergeCell ref="W2:AB2"/>
    <mergeCell ref="O3:V3"/>
    <mergeCell ref="AC3:AC4"/>
    <mergeCell ref="N2:V2"/>
    <mergeCell ref="G31:M31"/>
    <mergeCell ref="G1:M1"/>
    <mergeCell ref="G3:M3"/>
    <mergeCell ref="W31:AE31"/>
    <mergeCell ref="Y3:Y4"/>
    <mergeCell ref="AB3:AB4"/>
    <mergeCell ref="W3:X3"/>
    <mergeCell ref="AA3:AA4"/>
    <mergeCell ref="N31:V31"/>
    <mergeCell ref="N3:N4"/>
  </mergeCells>
  <dataValidations count="1">
    <dataValidation type="whole" allowBlank="1" showInputMessage="1" showErrorMessage="1" errorTitle="嘿嘿！你粉混喔" error="數字必須素整數而且不得小於 0 也應該不會大於 50000000 吧" sqref="D21:M22 O21:AE22 O24:AE25 D15:M16 O18:AE19 O27:AE28 O15:AE16 D24:M25 D18:M19 D12:M13 D27:M28 O12:AE13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scale="120" r:id="rId1"/>
  <colBreaks count="4" manualBreakCount="4">
    <brk id="6" max="65535" man="1"/>
    <brk id="13" max="65535" man="1"/>
    <brk id="22" max="65535" man="1"/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I1">
      <selection activeCell="N10" sqref="N10"/>
    </sheetView>
  </sheetViews>
  <sheetFormatPr defaultColWidth="9.00390625" defaultRowHeight="16.5"/>
  <cols>
    <col min="1" max="1" width="18.625" style="19" customWidth="1"/>
    <col min="2" max="2" width="9.875" style="19" customWidth="1"/>
    <col min="3" max="3" width="8.875" style="19" customWidth="1"/>
    <col min="4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88" t="s">
        <v>50</v>
      </c>
      <c r="B1" s="88"/>
      <c r="C1" s="88"/>
      <c r="D1" s="88"/>
      <c r="E1" s="88"/>
      <c r="F1" s="88"/>
      <c r="G1" s="88"/>
      <c r="H1" s="98" t="s">
        <v>51</v>
      </c>
      <c r="I1" s="98"/>
      <c r="J1" s="98"/>
      <c r="K1" s="1"/>
      <c r="L1" s="1"/>
      <c r="M1" s="1"/>
      <c r="N1" s="1"/>
      <c r="O1" s="70" t="s">
        <v>50</v>
      </c>
      <c r="P1" s="70"/>
      <c r="Q1" s="70"/>
      <c r="R1" s="70"/>
      <c r="S1" s="70"/>
      <c r="T1" s="70"/>
      <c r="U1" s="70"/>
      <c r="V1" s="70"/>
      <c r="W1" s="70"/>
      <c r="X1" s="48" t="s">
        <v>266</v>
      </c>
      <c r="Y1" s="1"/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113" t="s">
        <v>10</v>
      </c>
      <c r="B2" s="113"/>
      <c r="C2" s="113"/>
      <c r="D2" s="113"/>
      <c r="E2" s="113"/>
      <c r="F2" s="113"/>
      <c r="G2" s="113"/>
      <c r="H2" s="108" t="s">
        <v>342</v>
      </c>
      <c r="I2" s="108"/>
      <c r="J2" s="108"/>
      <c r="K2" s="108"/>
      <c r="L2" s="108"/>
      <c r="M2" s="108"/>
      <c r="N2" s="4" t="s">
        <v>0</v>
      </c>
      <c r="O2" s="113" t="s">
        <v>10</v>
      </c>
      <c r="P2" s="113"/>
      <c r="Q2" s="113"/>
      <c r="R2" s="113"/>
      <c r="S2" s="113"/>
      <c r="T2" s="113"/>
      <c r="U2" s="113"/>
      <c r="V2" s="113"/>
      <c r="W2" s="113"/>
      <c r="X2" s="20" t="s">
        <v>342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4" t="s">
        <v>52</v>
      </c>
      <c r="B3" s="114" t="s">
        <v>53</v>
      </c>
      <c r="C3" s="100" t="s">
        <v>54</v>
      </c>
      <c r="D3" s="78" t="s">
        <v>14</v>
      </c>
      <c r="E3" s="77"/>
      <c r="F3" s="77"/>
      <c r="G3" s="77"/>
      <c r="H3" s="99" t="s">
        <v>55</v>
      </c>
      <c r="I3" s="99"/>
      <c r="J3" s="99"/>
      <c r="K3" s="99"/>
      <c r="L3" s="99"/>
      <c r="M3" s="99"/>
      <c r="N3" s="99"/>
      <c r="O3" s="74" t="s">
        <v>56</v>
      </c>
      <c r="P3" s="76" t="s">
        <v>57</v>
      </c>
      <c r="Q3" s="77"/>
      <c r="R3" s="77"/>
      <c r="S3" s="77"/>
      <c r="T3" s="77"/>
      <c r="U3" s="77"/>
      <c r="V3" s="77"/>
      <c r="W3" s="77"/>
      <c r="X3" s="26" t="s">
        <v>58</v>
      </c>
      <c r="Y3" s="27"/>
      <c r="Z3" s="100" t="s">
        <v>245</v>
      </c>
      <c r="AA3" s="100" t="s">
        <v>246</v>
      </c>
      <c r="AB3" s="100" t="s">
        <v>247</v>
      </c>
      <c r="AC3" s="100" t="s">
        <v>240</v>
      </c>
      <c r="AD3" s="100" t="s">
        <v>384</v>
      </c>
      <c r="AE3" s="106" t="s">
        <v>385</v>
      </c>
      <c r="AF3" s="104" t="s">
        <v>386</v>
      </c>
    </row>
    <row r="4" spans="1:32" s="7" customFormat="1" ht="48" customHeight="1" thickBot="1">
      <c r="A4" s="75"/>
      <c r="B4" s="87"/>
      <c r="C4" s="115"/>
      <c r="D4" s="8" t="s">
        <v>3</v>
      </c>
      <c r="E4" s="9" t="s">
        <v>177</v>
      </c>
      <c r="F4" s="9" t="s">
        <v>185</v>
      </c>
      <c r="G4" s="9" t="s">
        <v>186</v>
      </c>
      <c r="H4" s="9" t="s">
        <v>59</v>
      </c>
      <c r="I4" s="9" t="s">
        <v>191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64</v>
      </c>
      <c r="O4" s="75"/>
      <c r="P4" s="9" t="s">
        <v>65</v>
      </c>
      <c r="Q4" s="9" t="s">
        <v>66</v>
      </c>
      <c r="R4" s="9" t="s">
        <v>187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101"/>
      <c r="AA4" s="101"/>
      <c r="AB4" s="101"/>
      <c r="AC4" s="101"/>
      <c r="AD4" s="101"/>
      <c r="AE4" s="107"/>
      <c r="AF4" s="105"/>
    </row>
    <row r="5" spans="1:32" s="13" customFormat="1" ht="46.5" customHeight="1">
      <c r="A5" s="11" t="s">
        <v>74</v>
      </c>
      <c r="B5" s="21">
        <f>SUM(B7:B12)</f>
        <v>46032</v>
      </c>
      <c r="C5" s="65"/>
      <c r="D5" s="21">
        <f aca="true" t="shared" si="0" ref="D5:N5">SUM(D7:D12)</f>
        <v>27037</v>
      </c>
      <c r="E5" s="21">
        <f t="shared" si="0"/>
        <v>3794</v>
      </c>
      <c r="F5" s="21">
        <f>SUM(F7:F12)</f>
        <v>73</v>
      </c>
      <c r="G5" s="21">
        <f t="shared" si="0"/>
        <v>5220</v>
      </c>
      <c r="H5" s="21">
        <f>SUM(H7:H12)</f>
        <v>1038</v>
      </c>
      <c r="I5" s="21">
        <f t="shared" si="0"/>
        <v>5646</v>
      </c>
      <c r="J5" s="21">
        <f t="shared" si="0"/>
        <v>921</v>
      </c>
      <c r="K5" s="21">
        <f t="shared" si="0"/>
        <v>1013</v>
      </c>
      <c r="L5" s="21">
        <f t="shared" si="0"/>
        <v>2367</v>
      </c>
      <c r="M5" s="21">
        <f t="shared" si="0"/>
        <v>615</v>
      </c>
      <c r="N5" s="21">
        <f t="shared" si="0"/>
        <v>1598</v>
      </c>
      <c r="O5" s="11" t="s">
        <v>74</v>
      </c>
      <c r="P5" s="21">
        <f aca="true" t="shared" si="1" ref="P5:AF5">SUM(P7:P12)</f>
        <v>868</v>
      </c>
      <c r="Q5" s="21">
        <f>SUM(Q7:Q12)</f>
        <v>1400</v>
      </c>
      <c r="R5" s="21">
        <f t="shared" si="1"/>
        <v>161</v>
      </c>
      <c r="S5" s="21">
        <f t="shared" si="1"/>
        <v>848</v>
      </c>
      <c r="T5" s="21">
        <f t="shared" si="1"/>
        <v>85</v>
      </c>
      <c r="U5" s="21">
        <f t="shared" si="1"/>
        <v>547</v>
      </c>
      <c r="V5" s="21">
        <f t="shared" si="1"/>
        <v>362</v>
      </c>
      <c r="W5" s="21">
        <f t="shared" si="1"/>
        <v>309</v>
      </c>
      <c r="X5" s="21">
        <f t="shared" si="1"/>
        <v>142</v>
      </c>
      <c r="Y5" s="21">
        <f t="shared" si="1"/>
        <v>30</v>
      </c>
      <c r="Z5" s="21">
        <f t="shared" si="1"/>
        <v>1689</v>
      </c>
      <c r="AA5" s="21">
        <f>SUM(AA7:AA12)</f>
        <v>5944</v>
      </c>
      <c r="AB5" s="21">
        <f t="shared" si="1"/>
        <v>10384</v>
      </c>
      <c r="AC5" s="21">
        <f t="shared" si="1"/>
        <v>189</v>
      </c>
      <c r="AD5" s="21">
        <f t="shared" si="1"/>
        <v>59</v>
      </c>
      <c r="AE5" s="21">
        <f>SUM(AE7:AE12)</f>
        <v>358</v>
      </c>
      <c r="AF5" s="21">
        <f t="shared" si="1"/>
        <v>372</v>
      </c>
    </row>
    <row r="6" spans="1:32" s="13" customFormat="1" ht="46.5" customHeight="1">
      <c r="A6" s="11" t="s">
        <v>75</v>
      </c>
      <c r="B6" s="12"/>
      <c r="C6" s="2">
        <f>SUM(C7:C12)</f>
        <v>99.99782759819257</v>
      </c>
      <c r="D6" s="2">
        <f>IF(D5&gt;$B$5,999,IF($B$5=0,0,D5/$B$5*100))</f>
        <v>58.735227667709424</v>
      </c>
      <c r="E6" s="2">
        <f aca="true" t="shared" si="2" ref="E6:N6">IF(E5&gt;$B$5,999,IF($B$5=0,0,E5/$B$5*100))</f>
        <v>8.242092457420924</v>
      </c>
      <c r="F6" s="2">
        <f t="shared" si="2"/>
        <v>0.15858533194299618</v>
      </c>
      <c r="G6" s="2">
        <f t="shared" si="2"/>
        <v>11.339937434827945</v>
      </c>
      <c r="H6" s="2">
        <f t="shared" si="2"/>
        <v>2.2549530761209593</v>
      </c>
      <c r="I6" s="2">
        <f t="shared" si="2"/>
        <v>12.265380604796663</v>
      </c>
      <c r="J6" s="2">
        <f t="shared" si="2"/>
        <v>2.0007820646506778</v>
      </c>
      <c r="K6" s="2">
        <f t="shared" si="2"/>
        <v>2.200643030935002</v>
      </c>
      <c r="L6" s="66">
        <f t="shared" si="2"/>
        <v>5.1420750782064655</v>
      </c>
      <c r="M6" s="2">
        <f t="shared" si="2"/>
        <v>1.3360271115745568</v>
      </c>
      <c r="N6" s="2">
        <f t="shared" si="2"/>
        <v>3.4714980882864093</v>
      </c>
      <c r="O6" s="11" t="s">
        <v>75</v>
      </c>
      <c r="P6" s="2">
        <f aca="true" t="shared" si="3" ref="P6:AF6">IF(P5&gt;$B$5,999,IF($B$5=0,0,P5/$B$5*100))</f>
        <v>1.8856447688564477</v>
      </c>
      <c r="Q6" s="2">
        <f t="shared" si="3"/>
        <v>3.0413625304136254</v>
      </c>
      <c r="R6" s="2">
        <f t="shared" si="3"/>
        <v>0.3497566909975669</v>
      </c>
      <c r="S6" s="2">
        <f t="shared" si="3"/>
        <v>1.8421967327076814</v>
      </c>
      <c r="T6" s="2">
        <f t="shared" si="3"/>
        <v>0.18465415363225582</v>
      </c>
      <c r="U6" s="2">
        <f t="shared" si="3"/>
        <v>1.1883037886687522</v>
      </c>
      <c r="V6" s="2">
        <f t="shared" si="3"/>
        <v>0.7864094542926661</v>
      </c>
      <c r="W6" s="2">
        <f t="shared" si="3"/>
        <v>0.6712721584984358</v>
      </c>
      <c r="X6" s="2">
        <f t="shared" si="3"/>
        <v>0.30848105665623915</v>
      </c>
      <c r="Y6" s="2">
        <f t="shared" si="3"/>
        <v>0.0651720542231491</v>
      </c>
      <c r="Z6" s="2">
        <f t="shared" si="3"/>
        <v>3.669186652763295</v>
      </c>
      <c r="AA6" s="2">
        <f>IF(AA5&gt;$B$5,999,IF($B$5=0,0,AA5/$B$5*100))</f>
        <v>12.912756343413278</v>
      </c>
      <c r="AB6" s="2">
        <f t="shared" si="3"/>
        <v>22.558220368439347</v>
      </c>
      <c r="AC6" s="2">
        <f t="shared" si="3"/>
        <v>0.41058394160583944</v>
      </c>
      <c r="AD6" s="2">
        <f t="shared" si="3"/>
        <v>0.1281717066388599</v>
      </c>
      <c r="AE6" s="2">
        <f t="shared" si="3"/>
        <v>0.7777198470629128</v>
      </c>
      <c r="AF6" s="2">
        <f t="shared" si="3"/>
        <v>0.808133472367049</v>
      </c>
    </row>
    <row r="7" spans="1:32" s="13" customFormat="1" ht="49.5" customHeight="1">
      <c r="A7" s="11" t="s">
        <v>76</v>
      </c>
      <c r="B7" s="21">
        <f aca="true" t="shared" si="4" ref="B7:B12">SUM(D7,Z7:AF7)</f>
        <v>31729</v>
      </c>
      <c r="C7" s="2">
        <f aca="true" t="shared" si="5" ref="C7:C12">B7/$B$5*100</f>
        <v>68.92813694820994</v>
      </c>
      <c r="D7" s="21">
        <f aca="true" t="shared" si="6" ref="D7:D12">SUM(E7:N7,P7:Y7)</f>
        <v>18362</v>
      </c>
      <c r="E7" s="21">
        <v>1839</v>
      </c>
      <c r="F7" s="21">
        <v>20</v>
      </c>
      <c r="G7" s="21">
        <v>4148</v>
      </c>
      <c r="H7" s="21">
        <v>672</v>
      </c>
      <c r="I7" s="21">
        <v>4383</v>
      </c>
      <c r="J7" s="21">
        <v>587</v>
      </c>
      <c r="K7" s="21">
        <v>695</v>
      </c>
      <c r="L7" s="21">
        <v>1615</v>
      </c>
      <c r="M7" s="21">
        <v>412</v>
      </c>
      <c r="N7" s="21">
        <v>1118</v>
      </c>
      <c r="O7" s="11" t="s">
        <v>76</v>
      </c>
      <c r="P7" s="21">
        <v>632</v>
      </c>
      <c r="Q7" s="21">
        <v>1012</v>
      </c>
      <c r="R7" s="21">
        <v>58</v>
      </c>
      <c r="S7" s="21">
        <v>627</v>
      </c>
      <c r="T7" s="21">
        <v>33</v>
      </c>
      <c r="U7" s="21">
        <v>268</v>
      </c>
      <c r="V7" s="21">
        <v>108</v>
      </c>
      <c r="W7" s="21">
        <v>103</v>
      </c>
      <c r="X7" s="21">
        <v>16</v>
      </c>
      <c r="Y7" s="21">
        <v>16</v>
      </c>
      <c r="Z7" s="21">
        <v>270</v>
      </c>
      <c r="AA7" s="21">
        <v>4485</v>
      </c>
      <c r="AB7" s="21">
        <v>7652</v>
      </c>
      <c r="AC7" s="21">
        <v>173</v>
      </c>
      <c r="AD7" s="21">
        <v>58</v>
      </c>
      <c r="AE7" s="21">
        <v>358</v>
      </c>
      <c r="AF7" s="21">
        <v>371</v>
      </c>
    </row>
    <row r="8" spans="1:32" s="13" customFormat="1" ht="49.5" customHeight="1">
      <c r="A8" s="11" t="s">
        <v>77</v>
      </c>
      <c r="B8" s="21">
        <f t="shared" si="4"/>
        <v>12438</v>
      </c>
      <c r="C8" s="2">
        <f t="shared" si="5"/>
        <v>27.020333680917624</v>
      </c>
      <c r="D8" s="21">
        <f t="shared" si="6"/>
        <v>7755</v>
      </c>
      <c r="E8" s="21">
        <v>1476</v>
      </c>
      <c r="F8" s="21">
        <v>43</v>
      </c>
      <c r="G8" s="21">
        <v>992</v>
      </c>
      <c r="H8" s="21">
        <v>355</v>
      </c>
      <c r="I8" s="21">
        <v>1163</v>
      </c>
      <c r="J8" s="21">
        <v>312</v>
      </c>
      <c r="K8" s="21">
        <v>304</v>
      </c>
      <c r="L8" s="21">
        <v>743</v>
      </c>
      <c r="M8" s="21">
        <v>199</v>
      </c>
      <c r="N8" s="21">
        <v>477</v>
      </c>
      <c r="O8" s="11" t="s">
        <v>77</v>
      </c>
      <c r="P8" s="21">
        <v>234</v>
      </c>
      <c r="Q8" s="21">
        <v>383</v>
      </c>
      <c r="R8" s="21">
        <v>102</v>
      </c>
      <c r="S8" s="21">
        <v>216</v>
      </c>
      <c r="T8" s="21">
        <v>52</v>
      </c>
      <c r="U8" s="21">
        <v>164</v>
      </c>
      <c r="V8" s="21">
        <v>197</v>
      </c>
      <c r="W8" s="21">
        <v>204</v>
      </c>
      <c r="X8" s="21">
        <v>125</v>
      </c>
      <c r="Y8" s="21">
        <v>14</v>
      </c>
      <c r="Z8" s="21">
        <v>1049</v>
      </c>
      <c r="AA8" s="21">
        <v>1207</v>
      </c>
      <c r="AB8" s="21">
        <v>2409</v>
      </c>
      <c r="AC8" s="21">
        <v>16</v>
      </c>
      <c r="AD8" s="21">
        <v>1</v>
      </c>
      <c r="AE8" s="21">
        <v>0</v>
      </c>
      <c r="AF8" s="21">
        <v>1</v>
      </c>
    </row>
    <row r="9" spans="1:32" s="13" customFormat="1" ht="49.5" customHeight="1">
      <c r="A9" s="11" t="s">
        <v>78</v>
      </c>
      <c r="B9" s="21">
        <f t="shared" si="4"/>
        <v>1</v>
      </c>
      <c r="C9" s="2" t="s">
        <v>388</v>
      </c>
      <c r="D9" s="21">
        <f t="shared" si="6"/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1" t="s">
        <v>78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</row>
    <row r="10" spans="1:32" s="13" customFormat="1" ht="49.5" customHeight="1">
      <c r="A10" s="11" t="s">
        <v>248</v>
      </c>
      <c r="B10" s="21">
        <f t="shared" si="4"/>
        <v>713</v>
      </c>
      <c r="C10" s="2">
        <f t="shared" si="5"/>
        <v>1.5489224887035107</v>
      </c>
      <c r="D10" s="21">
        <f t="shared" si="6"/>
        <v>300</v>
      </c>
      <c r="E10" s="21">
        <v>94</v>
      </c>
      <c r="F10" s="21">
        <v>6</v>
      </c>
      <c r="G10" s="21">
        <v>55</v>
      </c>
      <c r="H10" s="21">
        <v>3</v>
      </c>
      <c r="I10" s="21">
        <v>88</v>
      </c>
      <c r="J10" s="21">
        <v>12</v>
      </c>
      <c r="K10" s="21">
        <v>9</v>
      </c>
      <c r="L10" s="21">
        <v>8</v>
      </c>
      <c r="M10" s="21">
        <v>3</v>
      </c>
      <c r="N10" s="21">
        <v>1</v>
      </c>
      <c r="O10" s="11" t="s">
        <v>249</v>
      </c>
      <c r="P10" s="21">
        <v>0</v>
      </c>
      <c r="Q10" s="21">
        <v>4</v>
      </c>
      <c r="R10" s="21">
        <v>1</v>
      </c>
      <c r="S10" s="21">
        <v>0</v>
      </c>
      <c r="T10" s="21">
        <v>0</v>
      </c>
      <c r="U10" s="21">
        <v>8</v>
      </c>
      <c r="V10" s="21">
        <v>6</v>
      </c>
      <c r="W10" s="21">
        <v>1</v>
      </c>
      <c r="X10" s="21">
        <v>1</v>
      </c>
      <c r="Y10" s="21">
        <v>0</v>
      </c>
      <c r="Z10" s="21">
        <v>87</v>
      </c>
      <c r="AA10" s="21">
        <v>167</v>
      </c>
      <c r="AB10" s="21">
        <v>159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49.5" customHeight="1">
      <c r="A11" s="11" t="s">
        <v>79</v>
      </c>
      <c r="B11" s="21">
        <f t="shared" si="4"/>
        <v>0</v>
      </c>
      <c r="C11" s="2">
        <f t="shared" si="5"/>
        <v>0</v>
      </c>
      <c r="D11" s="21">
        <f t="shared" si="6"/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1" t="s">
        <v>79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49.5" customHeight="1" thickBot="1">
      <c r="A12" s="11" t="s">
        <v>80</v>
      </c>
      <c r="B12" s="21">
        <f t="shared" si="4"/>
        <v>1151</v>
      </c>
      <c r="C12" s="2">
        <f t="shared" si="5"/>
        <v>2.5004344803614877</v>
      </c>
      <c r="D12" s="21">
        <f t="shared" si="6"/>
        <v>620</v>
      </c>
      <c r="E12" s="21">
        <v>385</v>
      </c>
      <c r="F12" s="21">
        <v>4</v>
      </c>
      <c r="G12" s="21">
        <v>25</v>
      </c>
      <c r="H12" s="21">
        <v>8</v>
      </c>
      <c r="I12" s="21">
        <v>12</v>
      </c>
      <c r="J12" s="21">
        <v>10</v>
      </c>
      <c r="K12" s="21">
        <v>5</v>
      </c>
      <c r="L12" s="21">
        <v>1</v>
      </c>
      <c r="M12" s="21">
        <v>1</v>
      </c>
      <c r="N12" s="21">
        <v>2</v>
      </c>
      <c r="O12" s="11" t="s">
        <v>80</v>
      </c>
      <c r="P12" s="21">
        <v>2</v>
      </c>
      <c r="Q12" s="21">
        <v>1</v>
      </c>
      <c r="R12" s="21">
        <v>0</v>
      </c>
      <c r="S12" s="21">
        <v>5</v>
      </c>
      <c r="T12" s="21">
        <v>0</v>
      </c>
      <c r="U12" s="21">
        <v>107</v>
      </c>
      <c r="V12" s="21">
        <v>51</v>
      </c>
      <c r="W12" s="21">
        <v>1</v>
      </c>
      <c r="X12" s="21">
        <v>0</v>
      </c>
      <c r="Y12" s="21">
        <v>0</v>
      </c>
      <c r="Z12" s="21">
        <v>282</v>
      </c>
      <c r="AA12" s="21">
        <v>85</v>
      </c>
      <c r="AB12" s="21">
        <v>164</v>
      </c>
      <c r="AC12" s="21">
        <v>0</v>
      </c>
      <c r="AD12" s="21">
        <v>0</v>
      </c>
      <c r="AE12" s="21">
        <v>0</v>
      </c>
      <c r="AF12" s="21">
        <v>0</v>
      </c>
    </row>
    <row r="13" spans="1:32" s="6" customFormat="1" ht="22.5" customHeight="1">
      <c r="A13" s="116" t="s">
        <v>81</v>
      </c>
      <c r="B13" s="116"/>
      <c r="C13" s="116"/>
      <c r="D13" s="116"/>
      <c r="E13" s="116"/>
      <c r="F13" s="116"/>
      <c r="G13" s="116"/>
      <c r="H13" s="30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="13" customFormat="1" ht="144" customHeight="1">
      <c r="A14" s="13" t="s">
        <v>82</v>
      </c>
    </row>
    <row r="15" spans="1:32" s="13" customFormat="1" ht="11.25" customHeight="1">
      <c r="A15" s="117" t="s">
        <v>387</v>
      </c>
      <c r="B15" s="82"/>
      <c r="C15" s="82"/>
      <c r="D15" s="82"/>
      <c r="E15" s="82"/>
      <c r="F15" s="82"/>
      <c r="G15" s="82"/>
      <c r="H15" s="69" t="s">
        <v>280</v>
      </c>
      <c r="I15" s="82"/>
      <c r="J15" s="82"/>
      <c r="K15" s="82"/>
      <c r="L15" s="82"/>
      <c r="M15" s="82"/>
      <c r="N15" s="82"/>
      <c r="O15" s="69" t="s">
        <v>281</v>
      </c>
      <c r="P15" s="69"/>
      <c r="Q15" s="69"/>
      <c r="R15" s="69"/>
      <c r="S15" s="69"/>
      <c r="T15" s="69"/>
      <c r="U15" s="69"/>
      <c r="V15" s="69"/>
      <c r="W15" s="69"/>
      <c r="X15" s="69"/>
      <c r="Y15" s="69" t="s">
        <v>282</v>
      </c>
      <c r="Z15" s="69"/>
      <c r="AA15" s="69"/>
      <c r="AB15" s="69"/>
      <c r="AC15" s="69"/>
      <c r="AD15" s="69"/>
      <c r="AE15" s="69"/>
      <c r="AF15" s="69"/>
    </row>
  </sheetData>
  <sheetProtection/>
  <mergeCells count="25">
    <mergeCell ref="AE3:AE4"/>
    <mergeCell ref="AF3:AF4"/>
    <mergeCell ref="A13:G13"/>
    <mergeCell ref="A15:G15"/>
    <mergeCell ref="H15:N15"/>
    <mergeCell ref="O15:X15"/>
    <mergeCell ref="Y15:AF15"/>
    <mergeCell ref="P3:W3"/>
    <mergeCell ref="Z3:Z4"/>
    <mergeCell ref="AA3:AA4"/>
    <mergeCell ref="AB3:AB4"/>
    <mergeCell ref="AC3:AC4"/>
    <mergeCell ref="AD3:AD4"/>
    <mergeCell ref="A3:A4"/>
    <mergeCell ref="B3:B4"/>
    <mergeCell ref="C3:C4"/>
    <mergeCell ref="D3:G3"/>
    <mergeCell ref="H3:N3"/>
    <mergeCell ref="O3:O4"/>
    <mergeCell ref="A1:G1"/>
    <mergeCell ref="H1:J1"/>
    <mergeCell ref="O1:W1"/>
    <mergeCell ref="A2:G2"/>
    <mergeCell ref="H2:M2"/>
    <mergeCell ref="O2:W2"/>
  </mergeCells>
  <dataValidations count="1">
    <dataValidation type="whole" allowBlank="1" showInputMessage="1" showErrorMessage="1" errorTitle="嘿嘿！你粉混喔" error="數字必須素整數而且不得小於 0 也應該不會大於 50000000 吧" sqref="E7:N12 P7:AF12">
      <formula1>0</formula1>
      <formula2>50000000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"/>
  <sheetViews>
    <sheetView view="pageBreakPreview" zoomScaleSheetLayoutView="100" zoomScalePageLayoutView="0" workbookViewId="0" topLeftCell="A16">
      <selection activeCell="D12" sqref="D12"/>
    </sheetView>
  </sheetViews>
  <sheetFormatPr defaultColWidth="11.00390625" defaultRowHeight="16.5"/>
  <cols>
    <col min="1" max="1" width="18.625" style="45" customWidth="1"/>
    <col min="2" max="2" width="8.375" style="46" customWidth="1"/>
    <col min="3" max="9" width="6.375" style="46" customWidth="1"/>
    <col min="10" max="11" width="7.00390625" style="46" customWidth="1"/>
    <col min="12" max="12" width="10.00390625" style="46" customWidth="1"/>
    <col min="13" max="20" width="8.50390625" style="46" customWidth="1"/>
    <col min="21" max="21" width="18.625" style="45" customWidth="1"/>
    <col min="22" max="22" width="8.00390625" style="46" customWidth="1"/>
    <col min="23" max="25" width="6.875" style="46" customWidth="1"/>
    <col min="26" max="26" width="6.50390625" style="46" customWidth="1"/>
    <col min="27" max="27" width="6.875" style="46" customWidth="1"/>
    <col min="28" max="28" width="8.125" style="46" customWidth="1"/>
    <col min="29" max="29" width="9.50390625" style="46" customWidth="1"/>
    <col min="30" max="30" width="9.375" style="46" customWidth="1"/>
    <col min="31" max="39" width="9.00390625" style="46" customWidth="1"/>
    <col min="40" max="40" width="18.625" style="46" customWidth="1"/>
    <col min="41" max="48" width="7.125" style="46" customWidth="1"/>
    <col min="49" max="49" width="10.00390625" style="46" customWidth="1"/>
    <col min="50" max="50" width="9.375" style="46" customWidth="1"/>
    <col min="51" max="58" width="8.625" style="46" customWidth="1"/>
    <col min="59" max="59" width="18.625" style="46" customWidth="1"/>
    <col min="60" max="67" width="7.125" style="46" customWidth="1"/>
    <col min="68" max="68" width="8.00390625" style="46" customWidth="1"/>
    <col min="69" max="69" width="9.375" style="46" customWidth="1"/>
    <col min="70" max="77" width="8.625" style="46" customWidth="1"/>
    <col min="78" max="16384" width="11.00390625" style="46" customWidth="1"/>
  </cols>
  <sheetData>
    <row r="1" spans="1:77" s="3" customFormat="1" ht="45" customHeight="1">
      <c r="A1" s="88" t="s">
        <v>251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5" t="s">
        <v>250</v>
      </c>
      <c r="M1" s="1"/>
      <c r="N1" s="1"/>
      <c r="O1" s="1"/>
      <c r="P1" s="1"/>
      <c r="Q1" s="1"/>
      <c r="R1" s="1"/>
      <c r="S1" s="1"/>
      <c r="T1" s="1"/>
      <c r="U1" s="70" t="s">
        <v>215</v>
      </c>
      <c r="V1" s="90"/>
      <c r="W1" s="90"/>
      <c r="X1" s="90"/>
      <c r="Y1" s="90"/>
      <c r="Z1" s="90"/>
      <c r="AA1" s="90"/>
      <c r="AB1" s="90"/>
      <c r="AC1" s="90"/>
      <c r="AD1" s="90"/>
      <c r="AE1" s="98" t="s">
        <v>195</v>
      </c>
      <c r="AF1" s="95"/>
      <c r="AG1" s="95"/>
      <c r="AH1" s="95"/>
      <c r="AI1" s="95"/>
      <c r="AJ1" s="1"/>
      <c r="AK1" s="1"/>
      <c r="AL1" s="1"/>
      <c r="AM1" s="1"/>
      <c r="AN1" s="84" t="s">
        <v>252</v>
      </c>
      <c r="AO1" s="85"/>
      <c r="AP1" s="85"/>
      <c r="AQ1" s="85"/>
      <c r="AR1" s="85"/>
      <c r="AS1" s="85"/>
      <c r="AT1" s="85"/>
      <c r="AU1" s="85"/>
      <c r="AV1" s="85"/>
      <c r="AW1" s="85"/>
      <c r="AX1" s="89" t="s">
        <v>253</v>
      </c>
      <c r="AY1" s="89"/>
      <c r="AZ1" s="89"/>
      <c r="BA1" s="1"/>
      <c r="BB1" s="1"/>
      <c r="BC1" s="1"/>
      <c r="BD1" s="1"/>
      <c r="BE1" s="1"/>
      <c r="BF1" s="1"/>
      <c r="BG1" s="84" t="s">
        <v>173</v>
      </c>
      <c r="BH1" s="85"/>
      <c r="BI1" s="85"/>
      <c r="BJ1" s="85"/>
      <c r="BK1" s="85"/>
      <c r="BL1" s="85"/>
      <c r="BM1" s="85"/>
      <c r="BN1" s="85"/>
      <c r="BO1" s="85"/>
      <c r="BP1" s="85"/>
      <c r="BQ1" s="89" t="s">
        <v>196</v>
      </c>
      <c r="BR1" s="89"/>
      <c r="BS1" s="89"/>
      <c r="BT1" s="1"/>
      <c r="BU1" s="1"/>
      <c r="BV1" s="1"/>
      <c r="BW1" s="1"/>
      <c r="BX1" s="1"/>
      <c r="BY1" s="1"/>
    </row>
    <row r="2" spans="2:77" s="6" customFormat="1" ht="13.5" customHeight="1" thickBot="1">
      <c r="B2" s="42"/>
      <c r="C2" s="42"/>
      <c r="D2" s="42"/>
      <c r="E2" s="42"/>
      <c r="F2" s="42"/>
      <c r="G2" s="42"/>
      <c r="H2" s="42"/>
      <c r="K2" s="42" t="s">
        <v>216</v>
      </c>
      <c r="L2" s="44" t="s">
        <v>342</v>
      </c>
      <c r="M2" s="20"/>
      <c r="N2" s="20"/>
      <c r="O2" s="20"/>
      <c r="P2" s="20"/>
      <c r="Q2" s="20"/>
      <c r="R2" s="20"/>
      <c r="S2" s="20"/>
      <c r="T2" s="41" t="s">
        <v>0</v>
      </c>
      <c r="V2" s="42"/>
      <c r="W2" s="42"/>
      <c r="X2" s="42"/>
      <c r="Y2" s="42"/>
      <c r="Z2" s="42"/>
      <c r="AA2" s="42"/>
      <c r="AD2" s="42" t="s">
        <v>216</v>
      </c>
      <c r="AE2" s="44" t="s">
        <v>342</v>
      </c>
      <c r="AF2" s="20"/>
      <c r="AG2" s="20"/>
      <c r="AH2" s="20"/>
      <c r="AI2" s="20"/>
      <c r="AJ2" s="20"/>
      <c r="AK2" s="20"/>
      <c r="AL2" s="20"/>
      <c r="AM2" s="41" t="s">
        <v>0</v>
      </c>
      <c r="AO2" s="51"/>
      <c r="AP2" s="51"/>
      <c r="AQ2" s="51"/>
      <c r="AR2" s="51"/>
      <c r="AS2" s="51"/>
      <c r="AT2" s="51"/>
      <c r="AW2" s="51" t="s">
        <v>10</v>
      </c>
      <c r="AX2" s="63" t="s">
        <v>342</v>
      </c>
      <c r="AY2" s="47"/>
      <c r="AZ2" s="47"/>
      <c r="BA2" s="47"/>
      <c r="BB2" s="47"/>
      <c r="BC2" s="47"/>
      <c r="BD2" s="47"/>
      <c r="BE2" s="47"/>
      <c r="BF2" s="41" t="s">
        <v>0</v>
      </c>
      <c r="BG2" s="44"/>
      <c r="BI2" s="20"/>
      <c r="BJ2" s="20"/>
      <c r="BK2" s="20"/>
      <c r="BL2" s="20"/>
      <c r="BP2" s="41" t="s">
        <v>216</v>
      </c>
      <c r="BQ2" s="20" t="s">
        <v>342</v>
      </c>
      <c r="BR2" s="20"/>
      <c r="BS2" s="20"/>
      <c r="BT2" s="20"/>
      <c r="BU2" s="20"/>
      <c r="BV2" s="20"/>
      <c r="BW2" s="20"/>
      <c r="BX2" s="20"/>
      <c r="BY2" s="4" t="s">
        <v>0</v>
      </c>
    </row>
    <row r="3" spans="1:77" s="7" customFormat="1" ht="24" customHeight="1">
      <c r="A3" s="74" t="s">
        <v>1</v>
      </c>
      <c r="B3" s="86" t="s">
        <v>2</v>
      </c>
      <c r="C3" s="78" t="s">
        <v>255</v>
      </c>
      <c r="D3" s="93"/>
      <c r="E3" s="93"/>
      <c r="F3" s="93"/>
      <c r="G3" s="93"/>
      <c r="H3" s="93"/>
      <c r="I3" s="93"/>
      <c r="J3" s="93"/>
      <c r="K3" s="94"/>
      <c r="L3" s="78" t="s">
        <v>217</v>
      </c>
      <c r="M3" s="93"/>
      <c r="N3" s="93"/>
      <c r="O3" s="93"/>
      <c r="P3" s="93"/>
      <c r="Q3" s="93"/>
      <c r="R3" s="93"/>
      <c r="S3" s="93"/>
      <c r="T3" s="94"/>
      <c r="U3" s="74" t="s">
        <v>1</v>
      </c>
      <c r="V3" s="76" t="s">
        <v>218</v>
      </c>
      <c r="W3" s="93"/>
      <c r="X3" s="93"/>
      <c r="Y3" s="93"/>
      <c r="Z3" s="93"/>
      <c r="AA3" s="93"/>
      <c r="AB3" s="93"/>
      <c r="AC3" s="93"/>
      <c r="AD3" s="94"/>
      <c r="AE3" s="78" t="s">
        <v>219</v>
      </c>
      <c r="AF3" s="93"/>
      <c r="AG3" s="93"/>
      <c r="AH3" s="93"/>
      <c r="AI3" s="93"/>
      <c r="AJ3" s="93"/>
      <c r="AK3" s="93"/>
      <c r="AL3" s="93"/>
      <c r="AM3" s="94"/>
      <c r="AN3" s="74" t="s">
        <v>1</v>
      </c>
      <c r="AO3" s="76" t="s">
        <v>220</v>
      </c>
      <c r="AP3" s="91"/>
      <c r="AQ3" s="91"/>
      <c r="AR3" s="91"/>
      <c r="AS3" s="91"/>
      <c r="AT3" s="91"/>
      <c r="AU3" s="91"/>
      <c r="AV3" s="91"/>
      <c r="AW3" s="92"/>
      <c r="AX3" s="78" t="s">
        <v>221</v>
      </c>
      <c r="AY3" s="93"/>
      <c r="AZ3" s="93"/>
      <c r="BA3" s="93"/>
      <c r="BB3" s="93"/>
      <c r="BC3" s="93"/>
      <c r="BD3" s="93"/>
      <c r="BE3" s="93"/>
      <c r="BF3" s="94"/>
      <c r="BG3" s="74" t="s">
        <v>1</v>
      </c>
      <c r="BH3" s="76" t="s">
        <v>222</v>
      </c>
      <c r="BI3" s="93"/>
      <c r="BJ3" s="93"/>
      <c r="BK3" s="93"/>
      <c r="BL3" s="93"/>
      <c r="BM3" s="93"/>
      <c r="BN3" s="93"/>
      <c r="BO3" s="93"/>
      <c r="BP3" s="94"/>
      <c r="BQ3" s="78" t="s">
        <v>223</v>
      </c>
      <c r="BR3" s="93"/>
      <c r="BS3" s="93"/>
      <c r="BT3" s="93"/>
      <c r="BU3" s="93"/>
      <c r="BV3" s="93"/>
      <c r="BW3" s="93"/>
      <c r="BX3" s="93"/>
      <c r="BY3" s="96"/>
    </row>
    <row r="4" spans="1:77" s="7" customFormat="1" ht="48" customHeight="1" thickBot="1">
      <c r="A4" s="75"/>
      <c r="B4" s="87"/>
      <c r="C4" s="9" t="s">
        <v>3</v>
      </c>
      <c r="D4" s="9" t="s">
        <v>201</v>
      </c>
      <c r="E4" s="33" t="s">
        <v>233</v>
      </c>
      <c r="F4" s="33" t="s">
        <v>234</v>
      </c>
      <c r="G4" s="33" t="s">
        <v>235</v>
      </c>
      <c r="H4" s="33" t="s">
        <v>236</v>
      </c>
      <c r="I4" s="37" t="s">
        <v>338</v>
      </c>
      <c r="J4" s="37" t="s">
        <v>339</v>
      </c>
      <c r="K4" s="33" t="s">
        <v>340</v>
      </c>
      <c r="L4" s="8" t="s">
        <v>3</v>
      </c>
      <c r="M4" s="10" t="s">
        <v>202</v>
      </c>
      <c r="N4" s="33" t="s">
        <v>233</v>
      </c>
      <c r="O4" s="33" t="s">
        <v>234</v>
      </c>
      <c r="P4" s="33" t="s">
        <v>235</v>
      </c>
      <c r="Q4" s="33" t="s">
        <v>236</v>
      </c>
      <c r="R4" s="37" t="s">
        <v>320</v>
      </c>
      <c r="S4" s="37" t="s">
        <v>313</v>
      </c>
      <c r="T4" s="33" t="s">
        <v>322</v>
      </c>
      <c r="U4" s="75"/>
      <c r="V4" s="9" t="s">
        <v>3</v>
      </c>
      <c r="W4" s="9" t="s">
        <v>201</v>
      </c>
      <c r="X4" s="33" t="s">
        <v>233</v>
      </c>
      <c r="Y4" s="33" t="s">
        <v>234</v>
      </c>
      <c r="Z4" s="33" t="s">
        <v>235</v>
      </c>
      <c r="AA4" s="33" t="s">
        <v>236</v>
      </c>
      <c r="AB4" s="37" t="s">
        <v>320</v>
      </c>
      <c r="AC4" s="37" t="s">
        <v>327</v>
      </c>
      <c r="AD4" s="33" t="s">
        <v>322</v>
      </c>
      <c r="AE4" s="8" t="s">
        <v>3</v>
      </c>
      <c r="AF4" s="10" t="s">
        <v>202</v>
      </c>
      <c r="AG4" s="33" t="s">
        <v>233</v>
      </c>
      <c r="AH4" s="33" t="s">
        <v>234</v>
      </c>
      <c r="AI4" s="33" t="s">
        <v>235</v>
      </c>
      <c r="AJ4" s="33" t="s">
        <v>236</v>
      </c>
      <c r="AK4" s="37" t="s">
        <v>326</v>
      </c>
      <c r="AL4" s="37" t="s">
        <v>327</v>
      </c>
      <c r="AM4" s="33" t="s">
        <v>325</v>
      </c>
      <c r="AN4" s="75"/>
      <c r="AO4" s="33" t="s">
        <v>203</v>
      </c>
      <c r="AP4" s="9" t="s">
        <v>202</v>
      </c>
      <c r="AQ4" s="33" t="s">
        <v>233</v>
      </c>
      <c r="AR4" s="33" t="s">
        <v>234</v>
      </c>
      <c r="AS4" s="33" t="s">
        <v>235</v>
      </c>
      <c r="AT4" s="33" t="s">
        <v>236</v>
      </c>
      <c r="AU4" s="37" t="s">
        <v>320</v>
      </c>
      <c r="AV4" s="37" t="s">
        <v>321</v>
      </c>
      <c r="AW4" s="33" t="s">
        <v>323</v>
      </c>
      <c r="AX4" s="8" t="s">
        <v>3</v>
      </c>
      <c r="AY4" s="8" t="s">
        <v>202</v>
      </c>
      <c r="AZ4" s="33" t="s">
        <v>233</v>
      </c>
      <c r="BA4" s="33" t="s">
        <v>234</v>
      </c>
      <c r="BB4" s="33" t="s">
        <v>235</v>
      </c>
      <c r="BC4" s="33" t="s">
        <v>236</v>
      </c>
      <c r="BD4" s="37" t="s">
        <v>320</v>
      </c>
      <c r="BE4" s="37" t="s">
        <v>313</v>
      </c>
      <c r="BF4" s="33" t="s">
        <v>325</v>
      </c>
      <c r="BG4" s="75"/>
      <c r="BH4" s="8" t="s">
        <v>205</v>
      </c>
      <c r="BI4" s="9" t="s">
        <v>202</v>
      </c>
      <c r="BJ4" s="33" t="s">
        <v>233</v>
      </c>
      <c r="BK4" s="33" t="s">
        <v>234</v>
      </c>
      <c r="BL4" s="33" t="s">
        <v>235</v>
      </c>
      <c r="BM4" s="33" t="s">
        <v>236</v>
      </c>
      <c r="BN4" s="37" t="s">
        <v>324</v>
      </c>
      <c r="BO4" s="37" t="s">
        <v>321</v>
      </c>
      <c r="BP4" s="37" t="s">
        <v>314</v>
      </c>
      <c r="BQ4" s="9" t="s">
        <v>3</v>
      </c>
      <c r="BR4" s="9" t="s">
        <v>202</v>
      </c>
      <c r="BS4" s="33" t="s">
        <v>233</v>
      </c>
      <c r="BT4" s="33" t="s">
        <v>234</v>
      </c>
      <c r="BU4" s="33" t="s">
        <v>235</v>
      </c>
      <c r="BV4" s="33" t="s">
        <v>236</v>
      </c>
      <c r="BW4" s="37" t="s">
        <v>320</v>
      </c>
      <c r="BX4" s="37" t="s">
        <v>321</v>
      </c>
      <c r="BY4" s="54" t="s">
        <v>322</v>
      </c>
    </row>
    <row r="5" spans="1:77" s="13" customFormat="1" ht="35.25" customHeight="1">
      <c r="A5" s="11" t="s">
        <v>206</v>
      </c>
      <c r="B5" s="21">
        <v>71456</v>
      </c>
      <c r="C5" s="21">
        <v>42</v>
      </c>
      <c r="D5" s="21">
        <v>38</v>
      </c>
      <c r="E5" s="21">
        <v>0</v>
      </c>
      <c r="F5" s="21">
        <v>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1394</v>
      </c>
      <c r="M5" s="21">
        <v>1081</v>
      </c>
      <c r="N5" s="21">
        <v>0</v>
      </c>
      <c r="O5" s="21">
        <v>109</v>
      </c>
      <c r="P5" s="21">
        <v>204</v>
      </c>
      <c r="Q5" s="21">
        <v>0</v>
      </c>
      <c r="R5" s="21">
        <v>0</v>
      </c>
      <c r="S5" s="21">
        <v>0</v>
      </c>
      <c r="T5" s="21">
        <v>0</v>
      </c>
      <c r="U5" s="11" t="s">
        <v>206</v>
      </c>
      <c r="V5" s="21">
        <v>1796</v>
      </c>
      <c r="W5" s="21">
        <v>1255</v>
      </c>
      <c r="X5" s="21">
        <v>0</v>
      </c>
      <c r="Y5" s="21">
        <v>172</v>
      </c>
      <c r="Z5" s="21">
        <v>368</v>
      </c>
      <c r="AA5" s="21">
        <v>1</v>
      </c>
      <c r="AB5" s="21">
        <v>0</v>
      </c>
      <c r="AC5" s="21">
        <v>0</v>
      </c>
      <c r="AD5" s="21">
        <v>0</v>
      </c>
      <c r="AE5" s="21">
        <v>2621</v>
      </c>
      <c r="AF5" s="21">
        <v>1894</v>
      </c>
      <c r="AG5" s="21">
        <v>44</v>
      </c>
      <c r="AH5" s="21">
        <v>138</v>
      </c>
      <c r="AI5" s="21">
        <v>326</v>
      </c>
      <c r="AJ5" s="21">
        <v>21</v>
      </c>
      <c r="AK5" s="21">
        <v>56</v>
      </c>
      <c r="AL5" s="21">
        <v>91</v>
      </c>
      <c r="AM5" s="21">
        <v>51</v>
      </c>
      <c r="AN5" s="11" t="s">
        <v>206</v>
      </c>
      <c r="AO5" s="21">
        <v>11</v>
      </c>
      <c r="AP5" s="21">
        <v>11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1684</v>
      </c>
      <c r="AY5" s="21">
        <v>1336</v>
      </c>
      <c r="AZ5" s="21">
        <v>26</v>
      </c>
      <c r="BA5" s="21">
        <v>77</v>
      </c>
      <c r="BB5" s="21">
        <v>229</v>
      </c>
      <c r="BC5" s="21">
        <v>15</v>
      </c>
      <c r="BD5" s="21">
        <v>1</v>
      </c>
      <c r="BE5" s="21">
        <v>0</v>
      </c>
      <c r="BF5" s="21">
        <v>0</v>
      </c>
      <c r="BG5" s="11" t="s">
        <v>206</v>
      </c>
      <c r="BH5" s="21">
        <v>404</v>
      </c>
      <c r="BI5" s="21">
        <v>280</v>
      </c>
      <c r="BJ5" s="21">
        <v>8</v>
      </c>
      <c r="BK5" s="21">
        <v>24</v>
      </c>
      <c r="BL5" s="21">
        <v>92</v>
      </c>
      <c r="BM5" s="21">
        <v>0</v>
      </c>
      <c r="BN5" s="21">
        <v>0</v>
      </c>
      <c r="BO5" s="21">
        <v>0</v>
      </c>
      <c r="BP5" s="21">
        <v>0</v>
      </c>
      <c r="BQ5" s="21">
        <v>63504</v>
      </c>
      <c r="BR5" s="21">
        <v>39959</v>
      </c>
      <c r="BS5" s="21">
        <v>926</v>
      </c>
      <c r="BT5" s="21">
        <v>3338</v>
      </c>
      <c r="BU5" s="21">
        <v>16557</v>
      </c>
      <c r="BV5" s="21">
        <v>593</v>
      </c>
      <c r="BW5" s="21">
        <v>870</v>
      </c>
      <c r="BX5" s="21">
        <v>493</v>
      </c>
      <c r="BY5" s="21">
        <v>768</v>
      </c>
    </row>
    <row r="6" spans="1:77" s="13" customFormat="1" ht="45" customHeight="1">
      <c r="A6" s="11" t="s">
        <v>207</v>
      </c>
      <c r="B6" s="21">
        <v>70850</v>
      </c>
      <c r="C6" s="21">
        <v>32</v>
      </c>
      <c r="D6" s="21">
        <v>28</v>
      </c>
      <c r="E6" s="21">
        <v>0</v>
      </c>
      <c r="F6" s="21">
        <v>4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1383</v>
      </c>
      <c r="M6" s="21">
        <v>1072</v>
      </c>
      <c r="N6" s="21">
        <v>0</v>
      </c>
      <c r="O6" s="21">
        <v>109</v>
      </c>
      <c r="P6" s="21">
        <v>202</v>
      </c>
      <c r="Q6" s="21">
        <v>0</v>
      </c>
      <c r="R6" s="21">
        <v>0</v>
      </c>
      <c r="S6" s="21">
        <v>0</v>
      </c>
      <c r="T6" s="21">
        <v>0</v>
      </c>
      <c r="U6" s="11" t="s">
        <v>207</v>
      </c>
      <c r="V6" s="21">
        <v>1781</v>
      </c>
      <c r="W6" s="21">
        <v>1242</v>
      </c>
      <c r="X6" s="21">
        <v>0</v>
      </c>
      <c r="Y6" s="21">
        <v>172</v>
      </c>
      <c r="Z6" s="21">
        <v>366</v>
      </c>
      <c r="AA6" s="21">
        <v>1</v>
      </c>
      <c r="AB6" s="21">
        <v>0</v>
      </c>
      <c r="AC6" s="21">
        <v>0</v>
      </c>
      <c r="AD6" s="21">
        <v>0</v>
      </c>
      <c r="AE6" s="21">
        <v>2562</v>
      </c>
      <c r="AF6" s="21">
        <v>1852</v>
      </c>
      <c r="AG6" s="21">
        <v>43</v>
      </c>
      <c r="AH6" s="21">
        <v>136</v>
      </c>
      <c r="AI6" s="21">
        <v>321</v>
      </c>
      <c r="AJ6" s="21">
        <v>21</v>
      </c>
      <c r="AK6" s="21">
        <v>53</v>
      </c>
      <c r="AL6" s="21">
        <v>88</v>
      </c>
      <c r="AM6" s="21">
        <v>48</v>
      </c>
      <c r="AN6" s="11" t="s">
        <v>207</v>
      </c>
      <c r="AO6" s="21">
        <v>11</v>
      </c>
      <c r="AP6" s="21">
        <v>11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1660</v>
      </c>
      <c r="AY6" s="21">
        <v>1313</v>
      </c>
      <c r="AZ6" s="21">
        <v>26</v>
      </c>
      <c r="BA6" s="21">
        <v>77</v>
      </c>
      <c r="BB6" s="21">
        <v>228</v>
      </c>
      <c r="BC6" s="21">
        <v>15</v>
      </c>
      <c r="BD6" s="21">
        <v>1</v>
      </c>
      <c r="BE6" s="21">
        <v>0</v>
      </c>
      <c r="BF6" s="21">
        <v>0</v>
      </c>
      <c r="BG6" s="11" t="s">
        <v>207</v>
      </c>
      <c r="BH6" s="21">
        <v>385</v>
      </c>
      <c r="BI6" s="21">
        <v>275</v>
      </c>
      <c r="BJ6" s="21">
        <v>8</v>
      </c>
      <c r="BK6" s="21">
        <v>24</v>
      </c>
      <c r="BL6" s="21">
        <v>78</v>
      </c>
      <c r="BM6" s="21">
        <v>0</v>
      </c>
      <c r="BN6" s="21">
        <v>0</v>
      </c>
      <c r="BO6" s="21">
        <v>0</v>
      </c>
      <c r="BP6" s="21">
        <v>0</v>
      </c>
      <c r="BQ6" s="21">
        <v>63029</v>
      </c>
      <c r="BR6" s="21">
        <v>39661</v>
      </c>
      <c r="BS6" s="21">
        <v>915</v>
      </c>
      <c r="BT6" s="21">
        <v>3317</v>
      </c>
      <c r="BU6" s="21">
        <v>16438</v>
      </c>
      <c r="BV6" s="21">
        <v>580</v>
      </c>
      <c r="BW6" s="21">
        <v>864</v>
      </c>
      <c r="BX6" s="21">
        <v>488</v>
      </c>
      <c r="BY6" s="21">
        <v>766</v>
      </c>
    </row>
    <row r="7" spans="1:77" s="13" customFormat="1" ht="36" customHeight="1">
      <c r="A7" s="11" t="s">
        <v>224</v>
      </c>
      <c r="B7" s="21">
        <v>6254</v>
      </c>
      <c r="C7" s="21">
        <v>7</v>
      </c>
      <c r="D7" s="21">
        <v>3</v>
      </c>
      <c r="E7" s="21">
        <v>0</v>
      </c>
      <c r="F7" s="21">
        <v>3</v>
      </c>
      <c r="G7" s="21">
        <v>1</v>
      </c>
      <c r="H7" s="21">
        <v>0</v>
      </c>
      <c r="I7" s="21">
        <v>0</v>
      </c>
      <c r="J7" s="21">
        <v>0</v>
      </c>
      <c r="K7" s="21">
        <v>0</v>
      </c>
      <c r="L7" s="21">
        <v>134</v>
      </c>
      <c r="M7" s="21">
        <v>118</v>
      </c>
      <c r="N7" s="21">
        <v>0</v>
      </c>
      <c r="O7" s="21">
        <v>13</v>
      </c>
      <c r="P7" s="21">
        <v>3</v>
      </c>
      <c r="Q7" s="21">
        <v>0</v>
      </c>
      <c r="R7" s="21">
        <v>0</v>
      </c>
      <c r="S7" s="21">
        <v>0</v>
      </c>
      <c r="T7" s="21">
        <v>0</v>
      </c>
      <c r="U7" s="11" t="s">
        <v>224</v>
      </c>
      <c r="V7" s="21">
        <v>210</v>
      </c>
      <c r="W7" s="21">
        <v>193</v>
      </c>
      <c r="X7" s="21">
        <v>0</v>
      </c>
      <c r="Y7" s="21">
        <v>13</v>
      </c>
      <c r="Z7" s="21">
        <v>4</v>
      </c>
      <c r="AA7" s="21">
        <v>0</v>
      </c>
      <c r="AB7" s="21">
        <v>0</v>
      </c>
      <c r="AC7" s="21">
        <v>0</v>
      </c>
      <c r="AD7" s="21">
        <v>0</v>
      </c>
      <c r="AE7" s="21">
        <v>241</v>
      </c>
      <c r="AF7" s="21">
        <v>203</v>
      </c>
      <c r="AG7" s="21">
        <v>5</v>
      </c>
      <c r="AH7" s="21">
        <v>14</v>
      </c>
      <c r="AI7" s="21">
        <v>15</v>
      </c>
      <c r="AJ7" s="21">
        <v>1</v>
      </c>
      <c r="AK7" s="21">
        <v>3</v>
      </c>
      <c r="AL7" s="21">
        <v>0</v>
      </c>
      <c r="AM7" s="21">
        <v>0</v>
      </c>
      <c r="AN7" s="11" t="s">
        <v>224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104</v>
      </c>
      <c r="AY7" s="21">
        <v>92</v>
      </c>
      <c r="AZ7" s="21">
        <v>4</v>
      </c>
      <c r="BA7" s="21">
        <v>3</v>
      </c>
      <c r="BB7" s="21">
        <v>5</v>
      </c>
      <c r="BC7" s="21">
        <v>0</v>
      </c>
      <c r="BD7" s="21">
        <v>0</v>
      </c>
      <c r="BE7" s="21">
        <v>0</v>
      </c>
      <c r="BF7" s="21">
        <v>0</v>
      </c>
      <c r="BG7" s="11" t="s">
        <v>224</v>
      </c>
      <c r="BH7" s="21">
        <v>192</v>
      </c>
      <c r="BI7" s="21">
        <v>174</v>
      </c>
      <c r="BJ7" s="21">
        <v>0</v>
      </c>
      <c r="BK7" s="21">
        <v>13</v>
      </c>
      <c r="BL7" s="21">
        <v>5</v>
      </c>
      <c r="BM7" s="21">
        <v>0</v>
      </c>
      <c r="BN7" s="21">
        <v>0</v>
      </c>
      <c r="BO7" s="21">
        <v>0</v>
      </c>
      <c r="BP7" s="21">
        <v>0</v>
      </c>
      <c r="BQ7" s="21">
        <v>5366</v>
      </c>
      <c r="BR7" s="21">
        <v>4088</v>
      </c>
      <c r="BS7" s="21">
        <v>114</v>
      </c>
      <c r="BT7" s="21">
        <v>343</v>
      </c>
      <c r="BU7" s="21">
        <v>657</v>
      </c>
      <c r="BV7" s="21">
        <v>32</v>
      </c>
      <c r="BW7" s="21">
        <v>108</v>
      </c>
      <c r="BX7" s="21">
        <v>8</v>
      </c>
      <c r="BY7" s="21">
        <v>16</v>
      </c>
    </row>
    <row r="8" spans="1:77" s="13" customFormat="1" ht="36" customHeight="1">
      <c r="A8" s="11" t="s">
        <v>225</v>
      </c>
      <c r="B8" s="21">
        <v>28505</v>
      </c>
      <c r="C8" s="21">
        <v>12</v>
      </c>
      <c r="D8" s="21">
        <v>11</v>
      </c>
      <c r="E8" s="21">
        <v>0</v>
      </c>
      <c r="F8" s="21">
        <v>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761</v>
      </c>
      <c r="M8" s="21">
        <v>616</v>
      </c>
      <c r="N8" s="21">
        <v>0</v>
      </c>
      <c r="O8" s="21">
        <v>75</v>
      </c>
      <c r="P8" s="21">
        <v>70</v>
      </c>
      <c r="Q8" s="21">
        <v>0</v>
      </c>
      <c r="R8" s="21">
        <v>0</v>
      </c>
      <c r="S8" s="21">
        <v>0</v>
      </c>
      <c r="T8" s="21">
        <v>0</v>
      </c>
      <c r="U8" s="11" t="s">
        <v>225</v>
      </c>
      <c r="V8" s="21">
        <v>781</v>
      </c>
      <c r="W8" s="21">
        <v>630</v>
      </c>
      <c r="X8" s="21">
        <v>0</v>
      </c>
      <c r="Y8" s="21">
        <v>74</v>
      </c>
      <c r="Z8" s="21">
        <v>77</v>
      </c>
      <c r="AA8" s="21">
        <v>0</v>
      </c>
      <c r="AB8" s="21">
        <v>0</v>
      </c>
      <c r="AC8" s="21">
        <v>0</v>
      </c>
      <c r="AD8" s="21">
        <v>0</v>
      </c>
      <c r="AE8" s="21">
        <v>1044</v>
      </c>
      <c r="AF8" s="21">
        <v>819</v>
      </c>
      <c r="AG8" s="21">
        <v>34</v>
      </c>
      <c r="AH8" s="21">
        <v>39</v>
      </c>
      <c r="AI8" s="21">
        <v>116</v>
      </c>
      <c r="AJ8" s="21">
        <v>4</v>
      </c>
      <c r="AK8" s="21">
        <v>19</v>
      </c>
      <c r="AL8" s="21">
        <v>10</v>
      </c>
      <c r="AM8" s="21">
        <v>3</v>
      </c>
      <c r="AN8" s="11" t="s">
        <v>225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512</v>
      </c>
      <c r="AY8" s="21">
        <v>421</v>
      </c>
      <c r="AZ8" s="21">
        <v>20</v>
      </c>
      <c r="BA8" s="21">
        <v>15</v>
      </c>
      <c r="BB8" s="21">
        <v>56</v>
      </c>
      <c r="BC8" s="21">
        <v>0</v>
      </c>
      <c r="BD8" s="21">
        <v>0</v>
      </c>
      <c r="BE8" s="21">
        <v>0</v>
      </c>
      <c r="BF8" s="21">
        <v>0</v>
      </c>
      <c r="BG8" s="11" t="s">
        <v>225</v>
      </c>
      <c r="BH8" s="21">
        <v>108</v>
      </c>
      <c r="BI8" s="21">
        <v>59</v>
      </c>
      <c r="BJ8" s="21">
        <v>8</v>
      </c>
      <c r="BK8" s="21">
        <v>10</v>
      </c>
      <c r="BL8" s="21">
        <v>31</v>
      </c>
      <c r="BM8" s="21">
        <v>0</v>
      </c>
      <c r="BN8" s="21">
        <v>0</v>
      </c>
      <c r="BO8" s="21">
        <v>0</v>
      </c>
      <c r="BP8" s="21">
        <v>0</v>
      </c>
      <c r="BQ8" s="21">
        <v>25287</v>
      </c>
      <c r="BR8" s="21">
        <v>17611</v>
      </c>
      <c r="BS8" s="21">
        <v>619</v>
      </c>
      <c r="BT8" s="21">
        <v>1235</v>
      </c>
      <c r="BU8" s="21">
        <v>5453</v>
      </c>
      <c r="BV8" s="21">
        <v>39</v>
      </c>
      <c r="BW8" s="21">
        <v>108</v>
      </c>
      <c r="BX8" s="21">
        <v>37</v>
      </c>
      <c r="BY8" s="21">
        <v>185</v>
      </c>
    </row>
    <row r="9" spans="1:77" s="13" customFormat="1" ht="36" customHeight="1">
      <c r="A9" s="11" t="s">
        <v>83</v>
      </c>
      <c r="B9" s="21">
        <v>31812</v>
      </c>
      <c r="C9" s="21">
        <v>18</v>
      </c>
      <c r="D9" s="21">
        <v>18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440</v>
      </c>
      <c r="M9" s="21">
        <v>295</v>
      </c>
      <c r="N9" s="21">
        <v>0</v>
      </c>
      <c r="O9" s="21">
        <v>21</v>
      </c>
      <c r="P9" s="21">
        <v>124</v>
      </c>
      <c r="Q9" s="21">
        <v>0</v>
      </c>
      <c r="R9" s="21">
        <v>0</v>
      </c>
      <c r="S9" s="21">
        <v>0</v>
      </c>
      <c r="T9" s="21">
        <v>0</v>
      </c>
      <c r="U9" s="11" t="s">
        <v>83</v>
      </c>
      <c r="V9" s="21">
        <v>742</v>
      </c>
      <c r="W9" s="21">
        <v>386</v>
      </c>
      <c r="X9" s="21">
        <v>0</v>
      </c>
      <c r="Y9" s="21">
        <v>84</v>
      </c>
      <c r="Z9" s="21">
        <v>272</v>
      </c>
      <c r="AA9" s="21">
        <v>0</v>
      </c>
      <c r="AB9" s="21">
        <v>0</v>
      </c>
      <c r="AC9" s="21">
        <v>0</v>
      </c>
      <c r="AD9" s="21">
        <v>0</v>
      </c>
      <c r="AE9" s="21">
        <v>1277</v>
      </c>
      <c r="AF9" s="21">
        <v>830</v>
      </c>
      <c r="AG9" s="21">
        <v>4</v>
      </c>
      <c r="AH9" s="21">
        <v>83</v>
      </c>
      <c r="AI9" s="21">
        <v>190</v>
      </c>
      <c r="AJ9" s="21">
        <v>16</v>
      </c>
      <c r="AK9" s="21">
        <v>31</v>
      </c>
      <c r="AL9" s="21">
        <v>78</v>
      </c>
      <c r="AM9" s="21">
        <v>45</v>
      </c>
      <c r="AN9" s="11" t="s">
        <v>83</v>
      </c>
      <c r="AO9" s="21">
        <v>11</v>
      </c>
      <c r="AP9" s="21">
        <v>11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927</v>
      </c>
      <c r="AY9" s="21">
        <v>750</v>
      </c>
      <c r="AZ9" s="21">
        <v>2</v>
      </c>
      <c r="BA9" s="21">
        <v>51</v>
      </c>
      <c r="BB9" s="21">
        <v>123</v>
      </c>
      <c r="BC9" s="21">
        <v>0</v>
      </c>
      <c r="BD9" s="21">
        <v>1</v>
      </c>
      <c r="BE9" s="21">
        <v>0</v>
      </c>
      <c r="BF9" s="21">
        <v>0</v>
      </c>
      <c r="BG9" s="11" t="s">
        <v>83</v>
      </c>
      <c r="BH9" s="21">
        <v>85</v>
      </c>
      <c r="BI9" s="21">
        <v>42</v>
      </c>
      <c r="BJ9" s="21">
        <v>0</v>
      </c>
      <c r="BK9" s="21">
        <v>1</v>
      </c>
      <c r="BL9" s="21">
        <v>42</v>
      </c>
      <c r="BM9" s="21">
        <v>0</v>
      </c>
      <c r="BN9" s="21">
        <v>0</v>
      </c>
      <c r="BO9" s="21">
        <v>0</v>
      </c>
      <c r="BP9" s="21">
        <v>0</v>
      </c>
      <c r="BQ9" s="21">
        <v>28312</v>
      </c>
      <c r="BR9" s="21">
        <v>16141</v>
      </c>
      <c r="BS9" s="21">
        <v>107</v>
      </c>
      <c r="BT9" s="21">
        <v>1496</v>
      </c>
      <c r="BU9" s="21">
        <v>8667</v>
      </c>
      <c r="BV9" s="21">
        <v>257</v>
      </c>
      <c r="BW9" s="21">
        <v>636</v>
      </c>
      <c r="BX9" s="21">
        <v>443</v>
      </c>
      <c r="BY9" s="21">
        <v>565</v>
      </c>
    </row>
    <row r="10" spans="1:77" s="13" customFormat="1" ht="36" customHeight="1">
      <c r="A10" s="11" t="s">
        <v>226</v>
      </c>
      <c r="B10" s="21">
        <v>4280</v>
      </c>
      <c r="C10" s="21">
        <v>3</v>
      </c>
      <c r="D10" s="21">
        <v>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48</v>
      </c>
      <c r="M10" s="21">
        <v>43</v>
      </c>
      <c r="N10" s="21">
        <v>0</v>
      </c>
      <c r="O10" s="21">
        <v>0</v>
      </c>
      <c r="P10" s="21">
        <v>5</v>
      </c>
      <c r="Q10" s="21">
        <v>0</v>
      </c>
      <c r="R10" s="21">
        <v>0</v>
      </c>
      <c r="S10" s="21">
        <v>0</v>
      </c>
      <c r="T10" s="21">
        <v>0</v>
      </c>
      <c r="U10" s="11" t="s">
        <v>226</v>
      </c>
      <c r="V10" s="21">
        <v>48</v>
      </c>
      <c r="W10" s="21">
        <v>33</v>
      </c>
      <c r="X10" s="21">
        <v>0</v>
      </c>
      <c r="Y10" s="21">
        <v>1</v>
      </c>
      <c r="Z10" s="21">
        <v>13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11" t="s">
        <v>226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117</v>
      </c>
      <c r="AY10" s="21">
        <v>50</v>
      </c>
      <c r="AZ10" s="21">
        <v>0</v>
      </c>
      <c r="BA10" s="21">
        <v>8</v>
      </c>
      <c r="BB10" s="21">
        <v>44</v>
      </c>
      <c r="BC10" s="21">
        <v>15</v>
      </c>
      <c r="BD10" s="21">
        <v>0</v>
      </c>
      <c r="BE10" s="21">
        <v>0</v>
      </c>
      <c r="BF10" s="21">
        <v>0</v>
      </c>
      <c r="BG10" s="11" t="s">
        <v>226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4064</v>
      </c>
      <c r="BR10" s="21">
        <v>1821</v>
      </c>
      <c r="BS10" s="21">
        <v>75</v>
      </c>
      <c r="BT10" s="21">
        <v>243</v>
      </c>
      <c r="BU10" s="21">
        <v>1661</v>
      </c>
      <c r="BV10" s="21">
        <v>252</v>
      </c>
      <c r="BW10" s="21">
        <v>12</v>
      </c>
      <c r="BX10" s="21">
        <v>0</v>
      </c>
      <c r="BY10" s="21">
        <v>0</v>
      </c>
    </row>
    <row r="11" spans="1:78" s="13" customFormat="1" ht="54" customHeight="1">
      <c r="A11" s="11" t="s">
        <v>210</v>
      </c>
      <c r="B11" s="21">
        <v>606</v>
      </c>
      <c r="C11" s="21">
        <v>3</v>
      </c>
      <c r="D11" s="21">
        <v>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11</v>
      </c>
      <c r="M11" s="21">
        <v>9</v>
      </c>
      <c r="N11" s="21">
        <v>0</v>
      </c>
      <c r="O11" s="21">
        <v>0</v>
      </c>
      <c r="P11" s="21">
        <v>2</v>
      </c>
      <c r="Q11" s="21">
        <v>0</v>
      </c>
      <c r="R11" s="21">
        <v>0</v>
      </c>
      <c r="S11" s="21">
        <v>0</v>
      </c>
      <c r="T11" s="21">
        <v>0</v>
      </c>
      <c r="U11" s="11" t="s">
        <v>210</v>
      </c>
      <c r="V11" s="21">
        <v>15</v>
      </c>
      <c r="W11" s="21">
        <v>13</v>
      </c>
      <c r="X11" s="21">
        <v>0</v>
      </c>
      <c r="Y11" s="21">
        <v>0</v>
      </c>
      <c r="Z11" s="21">
        <v>2</v>
      </c>
      <c r="AA11" s="21">
        <v>0</v>
      </c>
      <c r="AB11" s="21">
        <v>0</v>
      </c>
      <c r="AC11" s="21">
        <v>0</v>
      </c>
      <c r="AD11" s="21">
        <v>0</v>
      </c>
      <c r="AE11" s="21">
        <v>59</v>
      </c>
      <c r="AF11" s="21">
        <v>42</v>
      </c>
      <c r="AG11" s="21">
        <v>1</v>
      </c>
      <c r="AH11" s="21">
        <v>2</v>
      </c>
      <c r="AI11" s="21">
        <v>5</v>
      </c>
      <c r="AJ11" s="21">
        <v>0</v>
      </c>
      <c r="AK11" s="21">
        <v>3</v>
      </c>
      <c r="AL11" s="21">
        <v>3</v>
      </c>
      <c r="AM11" s="21">
        <v>3</v>
      </c>
      <c r="AN11" s="11" t="s">
        <v>210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24</v>
      </c>
      <c r="AY11" s="21">
        <v>23</v>
      </c>
      <c r="AZ11" s="21">
        <v>0</v>
      </c>
      <c r="BA11" s="21">
        <v>0</v>
      </c>
      <c r="BB11" s="21">
        <v>1</v>
      </c>
      <c r="BC11" s="21">
        <v>0</v>
      </c>
      <c r="BD11" s="21">
        <v>0</v>
      </c>
      <c r="BE11" s="21">
        <v>0</v>
      </c>
      <c r="BF11" s="21">
        <v>0</v>
      </c>
      <c r="BG11" s="11" t="s">
        <v>210</v>
      </c>
      <c r="BH11" s="21">
        <v>19</v>
      </c>
      <c r="BI11" s="21">
        <v>5</v>
      </c>
      <c r="BJ11" s="21">
        <v>0</v>
      </c>
      <c r="BK11" s="21">
        <v>0</v>
      </c>
      <c r="BL11" s="21">
        <v>14</v>
      </c>
      <c r="BM11" s="21">
        <v>0</v>
      </c>
      <c r="BN11" s="21">
        <v>0</v>
      </c>
      <c r="BO11" s="21">
        <v>0</v>
      </c>
      <c r="BP11" s="21">
        <v>0</v>
      </c>
      <c r="BQ11" s="21">
        <v>475</v>
      </c>
      <c r="BR11" s="21">
        <v>298</v>
      </c>
      <c r="BS11" s="21">
        <v>11</v>
      </c>
      <c r="BT11" s="21">
        <v>21</v>
      </c>
      <c r="BU11" s="21">
        <v>119</v>
      </c>
      <c r="BV11" s="21">
        <v>13</v>
      </c>
      <c r="BW11" s="21">
        <v>6</v>
      </c>
      <c r="BX11" s="21">
        <v>5</v>
      </c>
      <c r="BY11" s="21">
        <v>2</v>
      </c>
      <c r="BZ11" s="12"/>
    </row>
    <row r="12" spans="1:77" s="13" customFormat="1" ht="36" customHeight="1">
      <c r="A12" s="11" t="s">
        <v>211</v>
      </c>
      <c r="B12" s="62">
        <v>0.8553281580804517</v>
      </c>
      <c r="C12" s="2">
        <v>9.375</v>
      </c>
      <c r="D12" s="2">
        <v>10.71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0.8</v>
      </c>
      <c r="M12" s="2">
        <v>0.84</v>
      </c>
      <c r="N12" s="2">
        <v>0</v>
      </c>
      <c r="O12" s="2">
        <v>0</v>
      </c>
      <c r="P12" s="2">
        <v>0.99</v>
      </c>
      <c r="Q12" s="2">
        <v>0</v>
      </c>
      <c r="R12" s="2">
        <v>0</v>
      </c>
      <c r="S12" s="2">
        <v>0</v>
      </c>
      <c r="T12" s="2">
        <v>0</v>
      </c>
      <c r="U12" s="11" t="s">
        <v>211</v>
      </c>
      <c r="V12" s="2">
        <v>0.84</v>
      </c>
      <c r="W12" s="2">
        <v>1.05</v>
      </c>
      <c r="X12" s="2">
        <v>0</v>
      </c>
      <c r="Y12" s="2">
        <v>0</v>
      </c>
      <c r="Z12" s="2">
        <v>0.55</v>
      </c>
      <c r="AA12" s="2">
        <v>0</v>
      </c>
      <c r="AB12" s="2">
        <v>0</v>
      </c>
      <c r="AC12" s="2">
        <v>0</v>
      </c>
      <c r="AD12" s="2">
        <v>0</v>
      </c>
      <c r="AE12" s="2">
        <v>2.3</v>
      </c>
      <c r="AF12" s="2">
        <v>2.27</v>
      </c>
      <c r="AG12" s="2">
        <v>2.33</v>
      </c>
      <c r="AH12" s="2">
        <v>1.47</v>
      </c>
      <c r="AI12" s="2">
        <v>1.56</v>
      </c>
      <c r="AJ12" s="2">
        <v>0</v>
      </c>
      <c r="AK12" s="2">
        <v>5.66</v>
      </c>
      <c r="AL12" s="2">
        <v>3.41</v>
      </c>
      <c r="AM12" s="2">
        <v>6.25</v>
      </c>
      <c r="AN12" s="11" t="s">
        <v>211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1.45</v>
      </c>
      <c r="AY12" s="2">
        <v>1.75</v>
      </c>
      <c r="AZ12" s="2">
        <v>0</v>
      </c>
      <c r="BA12" s="2">
        <v>0</v>
      </c>
      <c r="BB12" s="2">
        <v>0.44</v>
      </c>
      <c r="BC12" s="2">
        <v>0</v>
      </c>
      <c r="BD12" s="2">
        <v>0</v>
      </c>
      <c r="BE12" s="2">
        <v>0</v>
      </c>
      <c r="BF12" s="2">
        <v>0</v>
      </c>
      <c r="BG12" s="11" t="s">
        <v>211</v>
      </c>
      <c r="BH12" s="2">
        <v>4.94</v>
      </c>
      <c r="BI12" s="2">
        <v>1.82</v>
      </c>
      <c r="BJ12" s="2">
        <v>0</v>
      </c>
      <c r="BK12" s="2">
        <v>0</v>
      </c>
      <c r="BL12" s="2">
        <v>17.95</v>
      </c>
      <c r="BM12" s="2">
        <v>0</v>
      </c>
      <c r="BN12" s="2">
        <v>0</v>
      </c>
      <c r="BO12" s="2">
        <v>0</v>
      </c>
      <c r="BP12" s="2">
        <v>0</v>
      </c>
      <c r="BQ12" s="2">
        <v>0.75</v>
      </c>
      <c r="BR12" s="2">
        <v>0.75</v>
      </c>
      <c r="BS12" s="2">
        <v>1.2</v>
      </c>
      <c r="BT12" s="2">
        <v>0.63</v>
      </c>
      <c r="BU12" s="2">
        <v>0.72</v>
      </c>
      <c r="BV12" s="2">
        <v>2.24</v>
      </c>
      <c r="BW12" s="2">
        <v>0.69</v>
      </c>
      <c r="BX12" s="2">
        <v>1.02</v>
      </c>
      <c r="BY12" s="2">
        <v>0.26</v>
      </c>
    </row>
    <row r="13" spans="1:77" s="13" customFormat="1" ht="36" customHeight="1">
      <c r="A13" s="11" t="s">
        <v>224</v>
      </c>
      <c r="B13" s="21">
        <v>125</v>
      </c>
      <c r="C13" s="21">
        <v>1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5</v>
      </c>
      <c r="M13" s="21">
        <v>4</v>
      </c>
      <c r="N13" s="21">
        <v>0</v>
      </c>
      <c r="O13" s="21">
        <v>0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11" t="s">
        <v>224</v>
      </c>
      <c r="V13" s="21">
        <v>5</v>
      </c>
      <c r="W13" s="21">
        <v>4</v>
      </c>
      <c r="X13" s="21">
        <v>0</v>
      </c>
      <c r="Y13" s="21">
        <v>0</v>
      </c>
      <c r="Z13" s="21">
        <v>1</v>
      </c>
      <c r="AA13" s="21">
        <v>0</v>
      </c>
      <c r="AB13" s="21">
        <v>0</v>
      </c>
      <c r="AC13" s="21">
        <v>0</v>
      </c>
      <c r="AD13" s="21">
        <v>0</v>
      </c>
      <c r="AE13" s="21">
        <v>13</v>
      </c>
      <c r="AF13" s="21">
        <v>9</v>
      </c>
      <c r="AG13" s="21">
        <v>0</v>
      </c>
      <c r="AH13" s="21">
        <v>0</v>
      </c>
      <c r="AI13" s="21">
        <v>0</v>
      </c>
      <c r="AJ13" s="21">
        <v>0</v>
      </c>
      <c r="AK13" s="21">
        <v>1</v>
      </c>
      <c r="AL13" s="21">
        <v>0</v>
      </c>
      <c r="AM13" s="21">
        <v>3</v>
      </c>
      <c r="AN13" s="11" t="s">
        <v>224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3</v>
      </c>
      <c r="AY13" s="21">
        <v>3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11" t="s">
        <v>224</v>
      </c>
      <c r="BH13" s="21">
        <v>2</v>
      </c>
      <c r="BI13" s="21">
        <v>1</v>
      </c>
      <c r="BJ13" s="21">
        <v>0</v>
      </c>
      <c r="BK13" s="21">
        <v>0</v>
      </c>
      <c r="BL13" s="21">
        <v>1</v>
      </c>
      <c r="BM13" s="21">
        <v>0</v>
      </c>
      <c r="BN13" s="21">
        <v>0</v>
      </c>
      <c r="BO13" s="21">
        <v>0</v>
      </c>
      <c r="BP13" s="21">
        <v>0</v>
      </c>
      <c r="BQ13" s="21">
        <v>96</v>
      </c>
      <c r="BR13" s="21">
        <v>72</v>
      </c>
      <c r="BS13" s="21">
        <v>6</v>
      </c>
      <c r="BT13" s="21">
        <v>5</v>
      </c>
      <c r="BU13" s="21">
        <v>12</v>
      </c>
      <c r="BV13" s="21">
        <v>0</v>
      </c>
      <c r="BW13" s="21">
        <v>1</v>
      </c>
      <c r="BX13" s="21">
        <v>0</v>
      </c>
      <c r="BY13" s="21">
        <v>0</v>
      </c>
    </row>
    <row r="14" spans="1:77" s="13" customFormat="1" ht="36" customHeight="1">
      <c r="A14" s="11" t="s">
        <v>225</v>
      </c>
      <c r="B14" s="21">
        <v>168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3</v>
      </c>
      <c r="M14" s="21">
        <v>2</v>
      </c>
      <c r="N14" s="21">
        <v>0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11" t="s">
        <v>225</v>
      </c>
      <c r="V14" s="21">
        <v>5</v>
      </c>
      <c r="W14" s="21">
        <v>4</v>
      </c>
      <c r="X14" s="21">
        <v>0</v>
      </c>
      <c r="Y14" s="21">
        <v>0</v>
      </c>
      <c r="Z14" s="21">
        <v>1</v>
      </c>
      <c r="AA14" s="21">
        <v>0</v>
      </c>
      <c r="AB14" s="21">
        <v>0</v>
      </c>
      <c r="AC14" s="21">
        <v>0</v>
      </c>
      <c r="AD14" s="21">
        <v>0</v>
      </c>
      <c r="AE14" s="21">
        <v>17</v>
      </c>
      <c r="AF14" s="21">
        <v>12</v>
      </c>
      <c r="AG14" s="21">
        <v>1</v>
      </c>
      <c r="AH14" s="21">
        <v>1</v>
      </c>
      <c r="AI14" s="21">
        <v>3</v>
      </c>
      <c r="AJ14" s="21">
        <v>0</v>
      </c>
      <c r="AK14" s="21">
        <v>0</v>
      </c>
      <c r="AL14" s="21">
        <v>0</v>
      </c>
      <c r="AM14" s="21">
        <v>0</v>
      </c>
      <c r="AN14" s="11" t="s">
        <v>225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5</v>
      </c>
      <c r="AY14" s="21">
        <v>5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11" t="s">
        <v>225</v>
      </c>
      <c r="BH14" s="21">
        <v>2</v>
      </c>
      <c r="BI14" s="21">
        <v>2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135</v>
      </c>
      <c r="BR14" s="21">
        <v>95</v>
      </c>
      <c r="BS14" s="21">
        <v>4</v>
      </c>
      <c r="BT14" s="21">
        <v>6</v>
      </c>
      <c r="BU14" s="21">
        <v>26</v>
      </c>
      <c r="BV14" s="21">
        <v>2</v>
      </c>
      <c r="BW14" s="21">
        <v>0</v>
      </c>
      <c r="BX14" s="21">
        <v>0</v>
      </c>
      <c r="BY14" s="21">
        <v>2</v>
      </c>
    </row>
    <row r="15" spans="1:77" s="13" customFormat="1" ht="36" customHeight="1">
      <c r="A15" s="11" t="s">
        <v>83</v>
      </c>
      <c r="B15" s="21">
        <v>243</v>
      </c>
      <c r="C15" s="21">
        <v>8</v>
      </c>
      <c r="D15" s="21">
        <v>8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3</v>
      </c>
      <c r="M15" s="21">
        <v>3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1" t="s">
        <v>83</v>
      </c>
      <c r="V15" s="21">
        <v>5</v>
      </c>
      <c r="W15" s="21">
        <v>5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29</v>
      </c>
      <c r="AF15" s="21">
        <v>21</v>
      </c>
      <c r="AG15" s="21">
        <v>0</v>
      </c>
      <c r="AH15" s="21">
        <v>1</v>
      </c>
      <c r="AI15" s="21">
        <v>2</v>
      </c>
      <c r="AJ15" s="21">
        <v>0</v>
      </c>
      <c r="AK15" s="21">
        <v>2</v>
      </c>
      <c r="AL15" s="21">
        <v>3</v>
      </c>
      <c r="AM15" s="21">
        <v>0</v>
      </c>
      <c r="AN15" s="11" t="s">
        <v>83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16</v>
      </c>
      <c r="AY15" s="21">
        <v>15</v>
      </c>
      <c r="AZ15" s="21">
        <v>0</v>
      </c>
      <c r="BA15" s="21">
        <v>0</v>
      </c>
      <c r="BB15" s="21">
        <v>1</v>
      </c>
      <c r="BC15" s="21">
        <v>0</v>
      </c>
      <c r="BD15" s="21">
        <v>0</v>
      </c>
      <c r="BE15" s="21">
        <v>0</v>
      </c>
      <c r="BF15" s="21">
        <v>0</v>
      </c>
      <c r="BG15" s="11" t="s">
        <v>83</v>
      </c>
      <c r="BH15" s="21">
        <v>15</v>
      </c>
      <c r="BI15" s="21">
        <v>2</v>
      </c>
      <c r="BJ15" s="21">
        <v>0</v>
      </c>
      <c r="BK15" s="21">
        <v>0</v>
      </c>
      <c r="BL15" s="21">
        <v>13</v>
      </c>
      <c r="BM15" s="21">
        <v>0</v>
      </c>
      <c r="BN15" s="21">
        <v>0</v>
      </c>
      <c r="BO15" s="21">
        <v>0</v>
      </c>
      <c r="BP15" s="21">
        <v>0</v>
      </c>
      <c r="BQ15" s="21">
        <v>167</v>
      </c>
      <c r="BR15" s="21">
        <v>103</v>
      </c>
      <c r="BS15" s="21">
        <v>1</v>
      </c>
      <c r="BT15" s="21">
        <v>8</v>
      </c>
      <c r="BU15" s="21">
        <v>46</v>
      </c>
      <c r="BV15" s="21">
        <v>1</v>
      </c>
      <c r="BW15" s="21">
        <v>3</v>
      </c>
      <c r="BX15" s="21">
        <v>5</v>
      </c>
      <c r="BY15" s="21">
        <v>0</v>
      </c>
    </row>
    <row r="16" spans="1:77" s="13" customFormat="1" ht="36" customHeight="1" thickBot="1">
      <c r="A16" s="15" t="s">
        <v>226</v>
      </c>
      <c r="B16" s="58">
        <v>77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15" t="s">
        <v>226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15" t="s">
        <v>226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15" t="s">
        <v>226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77</v>
      </c>
      <c r="BR16" s="58">
        <v>28</v>
      </c>
      <c r="BS16" s="58">
        <v>0</v>
      </c>
      <c r="BT16" s="58">
        <v>2</v>
      </c>
      <c r="BU16" s="58">
        <v>35</v>
      </c>
      <c r="BV16" s="58">
        <v>10</v>
      </c>
      <c r="BW16" s="58">
        <v>2</v>
      </c>
      <c r="BX16" s="58">
        <v>0</v>
      </c>
      <c r="BY16" s="58">
        <v>0</v>
      </c>
    </row>
    <row r="17" spans="1:77" s="13" customFormat="1" ht="12" customHeight="1">
      <c r="A17" s="80" t="s">
        <v>306</v>
      </c>
      <c r="B17" s="80"/>
      <c r="C17" s="80"/>
      <c r="D17" s="80"/>
      <c r="E17" s="80"/>
      <c r="F17" s="80"/>
      <c r="G17" s="80"/>
      <c r="H17" s="8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80"/>
      <c r="V17" s="80"/>
      <c r="W17" s="80"/>
      <c r="X17" s="80"/>
      <c r="Y17" s="80"/>
      <c r="Z17" s="80"/>
      <c r="AA17" s="80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</row>
    <row r="18" spans="1:77" s="13" customFormat="1" ht="12" customHeight="1">
      <c r="A18" s="80" t="s">
        <v>307</v>
      </c>
      <c r="B18" s="80"/>
      <c r="C18" s="80"/>
      <c r="D18" s="80"/>
      <c r="E18" s="80"/>
      <c r="F18" s="80"/>
      <c r="G18" s="80"/>
      <c r="H18" s="8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80"/>
      <c r="V18" s="80"/>
      <c r="W18" s="80"/>
      <c r="X18" s="80"/>
      <c r="Y18" s="80"/>
      <c r="Z18" s="80"/>
      <c r="AA18" s="80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21" s="13" customFormat="1" ht="64.5" customHeight="1">
      <c r="A19" s="17"/>
      <c r="U19" s="17"/>
    </row>
    <row r="20" spans="1:77" s="13" customFormat="1" ht="11.25" customHeight="1">
      <c r="A20" s="118" t="s">
        <v>283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8" t="s">
        <v>284</v>
      </c>
      <c r="M20" s="119"/>
      <c r="N20" s="119"/>
      <c r="O20" s="119"/>
      <c r="P20" s="119"/>
      <c r="Q20" s="119"/>
      <c r="R20" s="119"/>
      <c r="S20" s="119"/>
      <c r="T20" s="119"/>
      <c r="U20" s="69" t="s">
        <v>285</v>
      </c>
      <c r="V20" s="69"/>
      <c r="W20" s="69"/>
      <c r="X20" s="69"/>
      <c r="Y20" s="69"/>
      <c r="Z20" s="69"/>
      <c r="AA20" s="69"/>
      <c r="AB20" s="69"/>
      <c r="AC20" s="81"/>
      <c r="AD20" s="81"/>
      <c r="AE20" s="118" t="s">
        <v>286</v>
      </c>
      <c r="AF20" s="118"/>
      <c r="AG20" s="118"/>
      <c r="AH20" s="118"/>
      <c r="AI20" s="118"/>
      <c r="AJ20" s="118"/>
      <c r="AK20" s="118"/>
      <c r="AL20" s="118"/>
      <c r="AM20" s="118"/>
      <c r="AN20" s="69" t="s">
        <v>287</v>
      </c>
      <c r="AO20" s="69"/>
      <c r="AP20" s="69"/>
      <c r="AQ20" s="69"/>
      <c r="AR20" s="69"/>
      <c r="AS20" s="69"/>
      <c r="AT20" s="69"/>
      <c r="AU20" s="69"/>
      <c r="AV20" s="81"/>
      <c r="AW20" s="81"/>
      <c r="AX20" s="118" t="s">
        <v>288</v>
      </c>
      <c r="AY20" s="118"/>
      <c r="AZ20" s="118"/>
      <c r="BA20" s="118"/>
      <c r="BB20" s="118"/>
      <c r="BC20" s="118"/>
      <c r="BD20" s="118"/>
      <c r="BE20" s="118"/>
      <c r="BF20" s="118"/>
      <c r="BG20" s="120" t="s">
        <v>289</v>
      </c>
      <c r="BH20" s="120"/>
      <c r="BI20" s="120"/>
      <c r="BJ20" s="120"/>
      <c r="BK20" s="120"/>
      <c r="BL20" s="120"/>
      <c r="BM20" s="120"/>
      <c r="BN20" s="120"/>
      <c r="BO20" s="81"/>
      <c r="BP20" s="81"/>
      <c r="BQ20" s="118" t="s">
        <v>290</v>
      </c>
      <c r="BR20" s="119"/>
      <c r="BS20" s="119"/>
      <c r="BT20" s="119"/>
      <c r="BU20" s="119"/>
      <c r="BV20" s="119"/>
      <c r="BW20" s="119"/>
      <c r="BX20" s="119"/>
      <c r="BY20" s="119"/>
    </row>
  </sheetData>
  <sheetProtection/>
  <mergeCells count="32">
    <mergeCell ref="V3:AD3"/>
    <mergeCell ref="U17:AA17"/>
    <mergeCell ref="AX3:BF3"/>
    <mergeCell ref="AX20:BF20"/>
    <mergeCell ref="BG1:BP1"/>
    <mergeCell ref="AX1:AZ1"/>
    <mergeCell ref="B3:B4"/>
    <mergeCell ref="A1:K1"/>
    <mergeCell ref="U18:AA18"/>
    <mergeCell ref="A17:H17"/>
    <mergeCell ref="AN1:AW1"/>
    <mergeCell ref="U1:AD1"/>
    <mergeCell ref="AE1:AI1"/>
    <mergeCell ref="BQ20:BY20"/>
    <mergeCell ref="BH3:BP3"/>
    <mergeCell ref="BG3:BG4"/>
    <mergeCell ref="BQ1:BS1"/>
    <mergeCell ref="A3:A4"/>
    <mergeCell ref="L3:T3"/>
    <mergeCell ref="C3:K3"/>
    <mergeCell ref="AO3:AW3"/>
    <mergeCell ref="U20:AD20"/>
    <mergeCell ref="A18:H18"/>
    <mergeCell ref="A20:K20"/>
    <mergeCell ref="BG20:BP20"/>
    <mergeCell ref="AE20:AM20"/>
    <mergeCell ref="AN20:AW20"/>
    <mergeCell ref="BQ3:BY3"/>
    <mergeCell ref="AE3:AM3"/>
    <mergeCell ref="AN3:AN4"/>
    <mergeCell ref="L20:T20"/>
    <mergeCell ref="U3:U4"/>
  </mergeCells>
  <dataValidations count="1">
    <dataValidation type="whole" allowBlank="1" showInputMessage="1" showErrorMessage="1" errorTitle="嘿嘿！你粉混喔" error="數字必須素整數而且不得小於 0 也應該不會大於 50000000 吧" sqref="BI13:BP16 AY13:BF16 BI7:BP10 AP13:AW16 AY7:BF10 AP7:AW10 D13:K16 D7:K10 W13:AD16 M7:T10 BR13:BY16 AF7:AM10 AF13:AM16 BR7:BY10 W7:AD10 M13:T16">
      <formula1>0</formula1>
      <formula2>50000000</formula2>
    </dataValidation>
  </dataValidations>
  <printOptions horizontalCentered="1" verticalCentered="1"/>
  <pageMargins left="0.2755905511811024" right="0.31496062992125984" top="0.4330708661417323" bottom="0.15748031496062992" header="0.2755905511811024" footer="0.31496062992125984"/>
  <pageSetup fitToWidth="5" horizontalDpi="600" verticalDpi="600" orientation="portrait" paperSize="9" scale="110" r:id="rId1"/>
  <colBreaks count="5" manualBreakCount="5">
    <brk id="11" max="65535" man="1"/>
    <brk id="20" max="65535" man="1"/>
    <brk id="30" max="65535" man="1"/>
    <brk id="39" max="65535" man="1"/>
    <brk id="5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110" zoomScaleSheetLayoutView="110" zoomScalePageLayoutView="0" workbookViewId="0" topLeftCell="A1">
      <selection activeCell="AK23" sqref="AK23"/>
    </sheetView>
  </sheetViews>
  <sheetFormatPr defaultColWidth="9.00390625" defaultRowHeight="16.5"/>
  <cols>
    <col min="1" max="1" width="22.625" style="18" customWidth="1"/>
    <col min="2" max="2" width="10.875" style="19" customWidth="1"/>
    <col min="3" max="3" width="10.375" style="19" customWidth="1"/>
    <col min="4" max="4" width="11.875" style="19" customWidth="1"/>
    <col min="5" max="5" width="11.625" style="19" customWidth="1"/>
    <col min="6" max="6" width="13.375" style="19" customWidth="1"/>
    <col min="7" max="13" width="11.50390625" style="19" customWidth="1"/>
    <col min="14" max="14" width="22.625" style="19" customWidth="1"/>
    <col min="15" max="21" width="7.375" style="19" customWidth="1"/>
    <col min="22" max="22" width="8.25390625" style="19" customWidth="1"/>
    <col min="23" max="31" width="8.625" style="19" customWidth="1"/>
    <col min="32" max="16384" width="9.00390625" style="19" customWidth="1"/>
  </cols>
  <sheetData>
    <row r="1" spans="1:31" s="3" customFormat="1" ht="48" customHeight="1">
      <c r="A1" s="70" t="s">
        <v>84</v>
      </c>
      <c r="B1" s="88"/>
      <c r="C1" s="88"/>
      <c r="D1" s="88"/>
      <c r="E1" s="88"/>
      <c r="F1" s="88"/>
      <c r="G1" s="98" t="s">
        <v>8</v>
      </c>
      <c r="H1" s="98"/>
      <c r="I1" s="98"/>
      <c r="J1" s="98"/>
      <c r="K1" s="98"/>
      <c r="L1" s="98"/>
      <c r="M1" s="98"/>
      <c r="N1" s="70" t="s">
        <v>174</v>
      </c>
      <c r="O1" s="70"/>
      <c r="P1" s="70"/>
      <c r="Q1" s="70"/>
      <c r="R1" s="70"/>
      <c r="S1" s="70"/>
      <c r="T1" s="70"/>
      <c r="U1" s="70"/>
      <c r="V1" s="70"/>
      <c r="W1" s="95" t="s">
        <v>264</v>
      </c>
      <c r="X1" s="95"/>
      <c r="Y1" s="95"/>
      <c r="Z1" s="95"/>
      <c r="AA1" s="48"/>
      <c r="AB1" s="1"/>
      <c r="AC1" s="1"/>
      <c r="AD1" s="1"/>
      <c r="AE1" s="1"/>
    </row>
    <row r="2" spans="1:31" s="6" customFormat="1" ht="12.75" customHeight="1" thickBot="1">
      <c r="A2" s="72" t="s">
        <v>10</v>
      </c>
      <c r="B2" s="72"/>
      <c r="C2" s="72"/>
      <c r="D2" s="72"/>
      <c r="E2" s="72"/>
      <c r="F2" s="72"/>
      <c r="G2" s="108" t="s">
        <v>342</v>
      </c>
      <c r="H2" s="108"/>
      <c r="I2" s="108"/>
      <c r="J2" s="108"/>
      <c r="K2" s="108"/>
      <c r="L2" s="108"/>
      <c r="M2" s="4" t="s">
        <v>11</v>
      </c>
      <c r="N2" s="109" t="s">
        <v>10</v>
      </c>
      <c r="O2" s="109"/>
      <c r="P2" s="109"/>
      <c r="Q2" s="109"/>
      <c r="R2" s="109"/>
      <c r="S2" s="109"/>
      <c r="T2" s="109"/>
      <c r="U2" s="109"/>
      <c r="V2" s="109"/>
      <c r="W2" s="5" t="s">
        <v>342</v>
      </c>
      <c r="X2" s="5"/>
      <c r="Y2" s="5"/>
      <c r="Z2" s="5"/>
      <c r="AA2" s="5"/>
      <c r="AB2" s="5"/>
      <c r="AC2" s="5"/>
      <c r="AD2" s="5"/>
      <c r="AE2" s="4" t="s">
        <v>11</v>
      </c>
    </row>
    <row r="3" spans="1:31" s="7" customFormat="1" ht="24" customHeight="1">
      <c r="A3" s="74" t="s">
        <v>12</v>
      </c>
      <c r="B3" s="86" t="s">
        <v>13</v>
      </c>
      <c r="C3" s="102" t="s">
        <v>85</v>
      </c>
      <c r="D3" s="77"/>
      <c r="E3" s="77"/>
      <c r="F3" s="77"/>
      <c r="G3" s="99" t="s">
        <v>86</v>
      </c>
      <c r="H3" s="99"/>
      <c r="I3" s="99"/>
      <c r="J3" s="99"/>
      <c r="K3" s="99"/>
      <c r="L3" s="99"/>
      <c r="M3" s="99"/>
      <c r="N3" s="74" t="s">
        <v>12</v>
      </c>
      <c r="O3" s="76" t="s">
        <v>87</v>
      </c>
      <c r="P3" s="77"/>
      <c r="Q3" s="77"/>
      <c r="R3" s="77"/>
      <c r="S3" s="77"/>
      <c r="T3" s="77"/>
      <c r="U3" s="77"/>
      <c r="V3" s="77"/>
      <c r="W3" s="99" t="s">
        <v>58</v>
      </c>
      <c r="X3" s="121"/>
      <c r="Y3" s="100" t="s">
        <v>245</v>
      </c>
      <c r="Z3" s="100" t="s">
        <v>246</v>
      </c>
      <c r="AA3" s="100" t="s">
        <v>247</v>
      </c>
      <c r="AB3" s="100" t="s">
        <v>240</v>
      </c>
      <c r="AC3" s="100" t="s">
        <v>328</v>
      </c>
      <c r="AD3" s="106" t="s">
        <v>311</v>
      </c>
      <c r="AE3" s="104" t="s">
        <v>329</v>
      </c>
    </row>
    <row r="4" spans="1:31" s="7" customFormat="1" ht="48" customHeight="1" thickBot="1">
      <c r="A4" s="75"/>
      <c r="B4" s="87"/>
      <c r="C4" s="8" t="s">
        <v>3</v>
      </c>
      <c r="D4" s="9" t="s">
        <v>175</v>
      </c>
      <c r="E4" s="9" t="s">
        <v>182</v>
      </c>
      <c r="F4" s="9" t="s">
        <v>183</v>
      </c>
      <c r="G4" s="9" t="s">
        <v>18</v>
      </c>
      <c r="H4" s="9" t="s">
        <v>190</v>
      </c>
      <c r="I4" s="9" t="s">
        <v>19</v>
      </c>
      <c r="J4" s="9" t="s">
        <v>181</v>
      </c>
      <c r="K4" s="10" t="s">
        <v>21</v>
      </c>
      <c r="L4" s="10" t="s">
        <v>22</v>
      </c>
      <c r="M4" s="8" t="s">
        <v>180</v>
      </c>
      <c r="N4" s="75"/>
      <c r="O4" s="10" t="s">
        <v>24</v>
      </c>
      <c r="P4" s="9" t="s">
        <v>25</v>
      </c>
      <c r="Q4" s="9" t="s">
        <v>188</v>
      </c>
      <c r="R4" s="9" t="s">
        <v>26</v>
      </c>
      <c r="S4" s="9" t="s">
        <v>27</v>
      </c>
      <c r="T4" s="9" t="s">
        <v>28</v>
      </c>
      <c r="U4" s="9" t="s">
        <v>29</v>
      </c>
      <c r="V4" s="8" t="s">
        <v>176</v>
      </c>
      <c r="W4" s="10" t="s">
        <v>179</v>
      </c>
      <c r="X4" s="10" t="s">
        <v>178</v>
      </c>
      <c r="Y4" s="101"/>
      <c r="Z4" s="101"/>
      <c r="AA4" s="101"/>
      <c r="AB4" s="101"/>
      <c r="AC4" s="101"/>
      <c r="AD4" s="107"/>
      <c r="AE4" s="105"/>
    </row>
    <row r="5" spans="1:31" s="13" customFormat="1" ht="24" customHeight="1">
      <c r="A5" s="11" t="s">
        <v>32</v>
      </c>
      <c r="B5" s="56">
        <v>63504</v>
      </c>
      <c r="C5" s="56">
        <v>39959</v>
      </c>
      <c r="D5" s="56">
        <v>2466</v>
      </c>
      <c r="E5" s="56">
        <v>34</v>
      </c>
      <c r="F5" s="56">
        <v>4001</v>
      </c>
      <c r="G5" s="56">
        <v>739</v>
      </c>
      <c r="H5" s="56">
        <v>10944</v>
      </c>
      <c r="I5" s="56">
        <v>1358</v>
      </c>
      <c r="J5" s="56">
        <v>1850</v>
      </c>
      <c r="K5" s="56">
        <v>2822</v>
      </c>
      <c r="L5" s="56">
        <v>396</v>
      </c>
      <c r="M5" s="56">
        <v>12135</v>
      </c>
      <c r="N5" s="11" t="s">
        <v>33</v>
      </c>
      <c r="O5" s="56">
        <v>1181</v>
      </c>
      <c r="P5" s="56">
        <v>791</v>
      </c>
      <c r="Q5" s="56">
        <v>51</v>
      </c>
      <c r="R5" s="56">
        <v>318</v>
      </c>
      <c r="S5" s="56">
        <v>37</v>
      </c>
      <c r="T5" s="56">
        <v>225</v>
      </c>
      <c r="U5" s="56">
        <v>279</v>
      </c>
      <c r="V5" s="56">
        <v>206</v>
      </c>
      <c r="W5" s="56">
        <v>85</v>
      </c>
      <c r="X5" s="56">
        <v>41</v>
      </c>
      <c r="Y5" s="56">
        <v>926</v>
      </c>
      <c r="Z5" s="56">
        <v>3338</v>
      </c>
      <c r="AA5" s="56">
        <v>16557</v>
      </c>
      <c r="AB5" s="56">
        <v>593</v>
      </c>
      <c r="AC5" s="56">
        <v>870</v>
      </c>
      <c r="AD5" s="56">
        <v>493</v>
      </c>
      <c r="AE5" s="56">
        <v>768</v>
      </c>
    </row>
    <row r="6" spans="1:31" s="13" customFormat="1" ht="30" customHeight="1">
      <c r="A6" s="14" t="s">
        <v>34</v>
      </c>
      <c r="B6" s="21">
        <v>62870</v>
      </c>
      <c r="C6" s="21">
        <v>39553</v>
      </c>
      <c r="D6" s="21">
        <v>2421</v>
      </c>
      <c r="E6" s="21">
        <v>33</v>
      </c>
      <c r="F6" s="21">
        <v>3961</v>
      </c>
      <c r="G6" s="21">
        <v>728</v>
      </c>
      <c r="H6" s="21">
        <v>10805</v>
      </c>
      <c r="I6" s="21">
        <v>1342</v>
      </c>
      <c r="J6" s="21">
        <v>1840</v>
      </c>
      <c r="K6" s="21">
        <v>2794</v>
      </c>
      <c r="L6" s="21">
        <v>387</v>
      </c>
      <c r="M6" s="21">
        <v>12061</v>
      </c>
      <c r="N6" s="14" t="s">
        <v>35</v>
      </c>
      <c r="O6" s="21">
        <v>1170</v>
      </c>
      <c r="P6" s="21">
        <v>782</v>
      </c>
      <c r="Q6" s="21">
        <v>51</v>
      </c>
      <c r="R6" s="21">
        <v>309</v>
      </c>
      <c r="S6" s="21">
        <v>37</v>
      </c>
      <c r="T6" s="21">
        <v>223</v>
      </c>
      <c r="U6" s="21">
        <v>278</v>
      </c>
      <c r="V6" s="21">
        <v>206</v>
      </c>
      <c r="W6" s="21">
        <v>84</v>
      </c>
      <c r="X6" s="21">
        <v>41</v>
      </c>
      <c r="Y6" s="21">
        <v>910</v>
      </c>
      <c r="Z6" s="21">
        <v>3308</v>
      </c>
      <c r="AA6" s="21">
        <v>16407</v>
      </c>
      <c r="AB6" s="21">
        <v>576</v>
      </c>
      <c r="AC6" s="21">
        <v>863</v>
      </c>
      <c r="AD6" s="21">
        <v>487</v>
      </c>
      <c r="AE6" s="21">
        <v>766</v>
      </c>
    </row>
    <row r="7" spans="1:33" s="13" customFormat="1" ht="18.75" customHeight="1">
      <c r="A7" s="49" t="s">
        <v>36</v>
      </c>
      <c r="B7" s="21">
        <v>634</v>
      </c>
      <c r="C7" s="21">
        <v>406</v>
      </c>
      <c r="D7" s="21">
        <v>45</v>
      </c>
      <c r="E7" s="21">
        <v>1</v>
      </c>
      <c r="F7" s="21">
        <v>40</v>
      </c>
      <c r="G7" s="21">
        <v>11</v>
      </c>
      <c r="H7" s="21">
        <v>139</v>
      </c>
      <c r="I7" s="21">
        <v>16</v>
      </c>
      <c r="J7" s="21">
        <v>10</v>
      </c>
      <c r="K7" s="21">
        <v>28</v>
      </c>
      <c r="L7" s="21">
        <v>9</v>
      </c>
      <c r="M7" s="21">
        <v>74</v>
      </c>
      <c r="N7" s="14" t="s">
        <v>37</v>
      </c>
      <c r="O7" s="21">
        <v>11</v>
      </c>
      <c r="P7" s="21">
        <v>9</v>
      </c>
      <c r="Q7" s="21">
        <v>0</v>
      </c>
      <c r="R7" s="21">
        <v>9</v>
      </c>
      <c r="S7" s="21">
        <v>0</v>
      </c>
      <c r="T7" s="21">
        <v>2</v>
      </c>
      <c r="U7" s="21">
        <v>1</v>
      </c>
      <c r="V7" s="21">
        <v>0</v>
      </c>
      <c r="W7" s="21">
        <v>1</v>
      </c>
      <c r="X7" s="21">
        <v>0</v>
      </c>
      <c r="Y7" s="21">
        <v>16</v>
      </c>
      <c r="Z7" s="21">
        <v>30</v>
      </c>
      <c r="AA7" s="21">
        <v>150</v>
      </c>
      <c r="AB7" s="21">
        <v>17</v>
      </c>
      <c r="AC7" s="21">
        <v>7</v>
      </c>
      <c r="AD7" s="21">
        <v>6</v>
      </c>
      <c r="AE7" s="21">
        <v>2</v>
      </c>
      <c r="AF7" s="12"/>
      <c r="AG7" s="12"/>
    </row>
    <row r="8" spans="1:31" s="13" customFormat="1" ht="30" customHeight="1">
      <c r="A8" s="49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4" t="s">
        <v>39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3" customFormat="1" ht="30" customHeight="1">
      <c r="A9" s="11" t="s">
        <v>40</v>
      </c>
      <c r="B9" s="2">
        <v>99</v>
      </c>
      <c r="C9" s="2">
        <v>98.99</v>
      </c>
      <c r="D9" s="2">
        <v>98.18</v>
      </c>
      <c r="E9" s="2">
        <v>97.06</v>
      </c>
      <c r="F9" s="2">
        <v>99</v>
      </c>
      <c r="G9" s="2">
        <v>98.51</v>
      </c>
      <c r="H9" s="2">
        <v>98.74</v>
      </c>
      <c r="I9" s="50">
        <v>98.82</v>
      </c>
      <c r="J9" s="50">
        <v>99.46</v>
      </c>
      <c r="K9" s="50">
        <v>99.01</v>
      </c>
      <c r="L9" s="50">
        <v>97.73</v>
      </c>
      <c r="M9" s="50">
        <v>99.39</v>
      </c>
      <c r="N9" s="11" t="s">
        <v>41</v>
      </c>
      <c r="O9" s="50">
        <v>99.07</v>
      </c>
      <c r="P9" s="50">
        <v>98.86</v>
      </c>
      <c r="Q9" s="50">
        <v>100</v>
      </c>
      <c r="R9" s="50">
        <v>97.17</v>
      </c>
      <c r="S9" s="50">
        <v>100</v>
      </c>
      <c r="T9" s="50">
        <v>99.11</v>
      </c>
      <c r="U9" s="50">
        <v>99.64</v>
      </c>
      <c r="V9" s="50">
        <v>100</v>
      </c>
      <c r="W9" s="50">
        <v>98.82</v>
      </c>
      <c r="X9" s="50">
        <v>100</v>
      </c>
      <c r="Y9" s="50">
        <v>98.27</v>
      </c>
      <c r="Z9" s="50">
        <v>99.1</v>
      </c>
      <c r="AA9" s="50">
        <v>99.09</v>
      </c>
      <c r="AB9" s="50">
        <v>97.13</v>
      </c>
      <c r="AC9" s="50">
        <v>99.2</v>
      </c>
      <c r="AD9" s="50">
        <v>98.78</v>
      </c>
      <c r="AE9" s="50">
        <v>99.74</v>
      </c>
    </row>
    <row r="10" spans="1:31" s="13" customFormat="1" ht="18.75" customHeight="1">
      <c r="A10" s="11" t="s">
        <v>42</v>
      </c>
      <c r="B10" s="2">
        <v>1</v>
      </c>
      <c r="C10" s="2">
        <v>1.01</v>
      </c>
      <c r="D10" s="2">
        <v>1.82</v>
      </c>
      <c r="E10" s="2">
        <v>2.94</v>
      </c>
      <c r="F10" s="2">
        <v>1</v>
      </c>
      <c r="G10" s="2">
        <v>1.49</v>
      </c>
      <c r="H10" s="2">
        <v>1.26</v>
      </c>
      <c r="I10" s="50">
        <v>1.18</v>
      </c>
      <c r="J10" s="50">
        <v>0.54</v>
      </c>
      <c r="K10" s="50">
        <v>0.99</v>
      </c>
      <c r="L10" s="50">
        <v>2.27</v>
      </c>
      <c r="M10" s="50">
        <v>0.61</v>
      </c>
      <c r="N10" s="11" t="s">
        <v>42</v>
      </c>
      <c r="O10" s="50">
        <v>0.93</v>
      </c>
      <c r="P10" s="50">
        <v>1.14</v>
      </c>
      <c r="Q10" s="50">
        <v>0</v>
      </c>
      <c r="R10" s="50">
        <v>2.83</v>
      </c>
      <c r="S10" s="50">
        <v>0</v>
      </c>
      <c r="T10" s="50">
        <v>0.89</v>
      </c>
      <c r="U10" s="50">
        <v>0.36</v>
      </c>
      <c r="V10" s="50">
        <v>0</v>
      </c>
      <c r="W10" s="50">
        <v>1.18</v>
      </c>
      <c r="X10" s="50">
        <v>0</v>
      </c>
      <c r="Y10" s="50">
        <v>1.73</v>
      </c>
      <c r="Z10" s="50">
        <v>0.9</v>
      </c>
      <c r="AA10" s="50">
        <v>0.91</v>
      </c>
      <c r="AB10" s="50">
        <v>2.87</v>
      </c>
      <c r="AC10" s="50">
        <v>0.8</v>
      </c>
      <c r="AD10" s="50">
        <v>1.22</v>
      </c>
      <c r="AE10" s="50">
        <v>0.26</v>
      </c>
    </row>
    <row r="11" spans="1:31" s="13" customFormat="1" ht="30" customHeight="1">
      <c r="A11" s="11" t="s">
        <v>88</v>
      </c>
      <c r="B11" s="21"/>
      <c r="C11" s="2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 t="s">
        <v>88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3" customFormat="1" ht="30" customHeight="1">
      <c r="A12" s="11" t="s">
        <v>43</v>
      </c>
      <c r="B12" s="57">
        <v>5349</v>
      </c>
      <c r="C12" s="57">
        <v>4074</v>
      </c>
      <c r="D12" s="57">
        <v>389</v>
      </c>
      <c r="E12" s="24">
        <v>0</v>
      </c>
      <c r="F12" s="57">
        <v>442</v>
      </c>
      <c r="G12" s="57">
        <v>78</v>
      </c>
      <c r="H12" s="57">
        <v>1278</v>
      </c>
      <c r="I12" s="57">
        <v>222</v>
      </c>
      <c r="J12" s="57">
        <v>147</v>
      </c>
      <c r="K12" s="57">
        <v>514</v>
      </c>
      <c r="L12" s="57">
        <v>103</v>
      </c>
      <c r="M12" s="57">
        <v>383</v>
      </c>
      <c r="N12" s="11" t="s">
        <v>43</v>
      </c>
      <c r="O12" s="24">
        <v>213</v>
      </c>
      <c r="P12" s="24">
        <v>148</v>
      </c>
      <c r="Q12" s="24">
        <v>11</v>
      </c>
      <c r="R12" s="24">
        <v>42</v>
      </c>
      <c r="S12" s="24">
        <v>13</v>
      </c>
      <c r="T12" s="24">
        <v>28</v>
      </c>
      <c r="U12" s="24">
        <v>25</v>
      </c>
      <c r="V12" s="24">
        <v>12</v>
      </c>
      <c r="W12" s="24">
        <v>17</v>
      </c>
      <c r="X12" s="24">
        <v>9</v>
      </c>
      <c r="Y12" s="24">
        <v>115</v>
      </c>
      <c r="Z12" s="24">
        <v>340</v>
      </c>
      <c r="AA12" s="24">
        <v>656</v>
      </c>
      <c r="AB12" s="24">
        <v>32</v>
      </c>
      <c r="AC12" s="24">
        <v>108</v>
      </c>
      <c r="AD12" s="24">
        <v>8</v>
      </c>
      <c r="AE12" s="24">
        <v>16</v>
      </c>
    </row>
    <row r="13" spans="1:31" s="13" customFormat="1" ht="18.75" customHeight="1">
      <c r="A13" s="11" t="s">
        <v>45</v>
      </c>
      <c r="B13" s="57">
        <v>113</v>
      </c>
      <c r="C13" s="57">
        <v>86</v>
      </c>
      <c r="D13" s="57">
        <v>18</v>
      </c>
      <c r="E13" s="24">
        <v>0</v>
      </c>
      <c r="F13" s="57">
        <v>7</v>
      </c>
      <c r="G13" s="57">
        <v>2</v>
      </c>
      <c r="H13" s="57">
        <v>36</v>
      </c>
      <c r="I13" s="57">
        <v>1</v>
      </c>
      <c r="J13" s="24">
        <v>0</v>
      </c>
      <c r="K13" s="57">
        <v>4</v>
      </c>
      <c r="L13" s="57">
        <v>1</v>
      </c>
      <c r="M13" s="57">
        <v>7</v>
      </c>
      <c r="N13" s="11" t="s">
        <v>45</v>
      </c>
      <c r="O13" s="24">
        <v>4</v>
      </c>
      <c r="P13" s="24">
        <v>4</v>
      </c>
      <c r="Q13" s="24">
        <v>0</v>
      </c>
      <c r="R13" s="24">
        <v>2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5</v>
      </c>
      <c r="Z13" s="24">
        <v>8</v>
      </c>
      <c r="AA13" s="24">
        <v>13</v>
      </c>
      <c r="AB13" s="24">
        <v>0</v>
      </c>
      <c r="AC13" s="24">
        <v>1</v>
      </c>
      <c r="AD13" s="24">
        <v>0</v>
      </c>
      <c r="AE13" s="24">
        <v>0</v>
      </c>
    </row>
    <row r="14" spans="1:31" s="13" customFormat="1" ht="30" customHeight="1">
      <c r="A14" s="11" t="s">
        <v>89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 t="s">
        <v>89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3" customFormat="1" ht="30" customHeight="1">
      <c r="A15" s="11" t="s">
        <v>43</v>
      </c>
      <c r="B15" s="21">
        <v>25127</v>
      </c>
      <c r="C15" s="21">
        <v>17479</v>
      </c>
      <c r="D15" s="56">
        <v>1168</v>
      </c>
      <c r="E15" s="56">
        <v>1</v>
      </c>
      <c r="F15" s="56">
        <v>1442</v>
      </c>
      <c r="G15" s="56">
        <v>375</v>
      </c>
      <c r="H15" s="56">
        <v>5522</v>
      </c>
      <c r="I15" s="56">
        <v>489</v>
      </c>
      <c r="J15" s="56">
        <v>535</v>
      </c>
      <c r="K15" s="56">
        <v>1513</v>
      </c>
      <c r="L15" s="56">
        <v>125</v>
      </c>
      <c r="M15" s="56">
        <v>4882</v>
      </c>
      <c r="N15" s="11" t="s">
        <v>43</v>
      </c>
      <c r="O15" s="24">
        <v>473</v>
      </c>
      <c r="P15" s="24">
        <v>331</v>
      </c>
      <c r="Q15" s="24">
        <v>24</v>
      </c>
      <c r="R15" s="24">
        <v>186</v>
      </c>
      <c r="S15" s="24">
        <v>11</v>
      </c>
      <c r="T15" s="24">
        <v>132</v>
      </c>
      <c r="U15" s="24">
        <v>100</v>
      </c>
      <c r="V15" s="24">
        <v>118</v>
      </c>
      <c r="W15" s="24">
        <v>47</v>
      </c>
      <c r="X15" s="24">
        <v>5</v>
      </c>
      <c r="Y15" s="24">
        <v>613</v>
      </c>
      <c r="Z15" s="24">
        <v>1230</v>
      </c>
      <c r="AA15" s="56">
        <v>5437</v>
      </c>
      <c r="AB15" s="24">
        <v>39</v>
      </c>
      <c r="AC15" s="24">
        <v>107</v>
      </c>
      <c r="AD15" s="24">
        <v>37</v>
      </c>
      <c r="AE15" s="24">
        <v>185</v>
      </c>
    </row>
    <row r="16" spans="1:31" s="13" customFormat="1" ht="18.75" customHeight="1">
      <c r="A16" s="11" t="s">
        <v>45</v>
      </c>
      <c r="B16" s="21">
        <v>236</v>
      </c>
      <c r="C16" s="21">
        <v>168</v>
      </c>
      <c r="D16" s="24">
        <v>10</v>
      </c>
      <c r="E16" s="24">
        <v>0</v>
      </c>
      <c r="F16" s="24">
        <v>14</v>
      </c>
      <c r="G16" s="24">
        <v>3</v>
      </c>
      <c r="H16" s="24">
        <v>63</v>
      </c>
      <c r="I16" s="24">
        <v>7</v>
      </c>
      <c r="J16" s="24">
        <v>6</v>
      </c>
      <c r="K16" s="24">
        <v>12</v>
      </c>
      <c r="L16" s="24">
        <v>5</v>
      </c>
      <c r="M16" s="24">
        <v>33</v>
      </c>
      <c r="N16" s="11" t="s">
        <v>45</v>
      </c>
      <c r="O16" s="24">
        <v>4</v>
      </c>
      <c r="P16" s="24">
        <v>2</v>
      </c>
      <c r="Q16" s="24">
        <v>0</v>
      </c>
      <c r="R16" s="24">
        <v>6</v>
      </c>
      <c r="S16" s="24">
        <v>0</v>
      </c>
      <c r="T16" s="24">
        <v>2</v>
      </c>
      <c r="U16" s="24">
        <v>0</v>
      </c>
      <c r="V16" s="24">
        <v>0</v>
      </c>
      <c r="W16" s="24">
        <v>1</v>
      </c>
      <c r="X16" s="24">
        <v>0</v>
      </c>
      <c r="Y16" s="24">
        <v>10</v>
      </c>
      <c r="Z16" s="24">
        <v>11</v>
      </c>
      <c r="AA16" s="24">
        <v>42</v>
      </c>
      <c r="AB16" s="24">
        <v>2</v>
      </c>
      <c r="AC16" s="24">
        <v>1</v>
      </c>
      <c r="AD16" s="24">
        <v>0</v>
      </c>
      <c r="AE16" s="24">
        <v>2</v>
      </c>
    </row>
    <row r="17" spans="1:31" s="13" customFormat="1" ht="30" customHeight="1">
      <c r="A17" s="11" t="s">
        <v>83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" t="s">
        <v>83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3" customFormat="1" ht="30" customHeight="1">
      <c r="A18" s="11" t="s">
        <v>43</v>
      </c>
      <c r="B18" s="21">
        <v>28335</v>
      </c>
      <c r="C18" s="21">
        <v>16178</v>
      </c>
      <c r="D18" s="56">
        <v>819</v>
      </c>
      <c r="E18" s="24">
        <v>0</v>
      </c>
      <c r="F18" s="56">
        <v>1606</v>
      </c>
      <c r="G18" s="56">
        <v>266</v>
      </c>
      <c r="H18" s="56">
        <v>3309</v>
      </c>
      <c r="I18" s="56">
        <v>557</v>
      </c>
      <c r="J18" s="56">
        <v>1130</v>
      </c>
      <c r="K18" s="56">
        <v>717</v>
      </c>
      <c r="L18" s="56">
        <v>151</v>
      </c>
      <c r="M18" s="56">
        <v>6561</v>
      </c>
      <c r="N18" s="11" t="s">
        <v>43</v>
      </c>
      <c r="O18" s="24">
        <v>390</v>
      </c>
      <c r="P18" s="24">
        <v>295</v>
      </c>
      <c r="Q18" s="24">
        <v>16</v>
      </c>
      <c r="R18" s="24">
        <v>75</v>
      </c>
      <c r="S18" s="24">
        <v>5</v>
      </c>
      <c r="T18" s="24">
        <v>59</v>
      </c>
      <c r="U18" s="24">
        <v>143</v>
      </c>
      <c r="V18" s="24">
        <v>66</v>
      </c>
      <c r="W18" s="24">
        <v>13</v>
      </c>
      <c r="X18" s="24">
        <v>0</v>
      </c>
      <c r="Y18" s="24">
        <v>107</v>
      </c>
      <c r="Z18" s="56">
        <v>1495</v>
      </c>
      <c r="AA18" s="56">
        <v>8657</v>
      </c>
      <c r="AB18" s="24">
        <v>255</v>
      </c>
      <c r="AC18" s="24">
        <v>636</v>
      </c>
      <c r="AD18" s="24">
        <v>442</v>
      </c>
      <c r="AE18" s="24">
        <v>565</v>
      </c>
    </row>
    <row r="19" spans="1:31" s="13" customFormat="1" ht="18.75" customHeight="1">
      <c r="A19" s="11" t="s">
        <v>45</v>
      </c>
      <c r="B19" s="21">
        <v>203</v>
      </c>
      <c r="C19" s="21">
        <v>125</v>
      </c>
      <c r="D19" s="24">
        <v>16</v>
      </c>
      <c r="E19" s="24">
        <v>0</v>
      </c>
      <c r="F19" s="24">
        <v>15</v>
      </c>
      <c r="G19" s="24">
        <v>6</v>
      </c>
      <c r="H19" s="24">
        <v>32</v>
      </c>
      <c r="I19" s="24">
        <v>5</v>
      </c>
      <c r="J19" s="24">
        <v>4</v>
      </c>
      <c r="K19" s="24">
        <v>10</v>
      </c>
      <c r="L19" s="24">
        <v>3</v>
      </c>
      <c r="M19" s="24">
        <v>27</v>
      </c>
      <c r="N19" s="11" t="s">
        <v>45</v>
      </c>
      <c r="O19" s="24">
        <v>2</v>
      </c>
      <c r="P19" s="24">
        <v>3</v>
      </c>
      <c r="Q19" s="24">
        <v>0</v>
      </c>
      <c r="R19" s="24">
        <v>1</v>
      </c>
      <c r="S19" s="24">
        <v>0</v>
      </c>
      <c r="T19" s="24">
        <v>0</v>
      </c>
      <c r="U19" s="24">
        <v>1</v>
      </c>
      <c r="V19" s="24">
        <v>0</v>
      </c>
      <c r="W19" s="24">
        <v>0</v>
      </c>
      <c r="X19" s="24">
        <v>0</v>
      </c>
      <c r="Y19" s="24">
        <v>1</v>
      </c>
      <c r="Z19" s="24">
        <v>9</v>
      </c>
      <c r="AA19" s="24">
        <v>56</v>
      </c>
      <c r="AB19" s="24">
        <v>3</v>
      </c>
      <c r="AC19" s="24">
        <v>3</v>
      </c>
      <c r="AD19" s="24">
        <v>6</v>
      </c>
      <c r="AE19" s="24">
        <v>0</v>
      </c>
    </row>
    <row r="20" spans="1:31" s="13" customFormat="1" ht="30" customHeight="1">
      <c r="A20" s="11" t="s">
        <v>90</v>
      </c>
      <c r="B20" s="2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" t="s">
        <v>90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3" customFormat="1" ht="30" customHeight="1">
      <c r="A21" s="11" t="s">
        <v>43</v>
      </c>
      <c r="B21" s="21">
        <v>4059</v>
      </c>
      <c r="C21" s="21">
        <v>1822</v>
      </c>
      <c r="D21" s="24">
        <v>45</v>
      </c>
      <c r="E21" s="24">
        <v>32</v>
      </c>
      <c r="F21" s="24">
        <v>471</v>
      </c>
      <c r="G21" s="24">
        <v>9</v>
      </c>
      <c r="H21" s="24">
        <v>696</v>
      </c>
      <c r="I21" s="24">
        <v>74</v>
      </c>
      <c r="J21" s="24">
        <v>28</v>
      </c>
      <c r="K21" s="24">
        <v>50</v>
      </c>
      <c r="L21" s="24">
        <v>8</v>
      </c>
      <c r="M21" s="24">
        <v>235</v>
      </c>
      <c r="N21" s="11" t="s">
        <v>43</v>
      </c>
      <c r="O21" s="24">
        <v>94</v>
      </c>
      <c r="P21" s="24">
        <v>8</v>
      </c>
      <c r="Q21" s="24">
        <v>0</v>
      </c>
      <c r="R21" s="24">
        <v>6</v>
      </c>
      <c r="S21" s="24">
        <v>8</v>
      </c>
      <c r="T21" s="24">
        <v>4</v>
      </c>
      <c r="U21" s="24">
        <v>10</v>
      </c>
      <c r="V21" s="24">
        <v>10</v>
      </c>
      <c r="W21" s="24">
        <v>7</v>
      </c>
      <c r="X21" s="24">
        <v>27</v>
      </c>
      <c r="Y21" s="24">
        <v>75</v>
      </c>
      <c r="Z21" s="24">
        <v>243</v>
      </c>
      <c r="AA21" s="56">
        <v>1657</v>
      </c>
      <c r="AB21" s="24">
        <v>250</v>
      </c>
      <c r="AC21" s="24">
        <v>12</v>
      </c>
      <c r="AD21" s="24">
        <v>0</v>
      </c>
      <c r="AE21" s="24">
        <v>0</v>
      </c>
    </row>
    <row r="22" spans="1:31" s="13" customFormat="1" ht="18.75" customHeight="1" thickBot="1">
      <c r="A22" s="15" t="s">
        <v>45</v>
      </c>
      <c r="B22" s="21">
        <v>82</v>
      </c>
      <c r="C22" s="21">
        <v>27</v>
      </c>
      <c r="D22" s="24">
        <v>1</v>
      </c>
      <c r="E22" s="24">
        <v>1</v>
      </c>
      <c r="F22" s="24">
        <v>4</v>
      </c>
      <c r="G22" s="24">
        <v>0</v>
      </c>
      <c r="H22" s="24">
        <v>8</v>
      </c>
      <c r="I22" s="24">
        <v>3</v>
      </c>
      <c r="J22" s="24">
        <v>0</v>
      </c>
      <c r="K22" s="24">
        <v>2</v>
      </c>
      <c r="L22" s="24">
        <v>0</v>
      </c>
      <c r="M22" s="24">
        <v>7</v>
      </c>
      <c r="N22" s="11" t="s">
        <v>45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2</v>
      </c>
      <c r="AA22" s="24">
        <v>39</v>
      </c>
      <c r="AB22" s="24">
        <v>12</v>
      </c>
      <c r="AC22" s="24">
        <v>2</v>
      </c>
      <c r="AD22" s="24">
        <v>0</v>
      </c>
      <c r="AE22" s="24">
        <v>0</v>
      </c>
    </row>
    <row r="23" spans="1:31" s="13" customFormat="1" ht="23.25" customHeight="1">
      <c r="A23" s="110" t="s">
        <v>49</v>
      </c>
      <c r="B23" s="110"/>
      <c r="C23" s="110"/>
      <c r="D23" s="110"/>
      <c r="E23" s="110"/>
      <c r="F23" s="110"/>
      <c r="G23" s="3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="13" customFormat="1" ht="57" customHeight="1">
      <c r="A24" s="17"/>
    </row>
    <row r="25" spans="1:31" s="64" customFormat="1" ht="12" customHeight="1">
      <c r="A25" s="97" t="s">
        <v>309</v>
      </c>
      <c r="B25" s="122"/>
      <c r="C25" s="122"/>
      <c r="D25" s="122"/>
      <c r="E25" s="122"/>
      <c r="F25" s="122"/>
      <c r="G25" s="97" t="s">
        <v>291</v>
      </c>
      <c r="H25" s="122"/>
      <c r="I25" s="122"/>
      <c r="J25" s="122"/>
      <c r="K25" s="122"/>
      <c r="L25" s="122"/>
      <c r="M25" s="122"/>
      <c r="N25" s="97" t="s">
        <v>292</v>
      </c>
      <c r="O25" s="97"/>
      <c r="P25" s="97"/>
      <c r="Q25" s="97"/>
      <c r="R25" s="97"/>
      <c r="S25" s="97"/>
      <c r="T25" s="97"/>
      <c r="U25" s="97"/>
      <c r="V25" s="97"/>
      <c r="W25" s="97" t="s">
        <v>293</v>
      </c>
      <c r="X25" s="97"/>
      <c r="Y25" s="97"/>
      <c r="Z25" s="97"/>
      <c r="AA25" s="97"/>
      <c r="AB25" s="97"/>
      <c r="AC25" s="97"/>
      <c r="AD25" s="97"/>
      <c r="AE25" s="97"/>
    </row>
  </sheetData>
  <sheetProtection/>
  <mergeCells count="26">
    <mergeCell ref="W1:Z1"/>
    <mergeCell ref="A25:F25"/>
    <mergeCell ref="A23:F23"/>
    <mergeCell ref="A2:F2"/>
    <mergeCell ref="A3:A4"/>
    <mergeCell ref="B3:B4"/>
    <mergeCell ref="C3:F3"/>
    <mergeCell ref="A1:F1"/>
    <mergeCell ref="G25:M25"/>
    <mergeCell ref="O3:V3"/>
    <mergeCell ref="AC3:AC4"/>
    <mergeCell ref="AE3:AE4"/>
    <mergeCell ref="AD3:AD4"/>
    <mergeCell ref="W25:AE25"/>
    <mergeCell ref="W3:X3"/>
    <mergeCell ref="Y3:Y4"/>
    <mergeCell ref="AA3:AA4"/>
    <mergeCell ref="AB3:AB4"/>
    <mergeCell ref="Z3:Z4"/>
    <mergeCell ref="G2:L2"/>
    <mergeCell ref="G3:M3"/>
    <mergeCell ref="N1:V1"/>
    <mergeCell ref="G1:M1"/>
    <mergeCell ref="N2:V2"/>
    <mergeCell ref="N25:V25"/>
    <mergeCell ref="N3:N4"/>
  </mergeCells>
  <dataValidations count="1">
    <dataValidation type="whole" allowBlank="1" showInputMessage="1" showErrorMessage="1" errorTitle="嘿嘿！你粉混喔" error="數字必須素整數而且不得小於 0 也應該不會大於 50000000 吧" sqref="O12:AE22 D12:M22">
      <formula1>0</formula1>
      <formula2>50000000</formula2>
    </dataValidation>
  </dataValidations>
  <printOptions horizontalCentered="1" verticalCentered="1"/>
  <pageMargins left="0.5905511811023623" right="0.15748031496062992" top="0.3937007874015748" bottom="0.2362204724409449" header="0.2755905511811024" footer="0.15748031496062992"/>
  <pageSetup fitToWidth="5" horizontalDpi="600" verticalDpi="600" orientation="portrait" paperSize="9" scale="115" r:id="rId1"/>
  <colBreaks count="2" manualBreakCount="2">
    <brk id="6" max="24" man="1"/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AJ13" sqref="AJ13"/>
    </sheetView>
  </sheetViews>
  <sheetFormatPr defaultColWidth="9.00390625" defaultRowHeight="16.5"/>
  <cols>
    <col min="1" max="1" width="18.625" style="19" customWidth="1"/>
    <col min="2" max="2" width="10.25390625" style="19" customWidth="1"/>
    <col min="3" max="3" width="8.375" style="19" customWidth="1"/>
    <col min="4" max="4" width="9.5039062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0" t="s">
        <v>91</v>
      </c>
      <c r="B1" s="70"/>
      <c r="C1" s="70"/>
      <c r="D1" s="70"/>
      <c r="E1" s="70"/>
      <c r="F1" s="70"/>
      <c r="G1" s="70"/>
      <c r="H1" s="98" t="s">
        <v>92</v>
      </c>
      <c r="I1" s="98"/>
      <c r="J1" s="98"/>
      <c r="K1" s="1"/>
      <c r="L1" s="1"/>
      <c r="M1" s="1"/>
      <c r="N1" s="1"/>
      <c r="O1" s="70" t="s">
        <v>91</v>
      </c>
      <c r="P1" s="70"/>
      <c r="Q1" s="70"/>
      <c r="R1" s="70"/>
      <c r="S1" s="70"/>
      <c r="T1" s="70"/>
      <c r="U1" s="70"/>
      <c r="V1" s="70"/>
      <c r="W1" s="70"/>
      <c r="X1" s="95" t="s">
        <v>265</v>
      </c>
      <c r="Y1" s="95"/>
      <c r="Z1" s="95"/>
      <c r="AA1" s="1"/>
      <c r="AB1" s="1"/>
      <c r="AC1" s="1"/>
      <c r="AD1" s="1"/>
      <c r="AE1" s="1"/>
      <c r="AF1" s="1"/>
    </row>
    <row r="2" spans="1:32" s="6" customFormat="1" ht="12.75" customHeight="1" thickBot="1">
      <c r="A2" s="113" t="s">
        <v>10</v>
      </c>
      <c r="B2" s="113"/>
      <c r="C2" s="113"/>
      <c r="D2" s="113"/>
      <c r="E2" s="113"/>
      <c r="F2" s="113"/>
      <c r="G2" s="113"/>
      <c r="H2" s="108" t="s">
        <v>342</v>
      </c>
      <c r="I2" s="108"/>
      <c r="J2" s="108"/>
      <c r="K2" s="108"/>
      <c r="L2" s="108"/>
      <c r="M2" s="108"/>
      <c r="N2" s="4" t="s">
        <v>0</v>
      </c>
      <c r="O2" s="113" t="s">
        <v>10</v>
      </c>
      <c r="P2" s="113"/>
      <c r="Q2" s="113"/>
      <c r="R2" s="113"/>
      <c r="S2" s="113"/>
      <c r="T2" s="113"/>
      <c r="U2" s="113"/>
      <c r="V2" s="113"/>
      <c r="W2" s="113"/>
      <c r="X2" s="20" t="s">
        <v>342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4" t="s">
        <v>52</v>
      </c>
      <c r="B3" s="114" t="s">
        <v>53</v>
      </c>
      <c r="C3" s="100" t="s">
        <v>54</v>
      </c>
      <c r="D3" s="78" t="s">
        <v>93</v>
      </c>
      <c r="E3" s="77"/>
      <c r="F3" s="77"/>
      <c r="G3" s="77"/>
      <c r="H3" s="99" t="s">
        <v>94</v>
      </c>
      <c r="I3" s="99"/>
      <c r="J3" s="99"/>
      <c r="K3" s="99"/>
      <c r="L3" s="99"/>
      <c r="M3" s="99"/>
      <c r="N3" s="99"/>
      <c r="O3" s="74" t="s">
        <v>56</v>
      </c>
      <c r="P3" s="76" t="s">
        <v>95</v>
      </c>
      <c r="Q3" s="77"/>
      <c r="R3" s="77"/>
      <c r="S3" s="77"/>
      <c r="T3" s="77"/>
      <c r="U3" s="77"/>
      <c r="V3" s="77"/>
      <c r="W3" s="77"/>
      <c r="X3" s="99" t="s">
        <v>58</v>
      </c>
      <c r="Y3" s="123"/>
      <c r="Z3" s="100" t="s">
        <v>245</v>
      </c>
      <c r="AA3" s="100" t="s">
        <v>246</v>
      </c>
      <c r="AB3" s="100" t="s">
        <v>247</v>
      </c>
      <c r="AC3" s="100" t="s">
        <v>240</v>
      </c>
      <c r="AD3" s="100" t="s">
        <v>384</v>
      </c>
      <c r="AE3" s="106" t="s">
        <v>385</v>
      </c>
      <c r="AF3" s="104" t="s">
        <v>386</v>
      </c>
    </row>
    <row r="4" spans="1:32" s="7" customFormat="1" ht="48" customHeight="1" thickBot="1">
      <c r="A4" s="75"/>
      <c r="B4" s="87"/>
      <c r="C4" s="115"/>
      <c r="D4" s="8" t="s">
        <v>3</v>
      </c>
      <c r="E4" s="9" t="s">
        <v>177</v>
      </c>
      <c r="F4" s="9" t="s">
        <v>185</v>
      </c>
      <c r="G4" s="9" t="s">
        <v>186</v>
      </c>
      <c r="H4" s="9" t="s">
        <v>59</v>
      </c>
      <c r="I4" s="9" t="s">
        <v>191</v>
      </c>
      <c r="J4" s="9" t="s">
        <v>60</v>
      </c>
      <c r="K4" s="8" t="s">
        <v>61</v>
      </c>
      <c r="L4" s="9" t="s">
        <v>62</v>
      </c>
      <c r="M4" s="9" t="s">
        <v>63</v>
      </c>
      <c r="N4" s="9" t="s">
        <v>64</v>
      </c>
      <c r="O4" s="75"/>
      <c r="P4" s="9" t="s">
        <v>65</v>
      </c>
      <c r="Q4" s="9" t="s">
        <v>66</v>
      </c>
      <c r="R4" s="9" t="s">
        <v>187</v>
      </c>
      <c r="S4" s="9" t="s">
        <v>67</v>
      </c>
      <c r="T4" s="9" t="s">
        <v>68</v>
      </c>
      <c r="U4" s="9" t="s">
        <v>69</v>
      </c>
      <c r="V4" s="9" t="s">
        <v>70</v>
      </c>
      <c r="W4" s="8" t="s">
        <v>71</v>
      </c>
      <c r="X4" s="10" t="s">
        <v>72</v>
      </c>
      <c r="Y4" s="10" t="s">
        <v>73</v>
      </c>
      <c r="Z4" s="101"/>
      <c r="AA4" s="101"/>
      <c r="AB4" s="101"/>
      <c r="AC4" s="101"/>
      <c r="AD4" s="101"/>
      <c r="AE4" s="107"/>
      <c r="AF4" s="105"/>
    </row>
    <row r="5" spans="1:32" s="13" customFormat="1" ht="38.25" customHeight="1">
      <c r="A5" s="11" t="s">
        <v>96</v>
      </c>
      <c r="B5" s="21">
        <f>SUM(B7:B18)</f>
        <v>5620</v>
      </c>
      <c r="C5" s="67"/>
      <c r="D5" s="21">
        <f aca="true" t="shared" si="0" ref="D5:N5">SUM(D7:D18)</f>
        <v>4256</v>
      </c>
      <c r="E5" s="21">
        <f t="shared" si="0"/>
        <v>389</v>
      </c>
      <c r="F5" s="21">
        <f t="shared" si="0"/>
        <v>0</v>
      </c>
      <c r="G5" s="21">
        <f t="shared" si="0"/>
        <v>467</v>
      </c>
      <c r="H5" s="21">
        <f>SUM(H7:H18)</f>
        <v>89</v>
      </c>
      <c r="I5" s="21">
        <f t="shared" si="0"/>
        <v>1337</v>
      </c>
      <c r="J5" s="21">
        <f t="shared" si="0"/>
        <v>214</v>
      </c>
      <c r="K5" s="21">
        <f t="shared" si="0"/>
        <v>159</v>
      </c>
      <c r="L5" s="21">
        <f t="shared" si="0"/>
        <v>559</v>
      </c>
      <c r="M5" s="21">
        <f t="shared" si="0"/>
        <v>113</v>
      </c>
      <c r="N5" s="21">
        <f t="shared" si="0"/>
        <v>403</v>
      </c>
      <c r="O5" s="11" t="s">
        <v>96</v>
      </c>
      <c r="P5" s="21">
        <f aca="true" t="shared" si="1" ref="P5:AF5">SUM(P7:P18)</f>
        <v>222</v>
      </c>
      <c r="Q5" s="21">
        <f>SUM(Q7:Q18)</f>
        <v>146</v>
      </c>
      <c r="R5" s="21">
        <f t="shared" si="1"/>
        <v>12</v>
      </c>
      <c r="S5" s="21">
        <f t="shared" si="1"/>
        <v>41</v>
      </c>
      <c r="T5" s="21">
        <f t="shared" si="1"/>
        <v>13</v>
      </c>
      <c r="U5" s="21">
        <f t="shared" si="1"/>
        <v>28</v>
      </c>
      <c r="V5" s="21">
        <f t="shared" si="1"/>
        <v>26</v>
      </c>
      <c r="W5" s="21">
        <f t="shared" si="1"/>
        <v>13</v>
      </c>
      <c r="X5" s="21">
        <f t="shared" si="1"/>
        <v>17</v>
      </c>
      <c r="Y5" s="21">
        <f t="shared" si="1"/>
        <v>8</v>
      </c>
      <c r="Z5" s="21">
        <f t="shared" si="1"/>
        <v>120</v>
      </c>
      <c r="AA5" s="21">
        <f>SUM(AA7:AA18)</f>
        <v>364</v>
      </c>
      <c r="AB5" s="21">
        <f t="shared" si="1"/>
        <v>707</v>
      </c>
      <c r="AC5" s="21">
        <f t="shared" si="1"/>
        <v>34</v>
      </c>
      <c r="AD5" s="21">
        <f t="shared" si="1"/>
        <v>112</v>
      </c>
      <c r="AE5" s="21">
        <f>SUM(AE7:AE18)</f>
        <v>8</v>
      </c>
      <c r="AF5" s="21">
        <f t="shared" si="1"/>
        <v>19</v>
      </c>
    </row>
    <row r="6" spans="1:32" s="13" customFormat="1" ht="33.75" customHeight="1">
      <c r="A6" s="11" t="s">
        <v>97</v>
      </c>
      <c r="B6" s="68"/>
      <c r="C6" s="2">
        <f>SUM(C7:C18)</f>
        <v>100</v>
      </c>
      <c r="D6" s="2">
        <f>IF(D5&gt;$B$5,999,IF($B$5=0,0,D5/$B$5*100))</f>
        <v>75.72953736654804</v>
      </c>
      <c r="E6" s="2">
        <f aca="true" t="shared" si="2" ref="E6:N6">IF(E5&gt;$B$5,999,IF($B$5=0,0,E5/$B$5*100))</f>
        <v>6.921708185053381</v>
      </c>
      <c r="F6" s="2">
        <f t="shared" si="2"/>
        <v>0</v>
      </c>
      <c r="G6" s="2">
        <f t="shared" si="2"/>
        <v>8.309608540925268</v>
      </c>
      <c r="H6" s="2">
        <f t="shared" si="2"/>
        <v>1.5836298932384343</v>
      </c>
      <c r="I6" s="2">
        <f t="shared" si="2"/>
        <v>23.790035587188612</v>
      </c>
      <c r="J6" s="2">
        <f t="shared" si="2"/>
        <v>3.807829181494662</v>
      </c>
      <c r="K6" s="2">
        <f t="shared" si="2"/>
        <v>2.8291814946619214</v>
      </c>
      <c r="L6" s="2">
        <f t="shared" si="2"/>
        <v>9.946619217081851</v>
      </c>
      <c r="M6" s="2">
        <f t="shared" si="2"/>
        <v>2.0106761565836297</v>
      </c>
      <c r="N6" s="2">
        <f t="shared" si="2"/>
        <v>7.170818505338078</v>
      </c>
      <c r="O6" s="11" t="s">
        <v>97</v>
      </c>
      <c r="P6" s="2">
        <f aca="true" t="shared" si="3" ref="P6:AF6">IF(P5&gt;$B$5,999,IF($B$5=0,0,P5/$B$5*100))</f>
        <v>3.9501779359430604</v>
      </c>
      <c r="Q6" s="2">
        <f t="shared" si="3"/>
        <v>2.597864768683274</v>
      </c>
      <c r="R6" s="2">
        <f t="shared" si="3"/>
        <v>0.21352313167259787</v>
      </c>
      <c r="S6" s="2">
        <f t="shared" si="3"/>
        <v>0.7295373665480427</v>
      </c>
      <c r="T6" s="2">
        <f t="shared" si="3"/>
        <v>0.23131672597864766</v>
      </c>
      <c r="U6" s="2">
        <f t="shared" si="3"/>
        <v>0.498220640569395</v>
      </c>
      <c r="V6" s="2">
        <f t="shared" si="3"/>
        <v>0.4626334519572953</v>
      </c>
      <c r="W6" s="2">
        <f t="shared" si="3"/>
        <v>0.23131672597864766</v>
      </c>
      <c r="X6" s="2">
        <f t="shared" si="3"/>
        <v>0.30249110320284694</v>
      </c>
      <c r="Y6" s="2">
        <f t="shared" si="3"/>
        <v>0.1423487544483986</v>
      </c>
      <c r="Z6" s="2">
        <f t="shared" si="3"/>
        <v>2.135231316725979</v>
      </c>
      <c r="AA6" s="2">
        <f>IF(AA5&gt;$B$5,999,IF($B$5=0,0,AA5/$B$5*100))</f>
        <v>6.476868327402135</v>
      </c>
      <c r="AB6" s="2">
        <f t="shared" si="3"/>
        <v>12.580071174377224</v>
      </c>
      <c r="AC6" s="2">
        <f t="shared" si="3"/>
        <v>0.6049822064056939</v>
      </c>
      <c r="AD6" s="2">
        <f t="shared" si="3"/>
        <v>1.99288256227758</v>
      </c>
      <c r="AE6" s="2">
        <f t="shared" si="3"/>
        <v>0.1423487544483986</v>
      </c>
      <c r="AF6" s="2">
        <f t="shared" si="3"/>
        <v>0.33807829181494664</v>
      </c>
    </row>
    <row r="7" spans="1:32" s="13" customFormat="1" ht="36.75" customHeight="1">
      <c r="A7" s="11" t="s">
        <v>98</v>
      </c>
      <c r="B7" s="21">
        <f>SUM(D7,Z7:AF7)</f>
        <v>12</v>
      </c>
      <c r="C7" s="2">
        <f>B7/$B$5*100</f>
        <v>0.21352313167259787</v>
      </c>
      <c r="D7" s="21">
        <f aca="true" t="shared" si="4" ref="D7:D18">SUM(E7:N7,P7:Y7)</f>
        <v>9</v>
      </c>
      <c r="E7" s="21">
        <v>1</v>
      </c>
      <c r="F7" s="21">
        <v>0</v>
      </c>
      <c r="G7" s="21">
        <v>2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1</v>
      </c>
      <c r="N7" s="21">
        <v>4</v>
      </c>
      <c r="O7" s="11" t="s">
        <v>98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2</v>
      </c>
      <c r="AB7" s="21">
        <v>1</v>
      </c>
      <c r="AC7" s="21">
        <v>0</v>
      </c>
      <c r="AD7" s="21">
        <v>0</v>
      </c>
      <c r="AE7" s="21">
        <v>0</v>
      </c>
      <c r="AF7" s="21">
        <v>0</v>
      </c>
    </row>
    <row r="8" spans="1:32" s="13" customFormat="1" ht="26.25" customHeight="1">
      <c r="A8" s="11" t="s">
        <v>99</v>
      </c>
      <c r="B8" s="21">
        <f aca="true" t="shared" si="5" ref="B8:B18">SUM(D8,Z8:AF8)</f>
        <v>24</v>
      </c>
      <c r="C8" s="2">
        <f aca="true" t="shared" si="6" ref="C8:C18">B8/$B$5*100</f>
        <v>0.42704626334519574</v>
      </c>
      <c r="D8" s="21">
        <f t="shared" si="4"/>
        <v>13</v>
      </c>
      <c r="E8" s="21">
        <v>0</v>
      </c>
      <c r="F8" s="21">
        <v>0</v>
      </c>
      <c r="G8" s="21">
        <v>1</v>
      </c>
      <c r="H8" s="21">
        <v>0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7</v>
      </c>
      <c r="O8" s="11" t="s">
        <v>99</v>
      </c>
      <c r="P8" s="21">
        <v>2</v>
      </c>
      <c r="Q8" s="21">
        <v>1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1</v>
      </c>
      <c r="AA8" s="21">
        <v>1</v>
      </c>
      <c r="AB8" s="21">
        <v>8</v>
      </c>
      <c r="AC8" s="21">
        <v>0</v>
      </c>
      <c r="AD8" s="21">
        <v>1</v>
      </c>
      <c r="AE8" s="21">
        <v>0</v>
      </c>
      <c r="AF8" s="21">
        <v>0</v>
      </c>
    </row>
    <row r="9" spans="1:32" s="13" customFormat="1" ht="26.25" customHeight="1">
      <c r="A9" s="11" t="s">
        <v>100</v>
      </c>
      <c r="B9" s="21">
        <f t="shared" si="5"/>
        <v>361</v>
      </c>
      <c r="C9" s="2">
        <f t="shared" si="6"/>
        <v>6.423487544483986</v>
      </c>
      <c r="D9" s="21">
        <f t="shared" si="4"/>
        <v>251</v>
      </c>
      <c r="E9" s="21">
        <v>7</v>
      </c>
      <c r="F9" s="21">
        <v>0</v>
      </c>
      <c r="G9" s="21">
        <v>32</v>
      </c>
      <c r="H9" s="21">
        <v>2</v>
      </c>
      <c r="I9" s="21">
        <v>52</v>
      </c>
      <c r="J9" s="21">
        <v>9</v>
      </c>
      <c r="K9" s="21">
        <v>4</v>
      </c>
      <c r="L9" s="21">
        <v>33</v>
      </c>
      <c r="M9" s="21">
        <v>9</v>
      </c>
      <c r="N9" s="21">
        <v>45</v>
      </c>
      <c r="O9" s="11" t="s">
        <v>100</v>
      </c>
      <c r="P9" s="21">
        <v>10</v>
      </c>
      <c r="Q9" s="21">
        <v>23</v>
      </c>
      <c r="R9" s="21">
        <v>3</v>
      </c>
      <c r="S9" s="21">
        <v>0</v>
      </c>
      <c r="T9" s="21">
        <v>3</v>
      </c>
      <c r="U9" s="21">
        <v>2</v>
      </c>
      <c r="V9" s="21">
        <v>1</v>
      </c>
      <c r="W9" s="21">
        <v>3</v>
      </c>
      <c r="X9" s="21">
        <v>9</v>
      </c>
      <c r="Y9" s="21">
        <v>4</v>
      </c>
      <c r="Z9" s="21">
        <v>4</v>
      </c>
      <c r="AA9" s="21">
        <v>21</v>
      </c>
      <c r="AB9" s="21">
        <v>67</v>
      </c>
      <c r="AC9" s="21">
        <v>5</v>
      </c>
      <c r="AD9" s="21">
        <v>6</v>
      </c>
      <c r="AE9" s="21">
        <v>2</v>
      </c>
      <c r="AF9" s="21">
        <v>5</v>
      </c>
    </row>
    <row r="10" spans="1:32" s="13" customFormat="1" ht="26.25" customHeight="1">
      <c r="A10" s="11" t="s">
        <v>101</v>
      </c>
      <c r="B10" s="21">
        <f t="shared" si="5"/>
        <v>1</v>
      </c>
      <c r="C10" s="2">
        <f t="shared" si="6"/>
        <v>0.017793594306049824</v>
      </c>
      <c r="D10" s="21">
        <f t="shared" si="4"/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11" t="s">
        <v>101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38.25" customHeight="1">
      <c r="A11" s="11" t="s">
        <v>102</v>
      </c>
      <c r="B11" s="21">
        <f t="shared" si="5"/>
        <v>1854</v>
      </c>
      <c r="C11" s="2">
        <f t="shared" si="6"/>
        <v>32.989323843416365</v>
      </c>
      <c r="D11" s="21">
        <f t="shared" si="4"/>
        <v>1371</v>
      </c>
      <c r="E11" s="21">
        <v>136</v>
      </c>
      <c r="F11" s="21">
        <v>0</v>
      </c>
      <c r="G11" s="21">
        <v>130</v>
      </c>
      <c r="H11" s="21">
        <v>61</v>
      </c>
      <c r="I11" s="21">
        <v>369</v>
      </c>
      <c r="J11" s="21">
        <v>41</v>
      </c>
      <c r="K11" s="21">
        <v>46</v>
      </c>
      <c r="L11" s="21">
        <v>225</v>
      </c>
      <c r="M11" s="21">
        <v>59</v>
      </c>
      <c r="N11" s="21">
        <v>82</v>
      </c>
      <c r="O11" s="11" t="s">
        <v>102</v>
      </c>
      <c r="P11" s="21">
        <v>68</v>
      </c>
      <c r="Q11" s="21">
        <v>85</v>
      </c>
      <c r="R11" s="21">
        <v>2</v>
      </c>
      <c r="S11" s="21">
        <v>18</v>
      </c>
      <c r="T11" s="21">
        <v>9</v>
      </c>
      <c r="U11" s="21">
        <v>9</v>
      </c>
      <c r="V11" s="21">
        <v>13</v>
      </c>
      <c r="W11" s="21">
        <v>7</v>
      </c>
      <c r="X11" s="21">
        <v>7</v>
      </c>
      <c r="Y11" s="21">
        <v>4</v>
      </c>
      <c r="Z11" s="21">
        <v>84</v>
      </c>
      <c r="AA11" s="21">
        <v>159</v>
      </c>
      <c r="AB11" s="21">
        <v>182</v>
      </c>
      <c r="AC11" s="21">
        <v>5</v>
      </c>
      <c r="AD11" s="21">
        <v>48</v>
      </c>
      <c r="AE11" s="21">
        <v>1</v>
      </c>
      <c r="AF11" s="21">
        <v>4</v>
      </c>
    </row>
    <row r="12" spans="1:32" s="13" customFormat="1" ht="26.25" customHeight="1">
      <c r="A12" s="11" t="s">
        <v>103</v>
      </c>
      <c r="B12" s="21">
        <f t="shared" si="5"/>
        <v>4</v>
      </c>
      <c r="C12" s="2">
        <f t="shared" si="6"/>
        <v>0.0711743772241993</v>
      </c>
      <c r="D12" s="21">
        <f t="shared" si="4"/>
        <v>2</v>
      </c>
      <c r="E12" s="21">
        <v>0</v>
      </c>
      <c r="F12" s="21">
        <v>0</v>
      </c>
      <c r="G12" s="21">
        <v>0</v>
      </c>
      <c r="H12" s="21">
        <v>0</v>
      </c>
      <c r="I12" s="21">
        <v>1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11" t="s">
        <v>103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</row>
    <row r="13" spans="1:32" s="13" customFormat="1" ht="26.25" customHeight="1">
      <c r="A13" s="11" t="s">
        <v>104</v>
      </c>
      <c r="B13" s="21">
        <f t="shared" si="5"/>
        <v>0</v>
      </c>
      <c r="C13" s="2">
        <f t="shared" si="6"/>
        <v>0</v>
      </c>
      <c r="D13" s="21">
        <f t="shared" si="4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1" t="s">
        <v>104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s="13" customFormat="1" ht="26.25" customHeight="1">
      <c r="A14" s="11" t="s">
        <v>105</v>
      </c>
      <c r="B14" s="21">
        <f t="shared" si="5"/>
        <v>338</v>
      </c>
      <c r="C14" s="2">
        <f t="shared" si="6"/>
        <v>6.014234875444839</v>
      </c>
      <c r="D14" s="21">
        <f t="shared" si="4"/>
        <v>254</v>
      </c>
      <c r="E14" s="21">
        <v>2</v>
      </c>
      <c r="F14" s="21">
        <v>0</v>
      </c>
      <c r="G14" s="21">
        <v>27</v>
      </c>
      <c r="H14" s="21">
        <v>1</v>
      </c>
      <c r="I14" s="21">
        <v>73</v>
      </c>
      <c r="J14" s="21">
        <v>13</v>
      </c>
      <c r="K14" s="21">
        <v>14</v>
      </c>
      <c r="L14" s="21">
        <v>30</v>
      </c>
      <c r="M14" s="21">
        <v>3</v>
      </c>
      <c r="N14" s="21">
        <v>76</v>
      </c>
      <c r="O14" s="11" t="s">
        <v>105</v>
      </c>
      <c r="P14" s="21">
        <v>4</v>
      </c>
      <c r="Q14" s="21">
        <v>6</v>
      </c>
      <c r="R14" s="21">
        <v>1</v>
      </c>
      <c r="S14" s="21">
        <v>2</v>
      </c>
      <c r="T14" s="21">
        <v>0</v>
      </c>
      <c r="U14" s="21">
        <v>2</v>
      </c>
      <c r="V14" s="21">
        <v>0</v>
      </c>
      <c r="W14" s="21">
        <v>0</v>
      </c>
      <c r="X14" s="21">
        <v>0</v>
      </c>
      <c r="Y14" s="21">
        <v>0</v>
      </c>
      <c r="Z14" s="21">
        <v>12</v>
      </c>
      <c r="AA14" s="21">
        <v>28</v>
      </c>
      <c r="AB14" s="21">
        <v>42</v>
      </c>
      <c r="AC14" s="21">
        <v>0</v>
      </c>
      <c r="AD14" s="21">
        <v>2</v>
      </c>
      <c r="AE14" s="21">
        <v>0</v>
      </c>
      <c r="AF14" s="21">
        <v>0</v>
      </c>
    </row>
    <row r="15" spans="1:32" s="13" customFormat="1" ht="38.25" customHeight="1">
      <c r="A15" s="11" t="s">
        <v>106</v>
      </c>
      <c r="B15" s="21">
        <f t="shared" si="5"/>
        <v>671</v>
      </c>
      <c r="C15" s="2">
        <f t="shared" si="6"/>
        <v>11.93950177935943</v>
      </c>
      <c r="D15" s="21">
        <f t="shared" si="4"/>
        <v>446</v>
      </c>
      <c r="E15" s="21">
        <v>33</v>
      </c>
      <c r="F15" s="21">
        <v>0</v>
      </c>
      <c r="G15" s="21">
        <v>50</v>
      </c>
      <c r="H15" s="21">
        <v>5</v>
      </c>
      <c r="I15" s="21">
        <v>114</v>
      </c>
      <c r="J15" s="21">
        <v>15</v>
      </c>
      <c r="K15" s="21">
        <v>26</v>
      </c>
      <c r="L15" s="21">
        <v>29</v>
      </c>
      <c r="M15" s="21">
        <v>3</v>
      </c>
      <c r="N15" s="21">
        <v>96</v>
      </c>
      <c r="O15" s="11" t="s">
        <v>106</v>
      </c>
      <c r="P15" s="21">
        <v>33</v>
      </c>
      <c r="Q15" s="21">
        <v>6</v>
      </c>
      <c r="R15" s="21">
        <v>6</v>
      </c>
      <c r="S15" s="21">
        <v>16</v>
      </c>
      <c r="T15" s="21">
        <v>0</v>
      </c>
      <c r="U15" s="21">
        <v>7</v>
      </c>
      <c r="V15" s="21">
        <v>3</v>
      </c>
      <c r="W15" s="21">
        <v>3</v>
      </c>
      <c r="X15" s="21">
        <v>1</v>
      </c>
      <c r="Y15" s="21">
        <v>0</v>
      </c>
      <c r="Z15" s="21">
        <v>0</v>
      </c>
      <c r="AA15" s="21">
        <v>58</v>
      </c>
      <c r="AB15" s="21">
        <v>162</v>
      </c>
      <c r="AC15" s="21">
        <v>0</v>
      </c>
      <c r="AD15" s="21">
        <v>2</v>
      </c>
      <c r="AE15" s="21">
        <v>2</v>
      </c>
      <c r="AF15" s="21">
        <v>1</v>
      </c>
    </row>
    <row r="16" spans="1:32" s="13" customFormat="1" ht="26.25" customHeight="1">
      <c r="A16" s="11" t="s">
        <v>107</v>
      </c>
      <c r="B16" s="21">
        <f t="shared" si="5"/>
        <v>1655</v>
      </c>
      <c r="C16" s="2">
        <f t="shared" si="6"/>
        <v>29.448398576512457</v>
      </c>
      <c r="D16" s="21">
        <f t="shared" si="4"/>
        <v>1377</v>
      </c>
      <c r="E16" s="21">
        <v>144</v>
      </c>
      <c r="F16" s="21">
        <v>0</v>
      </c>
      <c r="G16" s="21">
        <v>164</v>
      </c>
      <c r="H16" s="21">
        <v>15</v>
      </c>
      <c r="I16" s="21">
        <v>624</v>
      </c>
      <c r="J16" s="21">
        <v>66</v>
      </c>
      <c r="K16" s="21">
        <v>44</v>
      </c>
      <c r="L16" s="21">
        <v>143</v>
      </c>
      <c r="M16" s="21">
        <v>34</v>
      </c>
      <c r="N16" s="21">
        <v>62</v>
      </c>
      <c r="O16" s="11" t="s">
        <v>107</v>
      </c>
      <c r="P16" s="21">
        <v>64</v>
      </c>
      <c r="Q16" s="21">
        <v>14</v>
      </c>
      <c r="R16" s="21">
        <v>0</v>
      </c>
      <c r="S16" s="21">
        <v>0</v>
      </c>
      <c r="T16" s="21">
        <v>0</v>
      </c>
      <c r="U16" s="21">
        <v>2</v>
      </c>
      <c r="V16" s="21">
        <v>1</v>
      </c>
      <c r="W16" s="21">
        <v>0</v>
      </c>
      <c r="X16" s="21">
        <v>0</v>
      </c>
      <c r="Y16" s="21">
        <v>0</v>
      </c>
      <c r="Z16" s="21">
        <v>2</v>
      </c>
      <c r="AA16" s="21">
        <v>82</v>
      </c>
      <c r="AB16" s="21">
        <v>160</v>
      </c>
      <c r="AC16" s="21">
        <v>17</v>
      </c>
      <c r="AD16" s="21">
        <v>11</v>
      </c>
      <c r="AE16" s="21">
        <v>0</v>
      </c>
      <c r="AF16" s="21">
        <v>6</v>
      </c>
    </row>
    <row r="17" spans="1:32" s="13" customFormat="1" ht="26.25" customHeight="1">
      <c r="A17" s="11" t="s">
        <v>108</v>
      </c>
      <c r="B17" s="21">
        <f t="shared" si="5"/>
        <v>506</v>
      </c>
      <c r="C17" s="2">
        <f t="shared" si="6"/>
        <v>9.00355871886121</v>
      </c>
      <c r="D17" s="21">
        <f t="shared" si="4"/>
        <v>385</v>
      </c>
      <c r="E17" s="21">
        <v>61</v>
      </c>
      <c r="F17" s="21">
        <v>0</v>
      </c>
      <c r="G17" s="21">
        <v>47</v>
      </c>
      <c r="H17" s="21">
        <v>4</v>
      </c>
      <c r="I17" s="21">
        <v>64</v>
      </c>
      <c r="J17" s="21">
        <v>59</v>
      </c>
      <c r="K17" s="21">
        <v>1</v>
      </c>
      <c r="L17" s="21">
        <v>86</v>
      </c>
      <c r="M17" s="21">
        <v>1</v>
      </c>
      <c r="N17" s="21">
        <v>3</v>
      </c>
      <c r="O17" s="11" t="s">
        <v>108</v>
      </c>
      <c r="P17" s="21">
        <v>36</v>
      </c>
      <c r="Q17" s="21">
        <v>7</v>
      </c>
      <c r="R17" s="21">
        <v>0</v>
      </c>
      <c r="S17" s="21">
        <v>3</v>
      </c>
      <c r="T17" s="21">
        <v>0</v>
      </c>
      <c r="U17" s="21">
        <v>5</v>
      </c>
      <c r="V17" s="21">
        <v>8</v>
      </c>
      <c r="W17" s="21">
        <v>0</v>
      </c>
      <c r="X17" s="21">
        <v>0</v>
      </c>
      <c r="Y17" s="21">
        <v>0</v>
      </c>
      <c r="Z17" s="21">
        <v>17</v>
      </c>
      <c r="AA17" s="21">
        <v>6</v>
      </c>
      <c r="AB17" s="21">
        <v>47</v>
      </c>
      <c r="AC17" s="21">
        <v>4</v>
      </c>
      <c r="AD17" s="21">
        <v>42</v>
      </c>
      <c r="AE17" s="21">
        <v>2</v>
      </c>
      <c r="AF17" s="21">
        <v>3</v>
      </c>
    </row>
    <row r="18" spans="1:32" s="13" customFormat="1" ht="26.25" customHeight="1" thickBot="1">
      <c r="A18" s="11" t="s">
        <v>109</v>
      </c>
      <c r="B18" s="21">
        <f t="shared" si="5"/>
        <v>194</v>
      </c>
      <c r="C18" s="2">
        <f t="shared" si="6"/>
        <v>3.4519572953736657</v>
      </c>
      <c r="D18" s="21">
        <f t="shared" si="4"/>
        <v>147</v>
      </c>
      <c r="E18" s="21">
        <v>5</v>
      </c>
      <c r="F18" s="21">
        <v>0</v>
      </c>
      <c r="G18" s="21">
        <v>14</v>
      </c>
      <c r="H18" s="21">
        <v>1</v>
      </c>
      <c r="I18" s="21">
        <v>39</v>
      </c>
      <c r="J18" s="21">
        <v>8</v>
      </c>
      <c r="K18" s="21">
        <v>23</v>
      </c>
      <c r="L18" s="21">
        <v>13</v>
      </c>
      <c r="M18" s="21">
        <v>3</v>
      </c>
      <c r="N18" s="21">
        <v>28</v>
      </c>
      <c r="O18" s="11" t="s">
        <v>109</v>
      </c>
      <c r="P18" s="21">
        <v>5</v>
      </c>
      <c r="Q18" s="21">
        <v>4</v>
      </c>
      <c r="R18" s="21">
        <v>0</v>
      </c>
      <c r="S18" s="21">
        <v>2</v>
      </c>
      <c r="T18" s="21">
        <v>1</v>
      </c>
      <c r="U18" s="21">
        <v>1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6</v>
      </c>
      <c r="AB18" s="21">
        <v>37</v>
      </c>
      <c r="AC18" s="21">
        <v>3</v>
      </c>
      <c r="AD18" s="21">
        <v>0</v>
      </c>
      <c r="AE18" s="21">
        <v>1</v>
      </c>
      <c r="AF18" s="21">
        <v>0</v>
      </c>
    </row>
    <row r="19" spans="1:32" s="6" customFormat="1" ht="22.5" customHeight="1">
      <c r="A19" s="116" t="s">
        <v>81</v>
      </c>
      <c r="B19" s="116"/>
      <c r="C19" s="116"/>
      <c r="D19" s="116"/>
      <c r="E19" s="116"/>
      <c r="F19" s="116"/>
      <c r="G19" s="116"/>
      <c r="H19" s="30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="13" customFormat="1" ht="110.25" customHeight="1">
      <c r="A20" s="13" t="s">
        <v>82</v>
      </c>
    </row>
    <row r="21" spans="1:32" s="13" customFormat="1" ht="11.25" customHeight="1">
      <c r="A21" s="117" t="s">
        <v>389</v>
      </c>
      <c r="B21" s="69"/>
      <c r="C21" s="69"/>
      <c r="D21" s="69"/>
      <c r="E21" s="69"/>
      <c r="F21" s="69"/>
      <c r="G21" s="69"/>
      <c r="H21" s="69" t="s">
        <v>294</v>
      </c>
      <c r="I21" s="82"/>
      <c r="J21" s="82"/>
      <c r="K21" s="82"/>
      <c r="L21" s="82"/>
      <c r="M21" s="82"/>
      <c r="N21" s="82"/>
      <c r="O21" s="69" t="s">
        <v>295</v>
      </c>
      <c r="P21" s="69"/>
      <c r="Q21" s="69"/>
      <c r="R21" s="69"/>
      <c r="S21" s="69"/>
      <c r="T21" s="69"/>
      <c r="U21" s="69"/>
      <c r="V21" s="69"/>
      <c r="W21" s="69"/>
      <c r="X21" s="69" t="s">
        <v>296</v>
      </c>
      <c r="Y21" s="69"/>
      <c r="Z21" s="69"/>
      <c r="AA21" s="69"/>
      <c r="AB21" s="69"/>
      <c r="AC21" s="69"/>
      <c r="AD21" s="69"/>
      <c r="AE21" s="69"/>
      <c r="AF21" s="69"/>
    </row>
  </sheetData>
  <sheetProtection/>
  <mergeCells count="27">
    <mergeCell ref="A1:G1"/>
    <mergeCell ref="H1:J1"/>
    <mergeCell ref="O1:W1"/>
    <mergeCell ref="X1:Z1"/>
    <mergeCell ref="A2:G2"/>
    <mergeCell ref="H2:M2"/>
    <mergeCell ref="O2:W2"/>
    <mergeCell ref="Z3:Z4"/>
    <mergeCell ref="AA3:AA4"/>
    <mergeCell ref="AB3:AB4"/>
    <mergeCell ref="AC3:AC4"/>
    <mergeCell ref="A3:A4"/>
    <mergeCell ref="B3:B4"/>
    <mergeCell ref="C3:C4"/>
    <mergeCell ref="D3:G3"/>
    <mergeCell ref="H3:N3"/>
    <mergeCell ref="O3:O4"/>
    <mergeCell ref="AD3:AD4"/>
    <mergeCell ref="AE3:AE4"/>
    <mergeCell ref="AF3:AF4"/>
    <mergeCell ref="A19:G19"/>
    <mergeCell ref="A21:G21"/>
    <mergeCell ref="H21:N21"/>
    <mergeCell ref="O21:W21"/>
    <mergeCell ref="X21:AF21"/>
    <mergeCell ref="P3:W3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8 P7:AF18">
      <formula1>0</formula1>
      <formula2>50000000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zoomScale="124" zoomScaleNormal="124" zoomScalePageLayoutView="0" workbookViewId="0" topLeftCell="A4">
      <selection activeCell="A6" sqref="A6:IV6"/>
    </sheetView>
  </sheetViews>
  <sheetFormatPr defaultColWidth="9.00390625" defaultRowHeight="16.5"/>
  <cols>
    <col min="1" max="1" width="18.625" style="19" customWidth="1"/>
    <col min="2" max="2" width="9.375" style="19" customWidth="1"/>
    <col min="3" max="3" width="8.50390625" style="19" customWidth="1"/>
    <col min="4" max="4" width="9.12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0" t="s">
        <v>110</v>
      </c>
      <c r="B1" s="70"/>
      <c r="C1" s="70"/>
      <c r="D1" s="70"/>
      <c r="E1" s="70"/>
      <c r="F1" s="70"/>
      <c r="G1" s="70"/>
      <c r="H1" s="98" t="s">
        <v>92</v>
      </c>
      <c r="I1" s="98"/>
      <c r="J1" s="98"/>
      <c r="K1" s="98"/>
      <c r="L1" s="98"/>
      <c r="M1" s="98"/>
      <c r="N1" s="98"/>
      <c r="O1" s="70" t="s">
        <v>110</v>
      </c>
      <c r="P1" s="70"/>
      <c r="Q1" s="70"/>
      <c r="R1" s="70"/>
      <c r="S1" s="70"/>
      <c r="T1" s="70"/>
      <c r="U1" s="70"/>
      <c r="V1" s="70"/>
      <c r="W1" s="70"/>
      <c r="X1" s="95" t="s">
        <v>265</v>
      </c>
      <c r="Y1" s="95"/>
      <c r="Z1" s="95"/>
      <c r="AA1" s="1"/>
      <c r="AB1" s="1"/>
      <c r="AC1" s="1"/>
      <c r="AD1" s="1"/>
      <c r="AE1" s="1"/>
      <c r="AF1" s="1"/>
    </row>
    <row r="2" spans="1:32" s="6" customFormat="1" ht="12.75" customHeight="1" thickBot="1">
      <c r="A2" s="113" t="s">
        <v>10</v>
      </c>
      <c r="B2" s="113"/>
      <c r="C2" s="113"/>
      <c r="D2" s="113"/>
      <c r="E2" s="113"/>
      <c r="F2" s="113"/>
      <c r="G2" s="113"/>
      <c r="H2" s="108" t="s">
        <v>342</v>
      </c>
      <c r="I2" s="108"/>
      <c r="J2" s="108"/>
      <c r="K2" s="108"/>
      <c r="L2" s="108"/>
      <c r="M2" s="108"/>
      <c r="N2" s="4" t="s">
        <v>0</v>
      </c>
      <c r="O2" s="113" t="s">
        <v>10</v>
      </c>
      <c r="P2" s="113"/>
      <c r="Q2" s="113"/>
      <c r="R2" s="113"/>
      <c r="S2" s="113"/>
      <c r="T2" s="113"/>
      <c r="U2" s="113"/>
      <c r="V2" s="113"/>
      <c r="W2" s="113"/>
      <c r="X2" s="20" t="s">
        <v>342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4" t="s">
        <v>52</v>
      </c>
      <c r="B3" s="114" t="s">
        <v>53</v>
      </c>
      <c r="C3" s="100" t="s">
        <v>54</v>
      </c>
      <c r="D3" s="124" t="s">
        <v>111</v>
      </c>
      <c r="E3" s="99"/>
      <c r="F3" s="99"/>
      <c r="G3" s="99"/>
      <c r="H3" s="99" t="s">
        <v>112</v>
      </c>
      <c r="I3" s="99"/>
      <c r="J3" s="99"/>
      <c r="K3" s="99"/>
      <c r="L3" s="99"/>
      <c r="M3" s="99"/>
      <c r="N3" s="99"/>
      <c r="O3" s="74" t="s">
        <v>56</v>
      </c>
      <c r="P3" s="76" t="s">
        <v>113</v>
      </c>
      <c r="Q3" s="77"/>
      <c r="R3" s="77"/>
      <c r="S3" s="77"/>
      <c r="T3" s="77"/>
      <c r="U3" s="77"/>
      <c r="V3" s="77"/>
      <c r="W3" s="77"/>
      <c r="X3" s="28" t="s">
        <v>114</v>
      </c>
      <c r="Y3" s="29"/>
      <c r="Z3" s="100" t="s">
        <v>245</v>
      </c>
      <c r="AA3" s="100" t="s">
        <v>246</v>
      </c>
      <c r="AB3" s="100" t="s">
        <v>247</v>
      </c>
      <c r="AC3" s="100" t="s">
        <v>240</v>
      </c>
      <c r="AD3" s="100" t="s">
        <v>384</v>
      </c>
      <c r="AE3" s="106" t="s">
        <v>385</v>
      </c>
      <c r="AF3" s="104" t="s">
        <v>386</v>
      </c>
    </row>
    <row r="4" spans="1:32" s="7" customFormat="1" ht="48" customHeight="1" thickBot="1">
      <c r="A4" s="75"/>
      <c r="B4" s="87"/>
      <c r="C4" s="115"/>
      <c r="D4" s="8" t="s">
        <v>3</v>
      </c>
      <c r="E4" s="9" t="s">
        <v>177</v>
      </c>
      <c r="F4" s="9" t="s">
        <v>185</v>
      </c>
      <c r="G4" s="9" t="s">
        <v>186</v>
      </c>
      <c r="H4" s="9" t="s">
        <v>59</v>
      </c>
      <c r="I4" s="9" t="s">
        <v>191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64</v>
      </c>
      <c r="O4" s="75"/>
      <c r="P4" s="9" t="s">
        <v>65</v>
      </c>
      <c r="Q4" s="9" t="s">
        <v>66</v>
      </c>
      <c r="R4" s="9" t="s">
        <v>187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101"/>
      <c r="AA4" s="101"/>
      <c r="AB4" s="101"/>
      <c r="AC4" s="101"/>
      <c r="AD4" s="101"/>
      <c r="AE4" s="107"/>
      <c r="AF4" s="105"/>
    </row>
    <row r="5" spans="1:32" s="13" customFormat="1" ht="46.5" customHeight="1">
      <c r="A5" s="11" t="s">
        <v>96</v>
      </c>
      <c r="B5" s="21">
        <f>SUM(B7:B15)</f>
        <v>26442</v>
      </c>
      <c r="C5" s="67"/>
      <c r="D5" s="21">
        <f aca="true" t="shared" si="0" ref="D5:N5">SUM(D7:D15)</f>
        <v>18494</v>
      </c>
      <c r="E5" s="21">
        <f t="shared" si="0"/>
        <v>1191</v>
      </c>
      <c r="F5" s="21">
        <f t="shared" si="0"/>
        <v>1</v>
      </c>
      <c r="G5" s="21">
        <f t="shared" si="0"/>
        <v>1462</v>
      </c>
      <c r="H5" s="21">
        <f>SUM(H7:H15)</f>
        <v>409</v>
      </c>
      <c r="I5" s="21">
        <f t="shared" si="0"/>
        <v>6000</v>
      </c>
      <c r="J5" s="21">
        <f t="shared" si="0"/>
        <v>496</v>
      </c>
      <c r="K5" s="21">
        <f t="shared" si="0"/>
        <v>549</v>
      </c>
      <c r="L5" s="21">
        <f t="shared" si="0"/>
        <v>1692</v>
      </c>
      <c r="M5" s="21">
        <f t="shared" si="0"/>
        <v>137</v>
      </c>
      <c r="N5" s="21">
        <f t="shared" si="0"/>
        <v>5035</v>
      </c>
      <c r="O5" s="11" t="s">
        <v>96</v>
      </c>
      <c r="P5" s="21">
        <f aca="true" t="shared" si="1" ref="P5:AF5">SUM(P7:P15)</f>
        <v>494</v>
      </c>
      <c r="Q5" s="21">
        <f>SUM(Q7:Q15)</f>
        <v>392</v>
      </c>
      <c r="R5" s="21">
        <f t="shared" si="1"/>
        <v>22</v>
      </c>
      <c r="S5" s="21">
        <f t="shared" si="1"/>
        <v>175</v>
      </c>
      <c r="T5" s="21">
        <f t="shared" si="1"/>
        <v>11</v>
      </c>
      <c r="U5" s="21">
        <f t="shared" si="1"/>
        <v>149</v>
      </c>
      <c r="V5" s="21">
        <f t="shared" si="1"/>
        <v>106</v>
      </c>
      <c r="W5" s="21">
        <f t="shared" si="1"/>
        <v>120</v>
      </c>
      <c r="X5" s="21">
        <f t="shared" si="1"/>
        <v>49</v>
      </c>
      <c r="Y5" s="21">
        <f t="shared" si="1"/>
        <v>4</v>
      </c>
      <c r="Z5" s="21">
        <f t="shared" si="1"/>
        <v>662</v>
      </c>
      <c r="AA5" s="21">
        <f>SUM(AA7:AA15)</f>
        <v>1335</v>
      </c>
      <c r="AB5" s="21">
        <f t="shared" si="1"/>
        <v>5557</v>
      </c>
      <c r="AC5" s="21">
        <f t="shared" si="1"/>
        <v>50</v>
      </c>
      <c r="AD5" s="21">
        <f t="shared" si="1"/>
        <v>127</v>
      </c>
      <c r="AE5" s="21">
        <f>SUM(AE7:AE15)</f>
        <v>49</v>
      </c>
      <c r="AF5" s="21">
        <f t="shared" si="1"/>
        <v>168</v>
      </c>
    </row>
    <row r="6" spans="1:32" s="13" customFormat="1" ht="41.25" customHeight="1">
      <c r="A6" s="11" t="s">
        <v>97</v>
      </c>
      <c r="B6" s="68"/>
      <c r="C6" s="2">
        <f>SUM(C7:C15)</f>
        <v>100</v>
      </c>
      <c r="D6" s="2">
        <f>IF(D5&gt;$B$5,999,IF($B$5=0,0,D5/$B$5*100))</f>
        <v>69.9417593222903</v>
      </c>
      <c r="E6" s="2">
        <f aca="true" t="shared" si="2" ref="E6:N6">IF(E5&gt;$B$5,999,IF($B$5=0,0,E5/$B$5*100))</f>
        <v>4.504197867029725</v>
      </c>
      <c r="F6" s="2">
        <f t="shared" si="2"/>
        <v>0.003781862188941835</v>
      </c>
      <c r="G6" s="2">
        <f t="shared" si="2"/>
        <v>5.529082520232962</v>
      </c>
      <c r="H6" s="2">
        <f t="shared" si="2"/>
        <v>1.5467816352772106</v>
      </c>
      <c r="I6" s="2">
        <f t="shared" si="2"/>
        <v>22.69117313365101</v>
      </c>
      <c r="J6" s="2">
        <f t="shared" si="2"/>
        <v>1.8758036457151503</v>
      </c>
      <c r="K6" s="2">
        <f t="shared" si="2"/>
        <v>2.0762423417290674</v>
      </c>
      <c r="L6" s="2">
        <f t="shared" si="2"/>
        <v>6.398910823689585</v>
      </c>
      <c r="M6" s="2">
        <f t="shared" si="2"/>
        <v>0.5181151198850314</v>
      </c>
      <c r="N6" s="2">
        <f t="shared" si="2"/>
        <v>19.04167612132214</v>
      </c>
      <c r="O6" s="11" t="s">
        <v>97</v>
      </c>
      <c r="P6" s="2">
        <f aca="true" t="shared" si="3" ref="P6:AF6">IF(P5&gt;$B$5,999,IF($B$5=0,0,P5/$B$5*100))</f>
        <v>1.8682399213372665</v>
      </c>
      <c r="Q6" s="2">
        <f t="shared" si="3"/>
        <v>1.4824899780651994</v>
      </c>
      <c r="R6" s="2">
        <f t="shared" si="3"/>
        <v>0.08320096815672037</v>
      </c>
      <c r="S6" s="2">
        <f t="shared" si="3"/>
        <v>0.661825883064821</v>
      </c>
      <c r="T6" s="2">
        <f t="shared" si="3"/>
        <v>0.041600484078360186</v>
      </c>
      <c r="U6" s="2">
        <f t="shared" si="3"/>
        <v>0.5634974661523334</v>
      </c>
      <c r="V6" s="2">
        <f t="shared" si="3"/>
        <v>0.4008773920278345</v>
      </c>
      <c r="W6" s="2">
        <f t="shared" si="3"/>
        <v>0.4538234626730202</v>
      </c>
      <c r="X6" s="2">
        <f t="shared" si="3"/>
        <v>0.18531124725814993</v>
      </c>
      <c r="Y6" s="2">
        <f t="shared" si="3"/>
        <v>0.01512744875576734</v>
      </c>
      <c r="Z6" s="2">
        <f t="shared" si="3"/>
        <v>2.503592769079495</v>
      </c>
      <c r="AA6" s="2">
        <f>IF(AA5&gt;$B$5,999,IF($B$5=0,0,AA5/$B$5*100))</f>
        <v>5.0487860222373495</v>
      </c>
      <c r="AB6" s="2">
        <f t="shared" si="3"/>
        <v>21.015808183949776</v>
      </c>
      <c r="AC6" s="2">
        <f t="shared" si="3"/>
        <v>0.18909310944709173</v>
      </c>
      <c r="AD6" s="2">
        <f t="shared" si="3"/>
        <v>0.480296497995613</v>
      </c>
      <c r="AE6" s="2">
        <f t="shared" si="3"/>
        <v>0.18531124725814993</v>
      </c>
      <c r="AF6" s="2">
        <f t="shared" si="3"/>
        <v>0.6353528477422283</v>
      </c>
    </row>
    <row r="7" spans="1:32" s="13" customFormat="1" ht="49.5" customHeight="1">
      <c r="A7" s="11" t="s">
        <v>115</v>
      </c>
      <c r="B7" s="21">
        <f>SUM(D7,Z7:AF7)</f>
        <v>10705</v>
      </c>
      <c r="C7" s="2">
        <f>B7/$B$5*100</f>
        <v>40.484834732622346</v>
      </c>
      <c r="D7" s="21">
        <f aca="true" t="shared" si="4" ref="D7:D15">SUM(E7:N7,P7:Y7)</f>
        <v>7489</v>
      </c>
      <c r="E7" s="21">
        <v>388</v>
      </c>
      <c r="F7" s="21">
        <v>0</v>
      </c>
      <c r="G7" s="21">
        <v>439</v>
      </c>
      <c r="H7" s="21">
        <v>119</v>
      </c>
      <c r="I7" s="21">
        <v>2388</v>
      </c>
      <c r="J7" s="21">
        <v>161</v>
      </c>
      <c r="K7" s="21">
        <v>236</v>
      </c>
      <c r="L7" s="21">
        <v>549</v>
      </c>
      <c r="M7" s="21">
        <v>15</v>
      </c>
      <c r="N7" s="21">
        <v>2745</v>
      </c>
      <c r="O7" s="11" t="s">
        <v>115</v>
      </c>
      <c r="P7" s="21">
        <v>195</v>
      </c>
      <c r="Q7" s="21">
        <v>76</v>
      </c>
      <c r="R7" s="21">
        <v>1</v>
      </c>
      <c r="S7" s="21">
        <v>52</v>
      </c>
      <c r="T7" s="21">
        <v>0</v>
      </c>
      <c r="U7" s="21">
        <v>75</v>
      </c>
      <c r="V7" s="21">
        <v>9</v>
      </c>
      <c r="W7" s="21">
        <v>40</v>
      </c>
      <c r="X7" s="21">
        <v>1</v>
      </c>
      <c r="Y7" s="21">
        <v>0</v>
      </c>
      <c r="Z7" s="21">
        <v>216</v>
      </c>
      <c r="AA7" s="21">
        <v>300</v>
      </c>
      <c r="AB7" s="21">
        <v>2617</v>
      </c>
      <c r="AC7" s="21">
        <v>17</v>
      </c>
      <c r="AD7" s="21">
        <v>19</v>
      </c>
      <c r="AE7" s="21">
        <v>19</v>
      </c>
      <c r="AF7" s="21">
        <v>28</v>
      </c>
    </row>
    <row r="8" spans="1:32" s="13" customFormat="1" ht="41.25" customHeight="1">
      <c r="A8" s="11" t="s">
        <v>116</v>
      </c>
      <c r="B8" s="21">
        <f aca="true" t="shared" si="5" ref="B8:B15">SUM(D8,Z8:AF8)</f>
        <v>516</v>
      </c>
      <c r="C8" s="2">
        <f aca="true" t="shared" si="6" ref="C8:C15">B8/$B$5*100</f>
        <v>1.951440889493987</v>
      </c>
      <c r="D8" s="21">
        <f t="shared" si="4"/>
        <v>454</v>
      </c>
      <c r="E8" s="21">
        <v>15</v>
      </c>
      <c r="F8" s="21">
        <v>0</v>
      </c>
      <c r="G8" s="21">
        <v>46</v>
      </c>
      <c r="H8" s="21">
        <v>7</v>
      </c>
      <c r="I8" s="21">
        <v>92</v>
      </c>
      <c r="J8" s="21">
        <v>8</v>
      </c>
      <c r="K8" s="21">
        <v>8</v>
      </c>
      <c r="L8" s="21">
        <v>17</v>
      </c>
      <c r="M8" s="21">
        <v>4</v>
      </c>
      <c r="N8" s="21">
        <v>151</v>
      </c>
      <c r="O8" s="11" t="s">
        <v>116</v>
      </c>
      <c r="P8" s="21">
        <v>27</v>
      </c>
      <c r="Q8" s="21">
        <v>20</v>
      </c>
      <c r="R8" s="21">
        <v>0</v>
      </c>
      <c r="S8" s="21">
        <v>18</v>
      </c>
      <c r="T8" s="21">
        <v>0</v>
      </c>
      <c r="U8" s="21">
        <v>0</v>
      </c>
      <c r="V8" s="21">
        <v>0</v>
      </c>
      <c r="W8" s="21">
        <v>0</v>
      </c>
      <c r="X8" s="21">
        <v>40</v>
      </c>
      <c r="Y8" s="21">
        <v>1</v>
      </c>
      <c r="Z8" s="21">
        <v>5</v>
      </c>
      <c r="AA8" s="21">
        <v>33</v>
      </c>
      <c r="AB8" s="21">
        <v>16</v>
      </c>
      <c r="AC8" s="21">
        <v>3</v>
      </c>
      <c r="AD8" s="21">
        <v>2</v>
      </c>
      <c r="AE8" s="21">
        <v>0</v>
      </c>
      <c r="AF8" s="21">
        <v>3</v>
      </c>
    </row>
    <row r="9" spans="1:32" s="13" customFormat="1" ht="41.25" customHeight="1">
      <c r="A9" s="11" t="s">
        <v>117</v>
      </c>
      <c r="B9" s="21">
        <f t="shared" si="5"/>
        <v>3579</v>
      </c>
      <c r="C9" s="2">
        <f t="shared" si="6"/>
        <v>13.535284774222827</v>
      </c>
      <c r="D9" s="21">
        <f t="shared" si="4"/>
        <v>3433</v>
      </c>
      <c r="E9" s="21">
        <v>247</v>
      </c>
      <c r="F9" s="21">
        <v>0</v>
      </c>
      <c r="G9" s="21">
        <v>488</v>
      </c>
      <c r="H9" s="21">
        <v>38</v>
      </c>
      <c r="I9" s="21">
        <v>1703</v>
      </c>
      <c r="J9" s="21">
        <v>1</v>
      </c>
      <c r="K9" s="21">
        <v>5</v>
      </c>
      <c r="L9" s="21">
        <v>588</v>
      </c>
      <c r="M9" s="21">
        <v>2</v>
      </c>
      <c r="N9" s="21">
        <v>320</v>
      </c>
      <c r="O9" s="11" t="s">
        <v>117</v>
      </c>
      <c r="P9" s="21">
        <v>28</v>
      </c>
      <c r="Q9" s="21">
        <v>3</v>
      </c>
      <c r="R9" s="21">
        <v>0</v>
      </c>
      <c r="S9" s="21">
        <v>0</v>
      </c>
      <c r="T9" s="21">
        <v>0</v>
      </c>
      <c r="U9" s="21">
        <v>9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112</v>
      </c>
      <c r="AB9" s="21">
        <v>31</v>
      </c>
      <c r="AC9" s="21">
        <v>0</v>
      </c>
      <c r="AD9" s="21">
        <v>2</v>
      </c>
      <c r="AE9" s="21">
        <v>1</v>
      </c>
      <c r="AF9" s="21">
        <v>0</v>
      </c>
    </row>
    <row r="10" spans="1:32" s="13" customFormat="1" ht="41.25" customHeight="1">
      <c r="A10" s="11" t="s">
        <v>118</v>
      </c>
      <c r="B10" s="21">
        <f t="shared" si="5"/>
        <v>3152</v>
      </c>
      <c r="C10" s="2">
        <f t="shared" si="6"/>
        <v>11.920429619544663</v>
      </c>
      <c r="D10" s="21">
        <f t="shared" si="4"/>
        <v>2024</v>
      </c>
      <c r="E10" s="21">
        <v>305</v>
      </c>
      <c r="F10" s="21">
        <v>1</v>
      </c>
      <c r="G10" s="21">
        <v>235</v>
      </c>
      <c r="H10" s="21">
        <v>115</v>
      </c>
      <c r="I10" s="21">
        <v>313</v>
      </c>
      <c r="J10" s="21">
        <v>83</v>
      </c>
      <c r="K10" s="21">
        <v>71</v>
      </c>
      <c r="L10" s="21">
        <v>225</v>
      </c>
      <c r="M10" s="21">
        <v>91</v>
      </c>
      <c r="N10" s="21">
        <v>120</v>
      </c>
      <c r="O10" s="11" t="s">
        <v>118</v>
      </c>
      <c r="P10" s="21">
        <v>100</v>
      </c>
      <c r="Q10" s="21">
        <v>157</v>
      </c>
      <c r="R10" s="21">
        <v>17</v>
      </c>
      <c r="S10" s="21">
        <v>42</v>
      </c>
      <c r="T10" s="21">
        <v>8</v>
      </c>
      <c r="U10" s="21">
        <v>33</v>
      </c>
      <c r="V10" s="21">
        <v>53</v>
      </c>
      <c r="W10" s="21">
        <v>48</v>
      </c>
      <c r="X10" s="21">
        <v>4</v>
      </c>
      <c r="Y10" s="21">
        <v>3</v>
      </c>
      <c r="Z10" s="21">
        <v>373</v>
      </c>
      <c r="AA10" s="21">
        <v>389</v>
      </c>
      <c r="AB10" s="21">
        <v>259</v>
      </c>
      <c r="AC10" s="21">
        <v>9</v>
      </c>
      <c r="AD10" s="21">
        <v>42</v>
      </c>
      <c r="AE10" s="21">
        <v>23</v>
      </c>
      <c r="AF10" s="21">
        <v>33</v>
      </c>
    </row>
    <row r="11" spans="1:32" s="13" customFormat="1" ht="41.25" customHeight="1">
      <c r="A11" s="11" t="s">
        <v>119</v>
      </c>
      <c r="B11" s="21">
        <f t="shared" si="5"/>
        <v>202</v>
      </c>
      <c r="C11" s="2">
        <f t="shared" si="6"/>
        <v>0.7639361621662507</v>
      </c>
      <c r="D11" s="21">
        <f t="shared" si="4"/>
        <v>143</v>
      </c>
      <c r="E11" s="21">
        <v>16</v>
      </c>
      <c r="F11" s="21">
        <v>0</v>
      </c>
      <c r="G11" s="21">
        <v>4</v>
      </c>
      <c r="H11" s="21">
        <v>10</v>
      </c>
      <c r="I11" s="21">
        <v>33</v>
      </c>
      <c r="J11" s="21">
        <v>7</v>
      </c>
      <c r="K11" s="21">
        <v>2</v>
      </c>
      <c r="L11" s="21">
        <v>45</v>
      </c>
      <c r="M11" s="21">
        <v>0</v>
      </c>
      <c r="N11" s="21">
        <v>5</v>
      </c>
      <c r="O11" s="11" t="s">
        <v>119</v>
      </c>
      <c r="P11" s="21">
        <v>20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0</v>
      </c>
      <c r="Z11" s="21">
        <v>0</v>
      </c>
      <c r="AA11" s="21">
        <v>42</v>
      </c>
      <c r="AB11" s="21">
        <v>17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41.25" customHeight="1">
      <c r="A12" s="11" t="s">
        <v>120</v>
      </c>
      <c r="B12" s="21">
        <f t="shared" si="5"/>
        <v>1114</v>
      </c>
      <c r="C12" s="2">
        <f t="shared" si="6"/>
        <v>4.212994478481204</v>
      </c>
      <c r="D12" s="21">
        <f t="shared" si="4"/>
        <v>688</v>
      </c>
      <c r="E12" s="21">
        <v>44</v>
      </c>
      <c r="F12" s="21">
        <v>0</v>
      </c>
      <c r="G12" s="21">
        <v>41</v>
      </c>
      <c r="H12" s="21">
        <v>5</v>
      </c>
      <c r="I12" s="21">
        <v>262</v>
      </c>
      <c r="J12" s="21">
        <v>56</v>
      </c>
      <c r="K12" s="21">
        <v>32</v>
      </c>
      <c r="L12" s="21">
        <v>22</v>
      </c>
      <c r="M12" s="21">
        <v>5</v>
      </c>
      <c r="N12" s="21">
        <v>139</v>
      </c>
      <c r="O12" s="11" t="s">
        <v>120</v>
      </c>
      <c r="P12" s="21">
        <v>33</v>
      </c>
      <c r="Q12" s="21">
        <v>37</v>
      </c>
      <c r="R12" s="21">
        <v>0</v>
      </c>
      <c r="S12" s="21">
        <v>2</v>
      </c>
      <c r="T12" s="21">
        <v>0</v>
      </c>
      <c r="U12" s="21">
        <v>0</v>
      </c>
      <c r="V12" s="21">
        <v>8</v>
      </c>
      <c r="W12" s="21">
        <v>2</v>
      </c>
      <c r="X12" s="21">
        <v>0</v>
      </c>
      <c r="Y12" s="21">
        <v>0</v>
      </c>
      <c r="Z12" s="21">
        <v>22</v>
      </c>
      <c r="AA12" s="21">
        <v>107</v>
      </c>
      <c r="AB12" s="21">
        <v>277</v>
      </c>
      <c r="AC12" s="21">
        <v>2</v>
      </c>
      <c r="AD12" s="21">
        <v>3</v>
      </c>
      <c r="AE12" s="21">
        <v>0</v>
      </c>
      <c r="AF12" s="21">
        <v>15</v>
      </c>
    </row>
    <row r="13" spans="1:32" s="13" customFormat="1" ht="41.25" customHeight="1">
      <c r="A13" s="11" t="s">
        <v>121</v>
      </c>
      <c r="B13" s="21">
        <f t="shared" si="5"/>
        <v>695</v>
      </c>
      <c r="C13" s="2">
        <f t="shared" si="6"/>
        <v>2.6283942213145752</v>
      </c>
      <c r="D13" s="21">
        <f t="shared" si="4"/>
        <v>406</v>
      </c>
      <c r="E13" s="21">
        <v>55</v>
      </c>
      <c r="F13" s="21">
        <v>0</v>
      </c>
      <c r="G13" s="21">
        <v>26</v>
      </c>
      <c r="H13" s="21">
        <v>27</v>
      </c>
      <c r="I13" s="21">
        <v>51</v>
      </c>
      <c r="J13" s="21">
        <v>11</v>
      </c>
      <c r="K13" s="21">
        <v>16</v>
      </c>
      <c r="L13" s="21">
        <v>22</v>
      </c>
      <c r="M13" s="21">
        <v>0</v>
      </c>
      <c r="N13" s="21">
        <v>157</v>
      </c>
      <c r="O13" s="11" t="s">
        <v>121</v>
      </c>
      <c r="P13" s="21">
        <v>10</v>
      </c>
      <c r="Q13" s="21">
        <v>0</v>
      </c>
      <c r="R13" s="21">
        <v>0</v>
      </c>
      <c r="S13" s="21">
        <v>13</v>
      </c>
      <c r="T13" s="21">
        <v>3</v>
      </c>
      <c r="U13" s="21">
        <v>4</v>
      </c>
      <c r="V13" s="21">
        <v>10</v>
      </c>
      <c r="W13" s="21">
        <v>1</v>
      </c>
      <c r="X13" s="21">
        <v>0</v>
      </c>
      <c r="Y13" s="21">
        <v>0</v>
      </c>
      <c r="Z13" s="21">
        <v>6</v>
      </c>
      <c r="AA13" s="21">
        <v>29</v>
      </c>
      <c r="AB13" s="21">
        <v>253</v>
      </c>
      <c r="AC13" s="21">
        <v>0</v>
      </c>
      <c r="AD13" s="21">
        <v>1</v>
      </c>
      <c r="AE13" s="21">
        <v>0</v>
      </c>
      <c r="AF13" s="21">
        <v>0</v>
      </c>
    </row>
    <row r="14" spans="1:32" s="13" customFormat="1" ht="41.25" customHeight="1">
      <c r="A14" s="11" t="s">
        <v>122</v>
      </c>
      <c r="B14" s="21">
        <f t="shared" si="5"/>
        <v>484</v>
      </c>
      <c r="C14" s="2">
        <f t="shared" si="6"/>
        <v>1.8304212994478481</v>
      </c>
      <c r="D14" s="21">
        <f t="shared" si="4"/>
        <v>333</v>
      </c>
      <c r="E14" s="21">
        <v>13</v>
      </c>
      <c r="F14" s="21">
        <v>0</v>
      </c>
      <c r="G14" s="21">
        <v>18</v>
      </c>
      <c r="H14" s="21">
        <v>7</v>
      </c>
      <c r="I14" s="21">
        <v>118</v>
      </c>
      <c r="J14" s="21">
        <v>14</v>
      </c>
      <c r="K14" s="21">
        <v>22</v>
      </c>
      <c r="L14" s="21">
        <v>21</v>
      </c>
      <c r="M14" s="21">
        <v>0</v>
      </c>
      <c r="N14" s="21">
        <v>86</v>
      </c>
      <c r="O14" s="11" t="s">
        <v>122</v>
      </c>
      <c r="P14" s="21">
        <v>9</v>
      </c>
      <c r="Q14" s="21">
        <v>4</v>
      </c>
      <c r="R14" s="21">
        <v>2</v>
      </c>
      <c r="S14" s="21">
        <v>8</v>
      </c>
      <c r="T14" s="21">
        <v>0</v>
      </c>
      <c r="U14" s="21">
        <v>6</v>
      </c>
      <c r="V14" s="21">
        <v>4</v>
      </c>
      <c r="W14" s="21">
        <v>1</v>
      </c>
      <c r="X14" s="21">
        <v>0</v>
      </c>
      <c r="Y14" s="21">
        <v>0</v>
      </c>
      <c r="Z14" s="21">
        <v>1</v>
      </c>
      <c r="AA14" s="21">
        <v>39</v>
      </c>
      <c r="AB14" s="21">
        <v>107</v>
      </c>
      <c r="AC14" s="21">
        <v>0</v>
      </c>
      <c r="AD14" s="21">
        <v>2</v>
      </c>
      <c r="AE14" s="21">
        <v>2</v>
      </c>
      <c r="AF14" s="21">
        <v>0</v>
      </c>
    </row>
    <row r="15" spans="1:32" s="13" customFormat="1" ht="41.25" customHeight="1" thickBot="1">
      <c r="A15" s="11" t="s">
        <v>109</v>
      </c>
      <c r="B15" s="21">
        <f t="shared" si="5"/>
        <v>5995</v>
      </c>
      <c r="C15" s="2">
        <f t="shared" si="6"/>
        <v>22.672263822706302</v>
      </c>
      <c r="D15" s="21">
        <f t="shared" si="4"/>
        <v>3524</v>
      </c>
      <c r="E15" s="21">
        <v>108</v>
      </c>
      <c r="F15" s="21">
        <v>0</v>
      </c>
      <c r="G15" s="21">
        <v>165</v>
      </c>
      <c r="H15" s="21">
        <v>81</v>
      </c>
      <c r="I15" s="21">
        <v>1040</v>
      </c>
      <c r="J15" s="21">
        <v>155</v>
      </c>
      <c r="K15" s="21">
        <v>157</v>
      </c>
      <c r="L15" s="21">
        <v>203</v>
      </c>
      <c r="M15" s="21">
        <v>20</v>
      </c>
      <c r="N15" s="21">
        <v>1312</v>
      </c>
      <c r="O15" s="11" t="s">
        <v>109</v>
      </c>
      <c r="P15" s="21">
        <v>72</v>
      </c>
      <c r="Q15" s="21">
        <v>95</v>
      </c>
      <c r="R15" s="21">
        <v>2</v>
      </c>
      <c r="S15" s="21">
        <v>40</v>
      </c>
      <c r="T15" s="21">
        <v>0</v>
      </c>
      <c r="U15" s="21">
        <v>22</v>
      </c>
      <c r="V15" s="21">
        <v>20</v>
      </c>
      <c r="W15" s="21">
        <v>28</v>
      </c>
      <c r="X15" s="21">
        <v>4</v>
      </c>
      <c r="Y15" s="21">
        <v>0</v>
      </c>
      <c r="Z15" s="21">
        <v>39</v>
      </c>
      <c r="AA15" s="21">
        <v>284</v>
      </c>
      <c r="AB15" s="21">
        <v>1980</v>
      </c>
      <c r="AC15" s="21">
        <v>19</v>
      </c>
      <c r="AD15" s="21">
        <v>56</v>
      </c>
      <c r="AE15" s="21">
        <v>4</v>
      </c>
      <c r="AF15" s="21">
        <v>89</v>
      </c>
    </row>
    <row r="16" spans="1:32" s="6" customFormat="1" ht="22.5" customHeight="1">
      <c r="A16" s="116" t="s">
        <v>81</v>
      </c>
      <c r="B16" s="116"/>
      <c r="C16" s="116"/>
      <c r="D16" s="116"/>
      <c r="E16" s="116"/>
      <c r="F16" s="116"/>
      <c r="G16" s="116"/>
      <c r="H16" s="30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="13" customFormat="1" ht="67.5" customHeight="1">
      <c r="A17" s="13" t="s">
        <v>82</v>
      </c>
    </row>
    <row r="18" spans="1:32" s="13" customFormat="1" ht="11.25" customHeight="1">
      <c r="A18" s="117" t="s">
        <v>390</v>
      </c>
      <c r="B18" s="69"/>
      <c r="C18" s="69"/>
      <c r="D18" s="69"/>
      <c r="E18" s="69"/>
      <c r="F18" s="69"/>
      <c r="G18" s="69"/>
      <c r="H18" s="69" t="s">
        <v>297</v>
      </c>
      <c r="I18" s="82"/>
      <c r="J18" s="82"/>
      <c r="K18" s="82"/>
      <c r="L18" s="82"/>
      <c r="M18" s="82"/>
      <c r="N18" s="82"/>
      <c r="O18" s="69" t="s">
        <v>298</v>
      </c>
      <c r="P18" s="69"/>
      <c r="Q18" s="69"/>
      <c r="R18" s="69"/>
      <c r="S18" s="69"/>
      <c r="T18" s="69"/>
      <c r="U18" s="69"/>
      <c r="V18" s="69"/>
      <c r="W18" s="69"/>
      <c r="X18" s="69" t="s">
        <v>299</v>
      </c>
      <c r="Y18" s="69"/>
      <c r="Z18" s="69"/>
      <c r="AA18" s="69"/>
      <c r="AB18" s="69"/>
      <c r="AC18" s="69"/>
      <c r="AD18" s="69"/>
      <c r="AE18" s="69"/>
      <c r="AF18" s="69"/>
    </row>
  </sheetData>
  <sheetProtection/>
  <mergeCells count="26">
    <mergeCell ref="A1:G1"/>
    <mergeCell ref="H1:N1"/>
    <mergeCell ref="O1:W1"/>
    <mergeCell ref="X1:Z1"/>
    <mergeCell ref="A2:G2"/>
    <mergeCell ref="H2:M2"/>
    <mergeCell ref="O2:W2"/>
    <mergeCell ref="AB3:AB4"/>
    <mergeCell ref="AC3:AC4"/>
    <mergeCell ref="AD3:AD4"/>
    <mergeCell ref="A3:A4"/>
    <mergeCell ref="B3:B4"/>
    <mergeCell ref="C3:C4"/>
    <mergeCell ref="D3:G3"/>
    <mergeCell ref="H3:N3"/>
    <mergeCell ref="O3:O4"/>
    <mergeCell ref="AE3:AE4"/>
    <mergeCell ref="AF3:AF4"/>
    <mergeCell ref="A16:G16"/>
    <mergeCell ref="A18:G18"/>
    <mergeCell ref="H18:N18"/>
    <mergeCell ref="O18:W18"/>
    <mergeCell ref="X18:AF18"/>
    <mergeCell ref="P3:W3"/>
    <mergeCell ref="Z3:Z4"/>
    <mergeCell ref="AA3:AA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zoomScale="112" zoomScaleNormal="112" zoomScalePageLayoutView="0" workbookViewId="0" topLeftCell="G1">
      <selection activeCell="O11" sqref="O11"/>
    </sheetView>
  </sheetViews>
  <sheetFormatPr defaultColWidth="9.00390625" defaultRowHeight="16.5"/>
  <cols>
    <col min="1" max="1" width="18.625" style="19" customWidth="1"/>
    <col min="2" max="2" width="9.125" style="19" customWidth="1"/>
    <col min="3" max="4" width="8.87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70" t="s">
        <v>123</v>
      </c>
      <c r="B1" s="70"/>
      <c r="C1" s="70"/>
      <c r="D1" s="70"/>
      <c r="E1" s="70"/>
      <c r="F1" s="70"/>
      <c r="G1" s="70"/>
      <c r="H1" s="98" t="s">
        <v>51</v>
      </c>
      <c r="I1" s="98"/>
      <c r="J1" s="98"/>
      <c r="K1" s="98"/>
      <c r="L1" s="98"/>
      <c r="M1" s="98"/>
      <c r="N1" s="98"/>
      <c r="O1" s="70" t="s">
        <v>123</v>
      </c>
      <c r="P1" s="70"/>
      <c r="Q1" s="70"/>
      <c r="R1" s="70"/>
      <c r="S1" s="70"/>
      <c r="T1" s="70"/>
      <c r="U1" s="70"/>
      <c r="V1" s="70"/>
      <c r="W1" s="70"/>
      <c r="X1" s="95" t="s">
        <v>266</v>
      </c>
      <c r="Y1" s="95"/>
      <c r="Z1" s="95"/>
      <c r="AA1" s="95"/>
      <c r="AB1" s="95"/>
      <c r="AC1" s="95"/>
      <c r="AD1" s="95"/>
      <c r="AE1" s="95"/>
      <c r="AF1" s="95"/>
    </row>
    <row r="2" spans="1:32" s="6" customFormat="1" ht="12.75" customHeight="1" thickBot="1">
      <c r="A2" s="113" t="s">
        <v>10</v>
      </c>
      <c r="B2" s="113"/>
      <c r="C2" s="113"/>
      <c r="D2" s="113"/>
      <c r="E2" s="113"/>
      <c r="F2" s="113"/>
      <c r="G2" s="113"/>
      <c r="H2" s="108" t="s">
        <v>342</v>
      </c>
      <c r="I2" s="108"/>
      <c r="J2" s="108"/>
      <c r="K2" s="108"/>
      <c r="L2" s="108"/>
      <c r="M2" s="108"/>
      <c r="N2" s="4" t="s">
        <v>0</v>
      </c>
      <c r="O2" s="113" t="s">
        <v>10</v>
      </c>
      <c r="P2" s="113"/>
      <c r="Q2" s="113"/>
      <c r="R2" s="113"/>
      <c r="S2" s="113"/>
      <c r="T2" s="113"/>
      <c r="U2" s="113"/>
      <c r="V2" s="113"/>
      <c r="W2" s="113"/>
      <c r="X2" s="20" t="s">
        <v>342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4" t="s">
        <v>52</v>
      </c>
      <c r="B3" s="114" t="s">
        <v>53</v>
      </c>
      <c r="C3" s="100" t="s">
        <v>54</v>
      </c>
      <c r="D3" s="102" t="s">
        <v>124</v>
      </c>
      <c r="E3" s="125"/>
      <c r="F3" s="125"/>
      <c r="G3" s="125"/>
      <c r="H3" s="99" t="s">
        <v>125</v>
      </c>
      <c r="I3" s="99"/>
      <c r="J3" s="99"/>
      <c r="K3" s="99"/>
      <c r="L3" s="99"/>
      <c r="M3" s="99"/>
      <c r="N3" s="99"/>
      <c r="O3" s="74" t="s">
        <v>56</v>
      </c>
      <c r="P3" s="76" t="s">
        <v>126</v>
      </c>
      <c r="Q3" s="77"/>
      <c r="R3" s="77"/>
      <c r="S3" s="77"/>
      <c r="T3" s="77"/>
      <c r="U3" s="77"/>
      <c r="V3" s="77"/>
      <c r="W3" s="77"/>
      <c r="X3" s="125" t="s">
        <v>127</v>
      </c>
      <c r="Y3" s="103"/>
      <c r="Z3" s="100" t="s">
        <v>245</v>
      </c>
      <c r="AA3" s="100" t="s">
        <v>246</v>
      </c>
      <c r="AB3" s="100" t="s">
        <v>247</v>
      </c>
      <c r="AC3" s="100" t="s">
        <v>240</v>
      </c>
      <c r="AD3" s="100" t="s">
        <v>384</v>
      </c>
      <c r="AE3" s="106" t="s">
        <v>385</v>
      </c>
      <c r="AF3" s="104" t="s">
        <v>386</v>
      </c>
    </row>
    <row r="4" spans="1:32" s="7" customFormat="1" ht="48" customHeight="1" thickBot="1">
      <c r="A4" s="75"/>
      <c r="B4" s="87"/>
      <c r="C4" s="115"/>
      <c r="D4" s="8" t="s">
        <v>3</v>
      </c>
      <c r="E4" s="9" t="s">
        <v>177</v>
      </c>
      <c r="F4" s="9" t="s">
        <v>185</v>
      </c>
      <c r="G4" s="9" t="s">
        <v>186</v>
      </c>
      <c r="H4" s="9" t="s">
        <v>59</v>
      </c>
      <c r="I4" s="9" t="s">
        <v>191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64</v>
      </c>
      <c r="O4" s="75"/>
      <c r="P4" s="9" t="s">
        <v>65</v>
      </c>
      <c r="Q4" s="9" t="s">
        <v>66</v>
      </c>
      <c r="R4" s="9" t="s">
        <v>187</v>
      </c>
      <c r="S4" s="9" t="s">
        <v>67</v>
      </c>
      <c r="T4" s="9" t="s">
        <v>68</v>
      </c>
      <c r="U4" s="9" t="s">
        <v>69</v>
      </c>
      <c r="V4" s="9" t="s">
        <v>70</v>
      </c>
      <c r="W4" s="8" t="s">
        <v>71</v>
      </c>
      <c r="X4" s="10" t="s">
        <v>72</v>
      </c>
      <c r="Y4" s="10" t="s">
        <v>73</v>
      </c>
      <c r="Z4" s="101"/>
      <c r="AA4" s="101"/>
      <c r="AB4" s="101"/>
      <c r="AC4" s="101"/>
      <c r="AD4" s="101"/>
      <c r="AE4" s="107"/>
      <c r="AF4" s="105"/>
    </row>
    <row r="5" spans="1:32" s="13" customFormat="1" ht="38.25" customHeight="1">
      <c r="A5" s="11" t="s">
        <v>74</v>
      </c>
      <c r="B5" s="21">
        <f>SUM(B7:B16)</f>
        <v>28842</v>
      </c>
      <c r="C5" s="67"/>
      <c r="D5" s="21">
        <f aca="true" t="shared" si="0" ref="D5:N5">SUM(D7:D16)</f>
        <v>16551</v>
      </c>
      <c r="E5" s="21">
        <f t="shared" si="0"/>
        <v>871</v>
      </c>
      <c r="F5" s="21">
        <f t="shared" si="0"/>
        <v>0</v>
      </c>
      <c r="G5" s="21">
        <f t="shared" si="0"/>
        <v>1662</v>
      </c>
      <c r="H5" s="21">
        <f>SUM(H7:H16)</f>
        <v>279</v>
      </c>
      <c r="I5" s="21">
        <f t="shared" si="0"/>
        <v>3476</v>
      </c>
      <c r="J5" s="21">
        <f t="shared" si="0"/>
        <v>556</v>
      </c>
      <c r="K5" s="21">
        <f t="shared" si="0"/>
        <v>1138</v>
      </c>
      <c r="L5" s="21">
        <f t="shared" si="0"/>
        <v>759</v>
      </c>
      <c r="M5" s="21">
        <f t="shared" si="0"/>
        <v>147</v>
      </c>
      <c r="N5" s="21">
        <f t="shared" si="0"/>
        <v>6532</v>
      </c>
      <c r="O5" s="11" t="s">
        <v>74</v>
      </c>
      <c r="P5" s="21">
        <f aca="true" t="shared" si="1" ref="P5:AF5">SUM(P7:P16)</f>
        <v>439</v>
      </c>
      <c r="Q5" s="21">
        <f>SUM(Q7:Q16)</f>
        <v>310</v>
      </c>
      <c r="R5" s="21">
        <f t="shared" si="1"/>
        <v>17</v>
      </c>
      <c r="S5" s="21">
        <f t="shared" si="1"/>
        <v>73</v>
      </c>
      <c r="T5" s="21">
        <f t="shared" si="1"/>
        <v>5</v>
      </c>
      <c r="U5" s="21">
        <f t="shared" si="1"/>
        <v>55</v>
      </c>
      <c r="V5" s="21">
        <f t="shared" si="1"/>
        <v>147</v>
      </c>
      <c r="W5" s="21">
        <f t="shared" si="1"/>
        <v>68</v>
      </c>
      <c r="X5" s="21">
        <f t="shared" si="1"/>
        <v>17</v>
      </c>
      <c r="Y5" s="21">
        <f t="shared" si="1"/>
        <v>0</v>
      </c>
      <c r="Z5" s="21">
        <f t="shared" si="1"/>
        <v>108</v>
      </c>
      <c r="AA5" s="21">
        <f>SUM(AA7:AA16)</f>
        <v>1557</v>
      </c>
      <c r="AB5" s="21">
        <f t="shared" si="1"/>
        <v>8606</v>
      </c>
      <c r="AC5" s="21">
        <f t="shared" si="1"/>
        <v>264</v>
      </c>
      <c r="AD5" s="21">
        <f t="shared" si="1"/>
        <v>651</v>
      </c>
      <c r="AE5" s="21">
        <f>SUM(AE7:AE16)</f>
        <v>523</v>
      </c>
      <c r="AF5" s="21">
        <f t="shared" si="1"/>
        <v>582</v>
      </c>
    </row>
    <row r="6" spans="1:32" s="13" customFormat="1" ht="39" customHeight="1">
      <c r="A6" s="11" t="s">
        <v>75</v>
      </c>
      <c r="B6" s="68"/>
      <c r="C6" s="2">
        <f>SUM(C7:C16)</f>
        <v>100.00000000000001</v>
      </c>
      <c r="D6" s="2">
        <f>IF(D5&gt;$B$5,999,IF($B$5=0,0,D5/$B$5*100))</f>
        <v>57.38506344913667</v>
      </c>
      <c r="E6" s="2">
        <f aca="true" t="shared" si="2" ref="E6:N6">IF(E5&gt;$B$5,999,IF($B$5=0,0,E5/$B$5*100))</f>
        <v>3.019901532487345</v>
      </c>
      <c r="F6" s="2">
        <f t="shared" si="2"/>
        <v>0</v>
      </c>
      <c r="G6" s="2">
        <f t="shared" si="2"/>
        <v>5.762429789889744</v>
      </c>
      <c r="H6" s="2">
        <f t="shared" si="2"/>
        <v>0.9673392968587478</v>
      </c>
      <c r="I6" s="2">
        <f t="shared" si="2"/>
        <v>12.051868802440884</v>
      </c>
      <c r="J6" s="2">
        <f t="shared" si="2"/>
        <v>1.9277442618403715</v>
      </c>
      <c r="K6" s="2">
        <f t="shared" si="2"/>
        <v>3.9456348380833504</v>
      </c>
      <c r="L6" s="2">
        <f t="shared" si="2"/>
        <v>2.631578947368421</v>
      </c>
      <c r="M6" s="2">
        <f t="shared" si="2"/>
        <v>0.5096733929685875</v>
      </c>
      <c r="N6" s="2">
        <f t="shared" si="2"/>
        <v>22.647527910685806</v>
      </c>
      <c r="O6" s="11" t="s">
        <v>75</v>
      </c>
      <c r="P6" s="2">
        <f aca="true" t="shared" si="3" ref="P6:AF6">IF(P5&gt;$B$5,999,IF($B$5=0,0,P5/$B$5*100))</f>
        <v>1.522085847028639</v>
      </c>
      <c r="Q6" s="2">
        <f t="shared" si="3"/>
        <v>1.074821440954164</v>
      </c>
      <c r="R6" s="2">
        <f t="shared" si="3"/>
        <v>0.05894182095555093</v>
      </c>
      <c r="S6" s="2">
        <f t="shared" si="3"/>
        <v>0.25310311351501286</v>
      </c>
      <c r="T6" s="2">
        <f t="shared" si="3"/>
        <v>0.0173358296928091</v>
      </c>
      <c r="U6" s="2">
        <f t="shared" si="3"/>
        <v>0.19069412662090007</v>
      </c>
      <c r="V6" s="2">
        <f t="shared" si="3"/>
        <v>0.5096733929685875</v>
      </c>
      <c r="W6" s="2">
        <f t="shared" si="3"/>
        <v>0.23576728382220372</v>
      </c>
      <c r="X6" s="2">
        <f t="shared" si="3"/>
        <v>0.05894182095555093</v>
      </c>
      <c r="Y6" s="2">
        <f t="shared" si="3"/>
        <v>0</v>
      </c>
      <c r="Z6" s="2">
        <f t="shared" si="3"/>
        <v>0.3744539213646765</v>
      </c>
      <c r="AA6" s="2">
        <f>IF(AA5&gt;$B$5,999,IF($B$5=0,0,AA5/$B$5*100))</f>
        <v>5.398377366340753</v>
      </c>
      <c r="AB6" s="2">
        <f t="shared" si="3"/>
        <v>29.838430067263015</v>
      </c>
      <c r="AC6" s="2">
        <f t="shared" si="3"/>
        <v>0.9153318077803204</v>
      </c>
      <c r="AD6" s="2">
        <f t="shared" si="3"/>
        <v>2.2571250260037443</v>
      </c>
      <c r="AE6" s="2">
        <f t="shared" si="3"/>
        <v>1.8133277858678316</v>
      </c>
      <c r="AF6" s="2">
        <f t="shared" si="3"/>
        <v>2.017890576242979</v>
      </c>
    </row>
    <row r="7" spans="1:32" s="13" customFormat="1" ht="34.5" customHeight="1">
      <c r="A7" s="14" t="s">
        <v>128</v>
      </c>
      <c r="B7" s="21">
        <f>SUM(D7,Z7:AF7)</f>
        <v>1106</v>
      </c>
      <c r="C7" s="2">
        <f>B7/$B$5*100</f>
        <v>3.8346855280493726</v>
      </c>
      <c r="D7" s="21">
        <f aca="true" t="shared" si="4" ref="D7:D16">SUM(E7:N7,P7:Y7)</f>
        <v>635</v>
      </c>
      <c r="E7" s="21">
        <v>1</v>
      </c>
      <c r="F7" s="21">
        <v>0</v>
      </c>
      <c r="G7" s="21">
        <v>42</v>
      </c>
      <c r="H7" s="21">
        <v>8</v>
      </c>
      <c r="I7" s="21">
        <v>103</v>
      </c>
      <c r="J7" s="21">
        <v>3</v>
      </c>
      <c r="K7" s="21">
        <v>30</v>
      </c>
      <c r="L7" s="21">
        <v>22</v>
      </c>
      <c r="M7" s="21">
        <v>0</v>
      </c>
      <c r="N7" s="21">
        <v>421</v>
      </c>
      <c r="O7" s="14" t="s">
        <v>128</v>
      </c>
      <c r="P7" s="21">
        <v>5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10</v>
      </c>
      <c r="AB7" s="21">
        <v>420</v>
      </c>
      <c r="AC7" s="21">
        <v>6</v>
      </c>
      <c r="AD7" s="21">
        <v>22</v>
      </c>
      <c r="AE7" s="21">
        <v>7</v>
      </c>
      <c r="AF7" s="21">
        <v>6</v>
      </c>
    </row>
    <row r="8" spans="1:32" s="13" customFormat="1" ht="38.25" customHeight="1">
      <c r="A8" s="11" t="s">
        <v>129</v>
      </c>
      <c r="B8" s="21">
        <f aca="true" t="shared" si="5" ref="B8:B16">SUM(D8,Z8:AF8)</f>
        <v>8242</v>
      </c>
      <c r="C8" s="2">
        <f aca="true" t="shared" si="6" ref="C8:C16">B8/$B$5*100</f>
        <v>28.576381665626517</v>
      </c>
      <c r="D8" s="21">
        <f t="shared" si="4"/>
        <v>4262</v>
      </c>
      <c r="E8" s="21">
        <v>104</v>
      </c>
      <c r="F8" s="21">
        <v>0</v>
      </c>
      <c r="G8" s="21">
        <v>381</v>
      </c>
      <c r="H8" s="21">
        <v>57</v>
      </c>
      <c r="I8" s="21">
        <v>959</v>
      </c>
      <c r="J8" s="21">
        <v>150</v>
      </c>
      <c r="K8" s="21">
        <v>244</v>
      </c>
      <c r="L8" s="21">
        <v>169</v>
      </c>
      <c r="M8" s="21">
        <v>18</v>
      </c>
      <c r="N8" s="21">
        <v>1971</v>
      </c>
      <c r="O8" s="11" t="s">
        <v>129</v>
      </c>
      <c r="P8" s="21">
        <v>96</v>
      </c>
      <c r="Q8" s="21">
        <v>47</v>
      </c>
      <c r="R8" s="21">
        <v>1</v>
      </c>
      <c r="S8" s="21">
        <v>9</v>
      </c>
      <c r="T8" s="21">
        <v>0</v>
      </c>
      <c r="U8" s="21">
        <v>7</v>
      </c>
      <c r="V8" s="21">
        <v>27</v>
      </c>
      <c r="W8" s="21">
        <v>20</v>
      </c>
      <c r="X8" s="21">
        <v>2</v>
      </c>
      <c r="Y8" s="21">
        <v>0</v>
      </c>
      <c r="Z8" s="21">
        <v>7</v>
      </c>
      <c r="AA8" s="21">
        <v>391</v>
      </c>
      <c r="AB8" s="21">
        <v>2816</v>
      </c>
      <c r="AC8" s="21">
        <v>73</v>
      </c>
      <c r="AD8" s="21">
        <v>271</v>
      </c>
      <c r="AE8" s="21">
        <v>235</v>
      </c>
      <c r="AF8" s="21">
        <v>187</v>
      </c>
    </row>
    <row r="9" spans="1:32" s="13" customFormat="1" ht="34.5" customHeight="1">
      <c r="A9" s="11" t="s">
        <v>130</v>
      </c>
      <c r="B9" s="21">
        <f t="shared" si="5"/>
        <v>1218</v>
      </c>
      <c r="C9" s="2">
        <f t="shared" si="6"/>
        <v>4.223008113168296</v>
      </c>
      <c r="D9" s="21">
        <f t="shared" si="4"/>
        <v>698</v>
      </c>
      <c r="E9" s="21">
        <v>1</v>
      </c>
      <c r="F9" s="21">
        <v>0</v>
      </c>
      <c r="G9" s="21">
        <v>139</v>
      </c>
      <c r="H9" s="21">
        <v>4</v>
      </c>
      <c r="I9" s="21">
        <v>90</v>
      </c>
      <c r="J9" s="21">
        <v>28</v>
      </c>
      <c r="K9" s="21">
        <v>46</v>
      </c>
      <c r="L9" s="21">
        <v>7</v>
      </c>
      <c r="M9" s="21">
        <v>0</v>
      </c>
      <c r="N9" s="21">
        <v>304</v>
      </c>
      <c r="O9" s="11" t="s">
        <v>130</v>
      </c>
      <c r="P9" s="21">
        <v>39</v>
      </c>
      <c r="Q9" s="21">
        <v>30</v>
      </c>
      <c r="R9" s="21">
        <v>0</v>
      </c>
      <c r="S9" s="21">
        <v>0</v>
      </c>
      <c r="T9" s="21">
        <v>0</v>
      </c>
      <c r="U9" s="21">
        <v>0</v>
      </c>
      <c r="V9" s="21">
        <v>8</v>
      </c>
      <c r="W9" s="21">
        <v>2</v>
      </c>
      <c r="X9" s="21">
        <v>0</v>
      </c>
      <c r="Y9" s="21">
        <v>0</v>
      </c>
      <c r="Z9" s="21">
        <v>0</v>
      </c>
      <c r="AA9" s="21">
        <v>9</v>
      </c>
      <c r="AB9" s="21">
        <v>436</v>
      </c>
      <c r="AC9" s="21">
        <v>4</v>
      </c>
      <c r="AD9" s="21">
        <v>4</v>
      </c>
      <c r="AE9" s="21">
        <v>1</v>
      </c>
      <c r="AF9" s="21">
        <v>66</v>
      </c>
    </row>
    <row r="10" spans="1:32" s="13" customFormat="1" ht="34.5" customHeight="1">
      <c r="A10" s="11" t="s">
        <v>131</v>
      </c>
      <c r="B10" s="21">
        <f t="shared" si="5"/>
        <v>2687</v>
      </c>
      <c r="C10" s="2">
        <f t="shared" si="6"/>
        <v>9.316274876915609</v>
      </c>
      <c r="D10" s="21">
        <f t="shared" si="4"/>
        <v>1820</v>
      </c>
      <c r="E10" s="21">
        <v>11</v>
      </c>
      <c r="F10" s="21">
        <v>0</v>
      </c>
      <c r="G10" s="21">
        <v>154</v>
      </c>
      <c r="H10" s="21">
        <v>27</v>
      </c>
      <c r="I10" s="21">
        <v>149</v>
      </c>
      <c r="J10" s="21">
        <v>4</v>
      </c>
      <c r="K10" s="21">
        <v>115</v>
      </c>
      <c r="L10" s="21">
        <v>20</v>
      </c>
      <c r="M10" s="21">
        <v>5</v>
      </c>
      <c r="N10" s="21">
        <v>1308</v>
      </c>
      <c r="O10" s="11" t="s">
        <v>131</v>
      </c>
      <c r="P10" s="21">
        <v>13</v>
      </c>
      <c r="Q10" s="21">
        <v>10</v>
      </c>
      <c r="R10" s="21">
        <v>0</v>
      </c>
      <c r="S10" s="21">
        <v>2</v>
      </c>
      <c r="T10" s="21">
        <v>0</v>
      </c>
      <c r="U10" s="21">
        <v>1</v>
      </c>
      <c r="V10" s="21">
        <v>1</v>
      </c>
      <c r="W10" s="21">
        <v>0</v>
      </c>
      <c r="X10" s="21">
        <v>0</v>
      </c>
      <c r="Y10" s="21">
        <v>0</v>
      </c>
      <c r="Z10" s="21">
        <v>0</v>
      </c>
      <c r="AA10" s="21">
        <v>78</v>
      </c>
      <c r="AB10" s="21">
        <v>752</v>
      </c>
      <c r="AC10" s="21">
        <v>12</v>
      </c>
      <c r="AD10" s="21">
        <v>5</v>
      </c>
      <c r="AE10" s="21">
        <v>12</v>
      </c>
      <c r="AF10" s="21">
        <v>8</v>
      </c>
    </row>
    <row r="11" spans="1:32" s="13" customFormat="1" ht="34.5" customHeight="1">
      <c r="A11" s="11" t="s">
        <v>132</v>
      </c>
      <c r="B11" s="21">
        <f t="shared" si="5"/>
        <v>156</v>
      </c>
      <c r="C11" s="2">
        <f t="shared" si="6"/>
        <v>0.5408778864156438</v>
      </c>
      <c r="D11" s="21">
        <f t="shared" si="4"/>
        <v>95</v>
      </c>
      <c r="E11" s="21">
        <v>0</v>
      </c>
      <c r="F11" s="21">
        <v>0</v>
      </c>
      <c r="G11" s="21">
        <v>12</v>
      </c>
      <c r="H11" s="21">
        <v>0</v>
      </c>
      <c r="I11" s="21">
        <v>36</v>
      </c>
      <c r="J11" s="21">
        <v>0</v>
      </c>
      <c r="K11" s="21">
        <v>0</v>
      </c>
      <c r="L11" s="21">
        <v>0</v>
      </c>
      <c r="M11" s="21">
        <v>0</v>
      </c>
      <c r="N11" s="21">
        <v>46</v>
      </c>
      <c r="O11" s="11" t="s">
        <v>132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1</v>
      </c>
      <c r="AB11" s="21">
        <v>59</v>
      </c>
      <c r="AC11" s="21">
        <v>0</v>
      </c>
      <c r="AD11" s="21">
        <v>0</v>
      </c>
      <c r="AE11" s="21">
        <v>0</v>
      </c>
      <c r="AF11" s="21">
        <v>1</v>
      </c>
    </row>
    <row r="12" spans="1:32" s="13" customFormat="1" ht="34.5" customHeight="1">
      <c r="A12" s="14" t="s">
        <v>133</v>
      </c>
      <c r="B12" s="21">
        <f t="shared" si="5"/>
        <v>373</v>
      </c>
      <c r="C12" s="2">
        <f t="shared" si="6"/>
        <v>1.2932528950835587</v>
      </c>
      <c r="D12" s="21">
        <f t="shared" si="4"/>
        <v>132</v>
      </c>
      <c r="E12" s="21">
        <v>6</v>
      </c>
      <c r="F12" s="21">
        <v>0</v>
      </c>
      <c r="G12" s="21">
        <v>9</v>
      </c>
      <c r="H12" s="21">
        <v>0</v>
      </c>
      <c r="I12" s="21">
        <v>23</v>
      </c>
      <c r="J12" s="21">
        <v>1</v>
      </c>
      <c r="K12" s="21">
        <v>34</v>
      </c>
      <c r="L12" s="21">
        <v>2</v>
      </c>
      <c r="M12" s="21">
        <v>8</v>
      </c>
      <c r="N12" s="21">
        <v>41</v>
      </c>
      <c r="O12" s="14" t="s">
        <v>133</v>
      </c>
      <c r="P12" s="21">
        <v>3</v>
      </c>
      <c r="Q12" s="21">
        <v>2</v>
      </c>
      <c r="R12" s="21">
        <v>1</v>
      </c>
      <c r="S12" s="21">
        <v>0</v>
      </c>
      <c r="T12" s="21">
        <v>0</v>
      </c>
      <c r="U12" s="21">
        <v>0</v>
      </c>
      <c r="V12" s="21">
        <v>2</v>
      </c>
      <c r="W12" s="21">
        <v>0</v>
      </c>
      <c r="X12" s="21">
        <v>0</v>
      </c>
      <c r="Y12" s="21">
        <v>0</v>
      </c>
      <c r="Z12" s="21">
        <v>7</v>
      </c>
      <c r="AA12" s="21">
        <v>11</v>
      </c>
      <c r="AB12" s="21">
        <v>203</v>
      </c>
      <c r="AC12" s="21">
        <v>16</v>
      </c>
      <c r="AD12" s="21">
        <v>0</v>
      </c>
      <c r="AE12" s="21">
        <v>4</v>
      </c>
      <c r="AF12" s="21">
        <v>0</v>
      </c>
    </row>
    <row r="13" spans="1:32" s="13" customFormat="1" ht="34.5" customHeight="1">
      <c r="A13" s="14" t="s">
        <v>134</v>
      </c>
      <c r="B13" s="21">
        <f t="shared" si="5"/>
        <v>123</v>
      </c>
      <c r="C13" s="2">
        <f t="shared" si="6"/>
        <v>0.4264614104431038</v>
      </c>
      <c r="D13" s="21">
        <f t="shared" si="4"/>
        <v>68</v>
      </c>
      <c r="E13" s="21">
        <v>10</v>
      </c>
      <c r="F13" s="21">
        <v>0</v>
      </c>
      <c r="G13" s="21">
        <v>4</v>
      </c>
      <c r="H13" s="21">
        <v>0</v>
      </c>
      <c r="I13" s="21">
        <v>24</v>
      </c>
      <c r="J13" s="21">
        <v>2</v>
      </c>
      <c r="K13" s="21">
        <v>2</v>
      </c>
      <c r="L13" s="21">
        <v>3</v>
      </c>
      <c r="M13" s="21">
        <v>0</v>
      </c>
      <c r="N13" s="21">
        <v>21</v>
      </c>
      <c r="O13" s="14" t="s">
        <v>134</v>
      </c>
      <c r="P13" s="21">
        <v>2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16</v>
      </c>
      <c r="AB13" s="21">
        <v>28</v>
      </c>
      <c r="AC13" s="21">
        <v>1</v>
      </c>
      <c r="AD13" s="21">
        <v>3</v>
      </c>
      <c r="AE13" s="21">
        <v>4</v>
      </c>
      <c r="AF13" s="21">
        <v>3</v>
      </c>
    </row>
    <row r="14" spans="1:32" s="13" customFormat="1" ht="34.5" customHeight="1">
      <c r="A14" s="14" t="s">
        <v>135</v>
      </c>
      <c r="B14" s="21">
        <f t="shared" si="5"/>
        <v>4915</v>
      </c>
      <c r="C14" s="2">
        <f t="shared" si="6"/>
        <v>17.041120588031344</v>
      </c>
      <c r="D14" s="21">
        <f t="shared" si="4"/>
        <v>2995</v>
      </c>
      <c r="E14" s="21">
        <v>448</v>
      </c>
      <c r="F14" s="21">
        <v>0</v>
      </c>
      <c r="G14" s="21">
        <v>420</v>
      </c>
      <c r="H14" s="21">
        <v>68</v>
      </c>
      <c r="I14" s="21">
        <v>788</v>
      </c>
      <c r="J14" s="21">
        <v>194</v>
      </c>
      <c r="K14" s="21">
        <v>154</v>
      </c>
      <c r="L14" s="21">
        <v>314</v>
      </c>
      <c r="M14" s="21">
        <v>64</v>
      </c>
      <c r="N14" s="21">
        <v>216</v>
      </c>
      <c r="O14" s="14" t="s">
        <v>135</v>
      </c>
      <c r="P14" s="21">
        <v>110</v>
      </c>
      <c r="Q14" s="21">
        <v>76</v>
      </c>
      <c r="R14" s="21">
        <v>5</v>
      </c>
      <c r="S14" s="21">
        <v>25</v>
      </c>
      <c r="T14" s="21">
        <v>0</v>
      </c>
      <c r="U14" s="21">
        <v>27</v>
      </c>
      <c r="V14" s="21">
        <v>61</v>
      </c>
      <c r="W14" s="21">
        <v>24</v>
      </c>
      <c r="X14" s="21">
        <v>1</v>
      </c>
      <c r="Y14" s="21">
        <v>0</v>
      </c>
      <c r="Z14" s="21">
        <v>38</v>
      </c>
      <c r="AA14" s="21">
        <v>618</v>
      </c>
      <c r="AB14" s="21">
        <v>642</v>
      </c>
      <c r="AC14" s="21">
        <v>92</v>
      </c>
      <c r="AD14" s="21">
        <v>252</v>
      </c>
      <c r="AE14" s="21">
        <v>115</v>
      </c>
      <c r="AF14" s="21">
        <v>163</v>
      </c>
    </row>
    <row r="15" spans="1:32" s="13" customFormat="1" ht="34.5" customHeight="1">
      <c r="A15" s="14" t="s">
        <v>136</v>
      </c>
      <c r="B15" s="21">
        <f t="shared" si="5"/>
        <v>2371</v>
      </c>
      <c r="C15" s="2">
        <f t="shared" si="6"/>
        <v>8.220650440330074</v>
      </c>
      <c r="D15" s="21">
        <f t="shared" si="4"/>
        <v>1691</v>
      </c>
      <c r="E15" s="21">
        <v>134</v>
      </c>
      <c r="F15" s="21">
        <v>0</v>
      </c>
      <c r="G15" s="21">
        <v>155</v>
      </c>
      <c r="H15" s="21">
        <v>74</v>
      </c>
      <c r="I15" s="21">
        <v>466</v>
      </c>
      <c r="J15" s="21">
        <v>92</v>
      </c>
      <c r="K15" s="21">
        <v>65</v>
      </c>
      <c r="L15" s="21">
        <v>124</v>
      </c>
      <c r="M15" s="21">
        <v>31</v>
      </c>
      <c r="N15" s="21">
        <v>261</v>
      </c>
      <c r="O15" s="14" t="s">
        <v>136</v>
      </c>
      <c r="P15" s="21">
        <v>89</v>
      </c>
      <c r="Q15" s="21">
        <v>85</v>
      </c>
      <c r="R15" s="21">
        <v>9</v>
      </c>
      <c r="S15" s="21">
        <v>25</v>
      </c>
      <c r="T15" s="21">
        <v>5</v>
      </c>
      <c r="U15" s="21">
        <v>15</v>
      </c>
      <c r="V15" s="21">
        <v>42</v>
      </c>
      <c r="W15" s="21">
        <v>7</v>
      </c>
      <c r="X15" s="21">
        <v>12</v>
      </c>
      <c r="Y15" s="21">
        <v>0</v>
      </c>
      <c r="Z15" s="21">
        <v>33</v>
      </c>
      <c r="AA15" s="21">
        <v>192</v>
      </c>
      <c r="AB15" s="21">
        <v>406</v>
      </c>
      <c r="AC15" s="21">
        <v>6</v>
      </c>
      <c r="AD15" s="21">
        <v>22</v>
      </c>
      <c r="AE15" s="21">
        <v>17</v>
      </c>
      <c r="AF15" s="21">
        <v>4</v>
      </c>
    </row>
    <row r="16" spans="1:32" s="13" customFormat="1" ht="34.5" customHeight="1" thickBot="1">
      <c r="A16" s="14" t="s">
        <v>137</v>
      </c>
      <c r="B16" s="21">
        <f t="shared" si="5"/>
        <v>7651</v>
      </c>
      <c r="C16" s="2">
        <f t="shared" si="6"/>
        <v>26.527286595936484</v>
      </c>
      <c r="D16" s="21">
        <f t="shared" si="4"/>
        <v>4155</v>
      </c>
      <c r="E16" s="21">
        <v>156</v>
      </c>
      <c r="F16" s="21">
        <v>0</v>
      </c>
      <c r="G16" s="21">
        <v>346</v>
      </c>
      <c r="H16" s="21">
        <v>41</v>
      </c>
      <c r="I16" s="21">
        <v>838</v>
      </c>
      <c r="J16" s="21">
        <v>82</v>
      </c>
      <c r="K16" s="21">
        <v>448</v>
      </c>
      <c r="L16" s="21">
        <v>98</v>
      </c>
      <c r="M16" s="21">
        <v>21</v>
      </c>
      <c r="N16" s="21">
        <v>1943</v>
      </c>
      <c r="O16" s="14" t="s">
        <v>137</v>
      </c>
      <c r="P16" s="21">
        <v>82</v>
      </c>
      <c r="Q16" s="21">
        <v>60</v>
      </c>
      <c r="R16" s="21">
        <v>1</v>
      </c>
      <c r="S16" s="21">
        <v>12</v>
      </c>
      <c r="T16" s="21">
        <v>0</v>
      </c>
      <c r="U16" s="21">
        <v>5</v>
      </c>
      <c r="V16" s="21">
        <v>6</v>
      </c>
      <c r="W16" s="21">
        <v>14</v>
      </c>
      <c r="X16" s="21">
        <v>2</v>
      </c>
      <c r="Y16" s="21">
        <v>0</v>
      </c>
      <c r="Z16" s="21">
        <v>23</v>
      </c>
      <c r="AA16" s="21">
        <v>231</v>
      </c>
      <c r="AB16" s="21">
        <v>2844</v>
      </c>
      <c r="AC16" s="21">
        <v>54</v>
      </c>
      <c r="AD16" s="21">
        <v>72</v>
      </c>
      <c r="AE16" s="21">
        <v>128</v>
      </c>
      <c r="AF16" s="21">
        <v>144</v>
      </c>
    </row>
    <row r="17" spans="1:32" s="6" customFormat="1" ht="22.5" customHeight="1">
      <c r="A17" s="116" t="s">
        <v>81</v>
      </c>
      <c r="B17" s="116"/>
      <c r="C17" s="116"/>
      <c r="D17" s="116"/>
      <c r="E17" s="116"/>
      <c r="F17" s="116"/>
      <c r="G17" s="116"/>
      <c r="H17" s="30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="13" customFormat="1" ht="103.5" customHeight="1">
      <c r="A18" s="13" t="s">
        <v>82</v>
      </c>
    </row>
    <row r="19" spans="1:32" s="13" customFormat="1" ht="11.25" customHeight="1">
      <c r="A19" s="117" t="s">
        <v>391</v>
      </c>
      <c r="B19" s="69"/>
      <c r="C19" s="69"/>
      <c r="D19" s="69"/>
      <c r="E19" s="69"/>
      <c r="F19" s="69"/>
      <c r="G19" s="69"/>
      <c r="H19" s="69" t="s">
        <v>300</v>
      </c>
      <c r="I19" s="82"/>
      <c r="J19" s="82"/>
      <c r="K19" s="82"/>
      <c r="L19" s="82"/>
      <c r="M19" s="82"/>
      <c r="N19" s="82"/>
      <c r="O19" s="69" t="s">
        <v>301</v>
      </c>
      <c r="P19" s="69"/>
      <c r="Q19" s="69"/>
      <c r="R19" s="69"/>
      <c r="S19" s="69"/>
      <c r="T19" s="69"/>
      <c r="U19" s="69"/>
      <c r="V19" s="69"/>
      <c r="W19" s="69"/>
      <c r="X19" s="69"/>
      <c r="Y19" s="69" t="s">
        <v>302</v>
      </c>
      <c r="Z19" s="69"/>
      <c r="AA19" s="69"/>
      <c r="AB19" s="69"/>
      <c r="AC19" s="69"/>
      <c r="AD19" s="69"/>
      <c r="AE19" s="69"/>
      <c r="AF19" s="69"/>
    </row>
  </sheetData>
  <sheetProtection/>
  <mergeCells count="27">
    <mergeCell ref="A1:G1"/>
    <mergeCell ref="H1:N1"/>
    <mergeCell ref="O1:W1"/>
    <mergeCell ref="X1:AF1"/>
    <mergeCell ref="A2:G2"/>
    <mergeCell ref="H2:M2"/>
    <mergeCell ref="O2:W2"/>
    <mergeCell ref="Z3:Z4"/>
    <mergeCell ref="AA3:AA4"/>
    <mergeCell ref="AB3:AB4"/>
    <mergeCell ref="AC3:AC4"/>
    <mergeCell ref="A3:A4"/>
    <mergeCell ref="B3:B4"/>
    <mergeCell ref="C3:C4"/>
    <mergeCell ref="D3:G3"/>
    <mergeCell ref="H3:N3"/>
    <mergeCell ref="O3:O4"/>
    <mergeCell ref="AD3:AD4"/>
    <mergeCell ref="AE3:AE4"/>
    <mergeCell ref="AF3:AF4"/>
    <mergeCell ref="A17:G17"/>
    <mergeCell ref="A19:G19"/>
    <mergeCell ref="H19:N19"/>
    <mergeCell ref="O19:X19"/>
    <mergeCell ref="Y19:AF19"/>
    <mergeCell ref="P3:W3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6 P7:AF16">
      <formula1>0</formula1>
      <formula2>50000000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洪靖惠</cp:lastModifiedBy>
  <cp:lastPrinted>2021-05-20T01:52:26Z</cp:lastPrinted>
  <dcterms:created xsi:type="dcterms:W3CDTF">2006-12-07T07:18:34Z</dcterms:created>
  <dcterms:modified xsi:type="dcterms:W3CDTF">2021-06-28T01:16:28Z</dcterms:modified>
  <cp:category/>
  <cp:version/>
  <cp:contentType/>
  <cp:contentStatus/>
</cp:coreProperties>
</file>