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120" tabRatio="724" activeTab="0"/>
  </bookViews>
  <sheets>
    <sheet name="M043(8-1)" sheetId="1" r:id="rId1"/>
    <sheet name="M044(8-2)" sheetId="2" r:id="rId2"/>
    <sheet name="M045(8-3)" sheetId="3" r:id="rId3"/>
    <sheet name="M046(8-4)" sheetId="4" r:id="rId4"/>
    <sheet name="M047(8-5)" sheetId="5" r:id="rId5"/>
    <sheet name="M048(8-6)" sheetId="6" r:id="rId6"/>
    <sheet name="M049(8-7)" sheetId="7" r:id="rId7"/>
    <sheet name="M050(8-8)" sheetId="8" r:id="rId8"/>
  </sheets>
  <definedNames/>
  <calcPr fullCalcOnLoad="1"/>
</workbook>
</file>

<file path=xl/sharedStrings.xml><?xml version="1.0" encoding="utf-8"?>
<sst xmlns="http://schemas.openxmlformats.org/spreadsheetml/2006/main" count="666" uniqueCount="369">
  <si>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</si>
  <si>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</si>
  <si>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</si>
  <si>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</si>
  <si>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</si>
  <si>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</si>
  <si>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</si>
  <si>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</si>
  <si>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</si>
  <si>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</si>
  <si>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</si>
  <si>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</si>
  <si>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</si>
  <si>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</si>
  <si>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</si>
  <si>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</si>
  <si>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</si>
  <si>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</si>
  <si>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</si>
  <si>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</si>
  <si>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</si>
  <si>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>電   設
備   氣</t>
  </si>
  <si>
    <t>人   力
機   械
工   具</t>
  </si>
  <si>
    <t>其   他
設   備</t>
  </si>
  <si>
    <t>營建物
及施工
設    備</t>
  </si>
  <si>
    <t>危   險
物   有
害   物</t>
  </si>
  <si>
    <t>運   搬
物   體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</si>
  <si>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</si>
  <si>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</si>
  <si>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</si>
  <si>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</si>
  <si>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</si>
  <si>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</si>
  <si>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</si>
  <si>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</si>
  <si>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被                      撞</t>
  </si>
  <si>
    <t xml:space="preserve">    被    夾 、 被    捲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</si>
  <si>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</si>
  <si>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</si>
  <si>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</si>
  <si>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</si>
  <si>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</si>
  <si>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</si>
  <si>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</si>
  <si>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</si>
  <si>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</si>
  <si>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</si>
  <si>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</si>
  <si>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</si>
  <si>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</si>
  <si>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</si>
  <si>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t xml:space="preserve">          </t>
  </si>
  <si>
    <t xml:space="preserve">爐   窯
</t>
  </si>
  <si>
    <t xml:space="preserve">用   具
</t>
  </si>
  <si>
    <t xml:space="preserve">材   料
</t>
  </si>
  <si>
    <t xml:space="preserve">環   境
</t>
  </si>
  <si>
    <t xml:space="preserve">原動機
</t>
  </si>
  <si>
    <t>中華民國</t>
  </si>
  <si>
    <t>礦業及土石採取業</t>
  </si>
  <si>
    <t>災害類型按行業分</t>
  </si>
  <si>
    <t>單位：人次</t>
  </si>
  <si>
    <t>其</t>
  </si>
  <si>
    <t>與媒介物之關係按全產業分</t>
  </si>
  <si>
    <t>各媒介物所占比率(％)</t>
  </si>
  <si>
    <t>頭</t>
  </si>
  <si>
    <t>頸</t>
  </si>
  <si>
    <t>肩</t>
  </si>
  <si>
    <t>肘</t>
  </si>
  <si>
    <t>腕</t>
  </si>
  <si>
    <t>胸</t>
  </si>
  <si>
    <t>與受傷部位之關係按全產業分</t>
  </si>
  <si>
    <t>背</t>
  </si>
  <si>
    <t>手</t>
  </si>
  <si>
    <t>指</t>
  </si>
  <si>
    <t>腹</t>
  </si>
  <si>
    <t>臀</t>
  </si>
  <si>
    <t>股</t>
  </si>
  <si>
    <t>膝</t>
  </si>
  <si>
    <t>腿</t>
  </si>
  <si>
    <t>足</t>
  </si>
  <si>
    <t>單位：部位數</t>
  </si>
  <si>
    <t>與受傷部位之關係按製造業分</t>
  </si>
  <si>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</si>
  <si>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</si>
  <si>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</si>
  <si>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</si>
  <si>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</si>
  <si>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</si>
  <si>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</si>
  <si>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</si>
  <si>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</si>
  <si>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</si>
  <si>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</si>
  <si>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 xml:space="preserve">原動機
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</si>
  <si>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</si>
  <si>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</si>
  <si>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</si>
  <si>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</si>
  <si>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</si>
  <si>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</si>
  <si>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</si>
  <si>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</si>
  <si>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</si>
  <si>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</si>
  <si>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 xml:space="preserve">爐   窯
</t>
  </si>
  <si>
    <t>電   設
備   氣</t>
  </si>
  <si>
    <t>人   力
機   械
工   具</t>
  </si>
  <si>
    <t xml:space="preserve">用   具
</t>
  </si>
  <si>
    <t>其   他
設   備</t>
  </si>
  <si>
    <t>營建物
及施工
設    備</t>
  </si>
  <si>
    <t>危   險
物   有
害   物</t>
  </si>
  <si>
    <t xml:space="preserve">材   料
</t>
  </si>
  <si>
    <t>運   搬
物   體</t>
  </si>
  <si>
    <t xml:space="preserve">環   境
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</si>
  <si>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</si>
  <si>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</si>
  <si>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</si>
  <si>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</si>
  <si>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</si>
  <si>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</si>
  <si>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</si>
  <si>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</si>
  <si>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被                      撞</t>
  </si>
  <si>
    <t xml:space="preserve">    被    夾 、 被    捲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</si>
  <si>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</si>
  <si>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</si>
  <si>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</si>
  <si>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</si>
  <si>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</si>
  <si>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</si>
  <si>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</si>
  <si>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</si>
  <si>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</si>
  <si>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</si>
  <si>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</si>
  <si>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</si>
  <si>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</si>
  <si>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</si>
  <si>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t xml:space="preserve">          </t>
  </si>
  <si>
    <t>與媒介物之關係按製造業分</t>
  </si>
  <si>
    <r>
      <t>各受傷部位比率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</si>
  <si>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項       目        別</t>
  </si>
  <si>
    <t>災   害
類   型
比   率
（％）</t>
  </si>
  <si>
    <t>總   計</t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</si>
  <si>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</si>
  <si>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</si>
  <si>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</si>
  <si>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</si>
  <si>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</si>
  <si>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</si>
  <si>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</si>
  <si>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</si>
  <si>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</si>
  <si>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t xml:space="preserve">           </t>
  </si>
  <si>
    <t xml:space="preserve">           </t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</si>
  <si>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</si>
  <si>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</si>
  <si>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</si>
  <si>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</si>
  <si>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</si>
  <si>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</si>
  <si>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</si>
  <si>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</si>
  <si>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</si>
  <si>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-4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</si>
  <si>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</si>
  <si>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-6 職業災害統計災害類型</t>
    </r>
  </si>
  <si>
    <r>
      <t xml:space="preserve">表 </t>
    </r>
    <r>
      <rPr>
        <sz val="12"/>
        <rFont val="新細明體"/>
        <family val="1"/>
      </rPr>
      <t>8-7</t>
    </r>
    <r>
      <rPr>
        <sz val="12"/>
        <rFont val="新細明體"/>
        <family val="1"/>
      </rPr>
      <t xml:space="preserve"> 職業災害統計災害類型</t>
    </r>
  </si>
  <si>
    <t>農、林、漁、牧業</t>
  </si>
  <si>
    <t>住宿及餐飲業</t>
  </si>
  <si>
    <t>金融及保險業</t>
  </si>
  <si>
    <t>傷部位之關係按全產業分</t>
  </si>
  <si>
    <r>
      <t>全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業</t>
    </r>
  </si>
  <si>
    <t>農、林、漁、牧業</t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</si>
  <si>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</si>
  <si>
    <t>批發及零售業</t>
  </si>
  <si>
    <t>專業、科學及技術服務業</t>
  </si>
  <si>
    <r>
      <t>說明：1.陳報事業單位百分比＝陳報事業單位數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全產業陳報數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</si>
  <si>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8.永久全失能人數百分比＝永久全失能人數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</si>
  <si>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2.僱用勞工人數百分比＝僱用勞工人數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僱用勞工總人數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</si>
  <si>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9.永久部份失能人數百分比＝永久部份失能人數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永久部份失能總人數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</si>
  <si>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3.總工作日數百分比＝工作日數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總工作日數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</si>
  <si>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10.暫時全失能百分比＝暫時全失能人數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暫時全失能總人數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</si>
  <si>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4.總經歷工時百分比＝經歷工時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</si>
  <si>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11.總損失日數百分比＝損失日數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</si>
  <si>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5.失能傷害次數百分比＝失能傷害次數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失能傷害總次數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</si>
  <si>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12.失能傷害頻率＝失能傷害次數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</t>
    </r>
  </si>
  <si>
    <r>
      <t xml:space="preserve">            6.已結案之失能傷害次數百分比＝已結案失能傷害次數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已結案失能傷害總次數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</si>
  <si>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13.失能傷害嚴重率＝總損失日數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</t>
    </r>
  </si>
  <si>
    <r>
      <t xml:space="preserve">            7.死亡人數百分比＝死亡人數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死亡總人數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</si>
  <si>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14.總合傷害指數＝SQRT(失能傷害頻率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失能傷害嚴重率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1000)。</t>
    </r>
  </si>
  <si>
    <r>
      <t>行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別</t>
    </r>
  </si>
  <si>
    <t>陳報事業
單  位  數
(家)</t>
  </si>
  <si>
    <r>
      <t>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
(％)</t>
    </r>
  </si>
  <si>
    <r>
      <t>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勞
工  人  數
(人)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</si>
  <si>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作
日        數
(工  作  天)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</si>
  <si>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歷
工        時
(時)</t>
    </r>
  </si>
  <si>
    <r>
      <t>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傷
害  次  數
(人      次)</t>
    </r>
  </si>
  <si>
    <r>
      <t>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傷
害  頻  率</t>
    </r>
  </si>
  <si>
    <r>
      <t>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之
失 能 傷 害
次           數
(人         次)</t>
    </r>
  </si>
  <si>
    <r>
      <t>已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結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失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傷</t>
    </r>
  </si>
  <si>
    <r>
      <t>害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次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(人次)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</si>
  <si>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失
工 作 日 數
(日)</t>
    </r>
  </si>
  <si>
    <r>
      <t>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比
(％)</t>
    </r>
  </si>
  <si>
    <r>
      <t>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害
嚴   重   率</t>
    </r>
  </si>
  <si>
    <r>
      <t>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害
指          數</t>
    </r>
  </si>
  <si>
    <r>
      <t>死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亡
(人)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</si>
  <si>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
(％)</t>
    </r>
  </si>
  <si>
    <t>永久全失能
(人)</t>
  </si>
  <si>
    <t>永久部分失能
(人次)</t>
  </si>
  <si>
    <t>暫時全失能
(人次)</t>
  </si>
  <si>
    <r>
      <t>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比
(％)</t>
    </r>
  </si>
  <si>
    <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8-1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</t>
    </r>
  </si>
  <si>
    <t>計概況按全產業分</t>
  </si>
  <si>
    <r>
      <t>全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業</t>
    </r>
  </si>
  <si>
    <t>全              產                業</t>
  </si>
  <si>
    <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(%)</t>
    </r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</si>
  <si>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造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</si>
  <si>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</si>
  <si>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</si>
  <si>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</si>
  <si>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</si>
  <si>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</si>
  <si>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</si>
  <si>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</si>
  <si>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</si>
  <si>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電子零組件製造業</t>
    </r>
  </si>
  <si>
    <t>概況按全產業分(續)</t>
  </si>
  <si>
    <r>
      <t xml:space="preserve">表 8-2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職業災害統計</t>
    </r>
  </si>
  <si>
    <t>行業別
比    率
（％）</t>
  </si>
  <si>
    <t>總   計</t>
  </si>
  <si>
    <t>墜   落
滾   落</t>
  </si>
  <si>
    <t>跌   倒</t>
  </si>
  <si>
    <t>衝   撞</t>
  </si>
  <si>
    <t>物   體
飛   落</t>
  </si>
  <si>
    <t>物   體
倒   塌
崩   塌</t>
  </si>
  <si>
    <t>被   撞</t>
  </si>
  <si>
    <t>被   夾
被   捲</t>
  </si>
  <si>
    <t>踩   踏</t>
  </si>
  <si>
    <t>溺   斃</t>
  </si>
  <si>
    <t>與高溫
、低溫
之接觸</t>
  </si>
  <si>
    <t>與有害
物等之
接   觸</t>
  </si>
  <si>
    <t>感   電</t>
  </si>
  <si>
    <t>爆   炸</t>
  </si>
  <si>
    <t>物   體
破   裂</t>
  </si>
  <si>
    <t>火   災</t>
  </si>
  <si>
    <t>不   當
動   作</t>
  </si>
  <si>
    <t>其   他</t>
  </si>
  <si>
    <t>無   法
歸   類
者</t>
  </si>
  <si>
    <t>交      通      事      故</t>
  </si>
  <si>
    <t>公   路</t>
  </si>
  <si>
    <t>鐵   路</t>
  </si>
  <si>
    <t>船舶、
航空器</t>
  </si>
  <si>
    <t>項         目          別</t>
  </si>
  <si>
    <r>
      <t>項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</si>
  <si>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計</t>
    </r>
  </si>
  <si>
    <r>
      <t>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械</t>
    </r>
  </si>
  <si>
    <r>
      <t>裝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卸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搬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械</t>
    </r>
  </si>
  <si>
    <r>
      <t>他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設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備</t>
    </r>
  </si>
  <si>
    <r>
      <t>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建</t>
    </r>
  </si>
  <si>
    <r>
      <t>物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料</t>
    </r>
  </si>
  <si>
    <r>
      <t>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</si>
  <si>
    <r>
      <t>環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境</t>
    </r>
  </si>
  <si>
    <r>
      <t>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類</t>
    </r>
  </si>
  <si>
    <t>原動機</t>
  </si>
  <si>
    <r>
      <t>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傳   導
裝   置</t>
    </r>
  </si>
  <si>
    <r>
      <t>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材
加   工
機   械</t>
    </r>
  </si>
  <si>
    <r>
      <t>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造
機   械</t>
    </r>
  </si>
  <si>
    <r>
      <t>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般
動   力
機   械</t>
    </r>
  </si>
  <si>
    <r>
      <t>起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重
機   械</t>
    </r>
  </si>
  <si>
    <r>
      <t>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搬   運
機   械</t>
    </r>
  </si>
  <si>
    <r>
      <t>交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
工   具</t>
    </r>
  </si>
  <si>
    <r>
      <t>壓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容   器</t>
    </r>
  </si>
  <si>
    <r>
      <t>化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學
設   備</t>
    </r>
  </si>
  <si>
    <r>
      <t>熔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接
設   備</t>
    </r>
  </si>
  <si>
    <r>
      <t>爐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窯</t>
    </r>
  </si>
  <si>
    <r>
      <t>電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氣
設   備</t>
    </r>
  </si>
  <si>
    <r>
      <t>人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機   械
工   具</t>
    </r>
  </si>
  <si>
    <r>
      <t>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具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</si>
  <si>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他
設   備</t>
    </r>
  </si>
  <si>
    <t>營建物
及施工
設    備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</si>
  <si>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險
物   有
害   物</t>
    </r>
  </si>
  <si>
    <r>
      <t>材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料</t>
    </r>
  </si>
  <si>
    <r>
      <t>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搬
物   體</t>
    </r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</si>
  <si>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他
媒介物</t>
    </r>
  </si>
  <si>
    <r>
      <t>無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媒
介   物</t>
    </r>
  </si>
  <si>
    <r>
      <t>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能
分   類</t>
    </r>
  </si>
  <si>
    <r>
      <t>表 8-3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職業災害統計行業別</t>
    </r>
  </si>
  <si>
    <t>媒      介      物      比      率    (%)</t>
  </si>
  <si>
    <t>製      造      業</t>
  </si>
  <si>
    <r>
      <t>各受傷部位比率</t>
    </r>
    <r>
      <rPr>
        <sz val="8"/>
        <rFont val="Times New Roman"/>
        <family val="1"/>
      </rPr>
      <t xml:space="preserve">  (%)</t>
    </r>
  </si>
  <si>
    <r>
      <t>全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業</t>
    </r>
  </si>
  <si>
    <r>
      <t>項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別</t>
    </r>
  </si>
  <si>
    <r>
      <t>行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業
百分率
（％）</t>
    </r>
  </si>
  <si>
    <r>
      <t>臉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顏</t>
    </r>
  </si>
  <si>
    <r>
      <t>鎖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骨</t>
    </r>
  </si>
  <si>
    <r>
      <t>上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膊</t>
    </r>
  </si>
  <si>
    <r>
      <t>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膊</t>
    </r>
  </si>
  <si>
    <r>
      <t>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骨</t>
    </r>
  </si>
  <si>
    <r>
      <t>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蹊</t>
    </r>
  </si>
  <si>
    <r>
      <t>內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臟</t>
    </r>
  </si>
  <si>
    <r>
      <t>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身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</si>
  <si>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他</t>
    </r>
  </si>
  <si>
    <r>
      <t>表 8-8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職業災害統計行業別與受</t>
    </r>
  </si>
  <si>
    <t>被刺、
割   、
擦   傷</t>
  </si>
  <si>
    <t xml:space="preserve">    被刺、割、擦 傷</t>
  </si>
  <si>
    <t xml:space="preserve">    被 刺、割、擦 傷</t>
  </si>
  <si>
    <t xml:space="preserve">    被 刺、割、擦 傷</t>
  </si>
  <si>
    <r>
      <t xml:space="preserve"> </t>
    </r>
    <r>
      <rPr>
        <sz val="9"/>
        <rFont val="新細明體"/>
        <family val="1"/>
      </rPr>
      <t>-190-</t>
    </r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</si>
  <si>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</si>
  <si>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</si>
  <si>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</si>
  <si>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</si>
  <si>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</si>
  <si>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</si>
  <si>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</si>
  <si>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</si>
  <si>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</si>
  <si>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</si>
  <si>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</si>
  <si>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</si>
  <si>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</si>
  <si>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</si>
  <si>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</si>
  <si>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</si>
  <si>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</si>
  <si>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</si>
  <si>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</si>
  <si>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</si>
  <si>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</si>
  <si>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</si>
  <si>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</si>
  <si>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r>
      <t xml:space="preserve"> </t>
    </r>
    <r>
      <rPr>
        <sz val="9"/>
        <rFont val="新細明體"/>
        <family val="1"/>
      </rPr>
      <t>-206-</t>
    </r>
  </si>
  <si>
    <t xml:space="preserve">  -207-</t>
  </si>
  <si>
    <t>不動產業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</si>
  <si>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</si>
  <si>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</si>
  <si>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</si>
  <si>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</si>
  <si>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</si>
  <si>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</si>
  <si>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 xml:space="preserve"> </t>
    </r>
    <r>
      <rPr>
        <sz val="9"/>
        <rFont val="新細明體"/>
        <family val="1"/>
      </rPr>
      <t>-196-</t>
    </r>
  </si>
  <si>
    <t xml:space="preserve"> -197-</t>
  </si>
  <si>
    <r>
      <t xml:space="preserve"> </t>
    </r>
    <r>
      <rPr>
        <sz val="9"/>
        <rFont val="新細明體"/>
        <family val="1"/>
      </rPr>
      <t>-194-</t>
    </r>
  </si>
  <si>
    <t xml:space="preserve">  - 195-</t>
  </si>
  <si>
    <t xml:space="preserve">  -191-</t>
  </si>
  <si>
    <t xml:space="preserve">  -192-</t>
  </si>
  <si>
    <t xml:space="preserve">  -193-</t>
  </si>
  <si>
    <r>
      <t xml:space="preserve"> </t>
    </r>
    <r>
      <rPr>
        <sz val="9"/>
        <rFont val="新細明體"/>
        <family val="1"/>
      </rPr>
      <t>-198-</t>
    </r>
  </si>
  <si>
    <r>
      <t xml:space="preserve"> </t>
    </r>
    <r>
      <rPr>
        <sz val="9"/>
        <rFont val="新細明體"/>
        <family val="1"/>
      </rPr>
      <t xml:space="preserve"> -199-</t>
    </r>
  </si>
  <si>
    <t>-200-</t>
  </si>
  <si>
    <t xml:space="preserve"> -201-</t>
  </si>
  <si>
    <r>
      <t xml:space="preserve"> </t>
    </r>
    <r>
      <rPr>
        <sz val="9"/>
        <rFont val="新細明體"/>
        <family val="1"/>
      </rPr>
      <t>-202-</t>
    </r>
  </si>
  <si>
    <t xml:space="preserve">  -203-</t>
  </si>
  <si>
    <r>
      <t xml:space="preserve"> </t>
    </r>
    <r>
      <rPr>
        <sz val="9"/>
        <rFont val="新細明體"/>
        <family val="1"/>
      </rPr>
      <t>-204-</t>
    </r>
  </si>
  <si>
    <t xml:space="preserve">  -205-</t>
  </si>
  <si>
    <t>100年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</si>
  <si>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 xml:space="preserve">100。
          </t>
    </r>
    <r>
      <rPr>
        <sz val="8"/>
        <rFont val="新細明體"/>
        <family val="1"/>
      </rPr>
      <t xml:space="preserve"> 2.各媒介物所占比率＝各媒介物職業災害人次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</si>
  <si>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說明：1.災害類型比率＝各職業災害類型人次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2.各媒介物所占比率＝各媒介物職業災害人次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</si>
  <si>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說明：1.災害類型比率＝各職業災害類型人次÷總受傷部位數×100。
           2.各受傷部位比率＝各受傷部位數÷總受傷部位數×100。</t>
  </si>
  <si>
    <r>
      <t>說明：1.行業百分率＝各行業受傷部位數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總受傷部位數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</si>
  <si>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2.受傷部位百比率＝各受傷部位數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總受傷部位數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</si>
  <si>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說明：媒介物比率＝各媒介物人次÷職業災害總人次×100。</t>
  </si>
  <si>
    <t>說明：1.行業別比率＝各行業職業災害人次÷職業災害總人次×100。</t>
  </si>
  <si>
    <t xml:space="preserve">           2.職業災害類型比率＝各職業災害類型人次÷職業災害總人次×100。</t>
  </si>
  <si>
    <t xml:space="preserve">    物體倒塌 、 崩塌</t>
  </si>
  <si>
    <t xml:space="preserve">    物體倒塌 、 崩塌</t>
  </si>
  <si>
    <t xml:space="preserve">    物體倒塌 、 崩塌</t>
  </si>
  <si>
    <t xml:space="preserve">    物體倒塌 、 崩塌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</si>
</sst>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0_ "/>
    <numFmt numFmtId="183" formatCode="\ ##0.00_-;\-\ ##0.00_-;\ &quot;-&quot;_-;@_-"/>
    <numFmt numFmtId="184" formatCode="###\ ##0_-;\-###\ ##0_-;\ &quot;-&quot;_-;@_-"/>
    <numFmt numFmtId="185" formatCode="&quot;(&quot;###\ \ ##0&quot;)&quot;_-;&quot;(&quot;\-###\ \ ##0&quot;)&quot;_-;\ &quot;-&quot;_-;@_-"/>
    <numFmt numFmtId="186" formatCode="###\ ###\ ##0_-;\-###\ ###\ \ ##0_-;* &quot;-&quot;_-;@_-"/>
    <numFmt numFmtId="187" formatCode="&quot;(&quot;##0.000&quot;)&quot;_-;&quot;(&quot;\-\ ##0.000&quot;)&quot;_-;\ &quot;-&quot;_-;@_-"/>
    <numFmt numFmtId="188" formatCode="##0.000&quot; &quot;_-;\-\ ##0.000&quot; &quot;_-;\ &quot;-&quot;_-;@_-"/>
    <numFmt numFmtId="189" formatCode="###\ \ ##0&quot; &quot;_-;\-###\ \ ##0&quot; &quot;_-;\ &quot;-&quot;_-;@_-"/>
    <numFmt numFmtId="190" formatCode="\ 0.000_-;&quot;...&quot;_-;\ &quot;-&quot;_-;@_-"/>
    <numFmt numFmtId="191" formatCode="###\ ###\ ###\ ##0.00_-;&quot;...&quot;_-;\ &quot;-&quot;_-;@_-"/>
    <numFmt numFmtId="192" formatCode="###\ ###\ ###\ ##0_-;&quot;...&quot;_-;\ &quot;-&quot;_-;@_-"/>
    <numFmt numFmtId="193" formatCode="0.00_);[Red]\(0.00\)"/>
    <numFmt numFmtId="194" formatCode="###,##0_-;\-###,##0_-;\ &quot;-&quot;_-;@_-"/>
    <numFmt numFmtId="195" formatCode="#,##0.00_-;\-#,##0.00_-;\ &quot;-&quot;_-;@_-"/>
    <numFmt numFmtId="196" formatCode="[Red][&gt;100]0_-;[Black][=0]&quot;-&quot;_-;0_-;@_-"/>
    <numFmt numFmtId="197" formatCode="[Red][&gt;100]0.00_-;[Black][=0]&quot;-&quot;_-;0.00_-;@_-"/>
  </numFmts>
  <fonts count="12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4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94" fontId="6" fillId="0" borderId="0" xfId="0" applyNumberFormat="1" applyFont="1" applyFill="1" applyAlignment="1">
      <alignment/>
    </xf>
    <xf numFmtId="195" fontId="6" fillId="0" borderId="0" xfId="0" applyNumberFormat="1" applyFont="1" applyFill="1" applyBorder="1" applyAlignment="1">
      <alignment horizontal="right"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184" fontId="2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right"/>
    </xf>
    <xf numFmtId="184" fontId="6" fillId="0" borderId="0" xfId="0" applyNumberFormat="1" applyFont="1" applyFill="1" applyAlignment="1">
      <alignment horizontal="right"/>
    </xf>
    <xf numFmtId="184" fontId="6" fillId="0" borderId="0" xfId="0" applyNumberFormat="1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83" fontId="6" fillId="0" borderId="0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83" fontId="4" fillId="0" borderId="2" xfId="0" applyNumberFormat="1" applyFont="1" applyFill="1" applyBorder="1" applyAlignment="1">
      <alignment/>
    </xf>
    <xf numFmtId="183" fontId="2" fillId="0" borderId="0" xfId="0" applyNumberFormat="1" applyFont="1" applyFill="1" applyAlignment="1">
      <alignment/>
    </xf>
    <xf numFmtId="184" fontId="6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3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184" fontId="2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4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4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62"/>
  <sheetViews>
    <sheetView tabSelected="1" workbookViewId="0" topLeftCell="A1">
      <selection activeCell="B13" sqref="B13"/>
    </sheetView>
  </sheetViews>
  <sheetFormatPr defaultColWidth="9.00390625" defaultRowHeight="16.5"/>
  <cols>
    <col min="1" max="1" width="28.625" style="6" customWidth="1"/>
    <col min="2" max="5" width="9.50390625" style="6" customWidth="1"/>
    <col min="6" max="6" width="11.125" style="6" customWidth="1"/>
    <col min="7" max="7" width="8.375" style="6" customWidth="1"/>
    <col min="8" max="8" width="13.625" style="6" customWidth="1"/>
    <col min="9" max="9" width="10.375" style="6" customWidth="1"/>
    <col min="10" max="14" width="12.00390625" style="6" customWidth="1"/>
    <col min="15" max="15" width="28.625" style="6" customWidth="1"/>
    <col min="16" max="19" width="9.50390625" style="6" customWidth="1"/>
    <col min="20" max="20" width="10.00390625" style="6" customWidth="1"/>
    <col min="21" max="21" width="9.50390625" style="6" customWidth="1"/>
    <col min="22" max="27" width="14.00390625" style="6" customWidth="1"/>
    <col min="28" max="16384" width="8.875" style="6" customWidth="1"/>
  </cols>
  <sheetData>
    <row r="1" spans="1:27" s="4" customFormat="1" ht="30.75" customHeight="1">
      <c r="A1" s="74" t="s">
        <v>212</v>
      </c>
      <c r="B1" s="74"/>
      <c r="C1" s="74"/>
      <c r="D1" s="74"/>
      <c r="E1" s="74"/>
      <c r="F1" s="74"/>
      <c r="G1" s="74"/>
      <c r="H1" s="82" t="s">
        <v>213</v>
      </c>
      <c r="I1" s="82"/>
      <c r="J1" s="82"/>
      <c r="K1" s="82"/>
      <c r="L1" s="82"/>
      <c r="M1" s="82"/>
      <c r="N1" s="82"/>
      <c r="O1" s="74" t="s">
        <v>212</v>
      </c>
      <c r="P1" s="74"/>
      <c r="Q1" s="74"/>
      <c r="R1" s="74"/>
      <c r="S1" s="74"/>
      <c r="T1" s="74"/>
      <c r="U1" s="74"/>
      <c r="V1" s="90" t="s">
        <v>227</v>
      </c>
      <c r="W1" s="90"/>
      <c r="X1" s="90"/>
      <c r="Y1" s="90"/>
      <c r="Z1" s="90"/>
      <c r="AA1" s="90"/>
    </row>
    <row r="2" spans="1:27" s="5" customFormat="1" ht="13.5" customHeight="1" thickBot="1">
      <c r="A2" s="75" t="s">
        <v>57</v>
      </c>
      <c r="B2" s="75"/>
      <c r="C2" s="75"/>
      <c r="D2" s="75"/>
      <c r="E2" s="75"/>
      <c r="F2" s="75"/>
      <c r="G2" s="75"/>
      <c r="H2" s="83" t="s">
        <v>356</v>
      </c>
      <c r="I2" s="83"/>
      <c r="J2" s="83"/>
      <c r="K2" s="83"/>
      <c r="L2" s="83"/>
      <c r="M2" s="83"/>
      <c r="N2" s="83"/>
      <c r="O2" s="88" t="s">
        <v>57</v>
      </c>
      <c r="P2" s="88"/>
      <c r="Q2" s="88"/>
      <c r="R2" s="88"/>
      <c r="S2" s="88"/>
      <c r="T2" s="88"/>
      <c r="U2" s="88"/>
      <c r="V2" s="83" t="s">
        <v>356</v>
      </c>
      <c r="W2" s="83"/>
      <c r="X2" s="83"/>
      <c r="Y2" s="83"/>
      <c r="Z2" s="83"/>
      <c r="AA2" s="83"/>
    </row>
    <row r="3" spans="1:146" s="49" customFormat="1" ht="24" customHeight="1">
      <c r="A3" s="76" t="s">
        <v>191</v>
      </c>
      <c r="B3" s="78" t="s">
        <v>192</v>
      </c>
      <c r="C3" s="80" t="s">
        <v>193</v>
      </c>
      <c r="D3" s="80" t="s">
        <v>194</v>
      </c>
      <c r="E3" s="80" t="s">
        <v>193</v>
      </c>
      <c r="F3" s="80" t="s">
        <v>195</v>
      </c>
      <c r="G3" s="80" t="s">
        <v>193</v>
      </c>
      <c r="H3" s="84" t="s">
        <v>196</v>
      </c>
      <c r="I3" s="80" t="s">
        <v>193</v>
      </c>
      <c r="J3" s="80" t="s">
        <v>197</v>
      </c>
      <c r="K3" s="80" t="s">
        <v>193</v>
      </c>
      <c r="L3" s="80" t="s">
        <v>198</v>
      </c>
      <c r="M3" s="80" t="s">
        <v>199</v>
      </c>
      <c r="N3" s="86" t="s">
        <v>193</v>
      </c>
      <c r="O3" s="76" t="s">
        <v>191</v>
      </c>
      <c r="P3" s="89" t="s">
        <v>200</v>
      </c>
      <c r="Q3" s="89"/>
      <c r="R3" s="89"/>
      <c r="S3" s="89"/>
      <c r="T3" s="89"/>
      <c r="U3" s="89"/>
      <c r="V3" s="89" t="s">
        <v>201</v>
      </c>
      <c r="W3" s="91"/>
      <c r="X3" s="80" t="s">
        <v>202</v>
      </c>
      <c r="Y3" s="80" t="s">
        <v>203</v>
      </c>
      <c r="Z3" s="80" t="s">
        <v>204</v>
      </c>
      <c r="AA3" s="86" t="s">
        <v>205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</row>
    <row r="4" spans="1:146" s="49" customFormat="1" ht="30" customHeight="1" thickBot="1">
      <c r="A4" s="77"/>
      <c r="B4" s="79"/>
      <c r="C4" s="81"/>
      <c r="D4" s="81"/>
      <c r="E4" s="81"/>
      <c r="F4" s="81"/>
      <c r="G4" s="81"/>
      <c r="H4" s="85"/>
      <c r="I4" s="81"/>
      <c r="J4" s="81"/>
      <c r="K4" s="81"/>
      <c r="L4" s="81"/>
      <c r="M4" s="81"/>
      <c r="N4" s="87"/>
      <c r="O4" s="77"/>
      <c r="P4" s="50" t="s">
        <v>206</v>
      </c>
      <c r="Q4" s="39" t="s">
        <v>207</v>
      </c>
      <c r="R4" s="39" t="s">
        <v>208</v>
      </c>
      <c r="S4" s="39" t="s">
        <v>207</v>
      </c>
      <c r="T4" s="39" t="s">
        <v>209</v>
      </c>
      <c r="U4" s="39" t="s">
        <v>207</v>
      </c>
      <c r="V4" s="50" t="s">
        <v>210</v>
      </c>
      <c r="W4" s="39" t="s">
        <v>211</v>
      </c>
      <c r="X4" s="81"/>
      <c r="Y4" s="81"/>
      <c r="Z4" s="81"/>
      <c r="AA4" s="87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</row>
    <row r="5" spans="1:27" s="5" customFormat="1" ht="13.5" customHeight="1">
      <c r="A5" s="41" t="s">
        <v>172</v>
      </c>
      <c r="B5" s="32">
        <f aca="true" t="shared" si="0" ref="B5:N5">SUM(B6,B7,B8,B36:B51)</f>
        <v>14926</v>
      </c>
      <c r="C5" s="35">
        <f t="shared" si="0"/>
        <v>99.99999999999999</v>
      </c>
      <c r="D5" s="32">
        <f t="shared" si="0"/>
        <v>3033182</v>
      </c>
      <c r="E5" s="35">
        <f t="shared" si="0"/>
        <v>100.00000000000004</v>
      </c>
      <c r="F5" s="32">
        <f t="shared" si="0"/>
        <v>770490849</v>
      </c>
      <c r="G5" s="35">
        <f t="shared" si="0"/>
        <v>99.99999999999997</v>
      </c>
      <c r="H5" s="32">
        <f t="shared" si="0"/>
        <v>6292982481</v>
      </c>
      <c r="I5" s="35">
        <f t="shared" si="0"/>
        <v>100</v>
      </c>
      <c r="J5" s="32">
        <f t="shared" si="0"/>
        <v>11492</v>
      </c>
      <c r="K5" s="35">
        <f t="shared" si="0"/>
        <v>100</v>
      </c>
      <c r="L5" s="44">
        <f aca="true" t="shared" si="1" ref="L5:L51">J5*1000000/H5</f>
        <v>1.8261611302267344</v>
      </c>
      <c r="M5" s="32">
        <f t="shared" si="0"/>
        <v>11492</v>
      </c>
      <c r="N5" s="35">
        <f t="shared" si="0"/>
        <v>100</v>
      </c>
      <c r="O5" s="41" t="s">
        <v>172</v>
      </c>
      <c r="P5" s="32">
        <f aca="true" t="shared" si="2" ref="P5:Y5">SUM(P6,P7,P8,P36:P51)</f>
        <v>80</v>
      </c>
      <c r="Q5" s="35">
        <f t="shared" si="2"/>
        <v>100</v>
      </c>
      <c r="R5" s="32">
        <f t="shared" si="2"/>
        <v>12</v>
      </c>
      <c r="S5" s="35">
        <f t="shared" si="2"/>
        <v>100</v>
      </c>
      <c r="T5" s="32">
        <f t="shared" si="2"/>
        <v>308</v>
      </c>
      <c r="U5" s="35">
        <f t="shared" si="2"/>
        <v>100.00000000000001</v>
      </c>
      <c r="V5" s="32">
        <f t="shared" si="2"/>
        <v>11092</v>
      </c>
      <c r="W5" s="35">
        <f t="shared" si="2"/>
        <v>100</v>
      </c>
      <c r="X5" s="32">
        <f t="shared" si="2"/>
        <v>896976</v>
      </c>
      <c r="Y5" s="35">
        <f t="shared" si="2"/>
        <v>100</v>
      </c>
      <c r="Z5" s="45">
        <f>X5*1000000/H5</f>
        <v>142.53591245616562</v>
      </c>
      <c r="AA5" s="44">
        <f aca="true" t="shared" si="3" ref="AA5:AA51">SQRT(L5*Z5/1000)</f>
        <v>0.5101897127430641</v>
      </c>
    </row>
    <row r="6" spans="1:27" s="5" customFormat="1" ht="12.75" customHeight="1">
      <c r="A6" s="41" t="s">
        <v>173</v>
      </c>
      <c r="B6" s="32">
        <v>36</v>
      </c>
      <c r="C6" s="35">
        <f aca="true" t="shared" si="4" ref="C6:C51">B6/$B$5*100</f>
        <v>0.2411898700254589</v>
      </c>
      <c r="D6" s="32">
        <v>3944</v>
      </c>
      <c r="E6" s="44">
        <f aca="true" t="shared" si="5" ref="E6:E51">D6/$D$5*100</f>
        <v>0.13002846515639352</v>
      </c>
      <c r="F6" s="32">
        <v>1040559</v>
      </c>
      <c r="G6" s="44">
        <f aca="true" t="shared" si="6" ref="G6:G51">F6/$F$5*100</f>
        <v>0.13505144173360584</v>
      </c>
      <c r="H6" s="32">
        <v>8116370</v>
      </c>
      <c r="I6" s="44">
        <f aca="true" t="shared" si="7" ref="I6:I51">H6/$H$5*100</f>
        <v>0.12897493397614307</v>
      </c>
      <c r="J6" s="32">
        <v>27</v>
      </c>
      <c r="K6" s="44">
        <f aca="true" t="shared" si="8" ref="K6:K51">J6/$J$5*100</f>
        <v>0.23494604942568745</v>
      </c>
      <c r="L6" s="44">
        <f t="shared" si="1"/>
        <v>3.3266102949964087</v>
      </c>
      <c r="M6" s="32">
        <f>SUM(P6+R6+T6+V6)</f>
        <v>27</v>
      </c>
      <c r="N6" s="44">
        <f aca="true" t="shared" si="9" ref="N6:N51">M6/$M$5*100</f>
        <v>0.23494604942568745</v>
      </c>
      <c r="O6" s="41" t="s">
        <v>173</v>
      </c>
      <c r="P6" s="32">
        <v>1</v>
      </c>
      <c r="Q6" s="44">
        <f aca="true" t="shared" si="10" ref="Q6:Q51">P6/$P$5*100</f>
        <v>1.25</v>
      </c>
      <c r="R6" s="32">
        <v>0</v>
      </c>
      <c r="S6" s="44">
        <f aca="true" t="shared" si="11" ref="S6:S51">R6/$R$5*100</f>
        <v>0</v>
      </c>
      <c r="T6" s="32">
        <v>1</v>
      </c>
      <c r="U6" s="44">
        <f aca="true" t="shared" si="12" ref="U6:U51">T6/$T$5*100</f>
        <v>0.3246753246753247</v>
      </c>
      <c r="V6" s="32">
        <v>25</v>
      </c>
      <c r="W6" s="44">
        <f aca="true" t="shared" si="13" ref="W6:W51">V6/$V$5*100</f>
        <v>0.22538766678687344</v>
      </c>
      <c r="X6" s="32">
        <v>6338</v>
      </c>
      <c r="Y6" s="44">
        <f>X6/$X$5*100</f>
        <v>0.7065963860794492</v>
      </c>
      <c r="Z6" s="45">
        <f>X6*1000000/H6</f>
        <v>780.890964803231</v>
      </c>
      <c r="AA6" s="44">
        <f t="shared" si="3"/>
        <v>1.6117443726547043</v>
      </c>
    </row>
    <row r="7" spans="1:27" s="5" customFormat="1" ht="12.75" customHeight="1">
      <c r="A7" s="41" t="s">
        <v>58</v>
      </c>
      <c r="B7" s="32">
        <v>47</v>
      </c>
      <c r="C7" s="35">
        <f t="shared" si="4"/>
        <v>0.31488677475546023</v>
      </c>
      <c r="D7" s="32">
        <v>3707</v>
      </c>
      <c r="E7" s="44">
        <f t="shared" si="5"/>
        <v>0.12221488852300984</v>
      </c>
      <c r="F7" s="32">
        <v>940156</v>
      </c>
      <c r="G7" s="44">
        <f t="shared" si="6"/>
        <v>0.12202039793466775</v>
      </c>
      <c r="H7" s="32">
        <v>7581367</v>
      </c>
      <c r="I7" s="44">
        <f t="shared" si="7"/>
        <v>0.1204733530228304</v>
      </c>
      <c r="J7" s="32">
        <v>14</v>
      </c>
      <c r="K7" s="44">
        <f t="shared" si="8"/>
        <v>0.12182387747998608</v>
      </c>
      <c r="L7" s="44">
        <f>J7*1000000/H7</f>
        <v>1.8466326719178745</v>
      </c>
      <c r="M7" s="32">
        <f>SUM(P7+R7+T7+V7)</f>
        <v>14</v>
      </c>
      <c r="N7" s="44">
        <f t="shared" si="9"/>
        <v>0.12182387747998608</v>
      </c>
      <c r="O7" s="41" t="s">
        <v>58</v>
      </c>
      <c r="P7" s="32">
        <v>1</v>
      </c>
      <c r="Q7" s="44">
        <f t="shared" si="10"/>
        <v>1.25</v>
      </c>
      <c r="R7" s="32">
        <v>0</v>
      </c>
      <c r="S7" s="44">
        <f t="shared" si="11"/>
        <v>0</v>
      </c>
      <c r="T7" s="32">
        <v>1</v>
      </c>
      <c r="U7" s="44">
        <f t="shared" si="12"/>
        <v>0.3246753246753247</v>
      </c>
      <c r="V7" s="32">
        <v>12</v>
      </c>
      <c r="W7" s="44">
        <f t="shared" si="13"/>
        <v>0.10818608005769925</v>
      </c>
      <c r="X7" s="32">
        <v>6219</v>
      </c>
      <c r="Y7" s="44">
        <f>X7/$X$5*100</f>
        <v>0.69332958741371</v>
      </c>
      <c r="Z7" s="45">
        <f>X7*1000000/H7</f>
        <v>820.3006133326616</v>
      </c>
      <c r="AA7" s="44">
        <f t="shared" si="3"/>
        <v>1.2307696426928818</v>
      </c>
    </row>
    <row r="8" spans="1:27" s="5" customFormat="1" ht="12.75" customHeight="1">
      <c r="A8" s="41" t="s">
        <v>174</v>
      </c>
      <c r="B8" s="32">
        <f>SUM(B9:B35)</f>
        <v>8174</v>
      </c>
      <c r="C8" s="35">
        <f t="shared" si="4"/>
        <v>54.76349993300281</v>
      </c>
      <c r="D8" s="32">
        <f>SUM(D9:D35)</f>
        <v>1521021</v>
      </c>
      <c r="E8" s="44">
        <f t="shared" si="5"/>
        <v>50.1460512425565</v>
      </c>
      <c r="F8" s="32">
        <f>SUM(F9:F35)</f>
        <v>387639006</v>
      </c>
      <c r="G8" s="44">
        <f t="shared" si="6"/>
        <v>50.310656707098666</v>
      </c>
      <c r="H8" s="32">
        <f>SUM(H9:H35)</f>
        <v>3206054143</v>
      </c>
      <c r="I8" s="44">
        <f t="shared" si="7"/>
        <v>50.94649719238588</v>
      </c>
      <c r="J8" s="32">
        <f>SUM(J9:J35)</f>
        <v>6642</v>
      </c>
      <c r="K8" s="44">
        <f t="shared" si="8"/>
        <v>57.79672815871911</v>
      </c>
      <c r="L8" s="44">
        <f t="shared" si="1"/>
        <v>2.0717054995786452</v>
      </c>
      <c r="M8" s="32">
        <f>SUM(M9:M35)</f>
        <v>6642</v>
      </c>
      <c r="N8" s="44">
        <f t="shared" si="9"/>
        <v>57.79672815871911</v>
      </c>
      <c r="O8" s="41" t="s">
        <v>174</v>
      </c>
      <c r="P8" s="32">
        <f>SUM(P9:P35)</f>
        <v>38</v>
      </c>
      <c r="Q8" s="44">
        <f t="shared" si="10"/>
        <v>47.5</v>
      </c>
      <c r="R8" s="32">
        <f>SUM(R9:R35)</f>
        <v>7</v>
      </c>
      <c r="S8" s="44">
        <f t="shared" si="11"/>
        <v>58.333333333333336</v>
      </c>
      <c r="T8" s="32">
        <f>SUM(T9:T35)</f>
        <v>259</v>
      </c>
      <c r="U8" s="44">
        <f t="shared" si="12"/>
        <v>84.0909090909091</v>
      </c>
      <c r="V8" s="32">
        <f>SUM(V9:V35)</f>
        <v>6338</v>
      </c>
      <c r="W8" s="44">
        <f t="shared" si="13"/>
        <v>57.14028128380815</v>
      </c>
      <c r="X8" s="32">
        <f>SUM(X9:X35)</f>
        <v>487943</v>
      </c>
      <c r="Y8" s="44">
        <f aca="true" t="shared" si="14" ref="Y8:Y51">X8/$X$5*100</f>
        <v>54.39866841476248</v>
      </c>
      <c r="Z8" s="45">
        <f aca="true" t="shared" si="15" ref="Z8:Z51">X8*1000000/H8</f>
        <v>152.19424820549577</v>
      </c>
      <c r="AA8" s="44">
        <f t="shared" si="3"/>
        <v>0.5615172846952825</v>
      </c>
    </row>
    <row r="9" spans="1:27" s="5" customFormat="1" ht="11.25" customHeight="1">
      <c r="A9" s="43" t="s">
        <v>309</v>
      </c>
      <c r="B9" s="32">
        <v>419</v>
      </c>
      <c r="C9" s="35">
        <f t="shared" si="4"/>
        <v>2.807182098351869</v>
      </c>
      <c r="D9" s="32">
        <v>64225</v>
      </c>
      <c r="E9" s="44">
        <f t="shared" si="5"/>
        <v>2.1174133302914235</v>
      </c>
      <c r="F9" s="32">
        <v>16924496</v>
      </c>
      <c r="G9" s="44">
        <f t="shared" si="6"/>
        <v>2.196586243946422</v>
      </c>
      <c r="H9" s="32">
        <v>136988453</v>
      </c>
      <c r="I9" s="44">
        <f t="shared" si="7"/>
        <v>2.176844658531952</v>
      </c>
      <c r="J9" s="32">
        <v>473</v>
      </c>
      <c r="K9" s="44">
        <f t="shared" si="8"/>
        <v>4.115906717716673</v>
      </c>
      <c r="L9" s="44">
        <f>J9*1000000/H9</f>
        <v>3.4528457664968304</v>
      </c>
      <c r="M9" s="32">
        <f>SUM(P9+R9+T9+V9)</f>
        <v>473</v>
      </c>
      <c r="N9" s="44">
        <f t="shared" si="9"/>
        <v>4.115906717716673</v>
      </c>
      <c r="O9" s="43" t="s">
        <v>309</v>
      </c>
      <c r="P9" s="32">
        <v>2</v>
      </c>
      <c r="Q9" s="44">
        <f t="shared" si="10"/>
        <v>2.5</v>
      </c>
      <c r="R9" s="32">
        <v>1</v>
      </c>
      <c r="S9" s="44">
        <f t="shared" si="11"/>
        <v>8.333333333333332</v>
      </c>
      <c r="T9" s="32">
        <v>20</v>
      </c>
      <c r="U9" s="44">
        <f t="shared" si="12"/>
        <v>6.493506493506493</v>
      </c>
      <c r="V9" s="32">
        <v>450</v>
      </c>
      <c r="W9" s="44">
        <f t="shared" si="13"/>
        <v>4.056978002163722</v>
      </c>
      <c r="X9" s="32">
        <v>37019</v>
      </c>
      <c r="Y9" s="44">
        <f t="shared" si="14"/>
        <v>4.127089242075596</v>
      </c>
      <c r="Z9" s="45">
        <f t="shared" si="15"/>
        <v>270.2344554544316</v>
      </c>
      <c r="AA9" s="44">
        <f t="shared" si="3"/>
        <v>0.9659595723825146</v>
      </c>
    </row>
    <row r="10" spans="1:27" s="5" customFormat="1" ht="11.25" customHeight="1">
      <c r="A10" s="43" t="s">
        <v>310</v>
      </c>
      <c r="B10" s="32">
        <v>47</v>
      </c>
      <c r="C10" s="35">
        <f t="shared" si="4"/>
        <v>0.31488677475546023</v>
      </c>
      <c r="D10" s="32">
        <v>8354</v>
      </c>
      <c r="E10" s="44">
        <f t="shared" si="5"/>
        <v>0.2754203341573305</v>
      </c>
      <c r="F10" s="32">
        <v>2131287</v>
      </c>
      <c r="G10" s="44">
        <f t="shared" si="6"/>
        <v>0.2766141872763501</v>
      </c>
      <c r="H10" s="32">
        <v>17255228</v>
      </c>
      <c r="I10" s="44">
        <f t="shared" si="7"/>
        <v>0.27419793479638005</v>
      </c>
      <c r="J10" s="32">
        <v>34</v>
      </c>
      <c r="K10" s="44">
        <f t="shared" si="8"/>
        <v>0.2958579881656805</v>
      </c>
      <c r="L10" s="44">
        <f aca="true" t="shared" si="16" ref="L10:L26">J10*1000000/H10</f>
        <v>1.9704173135237621</v>
      </c>
      <c r="M10" s="32">
        <f aca="true" t="shared" si="17" ref="M10:M26">SUM(P10+R10+T10+V10)</f>
        <v>34</v>
      </c>
      <c r="N10" s="44">
        <f t="shared" si="9"/>
        <v>0.2958579881656805</v>
      </c>
      <c r="O10" s="43" t="s">
        <v>310</v>
      </c>
      <c r="P10" s="32">
        <v>0</v>
      </c>
      <c r="Q10" s="44">
        <f t="shared" si="10"/>
        <v>0</v>
      </c>
      <c r="R10" s="32">
        <v>0</v>
      </c>
      <c r="S10" s="44">
        <f t="shared" si="11"/>
        <v>0</v>
      </c>
      <c r="T10" s="32">
        <v>1</v>
      </c>
      <c r="U10" s="44">
        <f t="shared" si="12"/>
        <v>0.3246753246753247</v>
      </c>
      <c r="V10" s="32">
        <v>33</v>
      </c>
      <c r="W10" s="44">
        <f t="shared" si="13"/>
        <v>0.29751172015867294</v>
      </c>
      <c r="X10" s="32">
        <v>783</v>
      </c>
      <c r="Y10" s="44">
        <f t="shared" si="14"/>
        <v>0.08729330550650186</v>
      </c>
      <c r="Z10" s="45">
        <f t="shared" si="15"/>
        <v>45.377551661444286</v>
      </c>
      <c r="AA10" s="44">
        <f t="shared" si="3"/>
        <v>0.29901958704912424</v>
      </c>
    </row>
    <row r="11" spans="1:27" s="5" customFormat="1" ht="11.25" customHeight="1">
      <c r="A11" s="43" t="s">
        <v>311</v>
      </c>
      <c r="B11" s="32">
        <v>4</v>
      </c>
      <c r="C11" s="35">
        <f t="shared" si="4"/>
        <v>0.026798874447273215</v>
      </c>
      <c r="D11" s="32">
        <v>1127</v>
      </c>
      <c r="E11" s="44">
        <f t="shared" si="5"/>
        <v>0.037155699855795005</v>
      </c>
      <c r="F11" s="32">
        <v>283288</v>
      </c>
      <c r="G11" s="44">
        <f t="shared" si="6"/>
        <v>0.036767211494811665</v>
      </c>
      <c r="H11" s="32">
        <v>2158466</v>
      </c>
      <c r="I11" s="44">
        <f t="shared" si="7"/>
        <v>0.03429957109394343</v>
      </c>
      <c r="J11" s="32">
        <v>1</v>
      </c>
      <c r="K11" s="44">
        <f t="shared" si="8"/>
        <v>0.008701705534284721</v>
      </c>
      <c r="L11" s="44">
        <f t="shared" si="16"/>
        <v>0.4632919860678834</v>
      </c>
      <c r="M11" s="32">
        <f t="shared" si="17"/>
        <v>1</v>
      </c>
      <c r="N11" s="44">
        <f t="shared" si="9"/>
        <v>0.008701705534284721</v>
      </c>
      <c r="O11" s="43" t="s">
        <v>311</v>
      </c>
      <c r="P11" s="32">
        <v>0</v>
      </c>
      <c r="Q11" s="44">
        <f t="shared" si="10"/>
        <v>0</v>
      </c>
      <c r="R11" s="32">
        <v>0</v>
      </c>
      <c r="S11" s="44">
        <f t="shared" si="11"/>
        <v>0</v>
      </c>
      <c r="T11" s="32">
        <v>0</v>
      </c>
      <c r="U11" s="44">
        <f t="shared" si="12"/>
        <v>0</v>
      </c>
      <c r="V11" s="32">
        <v>1</v>
      </c>
      <c r="W11" s="44">
        <f t="shared" si="13"/>
        <v>0.009015506671474938</v>
      </c>
      <c r="X11" s="32">
        <v>5</v>
      </c>
      <c r="Y11" s="44">
        <f t="shared" si="14"/>
        <v>0.0005574285153671892</v>
      </c>
      <c r="Z11" s="45">
        <f t="shared" si="15"/>
        <v>2.316459930339417</v>
      </c>
      <c r="AA11" s="44">
        <f t="shared" si="3"/>
        <v>0.03275969050179839</v>
      </c>
    </row>
    <row r="12" spans="1:27" s="5" customFormat="1" ht="11.25" customHeight="1">
      <c r="A12" s="43" t="s">
        <v>218</v>
      </c>
      <c r="B12" s="32">
        <v>395</v>
      </c>
      <c r="C12" s="35">
        <f t="shared" si="4"/>
        <v>2.64638885166823</v>
      </c>
      <c r="D12" s="32">
        <v>56423</v>
      </c>
      <c r="E12" s="44">
        <f t="shared" si="5"/>
        <v>1.8601917062675433</v>
      </c>
      <c r="F12" s="32">
        <v>15228324</v>
      </c>
      <c r="G12" s="44">
        <f t="shared" si="6"/>
        <v>1.9764444989534198</v>
      </c>
      <c r="H12" s="32">
        <v>124066136</v>
      </c>
      <c r="I12" s="44">
        <f t="shared" si="7"/>
        <v>1.9714997836810282</v>
      </c>
      <c r="J12" s="32">
        <v>288</v>
      </c>
      <c r="K12" s="44">
        <f t="shared" si="8"/>
        <v>2.506091193873999</v>
      </c>
      <c r="L12" s="44">
        <f t="shared" si="16"/>
        <v>2.3213425458821413</v>
      </c>
      <c r="M12" s="32">
        <f t="shared" si="17"/>
        <v>288</v>
      </c>
      <c r="N12" s="44">
        <f t="shared" si="9"/>
        <v>2.506091193873999</v>
      </c>
      <c r="O12" s="43" t="s">
        <v>218</v>
      </c>
      <c r="P12" s="32">
        <v>3</v>
      </c>
      <c r="Q12" s="44">
        <f t="shared" si="10"/>
        <v>3.75</v>
      </c>
      <c r="R12" s="32">
        <v>0</v>
      </c>
      <c r="S12" s="44">
        <f t="shared" si="11"/>
        <v>0</v>
      </c>
      <c r="T12" s="32">
        <v>5</v>
      </c>
      <c r="U12" s="44">
        <f t="shared" si="12"/>
        <v>1.6233766233766231</v>
      </c>
      <c r="V12" s="32">
        <v>280</v>
      </c>
      <c r="W12" s="44">
        <f t="shared" si="13"/>
        <v>2.5243418680129825</v>
      </c>
      <c r="X12" s="32">
        <v>24891</v>
      </c>
      <c r="Y12" s="44">
        <f t="shared" si="14"/>
        <v>2.774990635200942</v>
      </c>
      <c r="Z12" s="45">
        <f t="shared" si="15"/>
        <v>200.626865658168</v>
      </c>
      <c r="AA12" s="44">
        <f t="shared" si="3"/>
        <v>0.6824395058166592</v>
      </c>
    </row>
    <row r="13" spans="1:27" s="5" customFormat="1" ht="11.25" customHeight="1">
      <c r="A13" s="43" t="s">
        <v>312</v>
      </c>
      <c r="B13" s="32">
        <v>174</v>
      </c>
      <c r="C13" s="35">
        <f t="shared" si="4"/>
        <v>1.165751038456385</v>
      </c>
      <c r="D13" s="32">
        <v>17069</v>
      </c>
      <c r="E13" s="44">
        <f t="shared" si="5"/>
        <v>0.5627423609925154</v>
      </c>
      <c r="F13" s="32">
        <v>4499371</v>
      </c>
      <c r="G13" s="44">
        <f t="shared" si="6"/>
        <v>0.5839616402764052</v>
      </c>
      <c r="H13" s="32">
        <v>35994978</v>
      </c>
      <c r="I13" s="44">
        <f t="shared" si="7"/>
        <v>0.5719859877041981</v>
      </c>
      <c r="J13" s="32">
        <v>38</v>
      </c>
      <c r="K13" s="44">
        <f t="shared" si="8"/>
        <v>0.33066481030281936</v>
      </c>
      <c r="L13" s="44">
        <f t="shared" si="16"/>
        <v>1.0557028260997965</v>
      </c>
      <c r="M13" s="32">
        <f t="shared" si="17"/>
        <v>38</v>
      </c>
      <c r="N13" s="44">
        <f t="shared" si="9"/>
        <v>0.33066481030281936</v>
      </c>
      <c r="O13" s="43" t="s">
        <v>312</v>
      </c>
      <c r="P13" s="32">
        <v>0</v>
      </c>
      <c r="Q13" s="44">
        <f t="shared" si="10"/>
        <v>0</v>
      </c>
      <c r="R13" s="32">
        <v>0</v>
      </c>
      <c r="S13" s="44">
        <f t="shared" si="11"/>
        <v>0</v>
      </c>
      <c r="T13" s="32">
        <v>1</v>
      </c>
      <c r="U13" s="44">
        <f t="shared" si="12"/>
        <v>0.3246753246753247</v>
      </c>
      <c r="V13" s="32">
        <v>37</v>
      </c>
      <c r="W13" s="44">
        <f t="shared" si="13"/>
        <v>0.3335737468445727</v>
      </c>
      <c r="X13" s="32">
        <v>870</v>
      </c>
      <c r="Y13" s="44">
        <f t="shared" si="14"/>
        <v>0.09699256167389093</v>
      </c>
      <c r="Z13" s="45">
        <f t="shared" si="15"/>
        <v>24.170038387021656</v>
      </c>
      <c r="AA13" s="44">
        <f t="shared" si="3"/>
        <v>0.15973846697686606</v>
      </c>
    </row>
    <row r="14" spans="1:27" s="5" customFormat="1" ht="11.25" customHeight="1">
      <c r="A14" s="43" t="s">
        <v>219</v>
      </c>
      <c r="B14" s="32">
        <v>101</v>
      </c>
      <c r="C14" s="35">
        <f t="shared" si="4"/>
        <v>0.6766715797936487</v>
      </c>
      <c r="D14" s="32">
        <v>13077</v>
      </c>
      <c r="E14" s="44">
        <f t="shared" si="5"/>
        <v>0.4311313993027784</v>
      </c>
      <c r="F14" s="32">
        <v>3374923</v>
      </c>
      <c r="G14" s="44">
        <f t="shared" si="6"/>
        <v>0.4380224637813966</v>
      </c>
      <c r="H14" s="32">
        <v>27320932</v>
      </c>
      <c r="I14" s="44">
        <f t="shared" si="7"/>
        <v>0.4341491825615016</v>
      </c>
      <c r="J14" s="32">
        <v>64</v>
      </c>
      <c r="K14" s="44">
        <f t="shared" si="8"/>
        <v>0.5569091541942222</v>
      </c>
      <c r="L14" s="44">
        <f t="shared" si="16"/>
        <v>2.3425262359278225</v>
      </c>
      <c r="M14" s="32">
        <f t="shared" si="17"/>
        <v>64</v>
      </c>
      <c r="N14" s="44">
        <f t="shared" si="9"/>
        <v>0.5569091541942222</v>
      </c>
      <c r="O14" s="43" t="s">
        <v>219</v>
      </c>
      <c r="P14" s="32">
        <v>0</v>
      </c>
      <c r="Q14" s="44">
        <f t="shared" si="10"/>
        <v>0</v>
      </c>
      <c r="R14" s="32">
        <v>0</v>
      </c>
      <c r="S14" s="44">
        <f t="shared" si="11"/>
        <v>0</v>
      </c>
      <c r="T14" s="32">
        <v>1</v>
      </c>
      <c r="U14" s="44">
        <f t="shared" si="12"/>
        <v>0.3246753246753247</v>
      </c>
      <c r="V14" s="32">
        <v>63</v>
      </c>
      <c r="W14" s="44">
        <f t="shared" si="13"/>
        <v>0.567976920302921</v>
      </c>
      <c r="X14" s="32">
        <v>1680</v>
      </c>
      <c r="Y14" s="44">
        <f t="shared" si="14"/>
        <v>0.18729598116337562</v>
      </c>
      <c r="Z14" s="45">
        <f t="shared" si="15"/>
        <v>61.49131369310535</v>
      </c>
      <c r="AA14" s="44">
        <f t="shared" si="3"/>
        <v>0.3795326278566403</v>
      </c>
    </row>
    <row r="15" spans="1:27" s="5" customFormat="1" ht="11.25" customHeight="1">
      <c r="A15" s="43" t="s">
        <v>313</v>
      </c>
      <c r="B15" s="32">
        <v>39</v>
      </c>
      <c r="C15" s="35">
        <f t="shared" si="4"/>
        <v>0.26128902586091385</v>
      </c>
      <c r="D15" s="32">
        <v>2836</v>
      </c>
      <c r="E15" s="44">
        <f t="shared" si="5"/>
        <v>0.09349917017838033</v>
      </c>
      <c r="F15" s="32">
        <v>727723</v>
      </c>
      <c r="G15" s="44">
        <f t="shared" si="6"/>
        <v>0.09444927229758701</v>
      </c>
      <c r="H15" s="32">
        <v>5881659</v>
      </c>
      <c r="I15" s="44">
        <f t="shared" si="7"/>
        <v>0.09346377520926075</v>
      </c>
      <c r="J15" s="32">
        <v>23</v>
      </c>
      <c r="K15" s="44">
        <f t="shared" si="8"/>
        <v>0.20013922728854858</v>
      </c>
      <c r="L15" s="44">
        <f t="shared" si="16"/>
        <v>3.9104613171215807</v>
      </c>
      <c r="M15" s="32">
        <f t="shared" si="17"/>
        <v>23</v>
      </c>
      <c r="N15" s="44">
        <f t="shared" si="9"/>
        <v>0.20013922728854858</v>
      </c>
      <c r="O15" s="43" t="s">
        <v>313</v>
      </c>
      <c r="P15" s="32">
        <v>0</v>
      </c>
      <c r="Q15" s="44">
        <f t="shared" si="10"/>
        <v>0</v>
      </c>
      <c r="R15" s="32">
        <v>0</v>
      </c>
      <c r="S15" s="44">
        <f t="shared" si="11"/>
        <v>0</v>
      </c>
      <c r="T15" s="32">
        <v>0</v>
      </c>
      <c r="U15" s="44">
        <f t="shared" si="12"/>
        <v>0</v>
      </c>
      <c r="V15" s="32">
        <v>23</v>
      </c>
      <c r="W15" s="44">
        <f t="shared" si="13"/>
        <v>0.20735665344392357</v>
      </c>
      <c r="X15" s="32">
        <v>478</v>
      </c>
      <c r="Y15" s="44">
        <f t="shared" si="14"/>
        <v>0.05329016606910329</v>
      </c>
      <c r="Z15" s="45">
        <f t="shared" si="15"/>
        <v>81.26958737322242</v>
      </c>
      <c r="AA15" s="44">
        <f t="shared" si="3"/>
        <v>0.5637389268814234</v>
      </c>
    </row>
    <row r="16" spans="1:27" s="5" customFormat="1" ht="11.25" customHeight="1">
      <c r="A16" s="43" t="s">
        <v>220</v>
      </c>
      <c r="B16" s="32">
        <v>158</v>
      </c>
      <c r="C16" s="35">
        <f t="shared" si="4"/>
        <v>1.058555540667292</v>
      </c>
      <c r="D16" s="32">
        <v>21209</v>
      </c>
      <c r="E16" s="44">
        <f t="shared" si="5"/>
        <v>0.699232686993395</v>
      </c>
      <c r="F16" s="32">
        <v>5494424</v>
      </c>
      <c r="G16" s="44">
        <f t="shared" si="6"/>
        <v>0.7131069768227708</v>
      </c>
      <c r="H16" s="32">
        <v>44665673</v>
      </c>
      <c r="I16" s="44">
        <f t="shared" si="7"/>
        <v>0.7097695430561933</v>
      </c>
      <c r="J16" s="32">
        <v>162</v>
      </c>
      <c r="K16" s="44">
        <f t="shared" si="8"/>
        <v>1.4096762965541247</v>
      </c>
      <c r="L16" s="44">
        <f t="shared" si="16"/>
        <v>3.6269463576648673</v>
      </c>
      <c r="M16" s="32">
        <f t="shared" si="17"/>
        <v>162</v>
      </c>
      <c r="N16" s="44">
        <f t="shared" si="9"/>
        <v>1.4096762965541247</v>
      </c>
      <c r="O16" s="43" t="s">
        <v>220</v>
      </c>
      <c r="P16" s="32">
        <v>2</v>
      </c>
      <c r="Q16" s="44">
        <f t="shared" si="10"/>
        <v>2.5</v>
      </c>
      <c r="R16" s="32">
        <v>1</v>
      </c>
      <c r="S16" s="44">
        <f t="shared" si="11"/>
        <v>8.333333333333332</v>
      </c>
      <c r="T16" s="32">
        <v>8</v>
      </c>
      <c r="U16" s="44">
        <f t="shared" si="12"/>
        <v>2.5974025974025974</v>
      </c>
      <c r="V16" s="32">
        <v>151</v>
      </c>
      <c r="W16" s="44">
        <f t="shared" si="13"/>
        <v>1.3613415073927155</v>
      </c>
      <c r="X16" s="32">
        <v>27871</v>
      </c>
      <c r="Y16" s="44">
        <f t="shared" si="14"/>
        <v>3.1072180303597867</v>
      </c>
      <c r="Z16" s="45">
        <f t="shared" si="15"/>
        <v>623.9914934227007</v>
      </c>
      <c r="AA16" s="44">
        <f t="shared" si="3"/>
        <v>1.5043881395050034</v>
      </c>
    </row>
    <row r="17" spans="1:27" s="5" customFormat="1" ht="11.25" customHeight="1">
      <c r="A17" s="43" t="s">
        <v>314</v>
      </c>
      <c r="B17" s="32">
        <v>119</v>
      </c>
      <c r="C17" s="35">
        <f t="shared" si="4"/>
        <v>0.7972665148063782</v>
      </c>
      <c r="D17" s="32">
        <v>12711</v>
      </c>
      <c r="E17" s="44">
        <f t="shared" si="5"/>
        <v>0.4190648632360339</v>
      </c>
      <c r="F17" s="32">
        <v>3298929</v>
      </c>
      <c r="G17" s="44">
        <f t="shared" si="6"/>
        <v>0.4281594005018482</v>
      </c>
      <c r="H17" s="32">
        <v>26951550</v>
      </c>
      <c r="I17" s="44">
        <f t="shared" si="7"/>
        <v>0.42827943795129086</v>
      </c>
      <c r="J17" s="32">
        <v>72</v>
      </c>
      <c r="K17" s="44">
        <f t="shared" si="8"/>
        <v>0.6265227984684998</v>
      </c>
      <c r="L17" s="44">
        <f t="shared" si="16"/>
        <v>2.6714604540369664</v>
      </c>
      <c r="M17" s="32">
        <f t="shared" si="17"/>
        <v>72</v>
      </c>
      <c r="N17" s="44">
        <f t="shared" si="9"/>
        <v>0.6265227984684998</v>
      </c>
      <c r="O17" s="43" t="s">
        <v>314</v>
      </c>
      <c r="P17" s="32">
        <v>0</v>
      </c>
      <c r="Q17" s="44">
        <f t="shared" si="10"/>
        <v>0</v>
      </c>
      <c r="R17" s="32">
        <v>0</v>
      </c>
      <c r="S17" s="44">
        <f t="shared" si="11"/>
        <v>0</v>
      </c>
      <c r="T17" s="32">
        <v>4</v>
      </c>
      <c r="U17" s="44">
        <f t="shared" si="12"/>
        <v>1.2987012987012987</v>
      </c>
      <c r="V17" s="32">
        <v>68</v>
      </c>
      <c r="W17" s="44">
        <f t="shared" si="13"/>
        <v>0.6130544536602958</v>
      </c>
      <c r="X17" s="32">
        <v>1004</v>
      </c>
      <c r="Y17" s="44">
        <f t="shared" si="14"/>
        <v>0.11193164588573161</v>
      </c>
      <c r="Z17" s="45">
        <f t="shared" si="15"/>
        <v>37.25203188684881</v>
      </c>
      <c r="AA17" s="44">
        <f t="shared" si="3"/>
        <v>0.31546367464137715</v>
      </c>
    </row>
    <row r="18" spans="1:27" s="5" customFormat="1" ht="11.25" customHeight="1">
      <c r="A18" s="43" t="s">
        <v>315</v>
      </c>
      <c r="B18" s="32">
        <v>16</v>
      </c>
      <c r="C18" s="35">
        <f t="shared" si="4"/>
        <v>0.10719549778909286</v>
      </c>
      <c r="D18" s="32">
        <v>5818</v>
      </c>
      <c r="E18" s="44">
        <f t="shared" si="5"/>
        <v>0.19181176731234723</v>
      </c>
      <c r="F18" s="32">
        <v>1442010</v>
      </c>
      <c r="G18" s="44">
        <f t="shared" si="6"/>
        <v>0.1871547211587973</v>
      </c>
      <c r="H18" s="32">
        <v>11875242</v>
      </c>
      <c r="I18" s="44">
        <f t="shared" si="7"/>
        <v>0.18870610296237372</v>
      </c>
      <c r="J18" s="32">
        <v>16</v>
      </c>
      <c r="K18" s="44">
        <f t="shared" si="8"/>
        <v>0.13922728854855554</v>
      </c>
      <c r="L18" s="44">
        <f t="shared" si="16"/>
        <v>1.3473409636620457</v>
      </c>
      <c r="M18" s="32">
        <f t="shared" si="17"/>
        <v>16</v>
      </c>
      <c r="N18" s="44">
        <f t="shared" si="9"/>
        <v>0.13922728854855554</v>
      </c>
      <c r="O18" s="43" t="s">
        <v>315</v>
      </c>
      <c r="P18" s="32">
        <v>0</v>
      </c>
      <c r="Q18" s="44">
        <f t="shared" si="10"/>
        <v>0</v>
      </c>
      <c r="R18" s="32">
        <v>0</v>
      </c>
      <c r="S18" s="44">
        <f t="shared" si="11"/>
        <v>0</v>
      </c>
      <c r="T18" s="32">
        <v>0</v>
      </c>
      <c r="U18" s="44">
        <f t="shared" si="12"/>
        <v>0</v>
      </c>
      <c r="V18" s="32">
        <v>16</v>
      </c>
      <c r="W18" s="44">
        <f t="shared" si="13"/>
        <v>0.144248106743599</v>
      </c>
      <c r="X18" s="32">
        <v>154</v>
      </c>
      <c r="Y18" s="44">
        <f t="shared" si="14"/>
        <v>0.017168798273309433</v>
      </c>
      <c r="Z18" s="45">
        <f t="shared" si="15"/>
        <v>12.968156775247191</v>
      </c>
      <c r="AA18" s="44">
        <f t="shared" si="3"/>
        <v>0.13218369357255091</v>
      </c>
    </row>
    <row r="19" spans="1:27" s="5" customFormat="1" ht="11.25" customHeight="1">
      <c r="A19" s="43" t="s">
        <v>221</v>
      </c>
      <c r="B19" s="32">
        <v>223</v>
      </c>
      <c r="C19" s="35">
        <f t="shared" si="4"/>
        <v>1.4940372504354817</v>
      </c>
      <c r="D19" s="32">
        <v>47373</v>
      </c>
      <c r="E19" s="44">
        <f t="shared" si="5"/>
        <v>1.5618251723767318</v>
      </c>
      <c r="F19" s="32">
        <v>12017321</v>
      </c>
      <c r="G19" s="44">
        <f t="shared" si="6"/>
        <v>1.559696784925735</v>
      </c>
      <c r="H19" s="32">
        <v>98902307</v>
      </c>
      <c r="I19" s="44">
        <f t="shared" si="7"/>
        <v>1.5716285131669987</v>
      </c>
      <c r="J19" s="32">
        <v>158</v>
      </c>
      <c r="K19" s="44">
        <f t="shared" si="8"/>
        <v>1.3748694744169856</v>
      </c>
      <c r="L19" s="44">
        <f t="shared" si="16"/>
        <v>1.597536041297803</v>
      </c>
      <c r="M19" s="32">
        <f t="shared" si="17"/>
        <v>158</v>
      </c>
      <c r="N19" s="44">
        <f t="shared" si="9"/>
        <v>1.3748694744169856</v>
      </c>
      <c r="O19" s="43" t="s">
        <v>221</v>
      </c>
      <c r="P19" s="32">
        <v>6</v>
      </c>
      <c r="Q19" s="44">
        <f t="shared" si="10"/>
        <v>7.5</v>
      </c>
      <c r="R19" s="32">
        <v>0</v>
      </c>
      <c r="S19" s="44">
        <f t="shared" si="11"/>
        <v>0</v>
      </c>
      <c r="T19" s="32">
        <v>3</v>
      </c>
      <c r="U19" s="44">
        <f t="shared" si="12"/>
        <v>0.974025974025974</v>
      </c>
      <c r="V19" s="32">
        <v>149</v>
      </c>
      <c r="W19" s="44">
        <f t="shared" si="13"/>
        <v>1.3433104940497658</v>
      </c>
      <c r="X19" s="32">
        <v>38481</v>
      </c>
      <c r="Y19" s="44">
        <f t="shared" si="14"/>
        <v>4.290081339968962</v>
      </c>
      <c r="Z19" s="45">
        <f t="shared" si="15"/>
        <v>389.0809139568403</v>
      </c>
      <c r="AA19" s="44">
        <f t="shared" si="3"/>
        <v>0.7883976046558879</v>
      </c>
    </row>
    <row r="20" spans="1:27" s="5" customFormat="1" ht="11.25" customHeight="1">
      <c r="A20" s="43" t="s">
        <v>222</v>
      </c>
      <c r="B20" s="32">
        <v>261</v>
      </c>
      <c r="C20" s="35">
        <f t="shared" si="4"/>
        <v>1.7486265576845774</v>
      </c>
      <c r="D20" s="32">
        <v>25585</v>
      </c>
      <c r="E20" s="44">
        <f t="shared" si="5"/>
        <v>0.8435036209498804</v>
      </c>
      <c r="F20" s="32">
        <v>6496623</v>
      </c>
      <c r="G20" s="44">
        <f t="shared" si="6"/>
        <v>0.8431797740922943</v>
      </c>
      <c r="H20" s="32">
        <v>52394016</v>
      </c>
      <c r="I20" s="44">
        <f t="shared" si="7"/>
        <v>0.8325784500145981</v>
      </c>
      <c r="J20" s="32">
        <v>110</v>
      </c>
      <c r="K20" s="44">
        <f t="shared" si="8"/>
        <v>0.9571876087713193</v>
      </c>
      <c r="L20" s="44">
        <f t="shared" si="16"/>
        <v>2.099476398220743</v>
      </c>
      <c r="M20" s="32">
        <f t="shared" si="17"/>
        <v>110</v>
      </c>
      <c r="N20" s="44">
        <f t="shared" si="9"/>
        <v>0.9571876087713193</v>
      </c>
      <c r="O20" s="43" t="s">
        <v>222</v>
      </c>
      <c r="P20" s="32">
        <v>2</v>
      </c>
      <c r="Q20" s="44">
        <f t="shared" si="10"/>
        <v>2.5</v>
      </c>
      <c r="R20" s="32">
        <v>0</v>
      </c>
      <c r="S20" s="44">
        <f t="shared" si="11"/>
        <v>0</v>
      </c>
      <c r="T20" s="32">
        <v>2</v>
      </c>
      <c r="U20" s="44">
        <f t="shared" si="12"/>
        <v>0.6493506493506493</v>
      </c>
      <c r="V20" s="32">
        <v>106</v>
      </c>
      <c r="W20" s="44">
        <f t="shared" si="13"/>
        <v>0.9556437071763433</v>
      </c>
      <c r="X20" s="32">
        <v>21110</v>
      </c>
      <c r="Y20" s="44">
        <f t="shared" si="14"/>
        <v>2.353463191880273</v>
      </c>
      <c r="Z20" s="45">
        <f>X20*1000000/H20</f>
        <v>402.90860696763536</v>
      </c>
      <c r="AA20" s="44">
        <f>SQRT(L20*Z20/1000)</f>
        <v>0.9197266501349997</v>
      </c>
    </row>
    <row r="21" spans="1:27" s="5" customFormat="1" ht="11.25" customHeight="1">
      <c r="A21" s="43" t="s">
        <v>316</v>
      </c>
      <c r="B21" s="32">
        <v>142</v>
      </c>
      <c r="C21" s="35">
        <f t="shared" si="4"/>
        <v>0.9513600428781991</v>
      </c>
      <c r="D21" s="32">
        <v>17945</v>
      </c>
      <c r="E21" s="44">
        <f t="shared" si="5"/>
        <v>0.5916229227260349</v>
      </c>
      <c r="F21" s="32">
        <v>4517983</v>
      </c>
      <c r="G21" s="44">
        <f t="shared" si="6"/>
        <v>0.5863772432682065</v>
      </c>
      <c r="H21" s="32">
        <v>36653771</v>
      </c>
      <c r="I21" s="44">
        <f t="shared" si="7"/>
        <v>0.5824546804423243</v>
      </c>
      <c r="J21" s="32">
        <v>75</v>
      </c>
      <c r="K21" s="44">
        <f t="shared" si="8"/>
        <v>0.652627915071354</v>
      </c>
      <c r="L21" s="44">
        <f t="shared" si="16"/>
        <v>2.04617418491538</v>
      </c>
      <c r="M21" s="32">
        <f t="shared" si="17"/>
        <v>75</v>
      </c>
      <c r="N21" s="44">
        <f t="shared" si="9"/>
        <v>0.652627915071354</v>
      </c>
      <c r="O21" s="43" t="s">
        <v>316</v>
      </c>
      <c r="P21" s="32">
        <v>0</v>
      </c>
      <c r="Q21" s="44">
        <f t="shared" si="10"/>
        <v>0</v>
      </c>
      <c r="R21" s="32">
        <v>0</v>
      </c>
      <c r="S21" s="44">
        <f t="shared" si="11"/>
        <v>0</v>
      </c>
      <c r="T21" s="32">
        <v>1</v>
      </c>
      <c r="U21" s="44">
        <f t="shared" si="12"/>
        <v>0.3246753246753247</v>
      </c>
      <c r="V21" s="32">
        <v>74</v>
      </c>
      <c r="W21" s="44">
        <f t="shared" si="13"/>
        <v>0.6671474936891454</v>
      </c>
      <c r="X21" s="32">
        <v>5981</v>
      </c>
      <c r="Y21" s="44">
        <f t="shared" si="14"/>
        <v>0.6667959900822319</v>
      </c>
      <c r="Z21" s="45">
        <f>X21*1000000/H21</f>
        <v>163.1755706663852</v>
      </c>
      <c r="AA21" s="44">
        <f>SQRT(L21*Z21/1000)</f>
        <v>0.5778283830917211</v>
      </c>
    </row>
    <row r="22" spans="1:27" s="5" customFormat="1" ht="11.25" customHeight="1">
      <c r="A22" s="43" t="s">
        <v>317</v>
      </c>
      <c r="B22" s="32">
        <v>126</v>
      </c>
      <c r="C22" s="35">
        <f t="shared" si="4"/>
        <v>0.8441645450891063</v>
      </c>
      <c r="D22" s="32">
        <v>21451</v>
      </c>
      <c r="E22" s="44">
        <f t="shared" si="5"/>
        <v>0.7072111070156687</v>
      </c>
      <c r="F22" s="32">
        <v>5944101</v>
      </c>
      <c r="G22" s="44">
        <f t="shared" si="6"/>
        <v>0.7714693831490269</v>
      </c>
      <c r="H22" s="32">
        <v>49377967</v>
      </c>
      <c r="I22" s="44">
        <f t="shared" si="7"/>
        <v>0.7846512706667108</v>
      </c>
      <c r="J22" s="32">
        <v>176</v>
      </c>
      <c r="K22" s="44">
        <f t="shared" si="8"/>
        <v>1.5315001740341105</v>
      </c>
      <c r="L22" s="44">
        <f t="shared" si="16"/>
        <v>3.5643427766072264</v>
      </c>
      <c r="M22" s="32">
        <f t="shared" si="17"/>
        <v>176</v>
      </c>
      <c r="N22" s="44">
        <f t="shared" si="9"/>
        <v>1.5315001740341105</v>
      </c>
      <c r="O22" s="43" t="s">
        <v>317</v>
      </c>
      <c r="P22" s="32">
        <v>2</v>
      </c>
      <c r="Q22" s="44">
        <f t="shared" si="10"/>
        <v>2.5</v>
      </c>
      <c r="R22" s="32">
        <v>0</v>
      </c>
      <c r="S22" s="44">
        <f t="shared" si="11"/>
        <v>0</v>
      </c>
      <c r="T22" s="32">
        <v>7</v>
      </c>
      <c r="U22" s="44">
        <f t="shared" si="12"/>
        <v>2.272727272727273</v>
      </c>
      <c r="V22" s="32">
        <v>167</v>
      </c>
      <c r="W22" s="44">
        <f t="shared" si="13"/>
        <v>1.5055896141363145</v>
      </c>
      <c r="X22" s="32">
        <v>29124</v>
      </c>
      <c r="Y22" s="44">
        <f t="shared" si="14"/>
        <v>3.246909616310804</v>
      </c>
      <c r="Z22" s="45">
        <f>X22*1000000/H22</f>
        <v>589.8177217381185</v>
      </c>
      <c r="AA22" s="44">
        <f>SQRT(L22*Z22/1000)</f>
        <v>1.4499353557976968</v>
      </c>
    </row>
    <row r="23" spans="1:27" s="5" customFormat="1" ht="14.25" customHeight="1">
      <c r="A23" s="43" t="s">
        <v>223</v>
      </c>
      <c r="B23" s="32">
        <v>454</v>
      </c>
      <c r="C23" s="35">
        <f t="shared" si="4"/>
        <v>3.0416722497655098</v>
      </c>
      <c r="D23" s="32">
        <v>57120</v>
      </c>
      <c r="E23" s="44">
        <f t="shared" si="5"/>
        <v>1.8831708746788027</v>
      </c>
      <c r="F23" s="32">
        <v>14655887</v>
      </c>
      <c r="G23" s="44">
        <f t="shared" si="6"/>
        <v>1.9021493920429418</v>
      </c>
      <c r="H23" s="32">
        <v>119731602</v>
      </c>
      <c r="I23" s="44">
        <f t="shared" si="7"/>
        <v>1.9026209331028328</v>
      </c>
      <c r="J23" s="32">
        <v>297</v>
      </c>
      <c r="K23" s="44">
        <f t="shared" si="8"/>
        <v>2.5844065436825616</v>
      </c>
      <c r="L23" s="44">
        <f t="shared" si="16"/>
        <v>2.4805481179480084</v>
      </c>
      <c r="M23" s="32">
        <f t="shared" si="17"/>
        <v>297</v>
      </c>
      <c r="N23" s="44">
        <f t="shared" si="9"/>
        <v>2.5844065436825616</v>
      </c>
      <c r="O23" s="43" t="s">
        <v>223</v>
      </c>
      <c r="P23" s="32">
        <v>2</v>
      </c>
      <c r="Q23" s="44">
        <f t="shared" si="10"/>
        <v>2.5</v>
      </c>
      <c r="R23" s="32">
        <v>0</v>
      </c>
      <c r="S23" s="44">
        <f t="shared" si="11"/>
        <v>0</v>
      </c>
      <c r="T23" s="32">
        <v>7</v>
      </c>
      <c r="U23" s="44">
        <f t="shared" si="12"/>
        <v>2.272727272727273</v>
      </c>
      <c r="V23" s="32">
        <v>288</v>
      </c>
      <c r="W23" s="44">
        <f t="shared" si="13"/>
        <v>2.596465921384782</v>
      </c>
      <c r="X23" s="32">
        <v>18283</v>
      </c>
      <c r="Y23" s="44">
        <f t="shared" si="14"/>
        <v>2.0382931092916645</v>
      </c>
      <c r="Z23" s="45">
        <f t="shared" si="15"/>
        <v>152.69986949644255</v>
      </c>
      <c r="AA23" s="44">
        <f t="shared" si="3"/>
        <v>0.6154505454464291</v>
      </c>
    </row>
    <row r="24" spans="1:27" s="5" customFormat="1" ht="11.25" customHeight="1">
      <c r="A24" s="43" t="s">
        <v>224</v>
      </c>
      <c r="B24" s="32">
        <v>283</v>
      </c>
      <c r="C24" s="35">
        <f t="shared" si="4"/>
        <v>1.89602036714458</v>
      </c>
      <c r="D24" s="32">
        <v>36096</v>
      </c>
      <c r="E24" s="44">
        <f t="shared" si="5"/>
        <v>1.1900373930743358</v>
      </c>
      <c r="F24" s="32">
        <v>9399177</v>
      </c>
      <c r="G24" s="44">
        <f t="shared" si="6"/>
        <v>1.2198946959848969</v>
      </c>
      <c r="H24" s="32">
        <v>76999190</v>
      </c>
      <c r="I24" s="44">
        <f t="shared" si="7"/>
        <v>1.2235722923507055</v>
      </c>
      <c r="J24" s="32">
        <v>325</v>
      </c>
      <c r="K24" s="44">
        <f t="shared" si="8"/>
        <v>2.828054298642534</v>
      </c>
      <c r="L24" s="44">
        <f t="shared" si="16"/>
        <v>4.220823621651085</v>
      </c>
      <c r="M24" s="32">
        <f t="shared" si="17"/>
        <v>325</v>
      </c>
      <c r="N24" s="44">
        <f t="shared" si="9"/>
        <v>2.828054298642534</v>
      </c>
      <c r="O24" s="43" t="s">
        <v>224</v>
      </c>
      <c r="P24" s="32">
        <v>1</v>
      </c>
      <c r="Q24" s="44">
        <f t="shared" si="10"/>
        <v>1.25</v>
      </c>
      <c r="R24" s="32">
        <v>0</v>
      </c>
      <c r="S24" s="44">
        <f t="shared" si="11"/>
        <v>0</v>
      </c>
      <c r="T24" s="32">
        <v>10</v>
      </c>
      <c r="U24" s="44">
        <f t="shared" si="12"/>
        <v>3.2467532467532463</v>
      </c>
      <c r="V24" s="32">
        <v>314</v>
      </c>
      <c r="W24" s="44">
        <f t="shared" si="13"/>
        <v>2.8308690948431305</v>
      </c>
      <c r="X24" s="32">
        <v>17711</v>
      </c>
      <c r="Y24" s="44">
        <f t="shared" si="14"/>
        <v>1.974523287133658</v>
      </c>
      <c r="Z24" s="45">
        <f t="shared" si="15"/>
        <v>230.0154066555765</v>
      </c>
      <c r="AA24" s="44">
        <f t="shared" si="3"/>
        <v>0.9853194719254955</v>
      </c>
    </row>
    <row r="25" spans="1:27" s="5" customFormat="1" ht="11.25" customHeight="1">
      <c r="A25" s="43" t="s">
        <v>318</v>
      </c>
      <c r="B25" s="32">
        <v>240</v>
      </c>
      <c r="C25" s="35">
        <f t="shared" si="4"/>
        <v>1.607932466836393</v>
      </c>
      <c r="D25" s="32">
        <v>42626</v>
      </c>
      <c r="E25" s="44">
        <f t="shared" si="5"/>
        <v>1.405322858964612</v>
      </c>
      <c r="F25" s="32">
        <v>11078335</v>
      </c>
      <c r="G25" s="44">
        <f t="shared" si="6"/>
        <v>1.4378282382429697</v>
      </c>
      <c r="H25" s="32">
        <v>92225663</v>
      </c>
      <c r="I25" s="44">
        <f t="shared" si="7"/>
        <v>1.4655318567698392</v>
      </c>
      <c r="J25" s="32">
        <v>364</v>
      </c>
      <c r="K25" s="44">
        <f t="shared" si="8"/>
        <v>3.167420814479638</v>
      </c>
      <c r="L25" s="44">
        <f t="shared" si="16"/>
        <v>3.946840696607407</v>
      </c>
      <c r="M25" s="32">
        <f t="shared" si="17"/>
        <v>364</v>
      </c>
      <c r="N25" s="44">
        <f t="shared" si="9"/>
        <v>3.167420814479638</v>
      </c>
      <c r="O25" s="43" t="s">
        <v>318</v>
      </c>
      <c r="P25" s="32">
        <v>6</v>
      </c>
      <c r="Q25" s="44">
        <f t="shared" si="10"/>
        <v>7.5</v>
      </c>
      <c r="R25" s="32">
        <v>0</v>
      </c>
      <c r="S25" s="44">
        <f t="shared" si="11"/>
        <v>0</v>
      </c>
      <c r="T25" s="32">
        <v>17</v>
      </c>
      <c r="U25" s="44">
        <f t="shared" si="12"/>
        <v>5.51948051948052</v>
      </c>
      <c r="V25" s="32">
        <v>341</v>
      </c>
      <c r="W25" s="44">
        <f t="shared" si="13"/>
        <v>3.0742877749729534</v>
      </c>
      <c r="X25" s="32">
        <v>48786</v>
      </c>
      <c r="Y25" s="44">
        <f t="shared" si="14"/>
        <v>5.438941510140739</v>
      </c>
      <c r="Z25" s="45">
        <f t="shared" si="15"/>
        <v>528.9850830348598</v>
      </c>
      <c r="AA25" s="44">
        <f t="shared" si="3"/>
        <v>1.4449290133498718</v>
      </c>
    </row>
    <row r="26" spans="1:27" s="5" customFormat="1" ht="11.25" customHeight="1">
      <c r="A26" s="43" t="s">
        <v>225</v>
      </c>
      <c r="B26" s="32">
        <v>1053</v>
      </c>
      <c r="C26" s="35">
        <f t="shared" si="4"/>
        <v>7.054803698244674</v>
      </c>
      <c r="D26" s="32">
        <v>112212</v>
      </c>
      <c r="E26" s="44">
        <f t="shared" si="5"/>
        <v>3.6994812708238416</v>
      </c>
      <c r="F26" s="32">
        <v>29233472</v>
      </c>
      <c r="G26" s="44">
        <f t="shared" si="6"/>
        <v>3.7941361714991637</v>
      </c>
      <c r="H26" s="32">
        <v>242074903</v>
      </c>
      <c r="I26" s="44">
        <f t="shared" si="7"/>
        <v>3.846743634371799</v>
      </c>
      <c r="J26" s="32">
        <v>1006</v>
      </c>
      <c r="K26" s="44">
        <f t="shared" si="8"/>
        <v>8.753915767490428</v>
      </c>
      <c r="L26" s="44">
        <f t="shared" si="16"/>
        <v>4.155738523625475</v>
      </c>
      <c r="M26" s="32">
        <f t="shared" si="17"/>
        <v>1006</v>
      </c>
      <c r="N26" s="44">
        <f t="shared" si="9"/>
        <v>8.753915767490428</v>
      </c>
      <c r="O26" s="43" t="s">
        <v>225</v>
      </c>
      <c r="P26" s="32">
        <v>2</v>
      </c>
      <c r="Q26" s="44">
        <f t="shared" si="10"/>
        <v>2.5</v>
      </c>
      <c r="R26" s="32">
        <v>0</v>
      </c>
      <c r="S26" s="44">
        <f t="shared" si="11"/>
        <v>0</v>
      </c>
      <c r="T26" s="32">
        <v>77</v>
      </c>
      <c r="U26" s="44">
        <f t="shared" si="12"/>
        <v>25</v>
      </c>
      <c r="V26" s="32">
        <v>927</v>
      </c>
      <c r="W26" s="44">
        <f t="shared" si="13"/>
        <v>8.357374684457266</v>
      </c>
      <c r="X26" s="32">
        <v>52126</v>
      </c>
      <c r="Y26" s="44">
        <f t="shared" si="14"/>
        <v>5.811303758406022</v>
      </c>
      <c r="Z26" s="45">
        <f t="shared" si="15"/>
        <v>215.3300460064627</v>
      </c>
      <c r="AA26" s="44">
        <f t="shared" si="3"/>
        <v>0.9459679526723423</v>
      </c>
    </row>
    <row r="27" spans="1:27" s="5" customFormat="1" ht="11.25" customHeight="1">
      <c r="A27" s="43" t="s">
        <v>226</v>
      </c>
      <c r="B27" s="32">
        <v>1242</v>
      </c>
      <c r="C27" s="35">
        <f t="shared" si="4"/>
        <v>8.321050515878333</v>
      </c>
      <c r="D27" s="32">
        <v>481601</v>
      </c>
      <c r="E27" s="44">
        <f t="shared" si="5"/>
        <v>15.87774818655788</v>
      </c>
      <c r="F27" s="32">
        <v>120448343</v>
      </c>
      <c r="G27" s="44">
        <f t="shared" si="6"/>
        <v>15.632676644547663</v>
      </c>
      <c r="H27" s="32">
        <v>1011824323</v>
      </c>
      <c r="I27" s="44">
        <f t="shared" si="7"/>
        <v>16.078613376962934</v>
      </c>
      <c r="J27" s="32">
        <v>1028</v>
      </c>
      <c r="K27" s="44">
        <f t="shared" si="8"/>
        <v>8.945353289244693</v>
      </c>
      <c r="L27" s="44">
        <f t="shared" si="1"/>
        <v>1.0159866457371178</v>
      </c>
      <c r="M27" s="32">
        <f aca="true" t="shared" si="18" ref="M27:M51">SUM(P27+R27+T27+V27)</f>
        <v>1028</v>
      </c>
      <c r="N27" s="44">
        <f t="shared" si="9"/>
        <v>8.945353289244693</v>
      </c>
      <c r="O27" s="43" t="s">
        <v>226</v>
      </c>
      <c r="P27" s="32">
        <v>1</v>
      </c>
      <c r="Q27" s="44">
        <f t="shared" si="10"/>
        <v>1.25</v>
      </c>
      <c r="R27" s="32">
        <v>0</v>
      </c>
      <c r="S27" s="44">
        <f t="shared" si="11"/>
        <v>0</v>
      </c>
      <c r="T27" s="32">
        <v>17</v>
      </c>
      <c r="U27" s="44">
        <f t="shared" si="12"/>
        <v>5.51948051948052</v>
      </c>
      <c r="V27" s="32">
        <v>1010</v>
      </c>
      <c r="W27" s="44">
        <f t="shared" si="13"/>
        <v>9.105661738189687</v>
      </c>
      <c r="X27" s="32">
        <v>25689</v>
      </c>
      <c r="Y27" s="44">
        <f t="shared" si="14"/>
        <v>2.863956226253545</v>
      </c>
      <c r="Z27" s="45">
        <f t="shared" si="15"/>
        <v>25.388794690993013</v>
      </c>
      <c r="AA27" s="44">
        <f t="shared" si="3"/>
        <v>0.16060721141159987</v>
      </c>
    </row>
    <row r="28" spans="1:27" s="5" customFormat="1" ht="11.25" customHeight="1">
      <c r="A28" s="43" t="s">
        <v>319</v>
      </c>
      <c r="B28" s="32">
        <v>703</v>
      </c>
      <c r="C28" s="35">
        <f t="shared" si="4"/>
        <v>4.709902184108268</v>
      </c>
      <c r="D28" s="32">
        <v>189061</v>
      </c>
      <c r="E28" s="44">
        <f t="shared" si="5"/>
        <v>6.233091189384613</v>
      </c>
      <c r="F28" s="32">
        <v>47633749</v>
      </c>
      <c r="G28" s="44">
        <f t="shared" si="6"/>
        <v>6.182260186713782</v>
      </c>
      <c r="H28" s="32">
        <v>391610101</v>
      </c>
      <c r="I28" s="44">
        <f t="shared" si="7"/>
        <v>6.222965059609865</v>
      </c>
      <c r="J28" s="32">
        <v>328</v>
      </c>
      <c r="K28" s="44">
        <f t="shared" si="8"/>
        <v>2.854159415245388</v>
      </c>
      <c r="L28" s="44">
        <f t="shared" si="1"/>
        <v>0.8375677725432317</v>
      </c>
      <c r="M28" s="32">
        <f t="shared" si="18"/>
        <v>328</v>
      </c>
      <c r="N28" s="44">
        <f t="shared" si="9"/>
        <v>2.854159415245388</v>
      </c>
      <c r="O28" s="43" t="s">
        <v>319</v>
      </c>
      <c r="P28" s="32">
        <v>1</v>
      </c>
      <c r="Q28" s="44">
        <f t="shared" si="10"/>
        <v>1.25</v>
      </c>
      <c r="R28" s="32">
        <v>0</v>
      </c>
      <c r="S28" s="44">
        <f t="shared" si="11"/>
        <v>0</v>
      </c>
      <c r="T28" s="32">
        <v>4</v>
      </c>
      <c r="U28" s="44">
        <f t="shared" si="12"/>
        <v>1.2987012987012987</v>
      </c>
      <c r="V28" s="32">
        <v>323</v>
      </c>
      <c r="W28" s="44">
        <f t="shared" si="13"/>
        <v>2.912008654886405</v>
      </c>
      <c r="X28" s="32">
        <v>10606</v>
      </c>
      <c r="Y28" s="44">
        <f t="shared" si="14"/>
        <v>1.182417366796882</v>
      </c>
      <c r="Z28" s="45">
        <f t="shared" si="15"/>
        <v>27.083060352419256</v>
      </c>
      <c r="AA28" s="44">
        <f t="shared" si="3"/>
        <v>0.15061174765943627</v>
      </c>
    </row>
    <row r="29" spans="1:27" s="5" customFormat="1" ht="11.25" customHeight="1">
      <c r="A29" s="68" t="s">
        <v>320</v>
      </c>
      <c r="B29" s="32">
        <v>466</v>
      </c>
      <c r="C29" s="35">
        <f t="shared" si="4"/>
        <v>3.1220688731073296</v>
      </c>
      <c r="D29" s="32">
        <v>71528</v>
      </c>
      <c r="E29" s="44">
        <f t="shared" si="5"/>
        <v>2.358183584104086</v>
      </c>
      <c r="F29" s="32">
        <v>18036156</v>
      </c>
      <c r="G29" s="44">
        <f t="shared" si="6"/>
        <v>2.3408656992368773</v>
      </c>
      <c r="H29" s="32">
        <v>148786163</v>
      </c>
      <c r="I29" s="44">
        <f t="shared" si="7"/>
        <v>2.364318722469363</v>
      </c>
      <c r="J29" s="32">
        <v>283</v>
      </c>
      <c r="K29" s="44">
        <f t="shared" si="8"/>
        <v>2.4625826662025756</v>
      </c>
      <c r="L29" s="44">
        <f t="shared" si="1"/>
        <v>1.9020585939836354</v>
      </c>
      <c r="M29" s="32">
        <f t="shared" si="18"/>
        <v>283</v>
      </c>
      <c r="N29" s="44">
        <f t="shared" si="9"/>
        <v>2.4625826662025756</v>
      </c>
      <c r="O29" s="68" t="s">
        <v>320</v>
      </c>
      <c r="P29" s="32">
        <v>2</v>
      </c>
      <c r="Q29" s="44">
        <f t="shared" si="10"/>
        <v>2.5</v>
      </c>
      <c r="R29" s="32">
        <v>0</v>
      </c>
      <c r="S29" s="44">
        <f t="shared" si="11"/>
        <v>0</v>
      </c>
      <c r="T29" s="32">
        <v>7</v>
      </c>
      <c r="U29" s="44">
        <f t="shared" si="12"/>
        <v>2.272727272727273</v>
      </c>
      <c r="V29" s="32">
        <v>274</v>
      </c>
      <c r="W29" s="44">
        <f t="shared" si="13"/>
        <v>2.470248827984133</v>
      </c>
      <c r="X29" s="32">
        <v>20858</v>
      </c>
      <c r="Y29" s="44">
        <f>X29/$X$5*100</f>
        <v>2.325368794705767</v>
      </c>
      <c r="Z29" s="45">
        <f>X29*1000000/H29</f>
        <v>140.1877673261861</v>
      </c>
      <c r="AA29" s="44">
        <f t="shared" si="3"/>
        <v>0.5163771369979026</v>
      </c>
    </row>
    <row r="30" spans="1:27" s="5" customFormat="1" ht="11.25" customHeight="1">
      <c r="A30" s="68" t="s">
        <v>321</v>
      </c>
      <c r="B30" s="32">
        <v>740</v>
      </c>
      <c r="C30" s="35">
        <f t="shared" si="4"/>
        <v>4.957791772745545</v>
      </c>
      <c r="D30" s="32">
        <v>88058</v>
      </c>
      <c r="E30" s="44">
        <f t="shared" si="5"/>
        <v>2.9031558277742646</v>
      </c>
      <c r="F30" s="32">
        <v>22394471</v>
      </c>
      <c r="G30" s="44">
        <f t="shared" si="6"/>
        <v>2.906520048754012</v>
      </c>
      <c r="H30" s="32">
        <v>186051027</v>
      </c>
      <c r="I30" s="44">
        <f t="shared" si="7"/>
        <v>2.9564841084768942</v>
      </c>
      <c r="J30" s="32">
        <v>569</v>
      </c>
      <c r="K30" s="44">
        <f t="shared" si="8"/>
        <v>4.951270449008006</v>
      </c>
      <c r="L30" s="44">
        <f t="shared" si="1"/>
        <v>3.0583007746579116</v>
      </c>
      <c r="M30" s="32">
        <f t="shared" si="18"/>
        <v>569</v>
      </c>
      <c r="N30" s="44">
        <f t="shared" si="9"/>
        <v>4.951270449008006</v>
      </c>
      <c r="O30" s="68" t="s">
        <v>321</v>
      </c>
      <c r="P30" s="32">
        <v>2</v>
      </c>
      <c r="Q30" s="44">
        <f t="shared" si="10"/>
        <v>2.5</v>
      </c>
      <c r="R30" s="32">
        <v>1</v>
      </c>
      <c r="S30" s="44">
        <f t="shared" si="11"/>
        <v>8.333333333333332</v>
      </c>
      <c r="T30" s="32">
        <v>34</v>
      </c>
      <c r="U30" s="44">
        <f t="shared" si="12"/>
        <v>11.03896103896104</v>
      </c>
      <c r="V30" s="32">
        <v>532</v>
      </c>
      <c r="W30" s="44">
        <f t="shared" si="13"/>
        <v>4.796249549224666</v>
      </c>
      <c r="X30" s="32">
        <v>34152</v>
      </c>
      <c r="Y30" s="44">
        <f>X30/$X$5*100</f>
        <v>3.80745973136405</v>
      </c>
      <c r="Z30" s="45">
        <f>X30*1000000/H30</f>
        <v>183.5625449140896</v>
      </c>
      <c r="AA30" s="44">
        <f>SQRT(L30*Z30/1000)</f>
        <v>0.7492592830982729</v>
      </c>
    </row>
    <row r="31" spans="1:27" s="5" customFormat="1" ht="11.25" customHeight="1">
      <c r="A31" s="68" t="s">
        <v>322</v>
      </c>
      <c r="B31" s="32">
        <v>224</v>
      </c>
      <c r="C31" s="35">
        <f t="shared" si="4"/>
        <v>1.5007369690473</v>
      </c>
      <c r="D31" s="32">
        <v>40539</v>
      </c>
      <c r="E31" s="44">
        <f t="shared" si="5"/>
        <v>1.3365172284419464</v>
      </c>
      <c r="F31" s="32">
        <v>10222846</v>
      </c>
      <c r="G31" s="44">
        <f t="shared" si="6"/>
        <v>1.32679654966285</v>
      </c>
      <c r="H31" s="32">
        <v>85614205</v>
      </c>
      <c r="I31" s="44">
        <f t="shared" si="7"/>
        <v>1.3604710526128032</v>
      </c>
      <c r="J31" s="32">
        <v>239</v>
      </c>
      <c r="K31" s="44">
        <f t="shared" si="8"/>
        <v>2.0797076226940483</v>
      </c>
      <c r="L31" s="44">
        <f t="shared" si="1"/>
        <v>2.7915928203736753</v>
      </c>
      <c r="M31" s="32">
        <f t="shared" si="18"/>
        <v>239</v>
      </c>
      <c r="N31" s="44">
        <f t="shared" si="9"/>
        <v>2.0797076226940483</v>
      </c>
      <c r="O31" s="68" t="s">
        <v>322</v>
      </c>
      <c r="P31" s="32">
        <v>3</v>
      </c>
      <c r="Q31" s="44">
        <f t="shared" si="10"/>
        <v>3.75</v>
      </c>
      <c r="R31" s="32">
        <v>0</v>
      </c>
      <c r="S31" s="44">
        <f t="shared" si="11"/>
        <v>0</v>
      </c>
      <c r="T31" s="32">
        <v>8</v>
      </c>
      <c r="U31" s="44">
        <f t="shared" si="12"/>
        <v>2.5974025974025974</v>
      </c>
      <c r="V31" s="32">
        <v>228</v>
      </c>
      <c r="W31" s="44">
        <f t="shared" si="13"/>
        <v>2.0555355210962856</v>
      </c>
      <c r="X31" s="32">
        <v>24219</v>
      </c>
      <c r="Y31" s="44">
        <f t="shared" si="14"/>
        <v>2.7000722427355917</v>
      </c>
      <c r="Z31" s="45">
        <f t="shared" si="15"/>
        <v>282.88529923276167</v>
      </c>
      <c r="AA31" s="44">
        <f>SQRT(L31*Z31/1000)</f>
        <v>0.8886509834166821</v>
      </c>
    </row>
    <row r="32" spans="1:27" s="5" customFormat="1" ht="11.25" customHeight="1">
      <c r="A32" s="43" t="s">
        <v>323</v>
      </c>
      <c r="B32" s="32">
        <v>247</v>
      </c>
      <c r="C32" s="35">
        <f t="shared" si="4"/>
        <v>1.654830497119121</v>
      </c>
      <c r="D32" s="32">
        <v>47469</v>
      </c>
      <c r="E32" s="44">
        <f t="shared" si="5"/>
        <v>1.5649901654434188</v>
      </c>
      <c r="F32" s="32">
        <v>12018554</v>
      </c>
      <c r="G32" s="44">
        <f t="shared" si="6"/>
        <v>1.559856812783509</v>
      </c>
      <c r="H32" s="32">
        <v>98148284</v>
      </c>
      <c r="I32" s="44">
        <f t="shared" si="7"/>
        <v>1.5596465475048253</v>
      </c>
      <c r="J32" s="32">
        <v>262</v>
      </c>
      <c r="K32" s="44">
        <f t="shared" si="8"/>
        <v>2.2798468499825963</v>
      </c>
      <c r="L32" s="44">
        <f t="shared" si="1"/>
        <v>2.669430267369728</v>
      </c>
      <c r="M32" s="32">
        <f t="shared" si="18"/>
        <v>262</v>
      </c>
      <c r="N32" s="44">
        <f t="shared" si="9"/>
        <v>2.2798468499825963</v>
      </c>
      <c r="O32" s="43" t="s">
        <v>323</v>
      </c>
      <c r="P32" s="32">
        <v>1</v>
      </c>
      <c r="Q32" s="44">
        <f t="shared" si="10"/>
        <v>1.25</v>
      </c>
      <c r="R32" s="32">
        <v>2</v>
      </c>
      <c r="S32" s="44">
        <f t="shared" si="11"/>
        <v>16.666666666666664</v>
      </c>
      <c r="T32" s="32">
        <v>13</v>
      </c>
      <c r="U32" s="44">
        <f t="shared" si="12"/>
        <v>4.220779220779221</v>
      </c>
      <c r="V32" s="32">
        <v>246</v>
      </c>
      <c r="W32" s="44">
        <f t="shared" si="13"/>
        <v>2.2178146411828346</v>
      </c>
      <c r="X32" s="32">
        <v>22353</v>
      </c>
      <c r="Y32" s="44">
        <f t="shared" si="14"/>
        <v>2.492039920800557</v>
      </c>
      <c r="Z32" s="45">
        <f t="shared" si="15"/>
        <v>227.7472319332654</v>
      </c>
      <c r="AA32" s="44">
        <f t="shared" si="3"/>
        <v>0.7797149185646841</v>
      </c>
    </row>
    <row r="33" spans="1:27" s="5" customFormat="1" ht="11.25" customHeight="1">
      <c r="A33" s="43" t="s">
        <v>324</v>
      </c>
      <c r="B33" s="32">
        <v>74</v>
      </c>
      <c r="C33" s="35">
        <f t="shared" si="4"/>
        <v>0.4957791772745545</v>
      </c>
      <c r="D33" s="32">
        <v>7361</v>
      </c>
      <c r="E33" s="44">
        <f t="shared" si="5"/>
        <v>0.24268243712378618</v>
      </c>
      <c r="F33" s="32">
        <v>1930206</v>
      </c>
      <c r="G33" s="44">
        <f t="shared" si="6"/>
        <v>0.2505164081449071</v>
      </c>
      <c r="H33" s="32">
        <v>15747467</v>
      </c>
      <c r="I33" s="44">
        <f t="shared" si="7"/>
        <v>0.2502385323262113</v>
      </c>
      <c r="J33" s="32">
        <v>69</v>
      </c>
      <c r="K33" s="44">
        <f t="shared" si="8"/>
        <v>0.6004176818656457</v>
      </c>
      <c r="L33" s="44">
        <f t="shared" si="1"/>
        <v>4.381657062688241</v>
      </c>
      <c r="M33" s="32">
        <f t="shared" si="18"/>
        <v>69</v>
      </c>
      <c r="N33" s="44">
        <f t="shared" si="9"/>
        <v>0.6004176818656457</v>
      </c>
      <c r="O33" s="43" t="s">
        <v>324</v>
      </c>
      <c r="P33" s="32">
        <v>0</v>
      </c>
      <c r="Q33" s="44">
        <f t="shared" si="10"/>
        <v>0</v>
      </c>
      <c r="R33" s="32">
        <v>0</v>
      </c>
      <c r="S33" s="44">
        <f t="shared" si="11"/>
        <v>0</v>
      </c>
      <c r="T33" s="32">
        <v>6</v>
      </c>
      <c r="U33" s="44">
        <f t="shared" si="12"/>
        <v>1.948051948051948</v>
      </c>
      <c r="V33" s="32">
        <v>63</v>
      </c>
      <c r="W33" s="44">
        <f t="shared" si="13"/>
        <v>0.567976920302921</v>
      </c>
      <c r="X33" s="32">
        <v>2416</v>
      </c>
      <c r="Y33" s="44">
        <f t="shared" si="14"/>
        <v>0.2693494586254259</v>
      </c>
      <c r="Z33" s="45">
        <f t="shared" si="15"/>
        <v>153.42149947035927</v>
      </c>
      <c r="AA33" s="44">
        <f t="shared" si="3"/>
        <v>0.8199026751526792</v>
      </c>
    </row>
    <row r="34" spans="1:27" s="5" customFormat="1" ht="11.25" customHeight="1">
      <c r="A34" s="43" t="s">
        <v>325</v>
      </c>
      <c r="B34" s="32">
        <v>222</v>
      </c>
      <c r="C34" s="35">
        <f t="shared" si="4"/>
        <v>1.4873375318236635</v>
      </c>
      <c r="D34" s="32">
        <v>29645</v>
      </c>
      <c r="E34" s="44">
        <f t="shared" si="5"/>
        <v>0.9773564527285207</v>
      </c>
      <c r="F34" s="32">
        <v>7583833</v>
      </c>
      <c r="G34" s="44">
        <f t="shared" si="6"/>
        <v>0.984285927580173</v>
      </c>
      <c r="H34" s="32">
        <v>61759480</v>
      </c>
      <c r="I34" s="44">
        <f t="shared" si="7"/>
        <v>0.9814023825184077</v>
      </c>
      <c r="J34" s="32">
        <v>173</v>
      </c>
      <c r="K34" s="44">
        <f t="shared" si="8"/>
        <v>1.5053950574312565</v>
      </c>
      <c r="L34" s="44">
        <f t="shared" si="1"/>
        <v>2.801189388252621</v>
      </c>
      <c r="M34" s="32">
        <f t="shared" si="18"/>
        <v>173</v>
      </c>
      <c r="N34" s="44">
        <f t="shared" si="9"/>
        <v>1.5053950574312565</v>
      </c>
      <c r="O34" s="43" t="s">
        <v>325</v>
      </c>
      <c r="P34" s="32">
        <v>0</v>
      </c>
      <c r="Q34" s="44">
        <f t="shared" si="10"/>
        <v>0</v>
      </c>
      <c r="R34" s="32">
        <v>2</v>
      </c>
      <c r="S34" s="44">
        <f t="shared" si="11"/>
        <v>16.666666666666664</v>
      </c>
      <c r="T34" s="32">
        <v>6</v>
      </c>
      <c r="U34" s="44">
        <f t="shared" si="12"/>
        <v>1.948051948051948</v>
      </c>
      <c r="V34" s="32">
        <v>165</v>
      </c>
      <c r="W34" s="44">
        <f t="shared" si="13"/>
        <v>1.4875586007933645</v>
      </c>
      <c r="X34" s="32">
        <v>21229</v>
      </c>
      <c r="Y34" s="44">
        <f t="shared" si="14"/>
        <v>2.366729990546012</v>
      </c>
      <c r="Z34" s="45">
        <f t="shared" si="15"/>
        <v>343.7367024463289</v>
      </c>
      <c r="AA34" s="44">
        <f t="shared" si="3"/>
        <v>0.9812602117917577</v>
      </c>
    </row>
    <row r="35" spans="1:27" s="5" customFormat="1" ht="11.25" customHeight="1">
      <c r="A35" s="43" t="s">
        <v>326</v>
      </c>
      <c r="B35" s="32">
        <v>2</v>
      </c>
      <c r="C35" s="35">
        <f t="shared" si="4"/>
        <v>0.013399437223636608</v>
      </c>
      <c r="D35" s="32">
        <v>2502</v>
      </c>
      <c r="E35" s="44">
        <f t="shared" si="5"/>
        <v>0.08248763180053159</v>
      </c>
      <c r="F35" s="32">
        <v>623174</v>
      </c>
      <c r="G35" s="44">
        <f t="shared" si="6"/>
        <v>0.08088012995985629</v>
      </c>
      <c r="H35" s="32">
        <v>4995357</v>
      </c>
      <c r="I35" s="44">
        <f t="shared" si="7"/>
        <v>0.0793798014706407</v>
      </c>
      <c r="J35" s="32">
        <v>9</v>
      </c>
      <c r="K35" s="44">
        <f t="shared" si="8"/>
        <v>0.07831534980856247</v>
      </c>
      <c r="L35" s="44">
        <f t="shared" si="1"/>
        <v>1.8016730335789815</v>
      </c>
      <c r="M35" s="32">
        <f t="shared" si="18"/>
        <v>9</v>
      </c>
      <c r="N35" s="44">
        <f t="shared" si="9"/>
        <v>0.07831534980856247</v>
      </c>
      <c r="O35" s="43" t="s">
        <v>326</v>
      </c>
      <c r="P35" s="32">
        <v>0</v>
      </c>
      <c r="Q35" s="44">
        <f t="shared" si="10"/>
        <v>0</v>
      </c>
      <c r="R35" s="32">
        <v>0</v>
      </c>
      <c r="S35" s="44">
        <f t="shared" si="11"/>
        <v>0</v>
      </c>
      <c r="T35" s="32">
        <v>0</v>
      </c>
      <c r="U35" s="44">
        <f t="shared" si="12"/>
        <v>0</v>
      </c>
      <c r="V35" s="32">
        <v>9</v>
      </c>
      <c r="W35" s="44">
        <f t="shared" si="13"/>
        <v>0.08113956004327444</v>
      </c>
      <c r="X35" s="32">
        <v>64</v>
      </c>
      <c r="Y35" s="44">
        <f t="shared" si="14"/>
        <v>0.007135084996700024</v>
      </c>
      <c r="Z35" s="45">
        <f t="shared" si="15"/>
        <v>12.811897127672758</v>
      </c>
      <c r="AA35" s="44">
        <f t="shared" si="3"/>
        <v>0.1519304102670562</v>
      </c>
    </row>
    <row r="36" spans="1:27" s="5" customFormat="1" ht="12.75" customHeight="1">
      <c r="A36" s="41" t="s">
        <v>327</v>
      </c>
      <c r="B36" s="32">
        <v>115</v>
      </c>
      <c r="C36" s="35">
        <f t="shared" si="4"/>
        <v>0.7704676403591049</v>
      </c>
      <c r="D36" s="32">
        <v>29988</v>
      </c>
      <c r="E36" s="44">
        <f t="shared" si="5"/>
        <v>0.9886647092063714</v>
      </c>
      <c r="F36" s="32">
        <v>7496603</v>
      </c>
      <c r="G36" s="44">
        <f t="shared" si="6"/>
        <v>0.9729645731327823</v>
      </c>
      <c r="H36" s="32">
        <v>61516430</v>
      </c>
      <c r="I36" s="44">
        <f t="shared" si="7"/>
        <v>0.9775401438941332</v>
      </c>
      <c r="J36" s="32">
        <v>30</v>
      </c>
      <c r="K36" s="44">
        <f t="shared" si="8"/>
        <v>0.2610511660285416</v>
      </c>
      <c r="L36" s="44">
        <f t="shared" si="1"/>
        <v>0.48767459360044135</v>
      </c>
      <c r="M36" s="32">
        <f t="shared" si="18"/>
        <v>30</v>
      </c>
      <c r="N36" s="44">
        <f t="shared" si="9"/>
        <v>0.2610511660285416</v>
      </c>
      <c r="O36" s="41" t="s">
        <v>327</v>
      </c>
      <c r="P36" s="32">
        <v>1</v>
      </c>
      <c r="Q36" s="44">
        <f t="shared" si="10"/>
        <v>1.25</v>
      </c>
      <c r="R36" s="32">
        <v>0</v>
      </c>
      <c r="S36" s="44">
        <f t="shared" si="11"/>
        <v>0</v>
      </c>
      <c r="T36" s="32">
        <v>0</v>
      </c>
      <c r="U36" s="44">
        <f t="shared" si="12"/>
        <v>0</v>
      </c>
      <c r="V36" s="32">
        <v>29</v>
      </c>
      <c r="W36" s="44">
        <f t="shared" si="13"/>
        <v>0.2614496934727732</v>
      </c>
      <c r="X36" s="32">
        <v>6648</v>
      </c>
      <c r="Y36" s="44">
        <f t="shared" si="14"/>
        <v>0.7411569540322149</v>
      </c>
      <c r="Z36" s="45">
        <f t="shared" si="15"/>
        <v>108.06868994185781</v>
      </c>
      <c r="AA36" s="44">
        <f t="shared" si="3"/>
        <v>0.22956993367670692</v>
      </c>
    </row>
    <row r="37" spans="1:27" s="5" customFormat="1" ht="12" customHeight="1">
      <c r="A37" s="41" t="s">
        <v>328</v>
      </c>
      <c r="B37" s="32">
        <v>167</v>
      </c>
      <c r="C37" s="35">
        <f t="shared" si="4"/>
        <v>1.1188530081736567</v>
      </c>
      <c r="D37" s="32">
        <v>28464</v>
      </c>
      <c r="E37" s="44">
        <f t="shared" si="5"/>
        <v>0.9384204442727143</v>
      </c>
      <c r="F37" s="32">
        <v>7661985</v>
      </c>
      <c r="G37" s="44">
        <f t="shared" si="6"/>
        <v>0.9944290720576747</v>
      </c>
      <c r="H37" s="32">
        <v>60983207</v>
      </c>
      <c r="I37" s="44">
        <f t="shared" si="7"/>
        <v>0.9690668484160364</v>
      </c>
      <c r="J37" s="32">
        <v>366</v>
      </c>
      <c r="K37" s="44">
        <f t="shared" si="8"/>
        <v>3.184824225548207</v>
      </c>
      <c r="L37" s="44">
        <f>J37*1000000/H37</f>
        <v>6.0016522253413145</v>
      </c>
      <c r="M37" s="32">
        <f t="shared" si="18"/>
        <v>366</v>
      </c>
      <c r="N37" s="44">
        <f t="shared" si="9"/>
        <v>3.184824225548207</v>
      </c>
      <c r="O37" s="41" t="s">
        <v>328</v>
      </c>
      <c r="P37" s="32">
        <v>2</v>
      </c>
      <c r="Q37" s="44">
        <f t="shared" si="10"/>
        <v>2.5</v>
      </c>
      <c r="R37" s="32">
        <v>0</v>
      </c>
      <c r="S37" s="44">
        <f t="shared" si="11"/>
        <v>0</v>
      </c>
      <c r="T37" s="32">
        <v>0</v>
      </c>
      <c r="U37" s="44">
        <f t="shared" si="12"/>
        <v>0</v>
      </c>
      <c r="V37" s="32">
        <v>364</v>
      </c>
      <c r="W37" s="44">
        <f t="shared" si="13"/>
        <v>3.281644428416877</v>
      </c>
      <c r="X37" s="32">
        <v>18072</v>
      </c>
      <c r="Y37" s="44">
        <f t="shared" si="14"/>
        <v>2.014769625943169</v>
      </c>
      <c r="Z37" s="45">
        <f>X37*1000000/H37</f>
        <v>296.3438770939023</v>
      </c>
      <c r="AA37" s="44">
        <f>SQRT(L37*Z37/1000)</f>
        <v>1.3336239685259452</v>
      </c>
    </row>
    <row r="38" spans="1:27" s="5" customFormat="1" ht="12" customHeight="1">
      <c r="A38" s="41" t="s">
        <v>329</v>
      </c>
      <c r="B38" s="32">
        <v>715</v>
      </c>
      <c r="C38" s="35">
        <f t="shared" si="4"/>
        <v>4.790298807450087</v>
      </c>
      <c r="D38" s="32">
        <v>90670</v>
      </c>
      <c r="E38" s="44">
        <f t="shared" si="5"/>
        <v>2.9892700141303754</v>
      </c>
      <c r="F38" s="32">
        <v>19761881</v>
      </c>
      <c r="G38" s="44">
        <f t="shared" si="6"/>
        <v>2.5648430511080607</v>
      </c>
      <c r="H38" s="32">
        <v>160334881</v>
      </c>
      <c r="I38" s="44">
        <f t="shared" si="7"/>
        <v>2.547836125145571</v>
      </c>
      <c r="J38" s="32">
        <v>274</v>
      </c>
      <c r="K38" s="44">
        <f t="shared" si="8"/>
        <v>2.384267316394013</v>
      </c>
      <c r="L38" s="44">
        <f>J38*1000000/H38</f>
        <v>1.708923213034349</v>
      </c>
      <c r="M38" s="32">
        <f t="shared" si="18"/>
        <v>274</v>
      </c>
      <c r="N38" s="44">
        <f t="shared" si="9"/>
        <v>2.384267316394013</v>
      </c>
      <c r="O38" s="41" t="s">
        <v>329</v>
      </c>
      <c r="P38" s="32">
        <v>14</v>
      </c>
      <c r="Q38" s="44">
        <f t="shared" si="10"/>
        <v>17.5</v>
      </c>
      <c r="R38" s="32">
        <v>1</v>
      </c>
      <c r="S38" s="44">
        <f t="shared" si="11"/>
        <v>8.333333333333332</v>
      </c>
      <c r="T38" s="32">
        <v>8</v>
      </c>
      <c r="U38" s="44">
        <f t="shared" si="12"/>
        <v>2.5974025974025974</v>
      </c>
      <c r="V38" s="32">
        <v>251</v>
      </c>
      <c r="W38" s="44">
        <f t="shared" si="13"/>
        <v>2.262892174540209</v>
      </c>
      <c r="X38" s="32">
        <v>109191</v>
      </c>
      <c r="Y38" s="44">
        <f t="shared" si="14"/>
        <v>12.173235404291754</v>
      </c>
      <c r="Z38" s="45">
        <f>X38*1000000/H38</f>
        <v>681.018374286254</v>
      </c>
      <c r="AA38" s="44">
        <f>SQRT(L38*Z38/1000)</f>
        <v>1.0787993827958442</v>
      </c>
    </row>
    <row r="39" spans="1:27" s="5" customFormat="1" ht="12" customHeight="1">
      <c r="A39" s="41" t="s">
        <v>175</v>
      </c>
      <c r="B39" s="32">
        <v>1262</v>
      </c>
      <c r="C39" s="35">
        <f t="shared" si="4"/>
        <v>8.4550448881147</v>
      </c>
      <c r="D39" s="32">
        <v>214449</v>
      </c>
      <c r="E39" s="44">
        <f t="shared" si="5"/>
        <v>7.07009998081223</v>
      </c>
      <c r="F39" s="32">
        <v>54985584</v>
      </c>
      <c r="G39" s="44">
        <f t="shared" si="6"/>
        <v>7.136435698277839</v>
      </c>
      <c r="H39" s="32">
        <v>432399361</v>
      </c>
      <c r="I39" s="44">
        <f t="shared" si="7"/>
        <v>6.871135622981882</v>
      </c>
      <c r="J39" s="32">
        <v>568</v>
      </c>
      <c r="K39" s="44">
        <f t="shared" si="8"/>
        <v>4.94256874347372</v>
      </c>
      <c r="L39" s="44">
        <f>J39*1000000/H39</f>
        <v>1.3136004611255658</v>
      </c>
      <c r="M39" s="32">
        <f t="shared" si="18"/>
        <v>568</v>
      </c>
      <c r="N39" s="44">
        <f t="shared" si="9"/>
        <v>4.94256874347372</v>
      </c>
      <c r="O39" s="41" t="s">
        <v>175</v>
      </c>
      <c r="P39" s="32">
        <v>4</v>
      </c>
      <c r="Q39" s="44">
        <f t="shared" si="10"/>
        <v>5</v>
      </c>
      <c r="R39" s="32">
        <v>2</v>
      </c>
      <c r="S39" s="44">
        <f t="shared" si="11"/>
        <v>16.666666666666664</v>
      </c>
      <c r="T39" s="32">
        <v>6</v>
      </c>
      <c r="U39" s="44">
        <f t="shared" si="12"/>
        <v>1.948051948051948</v>
      </c>
      <c r="V39" s="32">
        <v>556</v>
      </c>
      <c r="W39" s="44">
        <f t="shared" si="13"/>
        <v>5.012621709340065</v>
      </c>
      <c r="X39" s="32">
        <v>55071</v>
      </c>
      <c r="Y39" s="44">
        <f t="shared" si="14"/>
        <v>6.139629153957297</v>
      </c>
      <c r="Z39" s="45">
        <f>X39*1000000/H39</f>
        <v>127.36142780747541</v>
      </c>
      <c r="AA39" s="44">
        <f>SQRT(L39*Z39/1000)</f>
        <v>0.4090257086021735</v>
      </c>
    </row>
    <row r="40" spans="1:27" s="5" customFormat="1" ht="12" customHeight="1">
      <c r="A40" s="41" t="s">
        <v>330</v>
      </c>
      <c r="B40" s="32">
        <v>654</v>
      </c>
      <c r="C40" s="35">
        <f t="shared" si="4"/>
        <v>4.381615972129171</v>
      </c>
      <c r="D40" s="32">
        <v>211970</v>
      </c>
      <c r="E40" s="44">
        <f t="shared" si="5"/>
        <v>6.988370628600592</v>
      </c>
      <c r="F40" s="32">
        <v>52706439</v>
      </c>
      <c r="G40" s="44">
        <f t="shared" si="6"/>
        <v>6.840631406382867</v>
      </c>
      <c r="H40" s="32">
        <v>429158893</v>
      </c>
      <c r="I40" s="44">
        <f t="shared" si="7"/>
        <v>6.819642264947218</v>
      </c>
      <c r="J40" s="32">
        <v>1195</v>
      </c>
      <c r="K40" s="44">
        <f t="shared" si="8"/>
        <v>10.39853811347024</v>
      </c>
      <c r="L40" s="44">
        <f t="shared" si="1"/>
        <v>2.7845164564724514</v>
      </c>
      <c r="M40" s="32">
        <f t="shared" si="18"/>
        <v>1195</v>
      </c>
      <c r="N40" s="44">
        <f t="shared" si="9"/>
        <v>10.39853811347024</v>
      </c>
      <c r="O40" s="41" t="s">
        <v>330</v>
      </c>
      <c r="P40" s="32">
        <v>6</v>
      </c>
      <c r="Q40" s="44">
        <f t="shared" si="10"/>
        <v>7.5</v>
      </c>
      <c r="R40" s="32">
        <v>2</v>
      </c>
      <c r="S40" s="44">
        <f t="shared" si="11"/>
        <v>16.666666666666664</v>
      </c>
      <c r="T40" s="32">
        <v>16</v>
      </c>
      <c r="U40" s="44">
        <f t="shared" si="12"/>
        <v>5.194805194805195</v>
      </c>
      <c r="V40" s="32">
        <v>1171</v>
      </c>
      <c r="W40" s="44">
        <f t="shared" si="13"/>
        <v>10.557158312297151</v>
      </c>
      <c r="X40" s="32">
        <v>77953</v>
      </c>
      <c r="Y40" s="44">
        <f t="shared" si="14"/>
        <v>8.690645011683703</v>
      </c>
      <c r="Z40" s="45">
        <f t="shared" si="15"/>
        <v>181.6413483944745</v>
      </c>
      <c r="AA40" s="44">
        <f t="shared" si="3"/>
        <v>0.7111844513065932</v>
      </c>
    </row>
    <row r="41" spans="1:27" s="5" customFormat="1" ht="12" customHeight="1">
      <c r="A41" s="41" t="s">
        <v>169</v>
      </c>
      <c r="B41" s="32">
        <v>1029</v>
      </c>
      <c r="C41" s="35">
        <f t="shared" si="4"/>
        <v>6.8940104515610345</v>
      </c>
      <c r="D41" s="32">
        <v>106993</v>
      </c>
      <c r="E41" s="44">
        <f t="shared" si="5"/>
        <v>3.5274177415005106</v>
      </c>
      <c r="F41" s="32">
        <v>28337620</v>
      </c>
      <c r="G41" s="44">
        <f t="shared" si="6"/>
        <v>3.6778658743032002</v>
      </c>
      <c r="H41" s="32">
        <v>221510922</v>
      </c>
      <c r="I41" s="44">
        <f t="shared" si="7"/>
        <v>3.519967243970467</v>
      </c>
      <c r="J41" s="32">
        <v>762</v>
      </c>
      <c r="K41" s="44">
        <f t="shared" si="8"/>
        <v>6.630699617124956</v>
      </c>
      <c r="L41" s="44">
        <f t="shared" si="1"/>
        <v>3.4400109625294233</v>
      </c>
      <c r="M41" s="32">
        <f t="shared" si="18"/>
        <v>762</v>
      </c>
      <c r="N41" s="44">
        <f t="shared" si="9"/>
        <v>6.630699617124956</v>
      </c>
      <c r="O41" s="41" t="s">
        <v>169</v>
      </c>
      <c r="P41" s="32">
        <v>0</v>
      </c>
      <c r="Q41" s="44">
        <f t="shared" si="10"/>
        <v>0</v>
      </c>
      <c r="R41" s="32">
        <v>0</v>
      </c>
      <c r="S41" s="44">
        <f t="shared" si="11"/>
        <v>0</v>
      </c>
      <c r="T41" s="32">
        <v>8</v>
      </c>
      <c r="U41" s="44">
        <f t="shared" si="12"/>
        <v>2.5974025974025974</v>
      </c>
      <c r="V41" s="32">
        <v>754</v>
      </c>
      <c r="W41" s="44">
        <f t="shared" si="13"/>
        <v>6.797692030292102</v>
      </c>
      <c r="X41" s="32">
        <v>9900</v>
      </c>
      <c r="Y41" s="44">
        <f t="shared" si="14"/>
        <v>1.1037084604270349</v>
      </c>
      <c r="Z41" s="45">
        <f t="shared" si="15"/>
        <v>44.69305581239014</v>
      </c>
      <c r="AA41" s="44">
        <f t="shared" si="3"/>
        <v>0.3921027951233725</v>
      </c>
    </row>
    <row r="42" spans="1:27" s="5" customFormat="1" ht="12" customHeight="1">
      <c r="A42" s="41" t="s">
        <v>331</v>
      </c>
      <c r="B42" s="32">
        <v>318</v>
      </c>
      <c r="C42" s="35">
        <f t="shared" si="4"/>
        <v>2.1305105185582205</v>
      </c>
      <c r="D42" s="32">
        <v>78105</v>
      </c>
      <c r="E42" s="44">
        <f t="shared" si="5"/>
        <v>2.575018577849928</v>
      </c>
      <c r="F42" s="32">
        <v>19405690</v>
      </c>
      <c r="G42" s="44">
        <f t="shared" si="6"/>
        <v>2.5186139491709914</v>
      </c>
      <c r="H42" s="32">
        <v>155218453</v>
      </c>
      <c r="I42" s="44">
        <f t="shared" si="7"/>
        <v>2.4665324187480446</v>
      </c>
      <c r="J42" s="32">
        <v>109</v>
      </c>
      <c r="K42" s="44">
        <f t="shared" si="8"/>
        <v>0.9484859032370344</v>
      </c>
      <c r="L42" s="44">
        <f t="shared" si="1"/>
        <v>0.7022360930243262</v>
      </c>
      <c r="M42" s="32">
        <f t="shared" si="18"/>
        <v>109</v>
      </c>
      <c r="N42" s="44">
        <f t="shared" si="9"/>
        <v>0.9484859032370344</v>
      </c>
      <c r="O42" s="41" t="s">
        <v>331</v>
      </c>
      <c r="P42" s="32">
        <v>2</v>
      </c>
      <c r="Q42" s="44">
        <f t="shared" si="10"/>
        <v>2.5</v>
      </c>
      <c r="R42" s="32">
        <v>0</v>
      </c>
      <c r="S42" s="44">
        <f t="shared" si="11"/>
        <v>0</v>
      </c>
      <c r="T42" s="32">
        <v>1</v>
      </c>
      <c r="U42" s="44">
        <f t="shared" si="12"/>
        <v>0.3246753246753247</v>
      </c>
      <c r="V42" s="32">
        <v>106</v>
      </c>
      <c r="W42" s="44">
        <f t="shared" si="13"/>
        <v>0.9556437071763433</v>
      </c>
      <c r="X42" s="32">
        <v>20250</v>
      </c>
      <c r="Y42" s="44">
        <f t="shared" si="14"/>
        <v>2.2575854872371166</v>
      </c>
      <c r="Z42" s="45">
        <f t="shared" si="15"/>
        <v>130.46129251140005</v>
      </c>
      <c r="AA42" s="44">
        <f>SQRT(L42*Z42/1000)</f>
        <v>0.30267908474836736</v>
      </c>
    </row>
    <row r="43" spans="1:27" s="5" customFormat="1" ht="12" customHeight="1">
      <c r="A43" s="41" t="s">
        <v>170</v>
      </c>
      <c r="B43" s="32">
        <v>832</v>
      </c>
      <c r="C43" s="35">
        <f t="shared" si="4"/>
        <v>5.574165885032829</v>
      </c>
      <c r="D43" s="32">
        <v>276176</v>
      </c>
      <c r="E43" s="44">
        <f t="shared" si="5"/>
        <v>9.105157554014234</v>
      </c>
      <c r="F43" s="32">
        <v>68715164</v>
      </c>
      <c r="G43" s="44">
        <f t="shared" si="6"/>
        <v>8.918362118016537</v>
      </c>
      <c r="H43" s="32">
        <v>547613083</v>
      </c>
      <c r="I43" s="44">
        <f t="shared" si="7"/>
        <v>8.701964206214988</v>
      </c>
      <c r="J43" s="32">
        <v>239</v>
      </c>
      <c r="K43" s="44">
        <f t="shared" si="8"/>
        <v>2.0797076226940483</v>
      </c>
      <c r="L43" s="44">
        <f t="shared" si="1"/>
        <v>0.43643953627017346</v>
      </c>
      <c r="M43" s="32">
        <f t="shared" si="18"/>
        <v>239</v>
      </c>
      <c r="N43" s="44">
        <f t="shared" si="9"/>
        <v>2.0797076226940483</v>
      </c>
      <c r="O43" s="41" t="s">
        <v>170</v>
      </c>
      <c r="P43" s="32">
        <v>2</v>
      </c>
      <c r="Q43" s="44">
        <f t="shared" si="10"/>
        <v>2.5</v>
      </c>
      <c r="R43" s="32">
        <v>0</v>
      </c>
      <c r="S43" s="44">
        <f t="shared" si="11"/>
        <v>0</v>
      </c>
      <c r="T43" s="32">
        <v>0</v>
      </c>
      <c r="U43" s="44">
        <f t="shared" si="12"/>
        <v>0</v>
      </c>
      <c r="V43" s="32">
        <v>237</v>
      </c>
      <c r="W43" s="44">
        <f t="shared" si="13"/>
        <v>2.13667508113956</v>
      </c>
      <c r="X43" s="32">
        <v>18025</v>
      </c>
      <c r="Y43" s="44">
        <f t="shared" si="14"/>
        <v>2.0095297978987174</v>
      </c>
      <c r="Z43" s="45">
        <f t="shared" si="15"/>
        <v>32.91557590489488</v>
      </c>
      <c r="AA43" s="44">
        <f t="shared" si="3"/>
        <v>0.11985682577140952</v>
      </c>
    </row>
    <row r="44" spans="1:27" s="5" customFormat="1" ht="12" customHeight="1">
      <c r="A44" s="42" t="s">
        <v>334</v>
      </c>
      <c r="B44" s="32">
        <v>158</v>
      </c>
      <c r="C44" s="35">
        <f t="shared" si="4"/>
        <v>1.058555540667292</v>
      </c>
      <c r="D44" s="32">
        <v>22548</v>
      </c>
      <c r="E44" s="44">
        <f t="shared" si="5"/>
        <v>0.7433777465381239</v>
      </c>
      <c r="F44" s="32">
        <v>6123723</v>
      </c>
      <c r="G44" s="44">
        <f t="shared" si="6"/>
        <v>0.7947820545757058</v>
      </c>
      <c r="H44" s="32">
        <v>50072951</v>
      </c>
      <c r="I44" s="44">
        <f t="shared" si="7"/>
        <v>0.795695064322554</v>
      </c>
      <c r="J44" s="32">
        <v>95</v>
      </c>
      <c r="K44" s="44">
        <f t="shared" si="8"/>
        <v>0.8266620257570485</v>
      </c>
      <c r="L44" s="44">
        <f t="shared" si="1"/>
        <v>1.897231900712223</v>
      </c>
      <c r="M44" s="32">
        <f t="shared" si="18"/>
        <v>95</v>
      </c>
      <c r="N44" s="44">
        <f t="shared" si="9"/>
        <v>0.8266620257570485</v>
      </c>
      <c r="O44" s="42" t="s">
        <v>334</v>
      </c>
      <c r="P44" s="32">
        <v>0</v>
      </c>
      <c r="Q44" s="44">
        <f t="shared" si="10"/>
        <v>0</v>
      </c>
      <c r="R44" s="32">
        <v>0</v>
      </c>
      <c r="S44" s="44">
        <f t="shared" si="11"/>
        <v>0</v>
      </c>
      <c r="T44" s="32">
        <v>1</v>
      </c>
      <c r="U44" s="44">
        <f t="shared" si="12"/>
        <v>0.3246753246753247</v>
      </c>
      <c r="V44" s="32">
        <v>94</v>
      </c>
      <c r="W44" s="44">
        <f t="shared" si="13"/>
        <v>0.847457627118644</v>
      </c>
      <c r="X44" s="32">
        <v>1621</v>
      </c>
      <c r="Y44" s="44">
        <f t="shared" si="14"/>
        <v>0.18071832468204277</v>
      </c>
      <c r="Z44" s="45">
        <f t="shared" si="15"/>
        <v>32.37276748478435</v>
      </c>
      <c r="AA44" s="44">
        <f t="shared" si="3"/>
        <v>0.24782785797095583</v>
      </c>
    </row>
    <row r="45" spans="1:27" s="5" customFormat="1" ht="12" customHeight="1">
      <c r="A45" s="42" t="s">
        <v>176</v>
      </c>
      <c r="B45" s="32">
        <v>238</v>
      </c>
      <c r="C45" s="35">
        <f t="shared" si="4"/>
        <v>1.5945330296127564</v>
      </c>
      <c r="D45" s="32">
        <v>60204</v>
      </c>
      <c r="E45" s="44">
        <f t="shared" si="5"/>
        <v>1.9848462769461246</v>
      </c>
      <c r="F45" s="32">
        <v>14898986</v>
      </c>
      <c r="G45" s="44">
        <f t="shared" si="6"/>
        <v>1.933700577928603</v>
      </c>
      <c r="H45" s="32">
        <v>119391354</v>
      </c>
      <c r="I45" s="44">
        <f t="shared" si="7"/>
        <v>1.8972141486246097</v>
      </c>
      <c r="J45" s="32">
        <v>62</v>
      </c>
      <c r="K45" s="44">
        <f t="shared" si="8"/>
        <v>0.5395057431256526</v>
      </c>
      <c r="L45" s="44">
        <f t="shared" si="1"/>
        <v>0.5193005851998295</v>
      </c>
      <c r="M45" s="32">
        <f t="shared" si="18"/>
        <v>62</v>
      </c>
      <c r="N45" s="44">
        <f t="shared" si="9"/>
        <v>0.5395057431256526</v>
      </c>
      <c r="O45" s="42" t="s">
        <v>176</v>
      </c>
      <c r="P45" s="32">
        <v>0</v>
      </c>
      <c r="Q45" s="44">
        <f t="shared" si="10"/>
        <v>0</v>
      </c>
      <c r="R45" s="32">
        <v>0</v>
      </c>
      <c r="S45" s="44">
        <f t="shared" si="11"/>
        <v>0</v>
      </c>
      <c r="T45" s="32">
        <v>0</v>
      </c>
      <c r="U45" s="44">
        <f t="shared" si="12"/>
        <v>0</v>
      </c>
      <c r="V45" s="32">
        <v>62</v>
      </c>
      <c r="W45" s="44">
        <f t="shared" si="13"/>
        <v>0.5589614136314461</v>
      </c>
      <c r="X45" s="32">
        <v>1470</v>
      </c>
      <c r="Y45" s="44">
        <f t="shared" si="14"/>
        <v>0.16388398351795366</v>
      </c>
      <c r="Z45" s="45">
        <f t="shared" si="15"/>
        <v>12.31244935877015</v>
      </c>
      <c r="AA45" s="44">
        <f>SQRT(L45*Z45/1000)</f>
        <v>0.07996162928087824</v>
      </c>
    </row>
    <row r="46" spans="1:27" s="5" customFormat="1" ht="12" customHeight="1">
      <c r="A46" s="42" t="s">
        <v>335</v>
      </c>
      <c r="B46" s="32">
        <v>454</v>
      </c>
      <c r="C46" s="35">
        <f t="shared" si="4"/>
        <v>3.0416722497655098</v>
      </c>
      <c r="D46" s="32">
        <v>96850</v>
      </c>
      <c r="E46" s="44">
        <f t="shared" si="5"/>
        <v>3.193016442798355</v>
      </c>
      <c r="F46" s="32">
        <v>26670344</v>
      </c>
      <c r="G46" s="44">
        <f t="shared" si="6"/>
        <v>3.461474465870003</v>
      </c>
      <c r="H46" s="32">
        <v>239923089</v>
      </c>
      <c r="I46" s="44">
        <f t="shared" si="7"/>
        <v>3.8125497683234375</v>
      </c>
      <c r="J46" s="32">
        <v>267</v>
      </c>
      <c r="K46" s="44">
        <f t="shared" si="8"/>
        <v>2.32335537765402</v>
      </c>
      <c r="L46" s="44">
        <f t="shared" si="1"/>
        <v>1.1128566288174124</v>
      </c>
      <c r="M46" s="32">
        <f t="shared" si="18"/>
        <v>267</v>
      </c>
      <c r="N46" s="44">
        <f t="shared" si="9"/>
        <v>2.32335537765402</v>
      </c>
      <c r="O46" s="42" t="s">
        <v>335</v>
      </c>
      <c r="P46" s="32">
        <v>4</v>
      </c>
      <c r="Q46" s="44">
        <f t="shared" si="10"/>
        <v>5</v>
      </c>
      <c r="R46" s="32">
        <v>0</v>
      </c>
      <c r="S46" s="44">
        <f t="shared" si="11"/>
        <v>0</v>
      </c>
      <c r="T46" s="32">
        <v>5</v>
      </c>
      <c r="U46" s="44">
        <f t="shared" si="12"/>
        <v>1.6233766233766231</v>
      </c>
      <c r="V46" s="32">
        <v>258</v>
      </c>
      <c r="W46" s="44">
        <f t="shared" si="13"/>
        <v>2.3260007212405336</v>
      </c>
      <c r="X46" s="32">
        <v>33735</v>
      </c>
      <c r="Y46" s="44">
        <f t="shared" si="14"/>
        <v>3.7609701931824264</v>
      </c>
      <c r="Z46" s="45">
        <f t="shared" si="15"/>
        <v>140.60755945002026</v>
      </c>
      <c r="AA46" s="44">
        <f>SQRT(L46*Z46/1000)</f>
        <v>0.3955705431345886</v>
      </c>
    </row>
    <row r="47" spans="1:27" s="5" customFormat="1" ht="12" customHeight="1">
      <c r="A47" s="42" t="s">
        <v>336</v>
      </c>
      <c r="B47" s="32">
        <v>62</v>
      </c>
      <c r="C47" s="35">
        <f t="shared" si="4"/>
        <v>0.4153825539327348</v>
      </c>
      <c r="D47" s="32">
        <v>31994</v>
      </c>
      <c r="E47" s="44">
        <f t="shared" si="5"/>
        <v>1.0547998768290199</v>
      </c>
      <c r="F47" s="32">
        <v>8300301</v>
      </c>
      <c r="G47" s="44">
        <f t="shared" si="6"/>
        <v>1.0772744427494167</v>
      </c>
      <c r="H47" s="32">
        <v>66744740</v>
      </c>
      <c r="I47" s="44">
        <f t="shared" si="7"/>
        <v>1.0606217354254224</v>
      </c>
      <c r="J47" s="32">
        <v>278</v>
      </c>
      <c r="K47" s="44">
        <f t="shared" si="8"/>
        <v>2.419074138531152</v>
      </c>
      <c r="L47" s="44">
        <f t="shared" si="1"/>
        <v>4.165122225361879</v>
      </c>
      <c r="M47" s="32">
        <f t="shared" si="18"/>
        <v>278</v>
      </c>
      <c r="N47" s="44">
        <f t="shared" si="9"/>
        <v>2.419074138531152</v>
      </c>
      <c r="O47" s="42" t="s">
        <v>336</v>
      </c>
      <c r="P47" s="32">
        <v>4</v>
      </c>
      <c r="Q47" s="44">
        <f t="shared" si="10"/>
        <v>5</v>
      </c>
      <c r="R47" s="32">
        <v>0</v>
      </c>
      <c r="S47" s="44">
        <f t="shared" si="11"/>
        <v>0</v>
      </c>
      <c r="T47" s="32">
        <v>0</v>
      </c>
      <c r="U47" s="44">
        <f t="shared" si="12"/>
        <v>0</v>
      </c>
      <c r="V47" s="32">
        <v>274</v>
      </c>
      <c r="W47" s="44">
        <f t="shared" si="13"/>
        <v>2.470248827984133</v>
      </c>
      <c r="X47" s="32">
        <v>30453</v>
      </c>
      <c r="Y47" s="44">
        <f t="shared" si="14"/>
        <v>3.395074115695403</v>
      </c>
      <c r="Z47" s="45">
        <f t="shared" si="15"/>
        <v>456.2606731257025</v>
      </c>
      <c r="AA47" s="44">
        <f>SQRT(L47*Z47/1000)</f>
        <v>1.3785432420473558</v>
      </c>
    </row>
    <row r="48" spans="1:27" s="5" customFormat="1" ht="12" customHeight="1">
      <c r="A48" s="42" t="s">
        <v>337</v>
      </c>
      <c r="B48" s="32">
        <v>46</v>
      </c>
      <c r="C48" s="35">
        <f t="shared" si="4"/>
        <v>0.30818705614364195</v>
      </c>
      <c r="D48" s="32">
        <v>27155</v>
      </c>
      <c r="E48" s="44">
        <f t="shared" si="5"/>
        <v>0.8952644450613251</v>
      </c>
      <c r="F48" s="32">
        <v>6640004</v>
      </c>
      <c r="G48" s="44">
        <f t="shared" si="6"/>
        <v>0.8617888205444475</v>
      </c>
      <c r="H48" s="32">
        <v>53084329</v>
      </c>
      <c r="I48" s="44">
        <f t="shared" si="7"/>
        <v>0.8435480181340743</v>
      </c>
      <c r="J48" s="32">
        <v>3</v>
      </c>
      <c r="K48" s="44">
        <f t="shared" si="8"/>
        <v>0.02610511660285416</v>
      </c>
      <c r="L48" s="44">
        <f t="shared" si="1"/>
        <v>0.056513853645960184</v>
      </c>
      <c r="M48" s="32">
        <f t="shared" si="18"/>
        <v>3</v>
      </c>
      <c r="N48" s="44">
        <f t="shared" si="9"/>
        <v>0.02610511660285416</v>
      </c>
      <c r="O48" s="42" t="s">
        <v>337</v>
      </c>
      <c r="P48" s="32">
        <v>0</v>
      </c>
      <c r="Q48" s="44">
        <f t="shared" si="10"/>
        <v>0</v>
      </c>
      <c r="R48" s="32">
        <v>0</v>
      </c>
      <c r="S48" s="44">
        <f t="shared" si="11"/>
        <v>0</v>
      </c>
      <c r="T48" s="32">
        <v>1</v>
      </c>
      <c r="U48" s="44">
        <f t="shared" si="12"/>
        <v>0.3246753246753247</v>
      </c>
      <c r="V48" s="32">
        <v>2</v>
      </c>
      <c r="W48" s="44">
        <f t="shared" si="13"/>
        <v>0.018031013342949875</v>
      </c>
      <c r="X48" s="32">
        <v>770</v>
      </c>
      <c r="Y48" s="44">
        <f t="shared" si="14"/>
        <v>0.08584399136654715</v>
      </c>
      <c r="Z48" s="45">
        <f t="shared" si="15"/>
        <v>14.505222435796448</v>
      </c>
      <c r="AA48" s="44">
        <f>SQRT(L48*Z48/1000)</f>
        <v>0.028631207062202225</v>
      </c>
    </row>
    <row r="49" spans="1:27" s="5" customFormat="1" ht="12" customHeight="1">
      <c r="A49" s="42" t="s">
        <v>338</v>
      </c>
      <c r="B49" s="32">
        <v>441</v>
      </c>
      <c r="C49" s="35">
        <f t="shared" si="4"/>
        <v>2.9545759078118716</v>
      </c>
      <c r="D49" s="32">
        <v>208636</v>
      </c>
      <c r="E49" s="44">
        <f t="shared" si="5"/>
        <v>6.878453056888772</v>
      </c>
      <c r="F49" s="32">
        <v>53708948</v>
      </c>
      <c r="G49" s="44">
        <f t="shared" si="6"/>
        <v>6.970744437744776</v>
      </c>
      <c r="H49" s="32">
        <v>429640508</v>
      </c>
      <c r="I49" s="44">
        <f t="shared" si="7"/>
        <v>6.827295472332652</v>
      </c>
      <c r="J49" s="32">
        <v>434</v>
      </c>
      <c r="K49" s="44">
        <f t="shared" si="8"/>
        <v>3.7765402018795684</v>
      </c>
      <c r="L49" s="44">
        <f t="shared" si="1"/>
        <v>1.0101468365268762</v>
      </c>
      <c r="M49" s="32">
        <f t="shared" si="18"/>
        <v>434</v>
      </c>
      <c r="N49" s="44">
        <f t="shared" si="9"/>
        <v>3.7765402018795684</v>
      </c>
      <c r="O49" s="42" t="s">
        <v>338</v>
      </c>
      <c r="P49" s="32">
        <v>1</v>
      </c>
      <c r="Q49" s="44">
        <f t="shared" si="10"/>
        <v>1.25</v>
      </c>
      <c r="R49" s="32">
        <v>0</v>
      </c>
      <c r="S49" s="44">
        <f t="shared" si="11"/>
        <v>0</v>
      </c>
      <c r="T49" s="32">
        <v>1</v>
      </c>
      <c r="U49" s="44">
        <f t="shared" si="12"/>
        <v>0.3246753246753247</v>
      </c>
      <c r="V49" s="32">
        <v>432</v>
      </c>
      <c r="W49" s="44">
        <f t="shared" si="13"/>
        <v>3.894698882077173</v>
      </c>
      <c r="X49" s="32">
        <v>11960</v>
      </c>
      <c r="Y49" s="44">
        <f t="shared" si="14"/>
        <v>1.3333690087583168</v>
      </c>
      <c r="Z49" s="45">
        <f t="shared" si="15"/>
        <v>27.837226186316677</v>
      </c>
      <c r="AA49" s="44">
        <f t="shared" si="3"/>
        <v>0.16768925418699587</v>
      </c>
    </row>
    <row r="50" spans="1:27" s="5" customFormat="1" ht="12" customHeight="1">
      <c r="A50" s="42" t="s">
        <v>339</v>
      </c>
      <c r="B50" s="32">
        <v>93</v>
      </c>
      <c r="C50" s="35">
        <f t="shared" si="4"/>
        <v>0.6230738308991023</v>
      </c>
      <c r="D50" s="32">
        <v>9946</v>
      </c>
      <c r="E50" s="44">
        <f t="shared" si="5"/>
        <v>0.3279064691798909</v>
      </c>
      <c r="F50" s="32">
        <v>2725880</v>
      </c>
      <c r="G50" s="44">
        <f t="shared" si="6"/>
        <v>0.3537848637057596</v>
      </c>
      <c r="H50" s="32">
        <v>21614419</v>
      </c>
      <c r="I50" s="44">
        <f t="shared" si="7"/>
        <v>0.34346860276918034</v>
      </c>
      <c r="J50" s="32">
        <v>100</v>
      </c>
      <c r="K50" s="44">
        <f t="shared" si="8"/>
        <v>0.8701705534284719</v>
      </c>
      <c r="L50" s="44">
        <f t="shared" si="1"/>
        <v>4.62654119918745</v>
      </c>
      <c r="M50" s="32">
        <f t="shared" si="18"/>
        <v>100</v>
      </c>
      <c r="N50" s="44">
        <f t="shared" si="9"/>
        <v>0.8701705534284719</v>
      </c>
      <c r="O50" s="42" t="s">
        <v>339</v>
      </c>
      <c r="P50" s="32">
        <v>0</v>
      </c>
      <c r="Q50" s="44">
        <f t="shared" si="10"/>
        <v>0</v>
      </c>
      <c r="R50" s="32">
        <v>0</v>
      </c>
      <c r="S50" s="44">
        <f t="shared" si="11"/>
        <v>0</v>
      </c>
      <c r="T50" s="32">
        <v>0</v>
      </c>
      <c r="U50" s="44">
        <f t="shared" si="12"/>
        <v>0</v>
      </c>
      <c r="V50" s="32">
        <v>100</v>
      </c>
      <c r="W50" s="44">
        <f t="shared" si="13"/>
        <v>0.9015506671474938</v>
      </c>
      <c r="X50" s="32">
        <v>813</v>
      </c>
      <c r="Y50" s="44">
        <f t="shared" si="14"/>
        <v>0.09063787659870498</v>
      </c>
      <c r="Z50" s="45">
        <f t="shared" si="15"/>
        <v>37.613779949393965</v>
      </c>
      <c r="AA50" s="44">
        <f t="shared" si="3"/>
        <v>0.41715908547344627</v>
      </c>
    </row>
    <row r="51" spans="1:27" s="5" customFormat="1" ht="12" customHeight="1" thickBot="1">
      <c r="A51" s="52" t="s">
        <v>340</v>
      </c>
      <c r="B51" s="32">
        <v>85</v>
      </c>
      <c r="C51" s="44">
        <f t="shared" si="4"/>
        <v>0.5694760820045558</v>
      </c>
      <c r="D51" s="32">
        <v>10362</v>
      </c>
      <c r="E51" s="44">
        <f t="shared" si="5"/>
        <v>0.3416214391355349</v>
      </c>
      <c r="F51" s="32">
        <v>2731976</v>
      </c>
      <c r="G51" s="44">
        <f t="shared" si="6"/>
        <v>0.3545760476643896</v>
      </c>
      <c r="H51" s="32">
        <v>22023981</v>
      </c>
      <c r="I51" s="44">
        <f t="shared" si="7"/>
        <v>0.349976836364881</v>
      </c>
      <c r="J51" s="32">
        <v>27</v>
      </c>
      <c r="K51" s="44">
        <f t="shared" si="8"/>
        <v>0.23494604942568745</v>
      </c>
      <c r="L51" s="44">
        <f t="shared" si="1"/>
        <v>1.2259364008713955</v>
      </c>
      <c r="M51" s="51">
        <f t="shared" si="18"/>
        <v>27</v>
      </c>
      <c r="N51" s="44">
        <f t="shared" si="9"/>
        <v>0.23494604942568745</v>
      </c>
      <c r="O51" s="52" t="s">
        <v>340</v>
      </c>
      <c r="P51" s="32">
        <v>0</v>
      </c>
      <c r="Q51" s="44">
        <f t="shared" si="10"/>
        <v>0</v>
      </c>
      <c r="R51" s="32">
        <v>0</v>
      </c>
      <c r="S51" s="44">
        <f t="shared" si="11"/>
        <v>0</v>
      </c>
      <c r="T51" s="32">
        <v>0</v>
      </c>
      <c r="U51" s="44">
        <f t="shared" si="12"/>
        <v>0</v>
      </c>
      <c r="V51" s="32">
        <v>27</v>
      </c>
      <c r="W51" s="44">
        <f t="shared" si="13"/>
        <v>0.24341868012982332</v>
      </c>
      <c r="X51" s="32">
        <v>544</v>
      </c>
      <c r="Y51" s="44">
        <f t="shared" si="14"/>
        <v>0.0606482224719502</v>
      </c>
      <c r="Z51" s="45">
        <f t="shared" si="15"/>
        <v>24.700348224964415</v>
      </c>
      <c r="AA51" s="44">
        <f t="shared" si="3"/>
        <v>0.17401452813826504</v>
      </c>
    </row>
    <row r="52" spans="1:27" s="33" customFormat="1" ht="11.25" customHeight="1">
      <c r="A52" s="46" t="s">
        <v>177</v>
      </c>
      <c r="B52" s="46"/>
      <c r="C52" s="46"/>
      <c r="D52" s="46"/>
      <c r="E52" s="46"/>
      <c r="F52" s="46"/>
      <c r="G52" s="46"/>
      <c r="H52" s="46" t="s">
        <v>178</v>
      </c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8" s="33" customFormat="1" ht="10.5" customHeight="1">
      <c r="A53" s="33" t="s">
        <v>179</v>
      </c>
      <c r="H53" s="33" t="s">
        <v>180</v>
      </c>
    </row>
    <row r="54" spans="1:8" s="33" customFormat="1" ht="10.5" customHeight="1">
      <c r="A54" s="33" t="s">
        <v>181</v>
      </c>
      <c r="H54" s="33" t="s">
        <v>182</v>
      </c>
    </row>
    <row r="55" spans="1:8" s="33" customFormat="1" ht="10.5" customHeight="1">
      <c r="A55" s="33" t="s">
        <v>183</v>
      </c>
      <c r="H55" s="33" t="s">
        <v>184</v>
      </c>
    </row>
    <row r="56" spans="1:8" s="33" customFormat="1" ht="10.5" customHeight="1">
      <c r="A56" s="33" t="s">
        <v>185</v>
      </c>
      <c r="H56" s="33" t="s">
        <v>186</v>
      </c>
    </row>
    <row r="57" spans="1:8" s="33" customFormat="1" ht="10.5" customHeight="1">
      <c r="A57" s="33" t="s">
        <v>187</v>
      </c>
      <c r="H57" s="33" t="s">
        <v>188</v>
      </c>
    </row>
    <row r="58" spans="1:8" s="33" customFormat="1" ht="10.5" customHeight="1">
      <c r="A58" s="33" t="s">
        <v>189</v>
      </c>
      <c r="H58" s="33" t="s">
        <v>190</v>
      </c>
    </row>
    <row r="59" s="5" customFormat="1" ht="3.75" customHeight="1"/>
    <row r="60" s="5" customFormat="1" ht="3" customHeight="1"/>
    <row r="61" s="5" customFormat="1" ht="1.5" customHeight="1"/>
    <row r="62" spans="1:27" s="5" customFormat="1" ht="12" customHeight="1">
      <c r="A62" s="92" t="s">
        <v>308</v>
      </c>
      <c r="B62" s="93"/>
      <c r="C62" s="93"/>
      <c r="D62" s="93"/>
      <c r="E62" s="93"/>
      <c r="F62" s="93"/>
      <c r="G62" s="93"/>
      <c r="H62" s="92" t="s">
        <v>345</v>
      </c>
      <c r="I62" s="93"/>
      <c r="J62" s="93"/>
      <c r="K62" s="93"/>
      <c r="L62" s="93"/>
      <c r="M62" s="93"/>
      <c r="N62" s="93"/>
      <c r="O62" s="92" t="s">
        <v>346</v>
      </c>
      <c r="P62" s="93"/>
      <c r="Q62" s="93"/>
      <c r="R62" s="93"/>
      <c r="S62" s="93"/>
      <c r="T62" s="93"/>
      <c r="U62" s="93"/>
      <c r="V62" s="92" t="s">
        <v>347</v>
      </c>
      <c r="W62" s="93"/>
      <c r="X62" s="93"/>
      <c r="Y62" s="93"/>
      <c r="Z62" s="93"/>
      <c r="AA62" s="93"/>
    </row>
  </sheetData>
  <mergeCells count="33">
    <mergeCell ref="A62:G62"/>
    <mergeCell ref="H62:N62"/>
    <mergeCell ref="O62:U62"/>
    <mergeCell ref="V62:AA62"/>
    <mergeCell ref="V1:AA1"/>
    <mergeCell ref="V2:AA2"/>
    <mergeCell ref="V3:W3"/>
    <mergeCell ref="X3:X4"/>
    <mergeCell ref="Y3:Y4"/>
    <mergeCell ref="Z3:Z4"/>
    <mergeCell ref="AA3:AA4"/>
    <mergeCell ref="O1:U1"/>
    <mergeCell ref="O2:U2"/>
    <mergeCell ref="O3:O4"/>
    <mergeCell ref="P3:U3"/>
    <mergeCell ref="H1:N1"/>
    <mergeCell ref="H2:N2"/>
    <mergeCell ref="H3:H4"/>
    <mergeCell ref="I3:I4"/>
    <mergeCell ref="J3:J4"/>
    <mergeCell ref="K3:K4"/>
    <mergeCell ref="L3:L4"/>
    <mergeCell ref="M3:M4"/>
    <mergeCell ref="N3:N4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workbookViewId="0" topLeftCell="A1">
      <selection activeCell="A1" sqref="A1:K1"/>
    </sheetView>
  </sheetViews>
  <sheetFormatPr defaultColWidth="9.00390625" defaultRowHeight="16.5"/>
  <cols>
    <col min="1" max="1" width="28.625" style="6" customWidth="1"/>
    <col min="2" max="2" width="6.375" style="6" customWidth="1"/>
    <col min="3" max="3" width="5.875" style="6" customWidth="1"/>
    <col min="4" max="11" width="5.75390625" style="6" customWidth="1"/>
    <col min="12" max="12" width="5.625" style="6" customWidth="1"/>
    <col min="13" max="26" width="5.75390625" style="6" customWidth="1"/>
    <col min="27" max="16384" width="9.00390625" style="6" customWidth="1"/>
  </cols>
  <sheetData>
    <row r="1" spans="1:26" s="4" customFormat="1" ht="37.5" customHeight="1">
      <c r="A1" s="74" t="s">
        <v>228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90" t="s">
        <v>59</v>
      </c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5" s="33" customFormat="1" ht="13.5" customHeight="1" thickBot="1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83" t="s">
        <v>356</v>
      </c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33" t="s">
        <v>60</v>
      </c>
    </row>
    <row r="3" spans="1:26" s="34" customFormat="1" ht="25.5" customHeight="1">
      <c r="A3" s="76" t="s">
        <v>253</v>
      </c>
      <c r="B3" s="78" t="s">
        <v>229</v>
      </c>
      <c r="C3" s="94" t="s">
        <v>230</v>
      </c>
      <c r="D3" s="80" t="s">
        <v>231</v>
      </c>
      <c r="E3" s="94" t="s">
        <v>232</v>
      </c>
      <c r="F3" s="94" t="s">
        <v>233</v>
      </c>
      <c r="G3" s="80" t="s">
        <v>234</v>
      </c>
      <c r="H3" s="80" t="s">
        <v>235</v>
      </c>
      <c r="I3" s="94" t="s">
        <v>236</v>
      </c>
      <c r="J3" s="80" t="s">
        <v>237</v>
      </c>
      <c r="K3" s="80" t="s">
        <v>304</v>
      </c>
      <c r="L3" s="96" t="s">
        <v>238</v>
      </c>
      <c r="M3" s="94" t="s">
        <v>239</v>
      </c>
      <c r="N3" s="80" t="s">
        <v>240</v>
      </c>
      <c r="O3" s="80" t="s">
        <v>241</v>
      </c>
      <c r="P3" s="94" t="s">
        <v>242</v>
      </c>
      <c r="Q3" s="94" t="s">
        <v>243</v>
      </c>
      <c r="R3" s="80" t="s">
        <v>244</v>
      </c>
      <c r="S3" s="94" t="s">
        <v>245</v>
      </c>
      <c r="T3" s="80" t="s">
        <v>246</v>
      </c>
      <c r="U3" s="94" t="s">
        <v>247</v>
      </c>
      <c r="V3" s="80" t="s">
        <v>248</v>
      </c>
      <c r="W3" s="95" t="s">
        <v>249</v>
      </c>
      <c r="X3" s="89"/>
      <c r="Y3" s="89"/>
      <c r="Z3" s="89"/>
    </row>
    <row r="4" spans="1:26" s="34" customFormat="1" ht="39.75" customHeight="1" thickBot="1">
      <c r="A4" s="77"/>
      <c r="B4" s="79"/>
      <c r="C4" s="81"/>
      <c r="D4" s="81"/>
      <c r="E4" s="81"/>
      <c r="F4" s="81"/>
      <c r="G4" s="81"/>
      <c r="H4" s="81"/>
      <c r="I4" s="81"/>
      <c r="J4" s="81"/>
      <c r="K4" s="81"/>
      <c r="L4" s="85"/>
      <c r="M4" s="81"/>
      <c r="N4" s="81"/>
      <c r="O4" s="81"/>
      <c r="P4" s="81"/>
      <c r="Q4" s="81"/>
      <c r="R4" s="81"/>
      <c r="S4" s="81"/>
      <c r="T4" s="81"/>
      <c r="U4" s="81"/>
      <c r="V4" s="81"/>
      <c r="W4" s="38" t="s">
        <v>250</v>
      </c>
      <c r="X4" s="38" t="s">
        <v>251</v>
      </c>
      <c r="Y4" s="39" t="s">
        <v>252</v>
      </c>
      <c r="Z4" s="40" t="s">
        <v>247</v>
      </c>
    </row>
    <row r="5" spans="1:26" s="5" customFormat="1" ht="12" customHeight="1">
      <c r="A5" s="41" t="s">
        <v>216</v>
      </c>
      <c r="B5" s="35">
        <f>SUM(D5:Z5)</f>
        <v>99.99999999999999</v>
      </c>
      <c r="C5" s="35"/>
      <c r="D5" s="35">
        <f aca="true" t="shared" si="0" ref="D5:Z5">D6/$C$6*100</f>
        <v>4.986077271145144</v>
      </c>
      <c r="E5" s="35">
        <f t="shared" si="0"/>
        <v>15.96762965541246</v>
      </c>
      <c r="F5" s="35">
        <f t="shared" si="0"/>
        <v>2.7149321266968327</v>
      </c>
      <c r="G5" s="35">
        <f t="shared" si="0"/>
        <v>3.367560041768187</v>
      </c>
      <c r="H5" s="35">
        <f t="shared" si="0"/>
        <v>2.6192133658197005</v>
      </c>
      <c r="I5" s="35">
        <f t="shared" si="0"/>
        <v>6.3609467455621305</v>
      </c>
      <c r="J5" s="35">
        <f t="shared" si="0"/>
        <v>17.490428123912285</v>
      </c>
      <c r="K5" s="35">
        <f t="shared" si="0"/>
        <v>17.07274625826662</v>
      </c>
      <c r="L5" s="35">
        <f t="shared" si="0"/>
        <v>1.2182387747998606</v>
      </c>
      <c r="M5" s="35">
        <f t="shared" si="0"/>
        <v>0.017403411068569442</v>
      </c>
      <c r="N5" s="35">
        <f t="shared" si="0"/>
        <v>4.098503306648103</v>
      </c>
      <c r="O5" s="35">
        <f t="shared" si="0"/>
        <v>1.8882701009397842</v>
      </c>
      <c r="P5" s="35">
        <f t="shared" si="0"/>
        <v>0.38287504350852763</v>
      </c>
      <c r="Q5" s="35">
        <f t="shared" si="0"/>
        <v>0.21754263835711798</v>
      </c>
      <c r="R5" s="35">
        <f t="shared" si="0"/>
        <v>0.24364775495997215</v>
      </c>
      <c r="S5" s="35">
        <f t="shared" si="0"/>
        <v>0.3654716324399582</v>
      </c>
      <c r="T5" s="35">
        <f t="shared" si="0"/>
        <v>6.769926905673512</v>
      </c>
      <c r="U5" s="35">
        <f t="shared" si="0"/>
        <v>7.292029237730595</v>
      </c>
      <c r="V5" s="35">
        <f t="shared" si="0"/>
        <v>1.23564218586843</v>
      </c>
      <c r="W5" s="35">
        <f t="shared" si="0"/>
        <v>4.289940828402367</v>
      </c>
      <c r="X5" s="35">
        <f t="shared" si="0"/>
        <v>0</v>
      </c>
      <c r="Y5" s="35">
        <f t="shared" si="0"/>
        <v>0</v>
      </c>
      <c r="Z5" s="35">
        <f t="shared" si="0"/>
        <v>1.40097459101984</v>
      </c>
    </row>
    <row r="6" spans="1:26" s="5" customFormat="1" ht="18.75" customHeight="1">
      <c r="A6" s="41" t="s">
        <v>214</v>
      </c>
      <c r="B6" s="35"/>
      <c r="C6" s="36">
        <f>SUM(C7+C8+C9,C37:C52)</f>
        <v>11492</v>
      </c>
      <c r="D6" s="36">
        <f>SUM(D7+D8+D9,D37:D52)</f>
        <v>573</v>
      </c>
      <c r="E6" s="36">
        <f aca="true" t="shared" si="1" ref="E6:Z6">SUM(E7+E8+E9,E37:E52)</f>
        <v>1835</v>
      </c>
      <c r="F6" s="36">
        <f t="shared" si="1"/>
        <v>312</v>
      </c>
      <c r="G6" s="36">
        <f t="shared" si="1"/>
        <v>387</v>
      </c>
      <c r="H6" s="36">
        <f t="shared" si="1"/>
        <v>301</v>
      </c>
      <c r="I6" s="36">
        <f t="shared" si="1"/>
        <v>731</v>
      </c>
      <c r="J6" s="36">
        <f t="shared" si="1"/>
        <v>2010</v>
      </c>
      <c r="K6" s="36">
        <f t="shared" si="1"/>
        <v>1962</v>
      </c>
      <c r="L6" s="36">
        <f t="shared" si="1"/>
        <v>140</v>
      </c>
      <c r="M6" s="36">
        <f t="shared" si="1"/>
        <v>2</v>
      </c>
      <c r="N6" s="36">
        <f t="shared" si="1"/>
        <v>471</v>
      </c>
      <c r="O6" s="36">
        <f t="shared" si="1"/>
        <v>217</v>
      </c>
      <c r="P6" s="36">
        <f t="shared" si="1"/>
        <v>44</v>
      </c>
      <c r="Q6" s="36">
        <f t="shared" si="1"/>
        <v>25</v>
      </c>
      <c r="R6" s="36">
        <f t="shared" si="1"/>
        <v>28</v>
      </c>
      <c r="S6" s="36">
        <f t="shared" si="1"/>
        <v>42</v>
      </c>
      <c r="T6" s="36">
        <f t="shared" si="1"/>
        <v>778</v>
      </c>
      <c r="U6" s="36">
        <f t="shared" si="1"/>
        <v>838</v>
      </c>
      <c r="V6" s="36">
        <f t="shared" si="1"/>
        <v>142</v>
      </c>
      <c r="W6" s="36">
        <f t="shared" si="1"/>
        <v>493</v>
      </c>
      <c r="X6" s="36">
        <f t="shared" si="1"/>
        <v>0</v>
      </c>
      <c r="Y6" s="36">
        <f t="shared" si="1"/>
        <v>0</v>
      </c>
      <c r="Z6" s="36">
        <f t="shared" si="1"/>
        <v>161</v>
      </c>
    </row>
    <row r="7" spans="1:26" s="5" customFormat="1" ht="12" customHeight="1">
      <c r="A7" s="42" t="s">
        <v>168</v>
      </c>
      <c r="B7" s="35">
        <f aca="true" t="shared" si="2" ref="B7:B52">C7/$C$6*100</f>
        <v>0.23494604942568745</v>
      </c>
      <c r="C7" s="36">
        <f>SUM(D7:Z7)</f>
        <v>27</v>
      </c>
      <c r="D7" s="36">
        <v>1</v>
      </c>
      <c r="E7" s="36">
        <v>8</v>
      </c>
      <c r="F7" s="36">
        <v>0</v>
      </c>
      <c r="G7" s="36">
        <v>2</v>
      </c>
      <c r="H7" s="36">
        <v>0</v>
      </c>
      <c r="I7" s="36">
        <v>0</v>
      </c>
      <c r="J7" s="36">
        <v>3</v>
      </c>
      <c r="K7" s="36">
        <v>3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1</v>
      </c>
      <c r="S7" s="36">
        <v>0</v>
      </c>
      <c r="T7" s="36">
        <v>0</v>
      </c>
      <c r="U7" s="36">
        <v>7</v>
      </c>
      <c r="V7" s="36">
        <v>2</v>
      </c>
      <c r="W7" s="36">
        <v>0</v>
      </c>
      <c r="X7" s="36">
        <v>0</v>
      </c>
      <c r="Y7" s="36">
        <v>0</v>
      </c>
      <c r="Z7" s="36">
        <v>0</v>
      </c>
    </row>
    <row r="8" spans="1:26" s="5" customFormat="1" ht="12" customHeight="1">
      <c r="A8" s="42" t="s">
        <v>58</v>
      </c>
      <c r="B8" s="35">
        <f t="shared" si="2"/>
        <v>0.12182387747998608</v>
      </c>
      <c r="C8" s="36">
        <f>SUM(D8:Z8)</f>
        <v>14</v>
      </c>
      <c r="D8" s="36">
        <v>1</v>
      </c>
      <c r="E8" s="36">
        <v>2</v>
      </c>
      <c r="F8" s="36">
        <v>1</v>
      </c>
      <c r="G8" s="36">
        <v>0</v>
      </c>
      <c r="H8" s="36">
        <v>1</v>
      </c>
      <c r="I8" s="36">
        <v>2</v>
      </c>
      <c r="J8" s="36">
        <v>4</v>
      </c>
      <c r="K8" s="36">
        <v>3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</row>
    <row r="9" spans="1:26" s="5" customFormat="1" ht="13.5" customHeight="1">
      <c r="A9" s="42" t="s">
        <v>217</v>
      </c>
      <c r="B9" s="35">
        <f t="shared" si="2"/>
        <v>57.79672815871911</v>
      </c>
      <c r="C9" s="36">
        <f>SUM(C10:C36)</f>
        <v>6642</v>
      </c>
      <c r="D9" s="36">
        <f>SUM(D10:D36)</f>
        <v>262</v>
      </c>
      <c r="E9" s="36">
        <f aca="true" t="shared" si="3" ref="E9:Z9">SUM(E10:E36)</f>
        <v>737</v>
      </c>
      <c r="F9" s="36">
        <f t="shared" si="3"/>
        <v>155</v>
      </c>
      <c r="G9" s="36">
        <f t="shared" si="3"/>
        <v>263</v>
      </c>
      <c r="H9" s="36">
        <f t="shared" si="3"/>
        <v>192</v>
      </c>
      <c r="I9" s="36">
        <f t="shared" si="3"/>
        <v>373</v>
      </c>
      <c r="J9" s="36">
        <f t="shared" si="3"/>
        <v>1711</v>
      </c>
      <c r="K9" s="36">
        <f t="shared" si="3"/>
        <v>1343</v>
      </c>
      <c r="L9" s="36">
        <f t="shared" si="3"/>
        <v>73</v>
      </c>
      <c r="M9" s="36">
        <f t="shared" si="3"/>
        <v>1</v>
      </c>
      <c r="N9" s="36">
        <f t="shared" si="3"/>
        <v>251</v>
      </c>
      <c r="O9" s="36">
        <f t="shared" si="3"/>
        <v>169</v>
      </c>
      <c r="P9" s="36">
        <f t="shared" si="3"/>
        <v>26</v>
      </c>
      <c r="Q9" s="36">
        <f t="shared" si="3"/>
        <v>19</v>
      </c>
      <c r="R9" s="36">
        <f t="shared" si="3"/>
        <v>18</v>
      </c>
      <c r="S9" s="36">
        <f t="shared" si="3"/>
        <v>29</v>
      </c>
      <c r="T9" s="36">
        <f t="shared" si="3"/>
        <v>441</v>
      </c>
      <c r="U9" s="36">
        <f t="shared" si="3"/>
        <v>400</v>
      </c>
      <c r="V9" s="36">
        <f t="shared" si="3"/>
        <v>60</v>
      </c>
      <c r="W9" s="36">
        <f t="shared" si="3"/>
        <v>81</v>
      </c>
      <c r="X9" s="36">
        <f t="shared" si="3"/>
        <v>0</v>
      </c>
      <c r="Y9" s="36">
        <f t="shared" si="3"/>
        <v>0</v>
      </c>
      <c r="Z9" s="36">
        <f t="shared" si="3"/>
        <v>38</v>
      </c>
    </row>
    <row r="10" spans="1:37" s="5" customFormat="1" ht="12" customHeight="1">
      <c r="A10" s="43" t="s">
        <v>309</v>
      </c>
      <c r="B10" s="35">
        <f t="shared" si="2"/>
        <v>4.115906717716673</v>
      </c>
      <c r="C10" s="36">
        <f aca="true" t="shared" si="4" ref="C10:C52">SUM(D10:Z10)</f>
        <v>473</v>
      </c>
      <c r="D10" s="36">
        <v>20</v>
      </c>
      <c r="E10" s="36">
        <v>84</v>
      </c>
      <c r="F10" s="36">
        <v>11</v>
      </c>
      <c r="G10" s="36">
        <v>10</v>
      </c>
      <c r="H10" s="36">
        <v>16</v>
      </c>
      <c r="I10" s="36">
        <v>26</v>
      </c>
      <c r="J10" s="36">
        <v>98</v>
      </c>
      <c r="K10" s="36">
        <v>98</v>
      </c>
      <c r="L10" s="36">
        <v>4</v>
      </c>
      <c r="M10" s="36">
        <v>0</v>
      </c>
      <c r="N10" s="36">
        <v>34</v>
      </c>
      <c r="O10" s="36">
        <v>7</v>
      </c>
      <c r="P10" s="36">
        <v>2</v>
      </c>
      <c r="Q10" s="36">
        <v>0</v>
      </c>
      <c r="R10" s="36">
        <v>1</v>
      </c>
      <c r="S10" s="36">
        <v>1</v>
      </c>
      <c r="T10" s="36">
        <v>34</v>
      </c>
      <c r="U10" s="36">
        <v>17</v>
      </c>
      <c r="V10" s="36">
        <v>3</v>
      </c>
      <c r="W10" s="36">
        <v>5</v>
      </c>
      <c r="X10" s="36">
        <v>0</v>
      </c>
      <c r="Y10" s="36">
        <v>0</v>
      </c>
      <c r="Z10" s="36">
        <v>2</v>
      </c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</row>
    <row r="11" spans="1:37" s="5" customFormat="1" ht="12" customHeight="1">
      <c r="A11" s="43" t="s">
        <v>310</v>
      </c>
      <c r="B11" s="35">
        <f t="shared" si="2"/>
        <v>0.2958579881656805</v>
      </c>
      <c r="C11" s="36">
        <f t="shared" si="4"/>
        <v>34</v>
      </c>
      <c r="D11" s="36">
        <v>2</v>
      </c>
      <c r="E11" s="36">
        <v>6</v>
      </c>
      <c r="F11" s="36">
        <v>2</v>
      </c>
      <c r="G11" s="36">
        <v>0</v>
      </c>
      <c r="H11" s="36">
        <v>0</v>
      </c>
      <c r="I11" s="36">
        <v>1</v>
      </c>
      <c r="J11" s="36">
        <v>5</v>
      </c>
      <c r="K11" s="36">
        <v>6</v>
      </c>
      <c r="L11" s="36">
        <v>1</v>
      </c>
      <c r="M11" s="36">
        <v>0</v>
      </c>
      <c r="N11" s="36">
        <v>7</v>
      </c>
      <c r="O11" s="36">
        <v>1</v>
      </c>
      <c r="P11" s="36">
        <v>0</v>
      </c>
      <c r="Q11" s="36">
        <v>0</v>
      </c>
      <c r="R11" s="36">
        <v>0</v>
      </c>
      <c r="S11" s="36">
        <v>0</v>
      </c>
      <c r="T11" s="36">
        <v>1</v>
      </c>
      <c r="U11" s="36">
        <v>0</v>
      </c>
      <c r="V11" s="36">
        <v>0</v>
      </c>
      <c r="W11" s="36">
        <v>2</v>
      </c>
      <c r="X11" s="36">
        <v>0</v>
      </c>
      <c r="Y11" s="36">
        <v>0</v>
      </c>
      <c r="Z11" s="36">
        <v>0</v>
      </c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7" s="5" customFormat="1" ht="12" customHeight="1">
      <c r="A12" s="43" t="s">
        <v>311</v>
      </c>
      <c r="B12" s="35">
        <f t="shared" si="2"/>
        <v>0.008701705534284721</v>
      </c>
      <c r="C12" s="36">
        <f t="shared" si="4"/>
        <v>1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1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7" s="5" customFormat="1" ht="12" customHeight="1">
      <c r="A13" s="43" t="s">
        <v>218</v>
      </c>
      <c r="B13" s="35">
        <f t="shared" si="2"/>
        <v>2.506091193873999</v>
      </c>
      <c r="C13" s="36">
        <f t="shared" si="4"/>
        <v>288</v>
      </c>
      <c r="D13" s="36">
        <v>12</v>
      </c>
      <c r="E13" s="36">
        <v>30</v>
      </c>
      <c r="F13" s="36">
        <v>7</v>
      </c>
      <c r="G13" s="36">
        <v>4</v>
      </c>
      <c r="H13" s="36">
        <v>8</v>
      </c>
      <c r="I13" s="36">
        <v>19</v>
      </c>
      <c r="J13" s="36">
        <v>101</v>
      </c>
      <c r="K13" s="36">
        <v>39</v>
      </c>
      <c r="L13" s="36">
        <v>4</v>
      </c>
      <c r="M13" s="36">
        <v>0</v>
      </c>
      <c r="N13" s="36">
        <v>12</v>
      </c>
      <c r="O13" s="36">
        <v>4</v>
      </c>
      <c r="P13" s="36">
        <v>0</v>
      </c>
      <c r="Q13" s="36">
        <v>0</v>
      </c>
      <c r="R13" s="36">
        <v>0</v>
      </c>
      <c r="S13" s="36">
        <v>2</v>
      </c>
      <c r="T13" s="36">
        <v>25</v>
      </c>
      <c r="U13" s="36">
        <v>11</v>
      </c>
      <c r="V13" s="36">
        <v>2</v>
      </c>
      <c r="W13" s="36">
        <v>7</v>
      </c>
      <c r="X13" s="36">
        <v>0</v>
      </c>
      <c r="Y13" s="36">
        <v>0</v>
      </c>
      <c r="Z13" s="36">
        <v>1</v>
      </c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37" s="5" customFormat="1" ht="12" customHeight="1">
      <c r="A14" s="43" t="s">
        <v>312</v>
      </c>
      <c r="B14" s="35">
        <f t="shared" si="2"/>
        <v>0.33066481030281936</v>
      </c>
      <c r="C14" s="36">
        <f t="shared" si="4"/>
        <v>38</v>
      </c>
      <c r="D14" s="36">
        <v>1</v>
      </c>
      <c r="E14" s="36">
        <v>2</v>
      </c>
      <c r="F14" s="36">
        <v>2</v>
      </c>
      <c r="G14" s="36">
        <v>1</v>
      </c>
      <c r="H14" s="36">
        <v>1</v>
      </c>
      <c r="I14" s="36">
        <v>2</v>
      </c>
      <c r="J14" s="36">
        <v>7</v>
      </c>
      <c r="K14" s="36">
        <v>11</v>
      </c>
      <c r="L14" s="36">
        <v>0</v>
      </c>
      <c r="M14" s="36">
        <v>0</v>
      </c>
      <c r="N14" s="36">
        <v>1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2</v>
      </c>
      <c r="U14" s="36">
        <v>5</v>
      </c>
      <c r="V14" s="36">
        <v>0</v>
      </c>
      <c r="W14" s="36">
        <v>3</v>
      </c>
      <c r="X14" s="36">
        <v>0</v>
      </c>
      <c r="Y14" s="36">
        <v>0</v>
      </c>
      <c r="Z14" s="36">
        <v>0</v>
      </c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s="5" customFormat="1" ht="12" customHeight="1">
      <c r="A15" s="43" t="s">
        <v>219</v>
      </c>
      <c r="B15" s="35">
        <f t="shared" si="2"/>
        <v>0.5569091541942222</v>
      </c>
      <c r="C15" s="36">
        <f t="shared" si="4"/>
        <v>64</v>
      </c>
      <c r="D15" s="36">
        <v>2</v>
      </c>
      <c r="E15" s="36">
        <v>8</v>
      </c>
      <c r="F15" s="36">
        <v>1</v>
      </c>
      <c r="G15" s="36">
        <v>4</v>
      </c>
      <c r="H15" s="36">
        <v>1</v>
      </c>
      <c r="I15" s="36">
        <v>2</v>
      </c>
      <c r="J15" s="36">
        <v>21</v>
      </c>
      <c r="K15" s="36">
        <v>10</v>
      </c>
      <c r="L15" s="36">
        <v>2</v>
      </c>
      <c r="M15" s="36">
        <v>0</v>
      </c>
      <c r="N15" s="36">
        <v>2</v>
      </c>
      <c r="O15" s="36">
        <v>0</v>
      </c>
      <c r="P15" s="36">
        <v>1</v>
      </c>
      <c r="Q15" s="36">
        <v>0</v>
      </c>
      <c r="R15" s="36">
        <v>0</v>
      </c>
      <c r="S15" s="36">
        <v>0</v>
      </c>
      <c r="T15" s="36">
        <v>2</v>
      </c>
      <c r="U15" s="36">
        <v>8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7" s="5" customFormat="1" ht="12" customHeight="1">
      <c r="A16" s="43" t="s">
        <v>313</v>
      </c>
      <c r="B16" s="35">
        <f t="shared" si="2"/>
        <v>0.20013922728854858</v>
      </c>
      <c r="C16" s="36">
        <f t="shared" si="4"/>
        <v>23</v>
      </c>
      <c r="D16" s="36">
        <v>2</v>
      </c>
      <c r="E16" s="36">
        <v>1</v>
      </c>
      <c r="F16" s="36">
        <v>0</v>
      </c>
      <c r="G16" s="36">
        <v>0</v>
      </c>
      <c r="H16" s="36">
        <v>0</v>
      </c>
      <c r="I16" s="36">
        <v>0</v>
      </c>
      <c r="J16" s="36">
        <v>6</v>
      </c>
      <c r="K16" s="36">
        <v>7</v>
      </c>
      <c r="L16" s="36">
        <v>2</v>
      </c>
      <c r="M16" s="36">
        <v>0</v>
      </c>
      <c r="N16" s="36">
        <v>0</v>
      </c>
      <c r="O16" s="36">
        <v>0</v>
      </c>
      <c r="P16" s="36">
        <v>2</v>
      </c>
      <c r="Q16" s="36">
        <v>1</v>
      </c>
      <c r="R16" s="36">
        <v>0</v>
      </c>
      <c r="S16" s="36">
        <v>0</v>
      </c>
      <c r="T16" s="36">
        <v>0</v>
      </c>
      <c r="U16" s="36">
        <v>2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s="5" customFormat="1" ht="12" customHeight="1">
      <c r="A17" s="43" t="s">
        <v>220</v>
      </c>
      <c r="B17" s="35">
        <f t="shared" si="2"/>
        <v>1.4096762965541247</v>
      </c>
      <c r="C17" s="36">
        <f t="shared" si="4"/>
        <v>162</v>
      </c>
      <c r="D17" s="36">
        <v>14</v>
      </c>
      <c r="E17" s="36">
        <v>16</v>
      </c>
      <c r="F17" s="36">
        <v>6</v>
      </c>
      <c r="G17" s="36">
        <v>4</v>
      </c>
      <c r="H17" s="36">
        <v>2</v>
      </c>
      <c r="I17" s="36">
        <v>12</v>
      </c>
      <c r="J17" s="36">
        <v>48</v>
      </c>
      <c r="K17" s="36">
        <v>24</v>
      </c>
      <c r="L17" s="36">
        <v>2</v>
      </c>
      <c r="M17" s="36">
        <v>1</v>
      </c>
      <c r="N17" s="36">
        <v>3</v>
      </c>
      <c r="O17" s="36">
        <v>3</v>
      </c>
      <c r="P17" s="36">
        <v>1</v>
      </c>
      <c r="Q17" s="36">
        <v>0</v>
      </c>
      <c r="R17" s="36">
        <v>2</v>
      </c>
      <c r="S17" s="36">
        <v>0</v>
      </c>
      <c r="T17" s="36">
        <v>11</v>
      </c>
      <c r="U17" s="36">
        <v>12</v>
      </c>
      <c r="V17" s="36">
        <v>1</v>
      </c>
      <c r="W17" s="36">
        <v>0</v>
      </c>
      <c r="X17" s="36">
        <v>0</v>
      </c>
      <c r="Y17" s="36">
        <v>0</v>
      </c>
      <c r="Z17" s="36">
        <v>0</v>
      </c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s="5" customFormat="1" ht="12" customHeight="1">
      <c r="A18" s="43" t="s">
        <v>314</v>
      </c>
      <c r="B18" s="35">
        <f t="shared" si="2"/>
        <v>0.6265227984684998</v>
      </c>
      <c r="C18" s="36">
        <f t="shared" si="4"/>
        <v>72</v>
      </c>
      <c r="D18" s="36">
        <v>4</v>
      </c>
      <c r="E18" s="36">
        <v>5</v>
      </c>
      <c r="F18" s="36">
        <v>3</v>
      </c>
      <c r="G18" s="36">
        <v>3</v>
      </c>
      <c r="H18" s="36">
        <v>1</v>
      </c>
      <c r="I18" s="36">
        <v>0</v>
      </c>
      <c r="J18" s="36">
        <v>26</v>
      </c>
      <c r="K18" s="36">
        <v>23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3</v>
      </c>
      <c r="U18" s="36">
        <v>3</v>
      </c>
      <c r="V18" s="36">
        <v>0</v>
      </c>
      <c r="W18" s="36">
        <v>0</v>
      </c>
      <c r="X18" s="36">
        <v>0</v>
      </c>
      <c r="Y18" s="36">
        <v>0</v>
      </c>
      <c r="Z18" s="36">
        <v>1</v>
      </c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:37" s="5" customFormat="1" ht="12" customHeight="1">
      <c r="A19" s="43" t="s">
        <v>315</v>
      </c>
      <c r="B19" s="35">
        <f t="shared" si="2"/>
        <v>0.13922728854855554</v>
      </c>
      <c r="C19" s="36">
        <f t="shared" si="4"/>
        <v>16</v>
      </c>
      <c r="D19" s="36">
        <v>0</v>
      </c>
      <c r="E19" s="36">
        <v>7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2</v>
      </c>
      <c r="L19" s="36">
        <v>0</v>
      </c>
      <c r="M19" s="36">
        <v>0</v>
      </c>
      <c r="N19" s="36">
        <v>3</v>
      </c>
      <c r="O19" s="36">
        <v>2</v>
      </c>
      <c r="P19" s="36">
        <v>0</v>
      </c>
      <c r="Q19" s="36">
        <v>0</v>
      </c>
      <c r="R19" s="36">
        <v>0</v>
      </c>
      <c r="S19" s="36">
        <v>1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1</v>
      </c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7" s="5" customFormat="1" ht="12" customHeight="1">
      <c r="A20" s="43" t="s">
        <v>221</v>
      </c>
      <c r="B20" s="35">
        <f t="shared" si="2"/>
        <v>1.3748694744169856</v>
      </c>
      <c r="C20" s="36">
        <f t="shared" si="4"/>
        <v>158</v>
      </c>
      <c r="D20" s="36">
        <v>6</v>
      </c>
      <c r="E20" s="36">
        <v>18</v>
      </c>
      <c r="F20" s="36">
        <v>3</v>
      </c>
      <c r="G20" s="36">
        <v>1</v>
      </c>
      <c r="H20" s="36">
        <v>1</v>
      </c>
      <c r="I20" s="36">
        <v>10</v>
      </c>
      <c r="J20" s="36">
        <v>24</v>
      </c>
      <c r="K20" s="36">
        <v>22</v>
      </c>
      <c r="L20" s="36">
        <v>6</v>
      </c>
      <c r="M20" s="36">
        <v>0</v>
      </c>
      <c r="N20" s="36">
        <v>27</v>
      </c>
      <c r="O20" s="36">
        <v>23</v>
      </c>
      <c r="P20" s="36">
        <v>1</v>
      </c>
      <c r="Q20" s="36">
        <v>0</v>
      </c>
      <c r="R20" s="36">
        <v>0</v>
      </c>
      <c r="S20" s="36">
        <v>0</v>
      </c>
      <c r="T20" s="36">
        <v>7</v>
      </c>
      <c r="U20" s="36">
        <v>5</v>
      </c>
      <c r="V20" s="36">
        <v>1</v>
      </c>
      <c r="W20" s="36">
        <v>2</v>
      </c>
      <c r="X20" s="36">
        <v>0</v>
      </c>
      <c r="Y20" s="36">
        <v>0</v>
      </c>
      <c r="Z20" s="36">
        <v>1</v>
      </c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</row>
    <row r="21" spans="1:37" s="5" customFormat="1" ht="12" customHeight="1">
      <c r="A21" s="43" t="s">
        <v>222</v>
      </c>
      <c r="B21" s="35">
        <f t="shared" si="2"/>
        <v>0.9571876087713193</v>
      </c>
      <c r="C21" s="36">
        <f t="shared" si="4"/>
        <v>110</v>
      </c>
      <c r="D21" s="36">
        <v>5</v>
      </c>
      <c r="E21" s="36">
        <v>15</v>
      </c>
      <c r="F21" s="36">
        <v>1</v>
      </c>
      <c r="G21" s="36">
        <v>0</v>
      </c>
      <c r="H21" s="36">
        <v>4</v>
      </c>
      <c r="I21" s="36">
        <v>3</v>
      </c>
      <c r="J21" s="36">
        <v>17</v>
      </c>
      <c r="K21" s="36">
        <v>16</v>
      </c>
      <c r="L21" s="36">
        <v>1</v>
      </c>
      <c r="M21" s="36">
        <v>0</v>
      </c>
      <c r="N21" s="36">
        <v>9</v>
      </c>
      <c r="O21" s="36">
        <v>5</v>
      </c>
      <c r="P21" s="36">
        <v>0</v>
      </c>
      <c r="Q21" s="36">
        <v>1</v>
      </c>
      <c r="R21" s="36">
        <v>1</v>
      </c>
      <c r="S21" s="36">
        <v>7</v>
      </c>
      <c r="T21" s="36">
        <v>11</v>
      </c>
      <c r="U21" s="36">
        <v>9</v>
      </c>
      <c r="V21" s="36">
        <v>1</v>
      </c>
      <c r="W21" s="36">
        <v>3</v>
      </c>
      <c r="X21" s="36">
        <v>0</v>
      </c>
      <c r="Y21" s="36">
        <v>0</v>
      </c>
      <c r="Z21" s="36">
        <v>1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</row>
    <row r="22" spans="1:37" s="5" customFormat="1" ht="12" customHeight="1">
      <c r="A22" s="43" t="s">
        <v>316</v>
      </c>
      <c r="B22" s="35">
        <f t="shared" si="2"/>
        <v>0.652627915071354</v>
      </c>
      <c r="C22" s="36">
        <f t="shared" si="4"/>
        <v>75</v>
      </c>
      <c r="D22" s="36">
        <v>3</v>
      </c>
      <c r="E22" s="36">
        <v>18</v>
      </c>
      <c r="F22" s="36">
        <v>0</v>
      </c>
      <c r="G22" s="36">
        <v>2</v>
      </c>
      <c r="H22" s="36">
        <v>5</v>
      </c>
      <c r="I22" s="36">
        <v>2</v>
      </c>
      <c r="J22" s="36">
        <v>11</v>
      </c>
      <c r="K22" s="36">
        <v>11</v>
      </c>
      <c r="L22" s="36">
        <v>1</v>
      </c>
      <c r="M22" s="36">
        <v>0</v>
      </c>
      <c r="N22" s="36">
        <v>3</v>
      </c>
      <c r="O22" s="36">
        <v>7</v>
      </c>
      <c r="P22" s="36">
        <v>0</v>
      </c>
      <c r="Q22" s="36">
        <v>1</v>
      </c>
      <c r="R22" s="36">
        <v>0</v>
      </c>
      <c r="S22" s="36">
        <v>3</v>
      </c>
      <c r="T22" s="36">
        <v>5</v>
      </c>
      <c r="U22" s="36">
        <v>3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</row>
    <row r="23" spans="1:37" s="5" customFormat="1" ht="12" customHeight="1">
      <c r="A23" s="43" t="s">
        <v>317</v>
      </c>
      <c r="B23" s="35">
        <f t="shared" si="2"/>
        <v>1.5315001740341105</v>
      </c>
      <c r="C23" s="36">
        <f t="shared" si="4"/>
        <v>176</v>
      </c>
      <c r="D23" s="36">
        <v>7</v>
      </c>
      <c r="E23" s="36">
        <v>11</v>
      </c>
      <c r="F23" s="36">
        <v>5</v>
      </c>
      <c r="G23" s="36">
        <v>11</v>
      </c>
      <c r="H23" s="36">
        <v>5</v>
      </c>
      <c r="I23" s="36">
        <v>5</v>
      </c>
      <c r="J23" s="36">
        <v>66</v>
      </c>
      <c r="K23" s="36">
        <v>41</v>
      </c>
      <c r="L23" s="36">
        <v>3</v>
      </c>
      <c r="M23" s="36">
        <v>0</v>
      </c>
      <c r="N23" s="36">
        <v>4</v>
      </c>
      <c r="O23" s="36">
        <v>1</v>
      </c>
      <c r="P23" s="36">
        <v>1</v>
      </c>
      <c r="Q23" s="36">
        <v>0</v>
      </c>
      <c r="R23" s="36">
        <v>0</v>
      </c>
      <c r="S23" s="36">
        <v>1</v>
      </c>
      <c r="T23" s="36">
        <v>8</v>
      </c>
      <c r="U23" s="36">
        <v>5</v>
      </c>
      <c r="V23" s="36">
        <v>0</v>
      </c>
      <c r="W23" s="36">
        <v>2</v>
      </c>
      <c r="X23" s="36">
        <v>0</v>
      </c>
      <c r="Y23" s="36">
        <v>0</v>
      </c>
      <c r="Z23" s="36">
        <v>0</v>
      </c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</row>
    <row r="24" spans="1:37" s="5" customFormat="1" ht="15" customHeight="1">
      <c r="A24" s="43" t="s">
        <v>223</v>
      </c>
      <c r="B24" s="35">
        <f t="shared" si="2"/>
        <v>2.5844065436825616</v>
      </c>
      <c r="C24" s="36">
        <f t="shared" si="4"/>
        <v>297</v>
      </c>
      <c r="D24" s="36">
        <v>14</v>
      </c>
      <c r="E24" s="36">
        <v>24</v>
      </c>
      <c r="F24" s="36">
        <v>5</v>
      </c>
      <c r="G24" s="36">
        <v>11</v>
      </c>
      <c r="H24" s="36">
        <v>6</v>
      </c>
      <c r="I24" s="36">
        <v>18</v>
      </c>
      <c r="J24" s="36">
        <v>91</v>
      </c>
      <c r="K24" s="36">
        <v>65</v>
      </c>
      <c r="L24" s="36">
        <v>2</v>
      </c>
      <c r="M24" s="36">
        <v>0</v>
      </c>
      <c r="N24" s="36">
        <v>10</v>
      </c>
      <c r="O24" s="36">
        <v>5</v>
      </c>
      <c r="P24" s="36">
        <v>1</v>
      </c>
      <c r="Q24" s="36">
        <v>0</v>
      </c>
      <c r="R24" s="36">
        <v>0</v>
      </c>
      <c r="S24" s="36">
        <v>1</v>
      </c>
      <c r="T24" s="36">
        <v>19</v>
      </c>
      <c r="U24" s="36">
        <v>20</v>
      </c>
      <c r="V24" s="36">
        <v>3</v>
      </c>
      <c r="W24" s="36">
        <v>1</v>
      </c>
      <c r="X24" s="36">
        <v>0</v>
      </c>
      <c r="Y24" s="36">
        <v>0</v>
      </c>
      <c r="Z24" s="36">
        <v>1</v>
      </c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spans="1:37" s="5" customFormat="1" ht="12" customHeight="1">
      <c r="A25" s="43" t="s">
        <v>224</v>
      </c>
      <c r="B25" s="35">
        <f t="shared" si="2"/>
        <v>2.828054298642534</v>
      </c>
      <c r="C25" s="36">
        <f t="shared" si="4"/>
        <v>325</v>
      </c>
      <c r="D25" s="36">
        <v>13</v>
      </c>
      <c r="E25" s="36">
        <v>16</v>
      </c>
      <c r="F25" s="36">
        <v>6</v>
      </c>
      <c r="G25" s="36">
        <v>11</v>
      </c>
      <c r="H25" s="36">
        <v>8</v>
      </c>
      <c r="I25" s="36">
        <v>8</v>
      </c>
      <c r="J25" s="36">
        <v>80</v>
      </c>
      <c r="K25" s="36">
        <v>98</v>
      </c>
      <c r="L25" s="36">
        <v>4</v>
      </c>
      <c r="M25" s="36">
        <v>0</v>
      </c>
      <c r="N25" s="36">
        <v>8</v>
      </c>
      <c r="O25" s="36">
        <v>0</v>
      </c>
      <c r="P25" s="36">
        <v>1</v>
      </c>
      <c r="Q25" s="36">
        <v>2</v>
      </c>
      <c r="R25" s="36">
        <v>2</v>
      </c>
      <c r="S25" s="36">
        <v>2</v>
      </c>
      <c r="T25" s="36">
        <v>20</v>
      </c>
      <c r="U25" s="36">
        <v>36</v>
      </c>
      <c r="V25" s="36">
        <v>6</v>
      </c>
      <c r="W25" s="36">
        <v>1</v>
      </c>
      <c r="X25" s="36">
        <v>0</v>
      </c>
      <c r="Y25" s="36">
        <v>0</v>
      </c>
      <c r="Z25" s="36">
        <v>3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</row>
    <row r="26" spans="1:37" s="5" customFormat="1" ht="12" customHeight="1">
      <c r="A26" s="43" t="s">
        <v>318</v>
      </c>
      <c r="B26" s="35">
        <f t="shared" si="2"/>
        <v>3.167420814479638</v>
      </c>
      <c r="C26" s="36">
        <f t="shared" si="4"/>
        <v>364</v>
      </c>
      <c r="D26" s="36">
        <v>18</v>
      </c>
      <c r="E26" s="36">
        <v>31</v>
      </c>
      <c r="F26" s="36">
        <v>7</v>
      </c>
      <c r="G26" s="36">
        <v>20</v>
      </c>
      <c r="H26" s="36">
        <v>14</v>
      </c>
      <c r="I26" s="36">
        <v>21</v>
      </c>
      <c r="J26" s="36">
        <v>109</v>
      </c>
      <c r="K26" s="36">
        <v>59</v>
      </c>
      <c r="L26" s="36">
        <v>7</v>
      </c>
      <c r="M26" s="36">
        <v>0</v>
      </c>
      <c r="N26" s="36">
        <v>40</v>
      </c>
      <c r="O26" s="36">
        <v>0</v>
      </c>
      <c r="P26" s="36">
        <v>2</v>
      </c>
      <c r="Q26" s="36">
        <v>0</v>
      </c>
      <c r="R26" s="36">
        <v>2</v>
      </c>
      <c r="S26" s="36">
        <v>1</v>
      </c>
      <c r="T26" s="36">
        <v>15</v>
      </c>
      <c r="U26" s="36">
        <v>13</v>
      </c>
      <c r="V26" s="36">
        <v>3</v>
      </c>
      <c r="W26" s="36">
        <v>1</v>
      </c>
      <c r="X26" s="36">
        <v>0</v>
      </c>
      <c r="Y26" s="36">
        <v>0</v>
      </c>
      <c r="Z26" s="36">
        <v>1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37" s="5" customFormat="1" ht="12" customHeight="1">
      <c r="A27" s="43" t="s">
        <v>225</v>
      </c>
      <c r="B27" s="35">
        <f t="shared" si="2"/>
        <v>8.753915767490428</v>
      </c>
      <c r="C27" s="36">
        <f t="shared" si="4"/>
        <v>1006</v>
      </c>
      <c r="D27" s="36">
        <v>27</v>
      </c>
      <c r="E27" s="36">
        <v>70</v>
      </c>
      <c r="F27" s="36">
        <v>22</v>
      </c>
      <c r="G27" s="36">
        <v>46</v>
      </c>
      <c r="H27" s="36">
        <v>31</v>
      </c>
      <c r="I27" s="36">
        <v>64</v>
      </c>
      <c r="J27" s="36">
        <v>309</v>
      </c>
      <c r="K27" s="36">
        <v>246</v>
      </c>
      <c r="L27" s="36">
        <v>6</v>
      </c>
      <c r="M27" s="36">
        <v>0</v>
      </c>
      <c r="N27" s="36">
        <v>30</v>
      </c>
      <c r="O27" s="36">
        <v>10</v>
      </c>
      <c r="P27" s="36">
        <v>2</v>
      </c>
      <c r="Q27" s="36">
        <v>1</v>
      </c>
      <c r="R27" s="36">
        <v>1</v>
      </c>
      <c r="S27" s="36">
        <v>0</v>
      </c>
      <c r="T27" s="36">
        <v>57</v>
      </c>
      <c r="U27" s="36">
        <v>68</v>
      </c>
      <c r="V27" s="36">
        <v>5</v>
      </c>
      <c r="W27" s="36">
        <v>9</v>
      </c>
      <c r="X27" s="36">
        <v>0</v>
      </c>
      <c r="Y27" s="36">
        <v>0</v>
      </c>
      <c r="Z27" s="36">
        <v>2</v>
      </c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37" s="5" customFormat="1" ht="12" customHeight="1">
      <c r="A28" s="43" t="s">
        <v>226</v>
      </c>
      <c r="B28" s="35">
        <f t="shared" si="2"/>
        <v>8.945353289244693</v>
      </c>
      <c r="C28" s="36">
        <f t="shared" si="4"/>
        <v>1028</v>
      </c>
      <c r="D28" s="36">
        <v>31</v>
      </c>
      <c r="E28" s="36">
        <v>172</v>
      </c>
      <c r="F28" s="36">
        <v>21</v>
      </c>
      <c r="G28" s="36">
        <v>39</v>
      </c>
      <c r="H28" s="36">
        <v>22</v>
      </c>
      <c r="I28" s="36">
        <v>65</v>
      </c>
      <c r="J28" s="36">
        <v>214</v>
      </c>
      <c r="K28" s="36">
        <v>157</v>
      </c>
      <c r="L28" s="36">
        <v>6</v>
      </c>
      <c r="M28" s="36">
        <v>0</v>
      </c>
      <c r="N28" s="36">
        <v>14</v>
      </c>
      <c r="O28" s="36">
        <v>81</v>
      </c>
      <c r="P28" s="36">
        <v>2</v>
      </c>
      <c r="Q28" s="36">
        <v>4</v>
      </c>
      <c r="R28" s="36">
        <v>2</v>
      </c>
      <c r="S28" s="36">
        <v>4</v>
      </c>
      <c r="T28" s="36">
        <v>92</v>
      </c>
      <c r="U28" s="36">
        <v>62</v>
      </c>
      <c r="V28" s="36">
        <v>8</v>
      </c>
      <c r="W28" s="36">
        <v>17</v>
      </c>
      <c r="X28" s="36">
        <v>0</v>
      </c>
      <c r="Y28" s="36">
        <v>0</v>
      </c>
      <c r="Z28" s="36">
        <v>15</v>
      </c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</row>
    <row r="29" spans="1:37" s="5" customFormat="1" ht="12" customHeight="1">
      <c r="A29" s="43" t="s">
        <v>319</v>
      </c>
      <c r="B29" s="35">
        <f t="shared" si="2"/>
        <v>2.854159415245388</v>
      </c>
      <c r="C29" s="36">
        <f t="shared" si="4"/>
        <v>328</v>
      </c>
      <c r="D29" s="36">
        <v>13</v>
      </c>
      <c r="E29" s="36">
        <v>61</v>
      </c>
      <c r="F29" s="36">
        <v>7</v>
      </c>
      <c r="G29" s="36">
        <v>12</v>
      </c>
      <c r="H29" s="36">
        <v>13</v>
      </c>
      <c r="I29" s="36">
        <v>28</v>
      </c>
      <c r="J29" s="36">
        <v>59</v>
      </c>
      <c r="K29" s="36">
        <v>51</v>
      </c>
      <c r="L29" s="36">
        <v>3</v>
      </c>
      <c r="M29" s="36">
        <v>0</v>
      </c>
      <c r="N29" s="36">
        <v>8</v>
      </c>
      <c r="O29" s="36">
        <v>10</v>
      </c>
      <c r="P29" s="36">
        <v>3</v>
      </c>
      <c r="Q29" s="36">
        <v>0</v>
      </c>
      <c r="R29" s="36">
        <v>0</v>
      </c>
      <c r="S29" s="36">
        <v>1</v>
      </c>
      <c r="T29" s="36">
        <v>29</v>
      </c>
      <c r="U29" s="36">
        <v>21</v>
      </c>
      <c r="V29" s="36">
        <v>3</v>
      </c>
      <c r="W29" s="36">
        <v>4</v>
      </c>
      <c r="X29" s="36">
        <v>0</v>
      </c>
      <c r="Y29" s="36">
        <v>0</v>
      </c>
      <c r="Z29" s="36">
        <v>2</v>
      </c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s="5" customFormat="1" ht="12" customHeight="1">
      <c r="A30" s="68" t="s">
        <v>320</v>
      </c>
      <c r="B30" s="35">
        <f t="shared" si="2"/>
        <v>2.4625826662025756</v>
      </c>
      <c r="C30" s="36">
        <f t="shared" si="4"/>
        <v>283</v>
      </c>
      <c r="D30" s="36">
        <v>7</v>
      </c>
      <c r="E30" s="36">
        <v>33</v>
      </c>
      <c r="F30" s="36">
        <v>6</v>
      </c>
      <c r="G30" s="36">
        <v>15</v>
      </c>
      <c r="H30" s="36">
        <v>11</v>
      </c>
      <c r="I30" s="36">
        <v>22</v>
      </c>
      <c r="J30" s="36">
        <v>73</v>
      </c>
      <c r="K30" s="36">
        <v>41</v>
      </c>
      <c r="L30" s="36">
        <v>3</v>
      </c>
      <c r="M30" s="36">
        <v>0</v>
      </c>
      <c r="N30" s="36">
        <v>11</v>
      </c>
      <c r="O30" s="36">
        <v>1</v>
      </c>
      <c r="P30" s="36">
        <v>5</v>
      </c>
      <c r="Q30" s="36">
        <v>2</v>
      </c>
      <c r="R30" s="36">
        <v>2</v>
      </c>
      <c r="S30" s="36">
        <v>0</v>
      </c>
      <c r="T30" s="36">
        <v>21</v>
      </c>
      <c r="U30" s="36">
        <v>18</v>
      </c>
      <c r="V30" s="36">
        <v>7</v>
      </c>
      <c r="W30" s="36">
        <v>5</v>
      </c>
      <c r="X30" s="36">
        <v>0</v>
      </c>
      <c r="Y30" s="36">
        <v>0</v>
      </c>
      <c r="Z30" s="36">
        <v>0</v>
      </c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</row>
    <row r="31" spans="1:37" s="5" customFormat="1" ht="12" customHeight="1">
      <c r="A31" s="68" t="s">
        <v>321</v>
      </c>
      <c r="B31" s="35">
        <f t="shared" si="2"/>
        <v>4.951270449008006</v>
      </c>
      <c r="C31" s="36">
        <f t="shared" si="4"/>
        <v>569</v>
      </c>
      <c r="D31" s="36">
        <v>31</v>
      </c>
      <c r="E31" s="36">
        <v>43</v>
      </c>
      <c r="F31" s="36">
        <v>16</v>
      </c>
      <c r="G31" s="36">
        <v>39</v>
      </c>
      <c r="H31" s="36">
        <v>23</v>
      </c>
      <c r="I31" s="36">
        <v>29</v>
      </c>
      <c r="J31" s="36">
        <v>132</v>
      </c>
      <c r="K31" s="36">
        <v>124</v>
      </c>
      <c r="L31" s="36">
        <v>6</v>
      </c>
      <c r="M31" s="36">
        <v>0</v>
      </c>
      <c r="N31" s="36">
        <v>9</v>
      </c>
      <c r="O31" s="36">
        <v>4</v>
      </c>
      <c r="P31" s="36">
        <v>0</v>
      </c>
      <c r="Q31" s="36">
        <v>2</v>
      </c>
      <c r="R31" s="36">
        <v>0</v>
      </c>
      <c r="S31" s="36">
        <v>0</v>
      </c>
      <c r="T31" s="36">
        <v>45</v>
      </c>
      <c r="U31" s="36">
        <v>43</v>
      </c>
      <c r="V31" s="36">
        <v>11</v>
      </c>
      <c r="W31" s="36">
        <v>8</v>
      </c>
      <c r="X31" s="36">
        <v>0</v>
      </c>
      <c r="Y31" s="36">
        <v>0</v>
      </c>
      <c r="Z31" s="36">
        <v>4</v>
      </c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</row>
    <row r="32" spans="1:37" s="5" customFormat="1" ht="12" customHeight="1">
      <c r="A32" s="68" t="s">
        <v>322</v>
      </c>
      <c r="B32" s="35">
        <f t="shared" si="2"/>
        <v>2.0797076226940483</v>
      </c>
      <c r="C32" s="36">
        <f t="shared" si="4"/>
        <v>239</v>
      </c>
      <c r="D32" s="36">
        <v>8</v>
      </c>
      <c r="E32" s="36">
        <v>19</v>
      </c>
      <c r="F32" s="36">
        <v>8</v>
      </c>
      <c r="G32" s="36">
        <v>12</v>
      </c>
      <c r="H32" s="36">
        <v>8</v>
      </c>
      <c r="I32" s="36">
        <v>11</v>
      </c>
      <c r="J32" s="36">
        <v>70</v>
      </c>
      <c r="K32" s="36">
        <v>59</v>
      </c>
      <c r="L32" s="36">
        <v>1</v>
      </c>
      <c r="M32" s="36">
        <v>0</v>
      </c>
      <c r="N32" s="36">
        <v>7</v>
      </c>
      <c r="O32" s="36">
        <v>1</v>
      </c>
      <c r="P32" s="36">
        <v>1</v>
      </c>
      <c r="Q32" s="36">
        <v>0</v>
      </c>
      <c r="R32" s="36">
        <v>1</v>
      </c>
      <c r="S32" s="36">
        <v>4</v>
      </c>
      <c r="T32" s="36">
        <v>9</v>
      </c>
      <c r="U32" s="36">
        <v>13</v>
      </c>
      <c r="V32" s="36">
        <v>2</v>
      </c>
      <c r="W32" s="36">
        <v>5</v>
      </c>
      <c r="X32" s="36">
        <v>0</v>
      </c>
      <c r="Y32" s="36">
        <v>0</v>
      </c>
      <c r="Z32" s="36">
        <v>0</v>
      </c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</row>
    <row r="33" spans="1:37" s="5" customFormat="1" ht="12" customHeight="1">
      <c r="A33" s="43" t="s">
        <v>323</v>
      </c>
      <c r="B33" s="35">
        <f t="shared" si="2"/>
        <v>2.2798468499825963</v>
      </c>
      <c r="C33" s="36">
        <f t="shared" si="4"/>
        <v>262</v>
      </c>
      <c r="D33" s="36">
        <v>13</v>
      </c>
      <c r="E33" s="36">
        <v>27</v>
      </c>
      <c r="F33" s="36">
        <v>14</v>
      </c>
      <c r="G33" s="36">
        <v>13</v>
      </c>
      <c r="H33" s="36">
        <v>5</v>
      </c>
      <c r="I33" s="36">
        <v>12</v>
      </c>
      <c r="J33" s="36">
        <v>73</v>
      </c>
      <c r="K33" s="36">
        <v>59</v>
      </c>
      <c r="L33" s="36">
        <v>7</v>
      </c>
      <c r="M33" s="36">
        <v>0</v>
      </c>
      <c r="N33" s="36">
        <v>6</v>
      </c>
      <c r="O33" s="36">
        <v>2</v>
      </c>
      <c r="P33" s="36">
        <v>0</v>
      </c>
      <c r="Q33" s="36">
        <v>1</v>
      </c>
      <c r="R33" s="36">
        <v>3</v>
      </c>
      <c r="S33" s="36">
        <v>1</v>
      </c>
      <c r="T33" s="36">
        <v>11</v>
      </c>
      <c r="U33" s="36">
        <v>10</v>
      </c>
      <c r="V33" s="36">
        <v>0</v>
      </c>
      <c r="W33" s="36">
        <v>2</v>
      </c>
      <c r="X33" s="36">
        <v>0</v>
      </c>
      <c r="Y33" s="36">
        <v>0</v>
      </c>
      <c r="Z33" s="36">
        <v>3</v>
      </c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</row>
    <row r="34" spans="1:37" s="5" customFormat="1" ht="12" customHeight="1">
      <c r="A34" s="43" t="s">
        <v>324</v>
      </c>
      <c r="B34" s="35">
        <f t="shared" si="2"/>
        <v>0.6004176818656457</v>
      </c>
      <c r="C34" s="36">
        <f t="shared" si="4"/>
        <v>69</v>
      </c>
      <c r="D34" s="36">
        <v>2</v>
      </c>
      <c r="E34" s="36">
        <v>5</v>
      </c>
      <c r="F34" s="36">
        <v>0</v>
      </c>
      <c r="G34" s="36">
        <v>0</v>
      </c>
      <c r="H34" s="36">
        <v>3</v>
      </c>
      <c r="I34" s="36">
        <v>4</v>
      </c>
      <c r="J34" s="36">
        <v>18</v>
      </c>
      <c r="K34" s="36">
        <v>25</v>
      </c>
      <c r="L34" s="36">
        <v>1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1</v>
      </c>
      <c r="S34" s="36">
        <v>0</v>
      </c>
      <c r="T34" s="36">
        <v>3</v>
      </c>
      <c r="U34" s="36">
        <v>6</v>
      </c>
      <c r="V34" s="36">
        <v>0</v>
      </c>
      <c r="W34" s="36">
        <v>1</v>
      </c>
      <c r="X34" s="36">
        <v>0</v>
      </c>
      <c r="Y34" s="36">
        <v>0</v>
      </c>
      <c r="Z34" s="36">
        <v>0</v>
      </c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</row>
    <row r="35" spans="1:37" s="5" customFormat="1" ht="12" customHeight="1">
      <c r="A35" s="43" t="s">
        <v>325</v>
      </c>
      <c r="B35" s="35">
        <f t="shared" si="2"/>
        <v>1.5053950574312565</v>
      </c>
      <c r="C35" s="36">
        <f t="shared" si="4"/>
        <v>173</v>
      </c>
      <c r="D35" s="36">
        <v>4</v>
      </c>
      <c r="E35" s="36">
        <v>15</v>
      </c>
      <c r="F35" s="36">
        <v>2</v>
      </c>
      <c r="G35" s="36">
        <v>5</v>
      </c>
      <c r="H35" s="36">
        <v>3</v>
      </c>
      <c r="I35" s="36">
        <v>7</v>
      </c>
      <c r="J35" s="36">
        <v>52</v>
      </c>
      <c r="K35" s="36">
        <v>48</v>
      </c>
      <c r="L35" s="36">
        <v>1</v>
      </c>
      <c r="M35" s="36">
        <v>0</v>
      </c>
      <c r="N35" s="36">
        <v>3</v>
      </c>
      <c r="O35" s="36">
        <v>2</v>
      </c>
      <c r="P35" s="36">
        <v>1</v>
      </c>
      <c r="Q35" s="36">
        <v>4</v>
      </c>
      <c r="R35" s="36">
        <v>0</v>
      </c>
      <c r="S35" s="36">
        <v>0</v>
      </c>
      <c r="T35" s="36">
        <v>11</v>
      </c>
      <c r="U35" s="36">
        <v>10</v>
      </c>
      <c r="V35" s="36">
        <v>4</v>
      </c>
      <c r="W35" s="36">
        <v>1</v>
      </c>
      <c r="X35" s="36">
        <v>0</v>
      </c>
      <c r="Y35" s="36">
        <v>0</v>
      </c>
      <c r="Z35" s="36">
        <v>0</v>
      </c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</row>
    <row r="36" spans="1:37" s="5" customFormat="1" ht="12" customHeight="1">
      <c r="A36" s="43" t="s">
        <v>326</v>
      </c>
      <c r="B36" s="35">
        <f t="shared" si="2"/>
        <v>0.07831534980856247</v>
      </c>
      <c r="C36" s="36">
        <f t="shared" si="4"/>
        <v>9</v>
      </c>
      <c r="D36" s="36">
        <v>3</v>
      </c>
      <c r="E36" s="36">
        <v>0</v>
      </c>
      <c r="F36" s="36">
        <v>0</v>
      </c>
      <c r="G36" s="36">
        <v>0</v>
      </c>
      <c r="H36" s="36">
        <v>1</v>
      </c>
      <c r="I36" s="36">
        <v>2</v>
      </c>
      <c r="J36" s="36">
        <v>1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2</v>
      </c>
      <c r="X36" s="36">
        <v>0</v>
      </c>
      <c r="Y36" s="36">
        <v>0</v>
      </c>
      <c r="Z36" s="36">
        <v>0</v>
      </c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</row>
    <row r="37" spans="1:37" s="5" customFormat="1" ht="15.75" customHeight="1">
      <c r="A37" s="41" t="s">
        <v>327</v>
      </c>
      <c r="B37" s="35">
        <f t="shared" si="2"/>
        <v>0.2610511660285416</v>
      </c>
      <c r="C37" s="36">
        <f t="shared" si="4"/>
        <v>30</v>
      </c>
      <c r="D37" s="36">
        <v>4</v>
      </c>
      <c r="E37" s="36">
        <v>5</v>
      </c>
      <c r="F37" s="36">
        <v>0</v>
      </c>
      <c r="G37" s="36">
        <v>1</v>
      </c>
      <c r="H37" s="36">
        <v>0</v>
      </c>
      <c r="I37" s="36">
        <v>3</v>
      </c>
      <c r="J37" s="36">
        <v>1</v>
      </c>
      <c r="K37" s="36">
        <v>0</v>
      </c>
      <c r="L37" s="36">
        <v>0</v>
      </c>
      <c r="M37" s="36">
        <v>0</v>
      </c>
      <c r="N37" s="36">
        <v>6</v>
      </c>
      <c r="O37" s="36">
        <v>0</v>
      </c>
      <c r="P37" s="36">
        <v>3</v>
      </c>
      <c r="Q37" s="36">
        <v>0</v>
      </c>
      <c r="R37" s="36">
        <v>0</v>
      </c>
      <c r="S37" s="36">
        <v>0</v>
      </c>
      <c r="T37" s="36">
        <v>1</v>
      </c>
      <c r="U37" s="36">
        <v>1</v>
      </c>
      <c r="V37" s="36">
        <v>0</v>
      </c>
      <c r="W37" s="36">
        <v>3</v>
      </c>
      <c r="X37" s="36">
        <v>0</v>
      </c>
      <c r="Y37" s="36">
        <v>0</v>
      </c>
      <c r="Z37" s="36">
        <v>2</v>
      </c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</row>
    <row r="38" spans="1:37" s="5" customFormat="1" ht="12" customHeight="1">
      <c r="A38" s="41" t="s">
        <v>328</v>
      </c>
      <c r="B38" s="35">
        <f t="shared" si="2"/>
        <v>3.184824225548207</v>
      </c>
      <c r="C38" s="36">
        <f t="shared" si="4"/>
        <v>366</v>
      </c>
      <c r="D38" s="36">
        <v>30</v>
      </c>
      <c r="E38" s="36">
        <v>86</v>
      </c>
      <c r="F38" s="36">
        <v>12</v>
      </c>
      <c r="G38" s="36">
        <v>12</v>
      </c>
      <c r="H38" s="36">
        <v>10</v>
      </c>
      <c r="I38" s="36">
        <v>20</v>
      </c>
      <c r="J38" s="36">
        <v>22</v>
      </c>
      <c r="K38" s="36">
        <v>46</v>
      </c>
      <c r="L38" s="36">
        <v>4</v>
      </c>
      <c r="M38" s="36">
        <v>0</v>
      </c>
      <c r="N38" s="36">
        <v>8</v>
      </c>
      <c r="O38" s="36">
        <v>11</v>
      </c>
      <c r="P38" s="36">
        <v>0</v>
      </c>
      <c r="Q38" s="36">
        <v>1</v>
      </c>
      <c r="R38" s="36">
        <v>3</v>
      </c>
      <c r="S38" s="36">
        <v>2</v>
      </c>
      <c r="T38" s="36">
        <v>45</v>
      </c>
      <c r="U38" s="36">
        <v>27</v>
      </c>
      <c r="V38" s="36">
        <v>5</v>
      </c>
      <c r="W38" s="36">
        <v>16</v>
      </c>
      <c r="X38" s="36">
        <v>0</v>
      </c>
      <c r="Y38" s="36">
        <v>0</v>
      </c>
      <c r="Z38" s="36">
        <v>6</v>
      </c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</row>
    <row r="39" spans="1:37" s="5" customFormat="1" ht="12" customHeight="1">
      <c r="A39" s="41" t="s">
        <v>329</v>
      </c>
      <c r="B39" s="35">
        <f t="shared" si="2"/>
        <v>2.384267316394013</v>
      </c>
      <c r="C39" s="36">
        <f t="shared" si="4"/>
        <v>274</v>
      </c>
      <c r="D39" s="36">
        <v>52</v>
      </c>
      <c r="E39" s="36">
        <v>27</v>
      </c>
      <c r="F39" s="36">
        <v>3</v>
      </c>
      <c r="G39" s="36">
        <v>14</v>
      </c>
      <c r="H39" s="36">
        <v>13</v>
      </c>
      <c r="I39" s="36">
        <v>27</v>
      </c>
      <c r="J39" s="36">
        <v>52</v>
      </c>
      <c r="K39" s="36">
        <v>29</v>
      </c>
      <c r="L39" s="36">
        <v>8</v>
      </c>
      <c r="M39" s="36">
        <v>0</v>
      </c>
      <c r="N39" s="36">
        <v>2</v>
      </c>
      <c r="O39" s="36">
        <v>0</v>
      </c>
      <c r="P39" s="36">
        <v>3</v>
      </c>
      <c r="Q39" s="36">
        <v>0</v>
      </c>
      <c r="R39" s="36">
        <v>0</v>
      </c>
      <c r="S39" s="36">
        <v>0</v>
      </c>
      <c r="T39" s="36">
        <v>14</v>
      </c>
      <c r="U39" s="36">
        <v>16</v>
      </c>
      <c r="V39" s="36">
        <v>4</v>
      </c>
      <c r="W39" s="36">
        <v>9</v>
      </c>
      <c r="X39" s="36">
        <v>0</v>
      </c>
      <c r="Y39" s="36">
        <v>0</v>
      </c>
      <c r="Z39" s="36">
        <v>1</v>
      </c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</row>
    <row r="40" spans="1:37" s="5" customFormat="1" ht="12" customHeight="1">
      <c r="A40" s="41" t="s">
        <v>175</v>
      </c>
      <c r="B40" s="35">
        <f t="shared" si="2"/>
        <v>4.94256874347372</v>
      </c>
      <c r="C40" s="36">
        <f t="shared" si="4"/>
        <v>568</v>
      </c>
      <c r="D40" s="36">
        <v>34</v>
      </c>
      <c r="E40" s="36">
        <v>114</v>
      </c>
      <c r="F40" s="36">
        <v>20</v>
      </c>
      <c r="G40" s="36">
        <v>17</v>
      </c>
      <c r="H40" s="36">
        <v>21</v>
      </c>
      <c r="I40" s="36">
        <v>33</v>
      </c>
      <c r="J40" s="36">
        <v>56</v>
      </c>
      <c r="K40" s="36">
        <v>125</v>
      </c>
      <c r="L40" s="36">
        <v>3</v>
      </c>
      <c r="M40" s="36">
        <v>0</v>
      </c>
      <c r="N40" s="36">
        <v>27</v>
      </c>
      <c r="O40" s="36">
        <v>10</v>
      </c>
      <c r="P40" s="36">
        <v>2</v>
      </c>
      <c r="Q40" s="36">
        <v>1</v>
      </c>
      <c r="R40" s="36">
        <v>2</v>
      </c>
      <c r="S40" s="36">
        <v>0</v>
      </c>
      <c r="T40" s="36">
        <v>29</v>
      </c>
      <c r="U40" s="36">
        <v>55</v>
      </c>
      <c r="V40" s="36">
        <v>2</v>
      </c>
      <c r="W40" s="36">
        <v>15</v>
      </c>
      <c r="X40" s="36">
        <v>0</v>
      </c>
      <c r="Y40" s="36">
        <v>0</v>
      </c>
      <c r="Z40" s="36">
        <v>2</v>
      </c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</row>
    <row r="41" spans="1:37" s="5" customFormat="1" ht="12" customHeight="1">
      <c r="A41" s="41" t="s">
        <v>330</v>
      </c>
      <c r="B41" s="35">
        <f t="shared" si="2"/>
        <v>10.39853811347024</v>
      </c>
      <c r="C41" s="36">
        <f t="shared" si="4"/>
        <v>1195</v>
      </c>
      <c r="D41" s="36">
        <v>76</v>
      </c>
      <c r="E41" s="36">
        <v>273</v>
      </c>
      <c r="F41" s="36">
        <v>56</v>
      </c>
      <c r="G41" s="36">
        <v>42</v>
      </c>
      <c r="H41" s="36">
        <v>23</v>
      </c>
      <c r="I41" s="36">
        <v>122</v>
      </c>
      <c r="J41" s="36">
        <v>76</v>
      </c>
      <c r="K41" s="36">
        <v>55</v>
      </c>
      <c r="L41" s="36">
        <v>27</v>
      </c>
      <c r="M41" s="36">
        <v>0</v>
      </c>
      <c r="N41" s="36">
        <v>10</v>
      </c>
      <c r="O41" s="36">
        <v>6</v>
      </c>
      <c r="P41" s="36">
        <v>4</v>
      </c>
      <c r="Q41" s="36">
        <v>0</v>
      </c>
      <c r="R41" s="36">
        <v>1</v>
      </c>
      <c r="S41" s="36">
        <v>1</v>
      </c>
      <c r="T41" s="36">
        <v>110</v>
      </c>
      <c r="U41" s="36">
        <v>88</v>
      </c>
      <c r="V41" s="36">
        <v>23</v>
      </c>
      <c r="W41" s="36">
        <v>173</v>
      </c>
      <c r="X41" s="36">
        <v>0</v>
      </c>
      <c r="Y41" s="36">
        <v>0</v>
      </c>
      <c r="Z41" s="36">
        <v>29</v>
      </c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37" s="5" customFormat="1" ht="12" customHeight="1">
      <c r="A42" s="41" t="s">
        <v>169</v>
      </c>
      <c r="B42" s="35">
        <f t="shared" si="2"/>
        <v>6.630699617124956</v>
      </c>
      <c r="C42" s="36">
        <f t="shared" si="4"/>
        <v>762</v>
      </c>
      <c r="D42" s="36">
        <v>17</v>
      </c>
      <c r="E42" s="36">
        <v>159</v>
      </c>
      <c r="F42" s="36">
        <v>19</v>
      </c>
      <c r="G42" s="36">
        <v>10</v>
      </c>
      <c r="H42" s="36">
        <v>13</v>
      </c>
      <c r="I42" s="36">
        <v>33</v>
      </c>
      <c r="J42" s="36">
        <v>19</v>
      </c>
      <c r="K42" s="36">
        <v>231</v>
      </c>
      <c r="L42" s="36">
        <v>3</v>
      </c>
      <c r="M42" s="36">
        <v>1</v>
      </c>
      <c r="N42" s="36">
        <v>141</v>
      </c>
      <c r="O42" s="36">
        <v>5</v>
      </c>
      <c r="P42" s="36">
        <v>1</v>
      </c>
      <c r="Q42" s="36">
        <v>3</v>
      </c>
      <c r="R42" s="36">
        <v>0</v>
      </c>
      <c r="S42" s="36">
        <v>0</v>
      </c>
      <c r="T42" s="36">
        <v>41</v>
      </c>
      <c r="U42" s="36">
        <v>31</v>
      </c>
      <c r="V42" s="36">
        <v>13</v>
      </c>
      <c r="W42" s="36">
        <v>13</v>
      </c>
      <c r="X42" s="36">
        <v>0</v>
      </c>
      <c r="Y42" s="36">
        <v>0</v>
      </c>
      <c r="Z42" s="36">
        <v>9</v>
      </c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</row>
    <row r="43" spans="1:37" s="5" customFormat="1" ht="12" customHeight="1">
      <c r="A43" s="41" t="s">
        <v>331</v>
      </c>
      <c r="B43" s="35">
        <f t="shared" si="2"/>
        <v>0.9484859032370344</v>
      </c>
      <c r="C43" s="36">
        <f t="shared" si="4"/>
        <v>109</v>
      </c>
      <c r="D43" s="36">
        <v>15</v>
      </c>
      <c r="E43" s="36">
        <v>24</v>
      </c>
      <c r="F43" s="36">
        <v>6</v>
      </c>
      <c r="G43" s="36">
        <v>2</v>
      </c>
      <c r="H43" s="36">
        <v>2</v>
      </c>
      <c r="I43" s="36">
        <v>13</v>
      </c>
      <c r="J43" s="36">
        <v>6</v>
      </c>
      <c r="K43" s="36">
        <v>2</v>
      </c>
      <c r="L43" s="36">
        <v>3</v>
      </c>
      <c r="M43" s="36">
        <v>0</v>
      </c>
      <c r="N43" s="36">
        <v>1</v>
      </c>
      <c r="O43" s="36">
        <v>0</v>
      </c>
      <c r="P43" s="36">
        <v>1</v>
      </c>
      <c r="Q43" s="36">
        <v>0</v>
      </c>
      <c r="R43" s="36">
        <v>0</v>
      </c>
      <c r="S43" s="36">
        <v>0</v>
      </c>
      <c r="T43" s="36">
        <v>6</v>
      </c>
      <c r="U43" s="36">
        <v>5</v>
      </c>
      <c r="V43" s="36">
        <v>6</v>
      </c>
      <c r="W43" s="36">
        <v>14</v>
      </c>
      <c r="X43" s="36">
        <v>0</v>
      </c>
      <c r="Y43" s="36">
        <v>0</v>
      </c>
      <c r="Z43" s="36">
        <v>3</v>
      </c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</row>
    <row r="44" spans="1:37" s="5" customFormat="1" ht="12" customHeight="1">
      <c r="A44" s="41" t="s">
        <v>170</v>
      </c>
      <c r="B44" s="35">
        <f t="shared" si="2"/>
        <v>2.0797076226940483</v>
      </c>
      <c r="C44" s="36">
        <f t="shared" si="4"/>
        <v>239</v>
      </c>
      <c r="D44" s="36">
        <v>7</v>
      </c>
      <c r="E44" s="36">
        <v>71</v>
      </c>
      <c r="F44" s="36">
        <v>8</v>
      </c>
      <c r="G44" s="36">
        <v>0</v>
      </c>
      <c r="H44" s="36">
        <v>0</v>
      </c>
      <c r="I44" s="36">
        <v>13</v>
      </c>
      <c r="J44" s="36">
        <v>2</v>
      </c>
      <c r="K44" s="36">
        <v>3</v>
      </c>
      <c r="L44" s="36">
        <v>2</v>
      </c>
      <c r="M44" s="36">
        <v>0</v>
      </c>
      <c r="N44" s="36">
        <v>1</v>
      </c>
      <c r="O44" s="36">
        <v>0</v>
      </c>
      <c r="P44" s="36">
        <v>1</v>
      </c>
      <c r="Q44" s="36">
        <v>0</v>
      </c>
      <c r="R44" s="36">
        <v>0</v>
      </c>
      <c r="S44" s="36">
        <v>0</v>
      </c>
      <c r="T44" s="36">
        <v>4</v>
      </c>
      <c r="U44" s="36">
        <v>13</v>
      </c>
      <c r="V44" s="36">
        <v>1</v>
      </c>
      <c r="W44" s="36">
        <v>88</v>
      </c>
      <c r="X44" s="36">
        <v>0</v>
      </c>
      <c r="Y44" s="36">
        <v>0</v>
      </c>
      <c r="Z44" s="36">
        <v>25</v>
      </c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</row>
    <row r="45" spans="1:37" s="5" customFormat="1" ht="12" customHeight="1">
      <c r="A45" s="42" t="s">
        <v>334</v>
      </c>
      <c r="B45" s="35">
        <f t="shared" si="2"/>
        <v>0.8266620257570485</v>
      </c>
      <c r="C45" s="36">
        <f t="shared" si="4"/>
        <v>95</v>
      </c>
      <c r="D45" s="36">
        <v>10</v>
      </c>
      <c r="E45" s="36">
        <v>16</v>
      </c>
      <c r="F45" s="36">
        <v>3</v>
      </c>
      <c r="G45" s="36">
        <v>0</v>
      </c>
      <c r="H45" s="36">
        <v>5</v>
      </c>
      <c r="I45" s="36">
        <v>4</v>
      </c>
      <c r="J45" s="36">
        <v>3</v>
      </c>
      <c r="K45" s="36">
        <v>8</v>
      </c>
      <c r="L45" s="36">
        <v>0</v>
      </c>
      <c r="M45" s="36">
        <v>0</v>
      </c>
      <c r="N45" s="36">
        <v>2</v>
      </c>
      <c r="O45" s="36">
        <v>0</v>
      </c>
      <c r="P45" s="36">
        <v>0</v>
      </c>
      <c r="Q45" s="36">
        <v>0</v>
      </c>
      <c r="R45" s="36">
        <v>0</v>
      </c>
      <c r="S45" s="36">
        <v>2</v>
      </c>
      <c r="T45" s="36">
        <v>4</v>
      </c>
      <c r="U45" s="36">
        <v>2</v>
      </c>
      <c r="V45" s="36">
        <v>1</v>
      </c>
      <c r="W45" s="36">
        <v>29</v>
      </c>
      <c r="X45" s="36">
        <v>0</v>
      </c>
      <c r="Y45" s="36">
        <v>0</v>
      </c>
      <c r="Z45" s="36">
        <v>6</v>
      </c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</row>
    <row r="46" spans="1:37" s="5" customFormat="1" ht="12" customHeight="1">
      <c r="A46" s="42" t="s">
        <v>176</v>
      </c>
      <c r="B46" s="35">
        <f t="shared" si="2"/>
        <v>0.5395057431256526</v>
      </c>
      <c r="C46" s="36">
        <f t="shared" si="4"/>
        <v>62</v>
      </c>
      <c r="D46" s="36">
        <v>5</v>
      </c>
      <c r="E46" s="36">
        <v>14</v>
      </c>
      <c r="F46" s="36">
        <v>1</v>
      </c>
      <c r="G46" s="36">
        <v>3</v>
      </c>
      <c r="H46" s="36">
        <v>1</v>
      </c>
      <c r="I46" s="36">
        <v>7</v>
      </c>
      <c r="J46" s="36">
        <v>5</v>
      </c>
      <c r="K46" s="36">
        <v>5</v>
      </c>
      <c r="L46" s="36">
        <v>1</v>
      </c>
      <c r="M46" s="36">
        <v>0</v>
      </c>
      <c r="N46" s="36">
        <v>3</v>
      </c>
      <c r="O46" s="36">
        <v>0</v>
      </c>
      <c r="P46" s="36">
        <v>1</v>
      </c>
      <c r="Q46" s="36">
        <v>0</v>
      </c>
      <c r="R46" s="36">
        <v>0</v>
      </c>
      <c r="S46" s="36">
        <v>0</v>
      </c>
      <c r="T46" s="36">
        <v>2</v>
      </c>
      <c r="U46" s="36">
        <v>5</v>
      </c>
      <c r="V46" s="36">
        <v>1</v>
      </c>
      <c r="W46" s="36">
        <v>5</v>
      </c>
      <c r="X46" s="36">
        <v>0</v>
      </c>
      <c r="Y46" s="36">
        <v>0</v>
      </c>
      <c r="Z46" s="36">
        <v>3</v>
      </c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</row>
    <row r="47" spans="1:37" s="5" customFormat="1" ht="12" customHeight="1">
      <c r="A47" s="42" t="s">
        <v>335</v>
      </c>
      <c r="B47" s="35">
        <f t="shared" si="2"/>
        <v>2.32335537765402</v>
      </c>
      <c r="C47" s="36">
        <f t="shared" si="4"/>
        <v>267</v>
      </c>
      <c r="D47" s="36">
        <v>25</v>
      </c>
      <c r="E47" s="36">
        <v>82</v>
      </c>
      <c r="F47" s="36">
        <v>11</v>
      </c>
      <c r="G47" s="36">
        <v>4</v>
      </c>
      <c r="H47" s="36">
        <v>4</v>
      </c>
      <c r="I47" s="36">
        <v>20</v>
      </c>
      <c r="J47" s="36">
        <v>11</v>
      </c>
      <c r="K47" s="36">
        <v>22</v>
      </c>
      <c r="L47" s="36">
        <v>3</v>
      </c>
      <c r="M47" s="36">
        <v>0</v>
      </c>
      <c r="N47" s="36">
        <v>0</v>
      </c>
      <c r="O47" s="36">
        <v>8</v>
      </c>
      <c r="P47" s="36">
        <v>0</v>
      </c>
      <c r="Q47" s="36">
        <v>1</v>
      </c>
      <c r="R47" s="36">
        <v>0</v>
      </c>
      <c r="S47" s="36">
        <v>0</v>
      </c>
      <c r="T47" s="36">
        <v>13</v>
      </c>
      <c r="U47" s="36">
        <v>30</v>
      </c>
      <c r="V47" s="36">
        <v>4</v>
      </c>
      <c r="W47" s="36">
        <v>14</v>
      </c>
      <c r="X47" s="36">
        <v>0</v>
      </c>
      <c r="Y47" s="36">
        <v>0</v>
      </c>
      <c r="Z47" s="36">
        <v>15</v>
      </c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8" spans="1:37" s="5" customFormat="1" ht="12" customHeight="1">
      <c r="A48" s="42" t="s">
        <v>336</v>
      </c>
      <c r="B48" s="35">
        <f t="shared" si="2"/>
        <v>2.419074138531152</v>
      </c>
      <c r="C48" s="36">
        <f t="shared" si="4"/>
        <v>278</v>
      </c>
      <c r="D48" s="36">
        <v>20</v>
      </c>
      <c r="E48" s="36">
        <v>74</v>
      </c>
      <c r="F48" s="36">
        <v>4</v>
      </c>
      <c r="G48" s="36">
        <v>6</v>
      </c>
      <c r="H48" s="36">
        <v>4</v>
      </c>
      <c r="I48" s="36">
        <v>40</v>
      </c>
      <c r="J48" s="36">
        <v>14</v>
      </c>
      <c r="K48" s="36">
        <v>34</v>
      </c>
      <c r="L48" s="36">
        <v>7</v>
      </c>
      <c r="M48" s="36">
        <v>0</v>
      </c>
      <c r="N48" s="36">
        <v>1</v>
      </c>
      <c r="O48" s="36">
        <v>2</v>
      </c>
      <c r="P48" s="36">
        <v>0</v>
      </c>
      <c r="Q48" s="36">
        <v>0</v>
      </c>
      <c r="R48" s="36">
        <v>1</v>
      </c>
      <c r="S48" s="36">
        <v>3</v>
      </c>
      <c r="T48" s="36">
        <v>14</v>
      </c>
      <c r="U48" s="36">
        <v>21</v>
      </c>
      <c r="V48" s="36">
        <v>2</v>
      </c>
      <c r="W48" s="36">
        <v>16</v>
      </c>
      <c r="X48" s="36">
        <v>0</v>
      </c>
      <c r="Y48" s="36">
        <v>0</v>
      </c>
      <c r="Z48" s="36">
        <v>15</v>
      </c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</row>
    <row r="49" spans="1:37" s="5" customFormat="1" ht="12" customHeight="1">
      <c r="A49" s="42" t="s">
        <v>337</v>
      </c>
      <c r="B49" s="35">
        <f t="shared" si="2"/>
        <v>0.02610511660285416</v>
      </c>
      <c r="C49" s="36">
        <f t="shared" si="4"/>
        <v>3</v>
      </c>
      <c r="D49" s="36">
        <v>0</v>
      </c>
      <c r="E49" s="36">
        <v>1</v>
      </c>
      <c r="F49" s="36">
        <v>0</v>
      </c>
      <c r="G49" s="36">
        <v>0</v>
      </c>
      <c r="H49" s="36">
        <v>0</v>
      </c>
      <c r="I49" s="36">
        <v>0</v>
      </c>
      <c r="J49" s="36">
        <v>1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1</v>
      </c>
      <c r="X49" s="36">
        <v>0</v>
      </c>
      <c r="Y49" s="36">
        <v>0</v>
      </c>
      <c r="Z49" s="36">
        <v>0</v>
      </c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</row>
    <row r="50" spans="1:37" s="5" customFormat="1" ht="12" customHeight="1">
      <c r="A50" s="42" t="s">
        <v>338</v>
      </c>
      <c r="B50" s="35">
        <f t="shared" si="2"/>
        <v>3.7765402018795684</v>
      </c>
      <c r="C50" s="36">
        <f t="shared" si="4"/>
        <v>434</v>
      </c>
      <c r="D50" s="36">
        <v>5</v>
      </c>
      <c r="E50" s="36">
        <v>116</v>
      </c>
      <c r="F50" s="36">
        <v>8</v>
      </c>
      <c r="G50" s="36">
        <v>9</v>
      </c>
      <c r="H50" s="36">
        <v>12</v>
      </c>
      <c r="I50" s="36">
        <v>15</v>
      </c>
      <c r="J50" s="36">
        <v>12</v>
      </c>
      <c r="K50" s="36">
        <v>29</v>
      </c>
      <c r="L50" s="36">
        <v>2</v>
      </c>
      <c r="M50" s="36">
        <v>0</v>
      </c>
      <c r="N50" s="36">
        <v>7</v>
      </c>
      <c r="O50" s="36">
        <v>5</v>
      </c>
      <c r="P50" s="36">
        <v>2</v>
      </c>
      <c r="Q50" s="36">
        <v>0</v>
      </c>
      <c r="R50" s="36">
        <v>2</v>
      </c>
      <c r="S50" s="36">
        <v>5</v>
      </c>
      <c r="T50" s="36">
        <v>51</v>
      </c>
      <c r="U50" s="36">
        <v>121</v>
      </c>
      <c r="V50" s="36">
        <v>15</v>
      </c>
      <c r="W50" s="36">
        <v>13</v>
      </c>
      <c r="X50" s="36">
        <v>0</v>
      </c>
      <c r="Y50" s="36">
        <v>0</v>
      </c>
      <c r="Z50" s="36">
        <v>5</v>
      </c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  <row r="51" spans="1:37" s="5" customFormat="1" ht="12" customHeight="1">
      <c r="A51" s="42" t="s">
        <v>339</v>
      </c>
      <c r="B51" s="35">
        <f t="shared" si="2"/>
        <v>0.8701705534284719</v>
      </c>
      <c r="C51" s="36">
        <f t="shared" si="4"/>
        <v>100</v>
      </c>
      <c r="D51" s="36">
        <v>7</v>
      </c>
      <c r="E51" s="36">
        <v>20</v>
      </c>
      <c r="F51" s="36">
        <v>5</v>
      </c>
      <c r="G51" s="36">
        <v>2</v>
      </c>
      <c r="H51" s="36">
        <v>0</v>
      </c>
      <c r="I51" s="36">
        <v>5</v>
      </c>
      <c r="J51" s="36">
        <v>7</v>
      </c>
      <c r="K51" s="36">
        <v>19</v>
      </c>
      <c r="L51" s="36">
        <v>4</v>
      </c>
      <c r="M51" s="36">
        <v>0</v>
      </c>
      <c r="N51" s="36">
        <v>11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1</v>
      </c>
      <c r="U51" s="36">
        <v>14</v>
      </c>
      <c r="V51" s="36">
        <v>3</v>
      </c>
      <c r="W51" s="36">
        <v>1</v>
      </c>
      <c r="X51" s="36">
        <v>0</v>
      </c>
      <c r="Y51" s="36">
        <v>0</v>
      </c>
      <c r="Z51" s="36">
        <v>1</v>
      </c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</row>
    <row r="52" spans="1:256" s="7" customFormat="1" ht="12" customHeight="1" thickBot="1">
      <c r="A52" s="52" t="s">
        <v>340</v>
      </c>
      <c r="B52" s="44">
        <f t="shared" si="2"/>
        <v>0.23494604942568745</v>
      </c>
      <c r="C52" s="45">
        <f t="shared" si="4"/>
        <v>27</v>
      </c>
      <c r="D52" s="36">
        <v>2</v>
      </c>
      <c r="E52" s="36">
        <v>6</v>
      </c>
      <c r="F52" s="36">
        <v>0</v>
      </c>
      <c r="G52" s="36">
        <v>0</v>
      </c>
      <c r="H52" s="36">
        <v>0</v>
      </c>
      <c r="I52" s="36">
        <v>1</v>
      </c>
      <c r="J52" s="36">
        <v>5</v>
      </c>
      <c r="K52" s="36">
        <v>5</v>
      </c>
      <c r="L52" s="36">
        <v>0</v>
      </c>
      <c r="M52" s="36">
        <v>0</v>
      </c>
      <c r="N52" s="36">
        <v>0</v>
      </c>
      <c r="O52" s="36">
        <v>1</v>
      </c>
      <c r="P52" s="36">
        <v>0</v>
      </c>
      <c r="Q52" s="36">
        <v>0</v>
      </c>
      <c r="R52" s="36">
        <v>0</v>
      </c>
      <c r="S52" s="36">
        <v>0</v>
      </c>
      <c r="T52" s="36">
        <v>2</v>
      </c>
      <c r="U52" s="36">
        <v>2</v>
      </c>
      <c r="V52" s="36">
        <v>0</v>
      </c>
      <c r="W52" s="36">
        <v>2</v>
      </c>
      <c r="X52" s="36">
        <v>0</v>
      </c>
      <c r="Y52" s="36">
        <v>0</v>
      </c>
      <c r="Z52" s="36">
        <v>1</v>
      </c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33" customFormat="1" ht="15" customHeight="1">
      <c r="A53" s="46" t="s">
        <v>363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33" customFormat="1" ht="11.25" customHeight="1">
      <c r="A54" s="33" t="s">
        <v>364</v>
      </c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="5" customFormat="1" ht="4.5" customHeight="1"/>
    <row r="56" spans="1:26" s="5" customFormat="1" ht="10.5" customHeight="1">
      <c r="A56" s="92" t="s">
        <v>343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2" t="s">
        <v>344</v>
      </c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</row>
  </sheetData>
  <mergeCells count="29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L1:Z1"/>
    <mergeCell ref="L2:X2"/>
    <mergeCell ref="L3:L4"/>
    <mergeCell ref="M3:M4"/>
    <mergeCell ref="N3:N4"/>
    <mergeCell ref="O3:O4"/>
    <mergeCell ref="P3:P4"/>
    <mergeCell ref="Q3:Q4"/>
    <mergeCell ref="R3:R4"/>
    <mergeCell ref="S3:S4"/>
    <mergeCell ref="A56:K56"/>
    <mergeCell ref="L56:Z56"/>
    <mergeCell ref="T3:T4"/>
    <mergeCell ref="U3:U4"/>
    <mergeCell ref="V3:V4"/>
    <mergeCell ref="W3:Z3"/>
    <mergeCell ref="I3:I4"/>
    <mergeCell ref="J3:J4"/>
    <mergeCell ref="K3:K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5"/>
  <sheetViews>
    <sheetView workbookViewId="0" topLeftCell="A1">
      <selection activeCell="A1" sqref="A1:K1"/>
    </sheetView>
  </sheetViews>
  <sheetFormatPr defaultColWidth="9.00390625" defaultRowHeight="16.5"/>
  <cols>
    <col min="1" max="1" width="28.625" style="6" customWidth="1"/>
    <col min="2" max="2" width="6.375" style="6" customWidth="1"/>
    <col min="3" max="11" width="5.75390625" style="6" customWidth="1"/>
    <col min="12" max="12" width="5.625" style="6" customWidth="1"/>
    <col min="13" max="26" width="5.75390625" style="6" customWidth="1"/>
    <col min="27" max="16384" width="8.875" style="6" customWidth="1"/>
  </cols>
  <sheetData>
    <row r="1" spans="1:26" s="4" customFormat="1" ht="30.75" customHeight="1">
      <c r="A1" s="74" t="s">
        <v>287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90" t="s">
        <v>62</v>
      </c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s="5" customFormat="1" ht="13.5" customHeight="1" thickBot="1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83" t="s">
        <v>356</v>
      </c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33" t="s">
        <v>60</v>
      </c>
      <c r="Z2" s="33"/>
    </row>
    <row r="3" spans="1:26" s="49" customFormat="1" ht="24" customHeight="1">
      <c r="A3" s="76" t="s">
        <v>254</v>
      </c>
      <c r="B3" s="91" t="s">
        <v>255</v>
      </c>
      <c r="C3" s="94" t="s">
        <v>256</v>
      </c>
      <c r="D3" s="94"/>
      <c r="E3" s="94"/>
      <c r="F3" s="94"/>
      <c r="G3" s="94"/>
      <c r="H3" s="94" t="s">
        <v>257</v>
      </c>
      <c r="I3" s="94"/>
      <c r="J3" s="94"/>
      <c r="K3" s="48" t="s">
        <v>61</v>
      </c>
      <c r="L3" s="89" t="s">
        <v>258</v>
      </c>
      <c r="M3" s="89"/>
      <c r="N3" s="89"/>
      <c r="O3" s="89"/>
      <c r="P3" s="89"/>
      <c r="Q3" s="89"/>
      <c r="R3" s="91"/>
      <c r="S3" s="47" t="s">
        <v>259</v>
      </c>
      <c r="T3" s="94" t="s">
        <v>260</v>
      </c>
      <c r="U3" s="94"/>
      <c r="V3" s="47" t="s">
        <v>261</v>
      </c>
      <c r="W3" s="47" t="s">
        <v>262</v>
      </c>
      <c r="X3" s="95" t="s">
        <v>263</v>
      </c>
      <c r="Y3" s="89"/>
      <c r="Z3" s="89"/>
    </row>
    <row r="4" spans="1:26" s="49" customFormat="1" ht="48" customHeight="1" thickBot="1">
      <c r="A4" s="77"/>
      <c r="B4" s="79"/>
      <c r="C4" s="38" t="s">
        <v>264</v>
      </c>
      <c r="D4" s="39" t="s">
        <v>265</v>
      </c>
      <c r="E4" s="39" t="s">
        <v>266</v>
      </c>
      <c r="F4" s="39" t="s">
        <v>267</v>
      </c>
      <c r="G4" s="39" t="s">
        <v>268</v>
      </c>
      <c r="H4" s="39" t="s">
        <v>269</v>
      </c>
      <c r="I4" s="39" t="s">
        <v>270</v>
      </c>
      <c r="J4" s="39" t="s">
        <v>271</v>
      </c>
      <c r="K4" s="50" t="s">
        <v>272</v>
      </c>
      <c r="L4" s="50" t="s">
        <v>273</v>
      </c>
      <c r="M4" s="53" t="s">
        <v>274</v>
      </c>
      <c r="N4" s="54" t="s">
        <v>275</v>
      </c>
      <c r="O4" s="53" t="s">
        <v>276</v>
      </c>
      <c r="P4" s="53" t="s">
        <v>277</v>
      </c>
      <c r="Q4" s="54" t="s">
        <v>278</v>
      </c>
      <c r="R4" s="53" t="s">
        <v>279</v>
      </c>
      <c r="S4" s="39" t="s">
        <v>280</v>
      </c>
      <c r="T4" s="39" t="s">
        <v>281</v>
      </c>
      <c r="U4" s="38" t="s">
        <v>282</v>
      </c>
      <c r="V4" s="39" t="s">
        <v>283</v>
      </c>
      <c r="W4" s="38" t="s">
        <v>262</v>
      </c>
      <c r="X4" s="53" t="s">
        <v>284</v>
      </c>
      <c r="Y4" s="53" t="s">
        <v>285</v>
      </c>
      <c r="Z4" s="55" t="s">
        <v>286</v>
      </c>
    </row>
    <row r="5" spans="1:26" s="57" customFormat="1" ht="12" customHeight="1">
      <c r="A5" s="56" t="s">
        <v>288</v>
      </c>
      <c r="B5" s="35">
        <f>SUM(C5:Z5)</f>
        <v>100.00000000000001</v>
      </c>
      <c r="C5" s="35">
        <f aca="true" t="shared" si="0" ref="C5:Z5">C6/$B$6*100</f>
        <v>0.4263835711799513</v>
      </c>
      <c r="D5" s="35">
        <f t="shared" si="0"/>
        <v>4.255134006265228</v>
      </c>
      <c r="E5" s="35">
        <f t="shared" si="0"/>
        <v>0.7222415593456317</v>
      </c>
      <c r="F5" s="35">
        <f t="shared" si="0"/>
        <v>0.6874347372084928</v>
      </c>
      <c r="G5" s="35">
        <f t="shared" si="0"/>
        <v>12.878524190741386</v>
      </c>
      <c r="H5" s="35">
        <f t="shared" si="0"/>
        <v>1.7925513400626523</v>
      </c>
      <c r="I5" s="35">
        <f t="shared" si="0"/>
        <v>4.968673860076575</v>
      </c>
      <c r="J5" s="35">
        <f t="shared" si="0"/>
        <v>10.241907413853117</v>
      </c>
      <c r="K5" s="35">
        <f t="shared" si="0"/>
        <v>0.8005569091541943</v>
      </c>
      <c r="L5" s="35">
        <f t="shared" si="0"/>
        <v>0.2958579881656805</v>
      </c>
      <c r="M5" s="35">
        <f t="shared" si="0"/>
        <v>0.2784545770971111</v>
      </c>
      <c r="N5" s="35">
        <f t="shared" si="0"/>
        <v>0.19143752175426382</v>
      </c>
      <c r="O5" s="35">
        <f t="shared" si="0"/>
        <v>0.7831534980856248</v>
      </c>
      <c r="P5" s="35">
        <f t="shared" si="0"/>
        <v>4.16811695092238</v>
      </c>
      <c r="Q5" s="35">
        <f t="shared" si="0"/>
        <v>4.690219282979464</v>
      </c>
      <c r="R5" s="35">
        <f t="shared" si="0"/>
        <v>2.706230421162548</v>
      </c>
      <c r="S5" s="35">
        <f t="shared" si="0"/>
        <v>6.491472328576401</v>
      </c>
      <c r="T5" s="35">
        <f t="shared" si="0"/>
        <v>2.3059519665854507</v>
      </c>
      <c r="U5" s="35">
        <f t="shared" si="0"/>
        <v>9.77201531500174</v>
      </c>
      <c r="V5" s="35">
        <f t="shared" si="0"/>
        <v>2.63661677688827</v>
      </c>
      <c r="W5" s="35">
        <f t="shared" si="0"/>
        <v>9.545770971110338</v>
      </c>
      <c r="X5" s="35">
        <f t="shared" si="0"/>
        <v>10.276714235990255</v>
      </c>
      <c r="Y5" s="35">
        <f t="shared" si="0"/>
        <v>4.002784545770971</v>
      </c>
      <c r="Z5" s="35">
        <f t="shared" si="0"/>
        <v>5.081796032022276</v>
      </c>
    </row>
    <row r="6" spans="1:26" s="5" customFormat="1" ht="15.75" customHeight="1">
      <c r="A6" s="41" t="s">
        <v>215</v>
      </c>
      <c r="B6" s="37">
        <f>SUM(B7,B8,B9,B37:B52)</f>
        <v>11492</v>
      </c>
      <c r="C6" s="37">
        <f aca="true" t="shared" si="1" ref="C6:L6">SUM(C7,C8,C9,C37:C52)</f>
        <v>49</v>
      </c>
      <c r="D6" s="37">
        <f t="shared" si="1"/>
        <v>489</v>
      </c>
      <c r="E6" s="37">
        <f t="shared" si="1"/>
        <v>83</v>
      </c>
      <c r="F6" s="37">
        <f t="shared" si="1"/>
        <v>79</v>
      </c>
      <c r="G6" s="37">
        <f t="shared" si="1"/>
        <v>1480</v>
      </c>
      <c r="H6" s="37">
        <f t="shared" si="1"/>
        <v>206</v>
      </c>
      <c r="I6" s="37">
        <f t="shared" si="1"/>
        <v>571</v>
      </c>
      <c r="J6" s="37">
        <f t="shared" si="1"/>
        <v>1177</v>
      </c>
      <c r="K6" s="37">
        <f t="shared" si="1"/>
        <v>92</v>
      </c>
      <c r="L6" s="37">
        <f t="shared" si="1"/>
        <v>34</v>
      </c>
      <c r="M6" s="37">
        <f aca="true" t="shared" si="2" ref="M6:Z6">SUM(M7,M8,M9,M37:M52)</f>
        <v>32</v>
      </c>
      <c r="N6" s="37">
        <f t="shared" si="2"/>
        <v>22</v>
      </c>
      <c r="O6" s="37">
        <f t="shared" si="2"/>
        <v>90</v>
      </c>
      <c r="P6" s="37">
        <f t="shared" si="2"/>
        <v>479</v>
      </c>
      <c r="Q6" s="37">
        <f t="shared" si="2"/>
        <v>539</v>
      </c>
      <c r="R6" s="37">
        <f t="shared" si="2"/>
        <v>311</v>
      </c>
      <c r="S6" s="37">
        <f t="shared" si="2"/>
        <v>746</v>
      </c>
      <c r="T6" s="37">
        <f t="shared" si="2"/>
        <v>265</v>
      </c>
      <c r="U6" s="37">
        <f t="shared" si="2"/>
        <v>1123</v>
      </c>
      <c r="V6" s="37">
        <f t="shared" si="2"/>
        <v>303</v>
      </c>
      <c r="W6" s="37">
        <f t="shared" si="2"/>
        <v>1097</v>
      </c>
      <c r="X6" s="37">
        <f t="shared" si="2"/>
        <v>1181</v>
      </c>
      <c r="Y6" s="37">
        <f t="shared" si="2"/>
        <v>460</v>
      </c>
      <c r="Z6" s="37">
        <f t="shared" si="2"/>
        <v>584</v>
      </c>
    </row>
    <row r="7" spans="1:26" s="5" customFormat="1" ht="12" customHeight="1">
      <c r="A7" s="41" t="s">
        <v>168</v>
      </c>
      <c r="B7" s="37">
        <f>SUM(C7:Z7)</f>
        <v>27</v>
      </c>
      <c r="C7" s="37">
        <v>0</v>
      </c>
      <c r="D7" s="37">
        <v>1</v>
      </c>
      <c r="E7" s="37">
        <v>1</v>
      </c>
      <c r="F7" s="37">
        <v>1</v>
      </c>
      <c r="G7" s="37">
        <v>0</v>
      </c>
      <c r="H7" s="37">
        <v>2</v>
      </c>
      <c r="I7" s="37">
        <v>1</v>
      </c>
      <c r="J7" s="37">
        <v>3</v>
      </c>
      <c r="K7" s="37">
        <v>0</v>
      </c>
      <c r="L7" s="37">
        <v>0</v>
      </c>
      <c r="M7" s="37">
        <v>1</v>
      </c>
      <c r="N7" s="37">
        <v>0</v>
      </c>
      <c r="O7" s="37">
        <v>0</v>
      </c>
      <c r="P7" s="37">
        <v>1</v>
      </c>
      <c r="Q7" s="37">
        <v>0</v>
      </c>
      <c r="R7" s="37">
        <v>0</v>
      </c>
      <c r="S7" s="37">
        <v>1</v>
      </c>
      <c r="T7" s="37">
        <v>1</v>
      </c>
      <c r="U7" s="37">
        <v>2</v>
      </c>
      <c r="V7" s="37">
        <v>0</v>
      </c>
      <c r="W7" s="37">
        <v>2</v>
      </c>
      <c r="X7" s="37">
        <v>6</v>
      </c>
      <c r="Y7" s="37">
        <v>0</v>
      </c>
      <c r="Z7" s="37">
        <v>4</v>
      </c>
    </row>
    <row r="8" spans="1:34" s="5" customFormat="1" ht="12" customHeight="1">
      <c r="A8" s="41" t="s">
        <v>58</v>
      </c>
      <c r="B8" s="37">
        <f>SUM(C8:Z8)</f>
        <v>14</v>
      </c>
      <c r="C8" s="37">
        <v>0</v>
      </c>
      <c r="D8" s="37">
        <v>2</v>
      </c>
      <c r="E8" s="37">
        <v>0</v>
      </c>
      <c r="F8" s="37">
        <v>0</v>
      </c>
      <c r="G8" s="37">
        <v>2</v>
      </c>
      <c r="H8" s="37">
        <v>1</v>
      </c>
      <c r="I8" s="37">
        <v>3</v>
      </c>
      <c r="J8" s="37">
        <v>1</v>
      </c>
      <c r="K8" s="37">
        <v>1</v>
      </c>
      <c r="L8" s="37">
        <v>0</v>
      </c>
      <c r="M8" s="37">
        <v>0</v>
      </c>
      <c r="N8" s="37">
        <v>0</v>
      </c>
      <c r="O8" s="37">
        <v>0</v>
      </c>
      <c r="P8" s="37">
        <v>1</v>
      </c>
      <c r="Q8" s="37">
        <v>0</v>
      </c>
      <c r="R8" s="37">
        <v>1</v>
      </c>
      <c r="S8" s="37">
        <v>0</v>
      </c>
      <c r="T8" s="37">
        <v>0</v>
      </c>
      <c r="U8" s="37">
        <v>1</v>
      </c>
      <c r="V8" s="37">
        <v>0</v>
      </c>
      <c r="W8" s="37">
        <v>1</v>
      </c>
      <c r="X8" s="37">
        <v>0</v>
      </c>
      <c r="Y8" s="37">
        <v>0</v>
      </c>
      <c r="Z8" s="37">
        <v>0</v>
      </c>
      <c r="AA8" s="31"/>
      <c r="AB8" s="31"/>
      <c r="AC8" s="31"/>
      <c r="AD8" s="31"/>
      <c r="AE8" s="31"/>
      <c r="AF8" s="31"/>
      <c r="AG8" s="31"/>
      <c r="AH8" s="31"/>
    </row>
    <row r="9" spans="1:26" s="5" customFormat="1" ht="13.5" customHeight="1">
      <c r="A9" s="41" t="s">
        <v>289</v>
      </c>
      <c r="B9" s="37">
        <f>SUM(B10:B36)</f>
        <v>6642</v>
      </c>
      <c r="C9" s="37">
        <f>SUM(C10:C36)</f>
        <v>46</v>
      </c>
      <c r="D9" s="37">
        <f aca="true" t="shared" si="3" ref="D9:Z9">SUM(D10:D36)</f>
        <v>448</v>
      </c>
      <c r="E9" s="37">
        <f t="shared" si="3"/>
        <v>64</v>
      </c>
      <c r="F9" s="37">
        <f t="shared" si="3"/>
        <v>65</v>
      </c>
      <c r="G9" s="37">
        <f t="shared" si="3"/>
        <v>1393</v>
      </c>
      <c r="H9" s="37">
        <f t="shared" si="3"/>
        <v>139</v>
      </c>
      <c r="I9" s="37">
        <f t="shared" si="3"/>
        <v>340</v>
      </c>
      <c r="J9" s="37">
        <f t="shared" si="3"/>
        <v>241</v>
      </c>
      <c r="K9" s="37">
        <f t="shared" si="3"/>
        <v>65</v>
      </c>
      <c r="L9" s="37">
        <f t="shared" si="3"/>
        <v>30</v>
      </c>
      <c r="M9" s="37">
        <f t="shared" si="3"/>
        <v>26</v>
      </c>
      <c r="N9" s="37">
        <f t="shared" si="3"/>
        <v>10</v>
      </c>
      <c r="O9" s="37">
        <f t="shared" si="3"/>
        <v>50</v>
      </c>
      <c r="P9" s="37">
        <f t="shared" si="3"/>
        <v>336</v>
      </c>
      <c r="Q9" s="37">
        <f t="shared" si="3"/>
        <v>328</v>
      </c>
      <c r="R9" s="37">
        <f t="shared" si="3"/>
        <v>225</v>
      </c>
      <c r="S9" s="37">
        <f t="shared" si="3"/>
        <v>360</v>
      </c>
      <c r="T9" s="37">
        <f t="shared" si="3"/>
        <v>199</v>
      </c>
      <c r="U9" s="37">
        <f t="shared" si="3"/>
        <v>802</v>
      </c>
      <c r="V9" s="37">
        <f t="shared" si="3"/>
        <v>155</v>
      </c>
      <c r="W9" s="37">
        <f t="shared" si="3"/>
        <v>432</v>
      </c>
      <c r="X9" s="37">
        <f t="shared" si="3"/>
        <v>467</v>
      </c>
      <c r="Y9" s="37">
        <f t="shared" si="3"/>
        <v>140</v>
      </c>
      <c r="Z9" s="37">
        <f t="shared" si="3"/>
        <v>281</v>
      </c>
    </row>
    <row r="10" spans="1:26" s="5" customFormat="1" ht="12" customHeight="1">
      <c r="A10" s="43" t="s">
        <v>309</v>
      </c>
      <c r="B10" s="37">
        <f aca="true" t="shared" si="4" ref="B10:B52">SUM(C10:Z10)</f>
        <v>473</v>
      </c>
      <c r="C10" s="37">
        <v>0</v>
      </c>
      <c r="D10" s="37">
        <v>35</v>
      </c>
      <c r="E10" s="37">
        <v>6</v>
      </c>
      <c r="F10" s="37">
        <v>2</v>
      </c>
      <c r="G10" s="37">
        <v>47</v>
      </c>
      <c r="H10" s="37">
        <v>6</v>
      </c>
      <c r="I10" s="37">
        <v>49</v>
      </c>
      <c r="J10" s="37">
        <v>22</v>
      </c>
      <c r="K10" s="37">
        <v>3</v>
      </c>
      <c r="L10" s="37">
        <v>0</v>
      </c>
      <c r="M10" s="37">
        <v>0</v>
      </c>
      <c r="N10" s="37">
        <v>0</v>
      </c>
      <c r="O10" s="37">
        <v>4</v>
      </c>
      <c r="P10" s="37">
        <v>26</v>
      </c>
      <c r="Q10" s="37">
        <v>30</v>
      </c>
      <c r="R10" s="37">
        <v>21</v>
      </c>
      <c r="S10" s="37">
        <v>28</v>
      </c>
      <c r="T10" s="37">
        <v>11</v>
      </c>
      <c r="U10" s="37">
        <v>16</v>
      </c>
      <c r="V10" s="37">
        <v>11</v>
      </c>
      <c r="W10" s="37">
        <v>54</v>
      </c>
      <c r="X10" s="37">
        <v>46</v>
      </c>
      <c r="Y10" s="37">
        <v>9</v>
      </c>
      <c r="Z10" s="37">
        <v>47</v>
      </c>
    </row>
    <row r="11" spans="1:26" s="5" customFormat="1" ht="12" customHeight="1">
      <c r="A11" s="43" t="s">
        <v>310</v>
      </c>
      <c r="B11" s="37">
        <f t="shared" si="4"/>
        <v>34</v>
      </c>
      <c r="C11" s="37">
        <v>0</v>
      </c>
      <c r="D11" s="37">
        <v>1</v>
      </c>
      <c r="E11" s="37">
        <v>0</v>
      </c>
      <c r="F11" s="37">
        <v>0</v>
      </c>
      <c r="G11" s="37">
        <v>0</v>
      </c>
      <c r="H11" s="37">
        <v>0</v>
      </c>
      <c r="I11" s="37">
        <v>5</v>
      </c>
      <c r="J11" s="37">
        <v>1</v>
      </c>
      <c r="K11" s="37">
        <v>2</v>
      </c>
      <c r="L11" s="37">
        <v>1</v>
      </c>
      <c r="M11" s="37">
        <v>0</v>
      </c>
      <c r="N11" s="37">
        <v>0</v>
      </c>
      <c r="O11" s="37">
        <v>0</v>
      </c>
      <c r="P11" s="37">
        <v>2</v>
      </c>
      <c r="Q11" s="37">
        <v>1</v>
      </c>
      <c r="R11" s="37">
        <v>2</v>
      </c>
      <c r="S11" s="37">
        <v>5</v>
      </c>
      <c r="T11" s="37">
        <v>1</v>
      </c>
      <c r="U11" s="37">
        <v>4</v>
      </c>
      <c r="V11" s="37">
        <v>1</v>
      </c>
      <c r="W11" s="37">
        <v>6</v>
      </c>
      <c r="X11" s="37">
        <v>0</v>
      </c>
      <c r="Y11" s="37">
        <v>0</v>
      </c>
      <c r="Z11" s="37">
        <v>2</v>
      </c>
    </row>
    <row r="12" spans="1:26" s="5" customFormat="1" ht="12" customHeight="1">
      <c r="A12" s="43" t="s">
        <v>311</v>
      </c>
      <c r="B12" s="37">
        <f t="shared" si="4"/>
        <v>1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1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</row>
    <row r="13" spans="1:26" s="5" customFormat="1" ht="12" customHeight="1">
      <c r="A13" s="43" t="s">
        <v>218</v>
      </c>
      <c r="B13" s="37">
        <f t="shared" si="4"/>
        <v>288</v>
      </c>
      <c r="C13" s="37">
        <v>6</v>
      </c>
      <c r="D13" s="37">
        <v>50</v>
      </c>
      <c r="E13" s="37">
        <v>0</v>
      </c>
      <c r="F13" s="37">
        <v>3</v>
      </c>
      <c r="G13" s="37">
        <v>46</v>
      </c>
      <c r="H13" s="37">
        <v>2</v>
      </c>
      <c r="I13" s="37">
        <v>20</v>
      </c>
      <c r="J13" s="37">
        <v>10</v>
      </c>
      <c r="K13" s="37">
        <v>4</v>
      </c>
      <c r="L13" s="37">
        <v>0</v>
      </c>
      <c r="M13" s="37">
        <v>2</v>
      </c>
      <c r="N13" s="37">
        <v>0</v>
      </c>
      <c r="O13" s="37">
        <v>0</v>
      </c>
      <c r="P13" s="37">
        <v>17</v>
      </c>
      <c r="Q13" s="37">
        <v>25</v>
      </c>
      <c r="R13" s="37">
        <v>17</v>
      </c>
      <c r="S13" s="37">
        <v>15</v>
      </c>
      <c r="T13" s="37">
        <v>6</v>
      </c>
      <c r="U13" s="37">
        <v>10</v>
      </c>
      <c r="V13" s="37">
        <v>7</v>
      </c>
      <c r="W13" s="37">
        <v>25</v>
      </c>
      <c r="X13" s="37">
        <v>12</v>
      </c>
      <c r="Y13" s="37">
        <v>4</v>
      </c>
      <c r="Z13" s="37">
        <v>7</v>
      </c>
    </row>
    <row r="14" spans="1:26" s="5" customFormat="1" ht="12" customHeight="1">
      <c r="A14" s="43" t="s">
        <v>312</v>
      </c>
      <c r="B14" s="37">
        <f t="shared" si="4"/>
        <v>38</v>
      </c>
      <c r="C14" s="37">
        <v>0</v>
      </c>
      <c r="D14" s="37">
        <v>2</v>
      </c>
      <c r="E14" s="37">
        <v>0</v>
      </c>
      <c r="F14" s="37">
        <v>0</v>
      </c>
      <c r="G14" s="37">
        <v>5</v>
      </c>
      <c r="H14" s="37">
        <v>1</v>
      </c>
      <c r="I14" s="37">
        <v>0</v>
      </c>
      <c r="J14" s="37">
        <v>5</v>
      </c>
      <c r="K14" s="37">
        <v>0</v>
      </c>
      <c r="L14" s="37">
        <v>0</v>
      </c>
      <c r="M14" s="37">
        <v>0</v>
      </c>
      <c r="N14" s="37">
        <v>1</v>
      </c>
      <c r="O14" s="37">
        <v>0</v>
      </c>
      <c r="P14" s="37">
        <v>6</v>
      </c>
      <c r="Q14" s="37">
        <v>3</v>
      </c>
      <c r="R14" s="37">
        <v>0</v>
      </c>
      <c r="S14" s="37">
        <v>0</v>
      </c>
      <c r="T14" s="37">
        <v>0</v>
      </c>
      <c r="U14" s="37">
        <v>1</v>
      </c>
      <c r="V14" s="37">
        <v>3</v>
      </c>
      <c r="W14" s="37">
        <v>3</v>
      </c>
      <c r="X14" s="37">
        <v>6</v>
      </c>
      <c r="Y14" s="37">
        <v>0</v>
      </c>
      <c r="Z14" s="37">
        <v>2</v>
      </c>
    </row>
    <row r="15" spans="1:26" s="5" customFormat="1" ht="12" customHeight="1">
      <c r="A15" s="43" t="s">
        <v>219</v>
      </c>
      <c r="B15" s="37">
        <f t="shared" si="4"/>
        <v>64</v>
      </c>
      <c r="C15" s="37">
        <v>0</v>
      </c>
      <c r="D15" s="37">
        <v>6</v>
      </c>
      <c r="E15" s="37">
        <v>0</v>
      </c>
      <c r="F15" s="37">
        <v>1</v>
      </c>
      <c r="G15" s="37">
        <v>13</v>
      </c>
      <c r="H15" s="37">
        <v>0</v>
      </c>
      <c r="I15" s="37">
        <v>3</v>
      </c>
      <c r="J15" s="37">
        <v>2</v>
      </c>
      <c r="K15" s="37">
        <v>1</v>
      </c>
      <c r="L15" s="37">
        <v>0</v>
      </c>
      <c r="M15" s="37">
        <v>0</v>
      </c>
      <c r="N15" s="37">
        <v>0</v>
      </c>
      <c r="O15" s="37">
        <v>1</v>
      </c>
      <c r="P15" s="37">
        <v>5</v>
      </c>
      <c r="Q15" s="37">
        <v>5</v>
      </c>
      <c r="R15" s="37">
        <v>3</v>
      </c>
      <c r="S15" s="37">
        <v>1</v>
      </c>
      <c r="T15" s="37">
        <v>0</v>
      </c>
      <c r="U15" s="37">
        <v>3</v>
      </c>
      <c r="V15" s="37">
        <v>1</v>
      </c>
      <c r="W15" s="37">
        <v>5</v>
      </c>
      <c r="X15" s="37">
        <v>7</v>
      </c>
      <c r="Y15" s="37">
        <v>2</v>
      </c>
      <c r="Z15" s="37">
        <v>5</v>
      </c>
    </row>
    <row r="16" spans="1:26" s="5" customFormat="1" ht="12" customHeight="1">
      <c r="A16" s="43" t="s">
        <v>313</v>
      </c>
      <c r="B16" s="37">
        <f t="shared" si="4"/>
        <v>23</v>
      </c>
      <c r="C16" s="37">
        <v>0</v>
      </c>
      <c r="D16" s="37">
        <v>1</v>
      </c>
      <c r="E16" s="37">
        <v>8</v>
      </c>
      <c r="F16" s="37">
        <v>0</v>
      </c>
      <c r="G16" s="37">
        <v>1</v>
      </c>
      <c r="H16" s="37">
        <v>0</v>
      </c>
      <c r="I16" s="37">
        <v>5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1</v>
      </c>
      <c r="P16" s="37">
        <v>1</v>
      </c>
      <c r="Q16" s="37">
        <v>0</v>
      </c>
      <c r="R16" s="37">
        <v>0</v>
      </c>
      <c r="S16" s="37">
        <v>1</v>
      </c>
      <c r="T16" s="37">
        <v>1</v>
      </c>
      <c r="U16" s="37">
        <v>4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</row>
    <row r="17" spans="1:26" s="5" customFormat="1" ht="12" customHeight="1">
      <c r="A17" s="43" t="s">
        <v>220</v>
      </c>
      <c r="B17" s="37">
        <f t="shared" si="4"/>
        <v>162</v>
      </c>
      <c r="C17" s="37">
        <v>3</v>
      </c>
      <c r="D17" s="37">
        <v>40</v>
      </c>
      <c r="E17" s="37">
        <v>3</v>
      </c>
      <c r="F17" s="37">
        <v>2</v>
      </c>
      <c r="G17" s="37">
        <v>22</v>
      </c>
      <c r="H17" s="37">
        <v>4</v>
      </c>
      <c r="I17" s="37">
        <v>14</v>
      </c>
      <c r="J17" s="37">
        <v>3</v>
      </c>
      <c r="K17" s="37">
        <v>1</v>
      </c>
      <c r="L17" s="37">
        <v>0</v>
      </c>
      <c r="M17" s="37">
        <v>0</v>
      </c>
      <c r="N17" s="37">
        <v>0</v>
      </c>
      <c r="O17" s="37">
        <v>2</v>
      </c>
      <c r="P17" s="37">
        <v>7</v>
      </c>
      <c r="Q17" s="37">
        <v>5</v>
      </c>
      <c r="R17" s="37">
        <v>1</v>
      </c>
      <c r="S17" s="37">
        <v>9</v>
      </c>
      <c r="T17" s="37">
        <v>7</v>
      </c>
      <c r="U17" s="37">
        <v>6</v>
      </c>
      <c r="V17" s="37">
        <v>5</v>
      </c>
      <c r="W17" s="37">
        <v>12</v>
      </c>
      <c r="X17" s="37">
        <v>6</v>
      </c>
      <c r="Y17" s="37">
        <v>1</v>
      </c>
      <c r="Z17" s="37">
        <v>9</v>
      </c>
    </row>
    <row r="18" spans="1:26" s="5" customFormat="1" ht="12" customHeight="1">
      <c r="A18" s="43" t="s">
        <v>314</v>
      </c>
      <c r="B18" s="37">
        <f t="shared" si="4"/>
        <v>72</v>
      </c>
      <c r="C18" s="37">
        <v>2</v>
      </c>
      <c r="D18" s="37">
        <v>8</v>
      </c>
      <c r="E18" s="37">
        <v>0</v>
      </c>
      <c r="F18" s="37">
        <v>1</v>
      </c>
      <c r="G18" s="37">
        <v>21</v>
      </c>
      <c r="H18" s="37">
        <v>2</v>
      </c>
      <c r="I18" s="37">
        <v>5</v>
      </c>
      <c r="J18" s="37">
        <v>1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5</v>
      </c>
      <c r="Q18" s="37">
        <v>3</v>
      </c>
      <c r="R18" s="37">
        <v>2</v>
      </c>
      <c r="S18" s="37">
        <v>7</v>
      </c>
      <c r="T18" s="37">
        <v>1</v>
      </c>
      <c r="U18" s="37">
        <v>3</v>
      </c>
      <c r="V18" s="37">
        <v>2</v>
      </c>
      <c r="W18" s="37">
        <v>2</v>
      </c>
      <c r="X18" s="37">
        <v>1</v>
      </c>
      <c r="Y18" s="37">
        <v>0</v>
      </c>
      <c r="Z18" s="37">
        <v>6</v>
      </c>
    </row>
    <row r="19" spans="1:26" s="5" customFormat="1" ht="12" customHeight="1">
      <c r="A19" s="43" t="s">
        <v>315</v>
      </c>
      <c r="B19" s="37">
        <f t="shared" si="4"/>
        <v>16</v>
      </c>
      <c r="C19" s="37">
        <v>0</v>
      </c>
      <c r="D19" s="37">
        <v>0</v>
      </c>
      <c r="E19" s="37">
        <v>1</v>
      </c>
      <c r="F19" s="37">
        <v>0</v>
      </c>
      <c r="G19" s="37">
        <v>2</v>
      </c>
      <c r="H19" s="37">
        <v>0</v>
      </c>
      <c r="I19" s="37">
        <v>0</v>
      </c>
      <c r="J19" s="37">
        <v>1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1</v>
      </c>
      <c r="Q19" s="37">
        <v>0</v>
      </c>
      <c r="R19" s="37">
        <v>2</v>
      </c>
      <c r="S19" s="37">
        <v>0</v>
      </c>
      <c r="T19" s="37">
        <v>3</v>
      </c>
      <c r="U19" s="37">
        <v>0</v>
      </c>
      <c r="V19" s="37">
        <v>0</v>
      </c>
      <c r="W19" s="37">
        <v>1</v>
      </c>
      <c r="X19" s="37">
        <v>3</v>
      </c>
      <c r="Y19" s="37">
        <v>2</v>
      </c>
      <c r="Z19" s="37">
        <v>0</v>
      </c>
    </row>
    <row r="20" spans="1:26" s="5" customFormat="1" ht="12" customHeight="1">
      <c r="A20" s="43" t="s">
        <v>221</v>
      </c>
      <c r="B20" s="37">
        <f t="shared" si="4"/>
        <v>158</v>
      </c>
      <c r="C20" s="37">
        <v>0</v>
      </c>
      <c r="D20" s="37">
        <v>14</v>
      </c>
      <c r="E20" s="37">
        <v>1</v>
      </c>
      <c r="F20" s="37">
        <v>1</v>
      </c>
      <c r="G20" s="37">
        <v>7</v>
      </c>
      <c r="H20" s="37">
        <v>0</v>
      </c>
      <c r="I20" s="37">
        <v>8</v>
      </c>
      <c r="J20" s="37">
        <v>8</v>
      </c>
      <c r="K20" s="37">
        <v>7</v>
      </c>
      <c r="L20" s="37">
        <v>9</v>
      </c>
      <c r="M20" s="37">
        <v>1</v>
      </c>
      <c r="N20" s="37">
        <v>0</v>
      </c>
      <c r="O20" s="37">
        <v>2</v>
      </c>
      <c r="P20" s="37">
        <v>10</v>
      </c>
      <c r="Q20" s="37">
        <v>12</v>
      </c>
      <c r="R20" s="37">
        <v>7</v>
      </c>
      <c r="S20" s="37">
        <v>21</v>
      </c>
      <c r="T20" s="37">
        <v>17</v>
      </c>
      <c r="U20" s="37">
        <v>9</v>
      </c>
      <c r="V20" s="37">
        <v>2</v>
      </c>
      <c r="W20" s="37">
        <v>17</v>
      </c>
      <c r="X20" s="37">
        <v>2</v>
      </c>
      <c r="Y20" s="37">
        <v>1</v>
      </c>
      <c r="Z20" s="37">
        <v>2</v>
      </c>
    </row>
    <row r="21" spans="1:26" s="5" customFormat="1" ht="12" customHeight="1">
      <c r="A21" s="43" t="s">
        <v>222</v>
      </c>
      <c r="B21" s="37">
        <f t="shared" si="4"/>
        <v>110</v>
      </c>
      <c r="C21" s="37">
        <v>0</v>
      </c>
      <c r="D21" s="37">
        <v>6</v>
      </c>
      <c r="E21" s="37">
        <v>0</v>
      </c>
      <c r="F21" s="37">
        <v>2</v>
      </c>
      <c r="G21" s="37">
        <v>17</v>
      </c>
      <c r="H21" s="37">
        <v>2</v>
      </c>
      <c r="I21" s="37">
        <v>5</v>
      </c>
      <c r="J21" s="37">
        <v>5</v>
      </c>
      <c r="K21" s="37">
        <v>6</v>
      </c>
      <c r="L21" s="37">
        <v>2</v>
      </c>
      <c r="M21" s="37">
        <v>0</v>
      </c>
      <c r="N21" s="37">
        <v>0</v>
      </c>
      <c r="O21" s="37">
        <v>1</v>
      </c>
      <c r="P21" s="37">
        <v>1</v>
      </c>
      <c r="Q21" s="37">
        <v>5</v>
      </c>
      <c r="R21" s="37">
        <v>2</v>
      </c>
      <c r="S21" s="37">
        <v>7</v>
      </c>
      <c r="T21" s="37">
        <v>12</v>
      </c>
      <c r="U21" s="37">
        <v>5</v>
      </c>
      <c r="V21" s="37">
        <v>11</v>
      </c>
      <c r="W21" s="37">
        <v>5</v>
      </c>
      <c r="X21" s="37">
        <v>2</v>
      </c>
      <c r="Y21" s="37">
        <v>4</v>
      </c>
      <c r="Z21" s="37">
        <v>10</v>
      </c>
    </row>
    <row r="22" spans="1:26" s="5" customFormat="1" ht="12" customHeight="1">
      <c r="A22" s="43" t="s">
        <v>316</v>
      </c>
      <c r="B22" s="37">
        <f t="shared" si="4"/>
        <v>75</v>
      </c>
      <c r="C22" s="37">
        <v>1</v>
      </c>
      <c r="D22" s="37">
        <v>3</v>
      </c>
      <c r="E22" s="37">
        <v>0</v>
      </c>
      <c r="F22" s="37">
        <v>2</v>
      </c>
      <c r="G22" s="37">
        <v>8</v>
      </c>
      <c r="H22" s="37">
        <v>1</v>
      </c>
      <c r="I22" s="37">
        <v>1</v>
      </c>
      <c r="J22" s="37">
        <v>1</v>
      </c>
      <c r="K22" s="37">
        <v>2</v>
      </c>
      <c r="L22" s="37">
        <v>2</v>
      </c>
      <c r="M22" s="37">
        <v>1</v>
      </c>
      <c r="N22" s="37">
        <v>0</v>
      </c>
      <c r="O22" s="37">
        <v>1</v>
      </c>
      <c r="P22" s="37">
        <v>3</v>
      </c>
      <c r="Q22" s="37">
        <v>1</v>
      </c>
      <c r="R22" s="37">
        <v>1</v>
      </c>
      <c r="S22" s="37">
        <v>8</v>
      </c>
      <c r="T22" s="37">
        <v>8</v>
      </c>
      <c r="U22" s="37">
        <v>2</v>
      </c>
      <c r="V22" s="37">
        <v>4</v>
      </c>
      <c r="W22" s="37">
        <v>9</v>
      </c>
      <c r="X22" s="37">
        <v>5</v>
      </c>
      <c r="Y22" s="37">
        <v>5</v>
      </c>
      <c r="Z22" s="37">
        <v>6</v>
      </c>
    </row>
    <row r="23" spans="1:26" s="5" customFormat="1" ht="12" customHeight="1">
      <c r="A23" s="43" t="s">
        <v>317</v>
      </c>
      <c r="B23" s="37">
        <f t="shared" si="4"/>
        <v>176</v>
      </c>
      <c r="C23" s="37">
        <v>0</v>
      </c>
      <c r="D23" s="37">
        <v>18</v>
      </c>
      <c r="E23" s="37">
        <v>2</v>
      </c>
      <c r="F23" s="37">
        <v>1</v>
      </c>
      <c r="G23" s="37">
        <v>50</v>
      </c>
      <c r="H23" s="37">
        <v>4</v>
      </c>
      <c r="I23" s="37">
        <v>6</v>
      </c>
      <c r="J23" s="37">
        <v>4</v>
      </c>
      <c r="K23" s="37">
        <v>0</v>
      </c>
      <c r="L23" s="37">
        <v>0</v>
      </c>
      <c r="M23" s="37">
        <v>0</v>
      </c>
      <c r="N23" s="37">
        <v>0</v>
      </c>
      <c r="O23" s="37">
        <v>3</v>
      </c>
      <c r="P23" s="37">
        <v>15</v>
      </c>
      <c r="Q23" s="37">
        <v>8</v>
      </c>
      <c r="R23" s="37">
        <v>4</v>
      </c>
      <c r="S23" s="37">
        <v>11</v>
      </c>
      <c r="T23" s="37">
        <v>2</v>
      </c>
      <c r="U23" s="37">
        <v>16</v>
      </c>
      <c r="V23" s="37">
        <v>6</v>
      </c>
      <c r="W23" s="37">
        <v>10</v>
      </c>
      <c r="X23" s="37">
        <v>7</v>
      </c>
      <c r="Y23" s="37">
        <v>1</v>
      </c>
      <c r="Z23" s="37">
        <v>8</v>
      </c>
    </row>
    <row r="24" spans="1:26" s="5" customFormat="1" ht="15" customHeight="1">
      <c r="A24" s="43" t="s">
        <v>223</v>
      </c>
      <c r="B24" s="37">
        <f t="shared" si="4"/>
        <v>297</v>
      </c>
      <c r="C24" s="37">
        <v>2</v>
      </c>
      <c r="D24" s="37">
        <v>37</v>
      </c>
      <c r="E24" s="37">
        <v>7</v>
      </c>
      <c r="F24" s="37">
        <v>5</v>
      </c>
      <c r="G24" s="37">
        <v>73</v>
      </c>
      <c r="H24" s="37">
        <v>5</v>
      </c>
      <c r="I24" s="37">
        <v>21</v>
      </c>
      <c r="J24" s="37">
        <v>7</v>
      </c>
      <c r="K24" s="37">
        <v>1</v>
      </c>
      <c r="L24" s="37">
        <v>0</v>
      </c>
      <c r="M24" s="37">
        <v>0</v>
      </c>
      <c r="N24" s="37">
        <v>0</v>
      </c>
      <c r="O24" s="37">
        <v>2</v>
      </c>
      <c r="P24" s="37">
        <v>13</v>
      </c>
      <c r="Q24" s="37">
        <v>13</v>
      </c>
      <c r="R24" s="37">
        <v>7</v>
      </c>
      <c r="S24" s="37">
        <v>8</v>
      </c>
      <c r="T24" s="37">
        <v>5</v>
      </c>
      <c r="U24" s="37">
        <v>25</v>
      </c>
      <c r="V24" s="37">
        <v>9</v>
      </c>
      <c r="W24" s="37">
        <v>17</v>
      </c>
      <c r="X24" s="37">
        <v>22</v>
      </c>
      <c r="Y24" s="37">
        <v>4</v>
      </c>
      <c r="Z24" s="37">
        <v>14</v>
      </c>
    </row>
    <row r="25" spans="1:26" s="5" customFormat="1" ht="12" customHeight="1">
      <c r="A25" s="43" t="s">
        <v>224</v>
      </c>
      <c r="B25" s="37">
        <f t="shared" si="4"/>
        <v>325</v>
      </c>
      <c r="C25" s="37">
        <v>1</v>
      </c>
      <c r="D25" s="37">
        <v>18</v>
      </c>
      <c r="E25" s="37">
        <v>4</v>
      </c>
      <c r="F25" s="37">
        <v>11</v>
      </c>
      <c r="G25" s="37">
        <v>46</v>
      </c>
      <c r="H25" s="37">
        <v>5</v>
      </c>
      <c r="I25" s="37">
        <v>24</v>
      </c>
      <c r="J25" s="37">
        <v>9</v>
      </c>
      <c r="K25" s="37">
        <v>2</v>
      </c>
      <c r="L25" s="37">
        <v>0</v>
      </c>
      <c r="M25" s="37">
        <v>0</v>
      </c>
      <c r="N25" s="37">
        <v>1</v>
      </c>
      <c r="O25" s="37">
        <v>1</v>
      </c>
      <c r="P25" s="37">
        <v>14</v>
      </c>
      <c r="Q25" s="37">
        <v>9</v>
      </c>
      <c r="R25" s="37">
        <v>7</v>
      </c>
      <c r="S25" s="37">
        <v>18</v>
      </c>
      <c r="T25" s="37">
        <v>6</v>
      </c>
      <c r="U25" s="37">
        <v>65</v>
      </c>
      <c r="V25" s="37">
        <v>2</v>
      </c>
      <c r="W25" s="37">
        <v>23</v>
      </c>
      <c r="X25" s="37">
        <v>33</v>
      </c>
      <c r="Y25" s="37">
        <v>9</v>
      </c>
      <c r="Z25" s="37">
        <v>17</v>
      </c>
    </row>
    <row r="26" spans="1:26" s="5" customFormat="1" ht="12" customHeight="1">
      <c r="A26" s="43" t="s">
        <v>318</v>
      </c>
      <c r="B26" s="37">
        <f t="shared" si="4"/>
        <v>364</v>
      </c>
      <c r="C26" s="37">
        <v>2</v>
      </c>
      <c r="D26" s="37">
        <v>27</v>
      </c>
      <c r="E26" s="37">
        <v>2</v>
      </c>
      <c r="F26" s="37">
        <v>1</v>
      </c>
      <c r="G26" s="37">
        <v>59</v>
      </c>
      <c r="H26" s="37">
        <v>14</v>
      </c>
      <c r="I26" s="37">
        <v>22</v>
      </c>
      <c r="J26" s="37">
        <v>6</v>
      </c>
      <c r="K26" s="37">
        <v>6</v>
      </c>
      <c r="L26" s="37">
        <v>1</v>
      </c>
      <c r="M26" s="37">
        <v>4</v>
      </c>
      <c r="N26" s="37">
        <v>3</v>
      </c>
      <c r="O26" s="37">
        <v>2</v>
      </c>
      <c r="P26" s="37">
        <v>13</v>
      </c>
      <c r="Q26" s="37">
        <v>17</v>
      </c>
      <c r="R26" s="37">
        <v>9</v>
      </c>
      <c r="S26" s="37">
        <v>16</v>
      </c>
      <c r="T26" s="37">
        <v>3</v>
      </c>
      <c r="U26" s="37">
        <v>104</v>
      </c>
      <c r="V26" s="37">
        <v>7</v>
      </c>
      <c r="W26" s="37">
        <v>20</v>
      </c>
      <c r="X26" s="37">
        <v>9</v>
      </c>
      <c r="Y26" s="37">
        <v>5</v>
      </c>
      <c r="Z26" s="37">
        <v>12</v>
      </c>
    </row>
    <row r="27" spans="1:26" s="5" customFormat="1" ht="12" customHeight="1">
      <c r="A27" s="43" t="s">
        <v>225</v>
      </c>
      <c r="B27" s="37">
        <f t="shared" si="4"/>
        <v>1006</v>
      </c>
      <c r="C27" s="37">
        <v>6</v>
      </c>
      <c r="D27" s="37">
        <v>43</v>
      </c>
      <c r="E27" s="37">
        <v>3</v>
      </c>
      <c r="F27" s="37">
        <v>9</v>
      </c>
      <c r="G27" s="37">
        <v>318</v>
      </c>
      <c r="H27" s="37">
        <v>34</v>
      </c>
      <c r="I27" s="37">
        <v>35</v>
      </c>
      <c r="J27" s="37">
        <v>20</v>
      </c>
      <c r="K27" s="37">
        <v>12</v>
      </c>
      <c r="L27" s="37">
        <v>5</v>
      </c>
      <c r="M27" s="37">
        <v>7</v>
      </c>
      <c r="N27" s="37">
        <v>1</v>
      </c>
      <c r="O27" s="37">
        <v>5</v>
      </c>
      <c r="P27" s="37">
        <v>38</v>
      </c>
      <c r="Q27" s="37">
        <v>47</v>
      </c>
      <c r="R27" s="37">
        <v>20</v>
      </c>
      <c r="S27" s="37">
        <v>38</v>
      </c>
      <c r="T27" s="37">
        <v>10</v>
      </c>
      <c r="U27" s="37">
        <v>201</v>
      </c>
      <c r="V27" s="37">
        <v>7</v>
      </c>
      <c r="W27" s="37">
        <v>33</v>
      </c>
      <c r="X27" s="37">
        <v>61</v>
      </c>
      <c r="Y27" s="37">
        <v>16</v>
      </c>
      <c r="Z27" s="37">
        <v>37</v>
      </c>
    </row>
    <row r="28" spans="1:26" s="5" customFormat="1" ht="12" customHeight="1">
      <c r="A28" s="43" t="s">
        <v>226</v>
      </c>
      <c r="B28" s="37">
        <f t="shared" si="4"/>
        <v>1028</v>
      </c>
      <c r="C28" s="37">
        <v>12</v>
      </c>
      <c r="D28" s="37">
        <v>55</v>
      </c>
      <c r="E28" s="37">
        <v>6</v>
      </c>
      <c r="F28" s="37">
        <v>6</v>
      </c>
      <c r="G28" s="37">
        <v>136</v>
      </c>
      <c r="H28" s="37">
        <v>10</v>
      </c>
      <c r="I28" s="37">
        <v>36</v>
      </c>
      <c r="J28" s="37">
        <v>42</v>
      </c>
      <c r="K28" s="37">
        <v>4</v>
      </c>
      <c r="L28" s="37">
        <v>8</v>
      </c>
      <c r="M28" s="37">
        <v>0</v>
      </c>
      <c r="N28" s="37">
        <v>0</v>
      </c>
      <c r="O28" s="37">
        <v>7</v>
      </c>
      <c r="P28" s="37">
        <v>42</v>
      </c>
      <c r="Q28" s="37">
        <v>55</v>
      </c>
      <c r="R28" s="37">
        <v>83</v>
      </c>
      <c r="S28" s="37">
        <v>62</v>
      </c>
      <c r="T28" s="37">
        <v>79</v>
      </c>
      <c r="U28" s="37">
        <v>74</v>
      </c>
      <c r="V28" s="37">
        <v>33</v>
      </c>
      <c r="W28" s="37">
        <v>105</v>
      </c>
      <c r="X28" s="37">
        <v>110</v>
      </c>
      <c r="Y28" s="37">
        <v>36</v>
      </c>
      <c r="Z28" s="37">
        <v>27</v>
      </c>
    </row>
    <row r="29" spans="1:26" s="5" customFormat="1" ht="12" customHeight="1">
      <c r="A29" s="43" t="s">
        <v>319</v>
      </c>
      <c r="B29" s="37">
        <f t="shared" si="4"/>
        <v>328</v>
      </c>
      <c r="C29" s="37">
        <v>4</v>
      </c>
      <c r="D29" s="37">
        <v>16</v>
      </c>
      <c r="E29" s="37">
        <v>0</v>
      </c>
      <c r="F29" s="37">
        <v>3</v>
      </c>
      <c r="G29" s="37">
        <v>51</v>
      </c>
      <c r="H29" s="37">
        <v>3</v>
      </c>
      <c r="I29" s="37">
        <v>13</v>
      </c>
      <c r="J29" s="37">
        <v>17</v>
      </c>
      <c r="K29" s="37">
        <v>1</v>
      </c>
      <c r="L29" s="37">
        <v>1</v>
      </c>
      <c r="M29" s="37">
        <v>1</v>
      </c>
      <c r="N29" s="37">
        <v>1</v>
      </c>
      <c r="O29" s="37">
        <v>6</v>
      </c>
      <c r="P29" s="37">
        <v>15</v>
      </c>
      <c r="Q29" s="37">
        <v>17</v>
      </c>
      <c r="R29" s="37">
        <v>11</v>
      </c>
      <c r="S29" s="37">
        <v>24</v>
      </c>
      <c r="T29" s="37">
        <v>8</v>
      </c>
      <c r="U29" s="37">
        <v>32</v>
      </c>
      <c r="V29" s="37">
        <v>15</v>
      </c>
      <c r="W29" s="37">
        <v>24</v>
      </c>
      <c r="X29" s="37">
        <v>43</v>
      </c>
      <c r="Y29" s="37">
        <v>13</v>
      </c>
      <c r="Z29" s="37">
        <v>9</v>
      </c>
    </row>
    <row r="30" spans="1:26" s="5" customFormat="1" ht="12" customHeight="1">
      <c r="A30" s="68" t="s">
        <v>320</v>
      </c>
      <c r="B30" s="37">
        <f t="shared" si="4"/>
        <v>283</v>
      </c>
      <c r="C30" s="37">
        <v>6</v>
      </c>
      <c r="D30" s="37">
        <v>15</v>
      </c>
      <c r="E30" s="37">
        <v>2</v>
      </c>
      <c r="F30" s="37">
        <v>4</v>
      </c>
      <c r="G30" s="37">
        <v>61</v>
      </c>
      <c r="H30" s="37">
        <v>6</v>
      </c>
      <c r="I30" s="37">
        <v>11</v>
      </c>
      <c r="J30" s="37">
        <v>23</v>
      </c>
      <c r="K30" s="37">
        <v>4</v>
      </c>
      <c r="L30" s="37">
        <v>0</v>
      </c>
      <c r="M30" s="37">
        <v>1</v>
      </c>
      <c r="N30" s="37">
        <v>1</v>
      </c>
      <c r="O30" s="37">
        <v>7</v>
      </c>
      <c r="P30" s="37">
        <v>16</v>
      </c>
      <c r="Q30" s="37">
        <v>11</v>
      </c>
      <c r="R30" s="37">
        <v>6</v>
      </c>
      <c r="S30" s="37">
        <v>12</v>
      </c>
      <c r="T30" s="37">
        <v>3</v>
      </c>
      <c r="U30" s="37">
        <v>28</v>
      </c>
      <c r="V30" s="37">
        <v>7</v>
      </c>
      <c r="W30" s="37">
        <v>22</v>
      </c>
      <c r="X30" s="37">
        <v>16</v>
      </c>
      <c r="Y30" s="37">
        <v>5</v>
      </c>
      <c r="Z30" s="37">
        <v>16</v>
      </c>
    </row>
    <row r="31" spans="1:26" s="5" customFormat="1" ht="12" customHeight="1">
      <c r="A31" s="68" t="s">
        <v>321</v>
      </c>
      <c r="B31" s="37">
        <f t="shared" si="4"/>
        <v>569</v>
      </c>
      <c r="C31" s="37">
        <v>0</v>
      </c>
      <c r="D31" s="37">
        <v>22</v>
      </c>
      <c r="E31" s="37">
        <v>3</v>
      </c>
      <c r="F31" s="37">
        <v>4</v>
      </c>
      <c r="G31" s="37">
        <v>172</v>
      </c>
      <c r="H31" s="37">
        <v>26</v>
      </c>
      <c r="I31" s="37">
        <v>21</v>
      </c>
      <c r="J31" s="37">
        <v>21</v>
      </c>
      <c r="K31" s="37">
        <v>5</v>
      </c>
      <c r="L31" s="37">
        <v>0</v>
      </c>
      <c r="M31" s="37">
        <v>4</v>
      </c>
      <c r="N31" s="37">
        <v>0</v>
      </c>
      <c r="O31" s="37">
        <v>2</v>
      </c>
      <c r="P31" s="37">
        <v>42</v>
      </c>
      <c r="Q31" s="37">
        <v>27</v>
      </c>
      <c r="R31" s="37">
        <v>4</v>
      </c>
      <c r="S31" s="37">
        <v>34</v>
      </c>
      <c r="T31" s="37">
        <v>6</v>
      </c>
      <c r="U31" s="37">
        <v>85</v>
      </c>
      <c r="V31" s="37">
        <v>10</v>
      </c>
      <c r="W31" s="37">
        <v>14</v>
      </c>
      <c r="X31" s="37">
        <v>25</v>
      </c>
      <c r="Y31" s="37">
        <v>13</v>
      </c>
      <c r="Z31" s="37">
        <v>29</v>
      </c>
    </row>
    <row r="32" spans="1:26" s="5" customFormat="1" ht="12" customHeight="1">
      <c r="A32" s="68" t="s">
        <v>322</v>
      </c>
      <c r="B32" s="37">
        <f t="shared" si="4"/>
        <v>239</v>
      </c>
      <c r="C32" s="37">
        <v>1</v>
      </c>
      <c r="D32" s="37">
        <v>10</v>
      </c>
      <c r="E32" s="37">
        <v>1</v>
      </c>
      <c r="F32" s="37">
        <v>2</v>
      </c>
      <c r="G32" s="37">
        <v>88</v>
      </c>
      <c r="H32" s="37">
        <v>5</v>
      </c>
      <c r="I32" s="37">
        <v>10</v>
      </c>
      <c r="J32" s="37">
        <v>11</v>
      </c>
      <c r="K32" s="37">
        <v>0</v>
      </c>
      <c r="L32" s="37">
        <v>0</v>
      </c>
      <c r="M32" s="37">
        <v>4</v>
      </c>
      <c r="N32" s="37">
        <v>2</v>
      </c>
      <c r="O32" s="37">
        <v>2</v>
      </c>
      <c r="P32" s="37">
        <v>8</v>
      </c>
      <c r="Q32" s="37">
        <v>9</v>
      </c>
      <c r="R32" s="37">
        <v>1</v>
      </c>
      <c r="S32" s="37">
        <v>8</v>
      </c>
      <c r="T32" s="37">
        <v>6</v>
      </c>
      <c r="U32" s="37">
        <v>40</v>
      </c>
      <c r="V32" s="37">
        <v>2</v>
      </c>
      <c r="W32" s="37">
        <v>6</v>
      </c>
      <c r="X32" s="37">
        <v>19</v>
      </c>
      <c r="Y32" s="37">
        <v>1</v>
      </c>
      <c r="Z32" s="37">
        <v>3</v>
      </c>
    </row>
    <row r="33" spans="1:26" s="5" customFormat="1" ht="12" customHeight="1">
      <c r="A33" s="43" t="s">
        <v>323</v>
      </c>
      <c r="B33" s="37">
        <f t="shared" si="4"/>
        <v>262</v>
      </c>
      <c r="C33" s="37">
        <v>0</v>
      </c>
      <c r="D33" s="37">
        <v>9</v>
      </c>
      <c r="E33" s="37">
        <v>10</v>
      </c>
      <c r="F33" s="37">
        <v>2</v>
      </c>
      <c r="G33" s="37">
        <v>70</v>
      </c>
      <c r="H33" s="37">
        <v>3</v>
      </c>
      <c r="I33" s="37">
        <v>16</v>
      </c>
      <c r="J33" s="37">
        <v>13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19</v>
      </c>
      <c r="Q33" s="37">
        <v>12</v>
      </c>
      <c r="R33" s="37">
        <v>6</v>
      </c>
      <c r="S33" s="37">
        <v>20</v>
      </c>
      <c r="T33" s="37">
        <v>3</v>
      </c>
      <c r="U33" s="37">
        <v>30</v>
      </c>
      <c r="V33" s="37">
        <v>4</v>
      </c>
      <c r="W33" s="37">
        <v>13</v>
      </c>
      <c r="X33" s="37">
        <v>20</v>
      </c>
      <c r="Y33" s="37">
        <v>6</v>
      </c>
      <c r="Z33" s="37">
        <v>6</v>
      </c>
    </row>
    <row r="34" spans="1:26" s="5" customFormat="1" ht="12" customHeight="1">
      <c r="A34" s="43" t="s">
        <v>324</v>
      </c>
      <c r="B34" s="37">
        <f t="shared" si="4"/>
        <v>69</v>
      </c>
      <c r="C34" s="37">
        <v>0</v>
      </c>
      <c r="D34" s="37">
        <v>0</v>
      </c>
      <c r="E34" s="37">
        <v>2</v>
      </c>
      <c r="F34" s="37">
        <v>2</v>
      </c>
      <c r="G34" s="37">
        <v>20</v>
      </c>
      <c r="H34" s="37">
        <v>1</v>
      </c>
      <c r="I34" s="37">
        <v>5</v>
      </c>
      <c r="J34" s="37">
        <v>1</v>
      </c>
      <c r="K34" s="37">
        <v>0</v>
      </c>
      <c r="L34" s="37">
        <v>0</v>
      </c>
      <c r="M34" s="37">
        <v>1</v>
      </c>
      <c r="N34" s="37">
        <v>0</v>
      </c>
      <c r="O34" s="37">
        <v>0</v>
      </c>
      <c r="P34" s="37">
        <v>4</v>
      </c>
      <c r="Q34" s="37">
        <v>0</v>
      </c>
      <c r="R34" s="37">
        <v>3</v>
      </c>
      <c r="S34" s="37">
        <v>1</v>
      </c>
      <c r="T34" s="37">
        <v>0</v>
      </c>
      <c r="U34" s="37">
        <v>20</v>
      </c>
      <c r="V34" s="37">
        <v>2</v>
      </c>
      <c r="W34" s="37">
        <v>1</v>
      </c>
      <c r="X34" s="37">
        <v>4</v>
      </c>
      <c r="Y34" s="37">
        <v>0</v>
      </c>
      <c r="Z34" s="37">
        <v>2</v>
      </c>
    </row>
    <row r="35" spans="1:26" s="5" customFormat="1" ht="12" customHeight="1">
      <c r="A35" s="43" t="s">
        <v>325</v>
      </c>
      <c r="B35" s="37">
        <f t="shared" si="4"/>
        <v>173</v>
      </c>
      <c r="C35" s="37">
        <v>0</v>
      </c>
      <c r="D35" s="37">
        <v>12</v>
      </c>
      <c r="E35" s="37">
        <v>3</v>
      </c>
      <c r="F35" s="37">
        <v>1</v>
      </c>
      <c r="G35" s="37">
        <v>60</v>
      </c>
      <c r="H35" s="37">
        <v>5</v>
      </c>
      <c r="I35" s="37">
        <v>5</v>
      </c>
      <c r="J35" s="37">
        <v>5</v>
      </c>
      <c r="K35" s="37">
        <v>4</v>
      </c>
      <c r="L35" s="37">
        <v>1</v>
      </c>
      <c r="M35" s="37">
        <v>0</v>
      </c>
      <c r="N35" s="37">
        <v>0</v>
      </c>
      <c r="O35" s="37">
        <v>1</v>
      </c>
      <c r="P35" s="37">
        <v>11</v>
      </c>
      <c r="Q35" s="37">
        <v>8</v>
      </c>
      <c r="R35" s="37">
        <v>6</v>
      </c>
      <c r="S35" s="37">
        <v>6</v>
      </c>
      <c r="T35" s="37">
        <v>1</v>
      </c>
      <c r="U35" s="37">
        <v>19</v>
      </c>
      <c r="V35" s="37">
        <v>4</v>
      </c>
      <c r="W35" s="37">
        <v>5</v>
      </c>
      <c r="X35" s="37">
        <v>8</v>
      </c>
      <c r="Y35" s="37">
        <v>3</v>
      </c>
      <c r="Z35" s="37">
        <v>5</v>
      </c>
    </row>
    <row r="36" spans="1:26" s="5" customFormat="1" ht="12" customHeight="1">
      <c r="A36" s="43" t="s">
        <v>326</v>
      </c>
      <c r="B36" s="37">
        <f t="shared" si="4"/>
        <v>9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3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1</v>
      </c>
      <c r="Q36" s="37">
        <v>5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</row>
    <row r="37" spans="1:26" s="5" customFormat="1" ht="15.75" customHeight="1">
      <c r="A37" s="41" t="s">
        <v>327</v>
      </c>
      <c r="B37" s="37">
        <f t="shared" si="4"/>
        <v>30</v>
      </c>
      <c r="C37" s="37">
        <v>0</v>
      </c>
      <c r="D37" s="37">
        <v>1</v>
      </c>
      <c r="E37" s="37">
        <v>0</v>
      </c>
      <c r="F37" s="37">
        <v>0</v>
      </c>
      <c r="G37" s="37">
        <v>1</v>
      </c>
      <c r="H37" s="37">
        <v>2</v>
      </c>
      <c r="I37" s="37">
        <v>0</v>
      </c>
      <c r="J37" s="37">
        <v>4</v>
      </c>
      <c r="K37" s="37">
        <v>0</v>
      </c>
      <c r="L37" s="37">
        <v>0</v>
      </c>
      <c r="M37" s="37">
        <v>0</v>
      </c>
      <c r="N37" s="37">
        <v>0</v>
      </c>
      <c r="O37" s="37">
        <v>11</v>
      </c>
      <c r="P37" s="37">
        <v>0</v>
      </c>
      <c r="Q37" s="37">
        <v>0</v>
      </c>
      <c r="R37" s="37">
        <v>0</v>
      </c>
      <c r="S37" s="37">
        <v>1</v>
      </c>
      <c r="T37" s="37">
        <v>0</v>
      </c>
      <c r="U37" s="37">
        <v>4</v>
      </c>
      <c r="V37" s="37">
        <v>1</v>
      </c>
      <c r="W37" s="37">
        <v>5</v>
      </c>
      <c r="X37" s="37">
        <v>0</v>
      </c>
      <c r="Y37" s="37">
        <v>0</v>
      </c>
      <c r="Z37" s="37">
        <v>0</v>
      </c>
    </row>
    <row r="38" spans="1:26" s="5" customFormat="1" ht="12" customHeight="1">
      <c r="A38" s="41" t="s">
        <v>328</v>
      </c>
      <c r="B38" s="37">
        <f t="shared" si="4"/>
        <v>366</v>
      </c>
      <c r="C38" s="37">
        <v>0</v>
      </c>
      <c r="D38" s="37">
        <v>3</v>
      </c>
      <c r="E38" s="37">
        <v>2</v>
      </c>
      <c r="F38" s="37">
        <v>0</v>
      </c>
      <c r="G38" s="37">
        <v>2</v>
      </c>
      <c r="H38" s="37">
        <v>2</v>
      </c>
      <c r="I38" s="37">
        <v>20</v>
      </c>
      <c r="J38" s="37">
        <v>65</v>
      </c>
      <c r="K38" s="37">
        <v>1</v>
      </c>
      <c r="L38" s="37">
        <v>0</v>
      </c>
      <c r="M38" s="37">
        <v>1</v>
      </c>
      <c r="N38" s="37">
        <v>0</v>
      </c>
      <c r="O38" s="37">
        <v>1</v>
      </c>
      <c r="P38" s="37">
        <v>5</v>
      </c>
      <c r="Q38" s="37">
        <v>8</v>
      </c>
      <c r="R38" s="37">
        <v>2</v>
      </c>
      <c r="S38" s="37">
        <v>12</v>
      </c>
      <c r="T38" s="37">
        <v>5</v>
      </c>
      <c r="U38" s="37">
        <v>32</v>
      </c>
      <c r="V38" s="37">
        <v>13</v>
      </c>
      <c r="W38" s="37">
        <v>64</v>
      </c>
      <c r="X38" s="37">
        <v>64</v>
      </c>
      <c r="Y38" s="37">
        <v>42</v>
      </c>
      <c r="Z38" s="37">
        <v>22</v>
      </c>
    </row>
    <row r="39" spans="1:26" s="5" customFormat="1" ht="12" customHeight="1">
      <c r="A39" s="41" t="s">
        <v>329</v>
      </c>
      <c r="B39" s="37">
        <f t="shared" si="4"/>
        <v>274</v>
      </c>
      <c r="C39" s="37">
        <v>0</v>
      </c>
      <c r="D39" s="37">
        <v>3</v>
      </c>
      <c r="E39" s="37">
        <v>1</v>
      </c>
      <c r="F39" s="37">
        <v>5</v>
      </c>
      <c r="G39" s="37">
        <v>16</v>
      </c>
      <c r="H39" s="37">
        <v>18</v>
      </c>
      <c r="I39" s="37">
        <v>13</v>
      </c>
      <c r="J39" s="37">
        <v>17</v>
      </c>
      <c r="K39" s="37">
        <v>1</v>
      </c>
      <c r="L39" s="37">
        <v>0</v>
      </c>
      <c r="M39" s="37">
        <v>2</v>
      </c>
      <c r="N39" s="37">
        <v>0</v>
      </c>
      <c r="O39" s="37">
        <v>8</v>
      </c>
      <c r="P39" s="37">
        <v>14</v>
      </c>
      <c r="Q39" s="37">
        <v>15</v>
      </c>
      <c r="R39" s="37">
        <v>2</v>
      </c>
      <c r="S39" s="37">
        <v>66</v>
      </c>
      <c r="T39" s="37">
        <v>0</v>
      </c>
      <c r="U39" s="37">
        <v>48</v>
      </c>
      <c r="V39" s="37">
        <v>6</v>
      </c>
      <c r="W39" s="37">
        <v>16</v>
      </c>
      <c r="X39" s="37">
        <v>13</v>
      </c>
      <c r="Y39" s="37">
        <v>2</v>
      </c>
      <c r="Z39" s="37">
        <v>8</v>
      </c>
    </row>
    <row r="40" spans="1:26" s="5" customFormat="1" ht="12" customHeight="1">
      <c r="A40" s="41" t="s">
        <v>175</v>
      </c>
      <c r="B40" s="37">
        <f t="shared" si="4"/>
        <v>568</v>
      </c>
      <c r="C40" s="37">
        <v>0</v>
      </c>
      <c r="D40" s="37">
        <v>7</v>
      </c>
      <c r="E40" s="37">
        <v>6</v>
      </c>
      <c r="F40" s="37">
        <v>4</v>
      </c>
      <c r="G40" s="37">
        <v>42</v>
      </c>
      <c r="H40" s="37">
        <v>4</v>
      </c>
      <c r="I40" s="37">
        <v>31</v>
      </c>
      <c r="J40" s="37">
        <v>57</v>
      </c>
      <c r="K40" s="37">
        <v>2</v>
      </c>
      <c r="L40" s="37">
        <v>1</v>
      </c>
      <c r="M40" s="37">
        <v>0</v>
      </c>
      <c r="N40" s="37">
        <v>0</v>
      </c>
      <c r="O40" s="37">
        <v>1</v>
      </c>
      <c r="P40" s="37">
        <v>16</v>
      </c>
      <c r="Q40" s="37">
        <v>40</v>
      </c>
      <c r="R40" s="37">
        <v>17</v>
      </c>
      <c r="S40" s="37">
        <v>38</v>
      </c>
      <c r="T40" s="37">
        <v>11</v>
      </c>
      <c r="U40" s="37">
        <v>70</v>
      </c>
      <c r="V40" s="37">
        <v>23</v>
      </c>
      <c r="W40" s="37">
        <v>68</v>
      </c>
      <c r="X40" s="37">
        <v>44</v>
      </c>
      <c r="Y40" s="37">
        <v>29</v>
      </c>
      <c r="Z40" s="37">
        <v>57</v>
      </c>
    </row>
    <row r="41" spans="1:26" s="5" customFormat="1" ht="12" customHeight="1">
      <c r="A41" s="41" t="s">
        <v>330</v>
      </c>
      <c r="B41" s="37">
        <f t="shared" si="4"/>
        <v>1195</v>
      </c>
      <c r="C41" s="37">
        <v>0</v>
      </c>
      <c r="D41" s="37">
        <v>11</v>
      </c>
      <c r="E41" s="37">
        <v>1</v>
      </c>
      <c r="F41" s="37">
        <v>1</v>
      </c>
      <c r="G41" s="37">
        <v>6</v>
      </c>
      <c r="H41" s="37">
        <v>28</v>
      </c>
      <c r="I41" s="37">
        <v>126</v>
      </c>
      <c r="J41" s="37">
        <v>349</v>
      </c>
      <c r="K41" s="37">
        <v>2</v>
      </c>
      <c r="L41" s="37">
        <v>0</v>
      </c>
      <c r="M41" s="37">
        <v>1</v>
      </c>
      <c r="N41" s="37">
        <v>0</v>
      </c>
      <c r="O41" s="37">
        <v>3</v>
      </c>
      <c r="P41" s="37">
        <v>34</v>
      </c>
      <c r="Q41" s="37">
        <v>36</v>
      </c>
      <c r="R41" s="37">
        <v>21</v>
      </c>
      <c r="S41" s="37">
        <v>80</v>
      </c>
      <c r="T41" s="37">
        <v>7</v>
      </c>
      <c r="U41" s="37">
        <v>50</v>
      </c>
      <c r="V41" s="37">
        <v>88</v>
      </c>
      <c r="W41" s="37">
        <v>81</v>
      </c>
      <c r="X41" s="37">
        <v>158</v>
      </c>
      <c r="Y41" s="37">
        <v>73</v>
      </c>
      <c r="Z41" s="37">
        <v>39</v>
      </c>
    </row>
    <row r="42" spans="1:26" s="5" customFormat="1" ht="12" customHeight="1">
      <c r="A42" s="41" t="s">
        <v>169</v>
      </c>
      <c r="B42" s="37">
        <f t="shared" si="4"/>
        <v>762</v>
      </c>
      <c r="C42" s="37">
        <v>0</v>
      </c>
      <c r="D42" s="37">
        <v>5</v>
      </c>
      <c r="E42" s="37">
        <v>5</v>
      </c>
      <c r="F42" s="37">
        <v>1</v>
      </c>
      <c r="G42" s="37">
        <v>8</v>
      </c>
      <c r="H42" s="37">
        <v>2</v>
      </c>
      <c r="I42" s="37">
        <v>6</v>
      </c>
      <c r="J42" s="37">
        <v>43</v>
      </c>
      <c r="K42" s="37">
        <v>16</v>
      </c>
      <c r="L42" s="37">
        <v>0</v>
      </c>
      <c r="M42" s="37">
        <v>1</v>
      </c>
      <c r="N42" s="37">
        <v>9</v>
      </c>
      <c r="O42" s="37">
        <v>2</v>
      </c>
      <c r="P42" s="37">
        <v>43</v>
      </c>
      <c r="Q42" s="37">
        <v>55</v>
      </c>
      <c r="R42" s="37">
        <v>24</v>
      </c>
      <c r="S42" s="37">
        <v>59</v>
      </c>
      <c r="T42" s="37">
        <v>20</v>
      </c>
      <c r="U42" s="37">
        <v>36</v>
      </c>
      <c r="V42" s="37">
        <v>1</v>
      </c>
      <c r="W42" s="37">
        <v>148</v>
      </c>
      <c r="X42" s="37">
        <v>162</v>
      </c>
      <c r="Y42" s="37">
        <v>49</v>
      </c>
      <c r="Z42" s="37">
        <v>67</v>
      </c>
    </row>
    <row r="43" spans="1:26" s="5" customFormat="1" ht="12" customHeight="1">
      <c r="A43" s="41" t="s">
        <v>331</v>
      </c>
      <c r="B43" s="37">
        <f t="shared" si="4"/>
        <v>109</v>
      </c>
      <c r="C43" s="37">
        <v>0</v>
      </c>
      <c r="D43" s="37">
        <v>2</v>
      </c>
      <c r="E43" s="37">
        <v>0</v>
      </c>
      <c r="F43" s="37">
        <v>0</v>
      </c>
      <c r="G43" s="37">
        <v>1</v>
      </c>
      <c r="H43" s="37">
        <v>0</v>
      </c>
      <c r="I43" s="37">
        <v>2</v>
      </c>
      <c r="J43" s="37">
        <v>36</v>
      </c>
      <c r="K43" s="37">
        <v>0</v>
      </c>
      <c r="L43" s="37">
        <v>0</v>
      </c>
      <c r="M43" s="37">
        <v>0</v>
      </c>
      <c r="N43" s="37">
        <v>0</v>
      </c>
      <c r="O43" s="37">
        <v>3</v>
      </c>
      <c r="P43" s="37">
        <v>4</v>
      </c>
      <c r="Q43" s="37">
        <v>9</v>
      </c>
      <c r="R43" s="37">
        <v>1</v>
      </c>
      <c r="S43" s="37">
        <v>11</v>
      </c>
      <c r="T43" s="37">
        <v>0</v>
      </c>
      <c r="U43" s="37">
        <v>4</v>
      </c>
      <c r="V43" s="37">
        <v>5</v>
      </c>
      <c r="W43" s="37">
        <v>8</v>
      </c>
      <c r="X43" s="37">
        <v>8</v>
      </c>
      <c r="Y43" s="37">
        <v>7</v>
      </c>
      <c r="Z43" s="37">
        <v>8</v>
      </c>
    </row>
    <row r="44" spans="1:26" s="5" customFormat="1" ht="12" customHeight="1">
      <c r="A44" s="41" t="s">
        <v>170</v>
      </c>
      <c r="B44" s="37">
        <f t="shared" si="4"/>
        <v>239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4</v>
      </c>
      <c r="J44" s="37">
        <v>135</v>
      </c>
      <c r="K44" s="37">
        <v>0</v>
      </c>
      <c r="L44" s="37">
        <v>0</v>
      </c>
      <c r="M44" s="37">
        <v>0</v>
      </c>
      <c r="N44" s="37">
        <v>0</v>
      </c>
      <c r="O44" s="37">
        <v>2</v>
      </c>
      <c r="P44" s="37">
        <v>2</v>
      </c>
      <c r="Q44" s="37">
        <v>0</v>
      </c>
      <c r="R44" s="37">
        <v>1</v>
      </c>
      <c r="S44" s="37">
        <v>28</v>
      </c>
      <c r="T44" s="37">
        <v>0</v>
      </c>
      <c r="U44" s="37">
        <v>2</v>
      </c>
      <c r="V44" s="37">
        <v>3</v>
      </c>
      <c r="W44" s="37">
        <v>29</v>
      </c>
      <c r="X44" s="37">
        <v>13</v>
      </c>
      <c r="Y44" s="37">
        <v>14</v>
      </c>
      <c r="Z44" s="37">
        <v>6</v>
      </c>
    </row>
    <row r="45" spans="1:26" s="5" customFormat="1" ht="12" customHeight="1">
      <c r="A45" s="42" t="s">
        <v>334</v>
      </c>
      <c r="B45" s="37">
        <f t="shared" si="4"/>
        <v>95</v>
      </c>
      <c r="C45" s="37">
        <v>1</v>
      </c>
      <c r="D45" s="37">
        <v>1</v>
      </c>
      <c r="E45" s="37">
        <v>0</v>
      </c>
      <c r="F45" s="37">
        <v>0</v>
      </c>
      <c r="G45" s="37">
        <v>0</v>
      </c>
      <c r="H45" s="37">
        <v>0</v>
      </c>
      <c r="I45" s="37">
        <v>2</v>
      </c>
      <c r="J45" s="37">
        <v>40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1</v>
      </c>
      <c r="Q45" s="37">
        <v>5</v>
      </c>
      <c r="R45" s="37">
        <v>0</v>
      </c>
      <c r="S45" s="37">
        <v>12</v>
      </c>
      <c r="T45" s="37">
        <v>0</v>
      </c>
      <c r="U45" s="37">
        <v>5</v>
      </c>
      <c r="V45" s="37">
        <v>0</v>
      </c>
      <c r="W45" s="37">
        <v>10</v>
      </c>
      <c r="X45" s="37">
        <v>8</v>
      </c>
      <c r="Y45" s="37">
        <v>4</v>
      </c>
      <c r="Z45" s="37">
        <v>6</v>
      </c>
    </row>
    <row r="46" spans="1:26" s="5" customFormat="1" ht="12" customHeight="1">
      <c r="A46" s="42" t="s">
        <v>176</v>
      </c>
      <c r="B46" s="37">
        <f t="shared" si="4"/>
        <v>62</v>
      </c>
      <c r="C46" s="37">
        <v>1</v>
      </c>
      <c r="D46" s="37">
        <v>0</v>
      </c>
      <c r="E46" s="37">
        <v>0</v>
      </c>
      <c r="F46" s="37">
        <v>0</v>
      </c>
      <c r="G46" s="37">
        <v>1</v>
      </c>
      <c r="H46" s="37">
        <v>1</v>
      </c>
      <c r="I46" s="37">
        <v>1</v>
      </c>
      <c r="J46" s="37">
        <v>13</v>
      </c>
      <c r="K46" s="37">
        <v>0</v>
      </c>
      <c r="L46" s="37">
        <v>0</v>
      </c>
      <c r="M46" s="37">
        <v>0</v>
      </c>
      <c r="N46" s="37">
        <v>2</v>
      </c>
      <c r="O46" s="37">
        <v>1</v>
      </c>
      <c r="P46" s="37">
        <v>6</v>
      </c>
      <c r="Q46" s="37">
        <v>5</v>
      </c>
      <c r="R46" s="37">
        <v>2</v>
      </c>
      <c r="S46" s="37">
        <v>4</v>
      </c>
      <c r="T46" s="37">
        <v>1</v>
      </c>
      <c r="U46" s="37">
        <v>1</v>
      </c>
      <c r="V46" s="37">
        <v>0</v>
      </c>
      <c r="W46" s="37">
        <v>8</v>
      </c>
      <c r="X46" s="37">
        <v>8</v>
      </c>
      <c r="Y46" s="37">
        <v>4</v>
      </c>
      <c r="Z46" s="37">
        <v>3</v>
      </c>
    </row>
    <row r="47" spans="1:26" s="5" customFormat="1" ht="12" customHeight="1">
      <c r="A47" s="42" t="s">
        <v>335</v>
      </c>
      <c r="B47" s="37">
        <f t="shared" si="4"/>
        <v>267</v>
      </c>
      <c r="C47" s="37">
        <v>0</v>
      </c>
      <c r="D47" s="37">
        <v>1</v>
      </c>
      <c r="E47" s="37">
        <v>1</v>
      </c>
      <c r="F47" s="37">
        <v>1</v>
      </c>
      <c r="G47" s="37">
        <v>4</v>
      </c>
      <c r="H47" s="37">
        <v>2</v>
      </c>
      <c r="I47" s="37">
        <v>9</v>
      </c>
      <c r="J47" s="37">
        <v>55</v>
      </c>
      <c r="K47" s="37">
        <v>0</v>
      </c>
      <c r="L47" s="37">
        <v>1</v>
      </c>
      <c r="M47" s="37">
        <v>0</v>
      </c>
      <c r="N47" s="37">
        <v>0</v>
      </c>
      <c r="O47" s="37">
        <v>2</v>
      </c>
      <c r="P47" s="37">
        <v>2</v>
      </c>
      <c r="Q47" s="37">
        <v>16</v>
      </c>
      <c r="R47" s="37">
        <v>3</v>
      </c>
      <c r="S47" s="37">
        <v>31</v>
      </c>
      <c r="T47" s="37">
        <v>9</v>
      </c>
      <c r="U47" s="37">
        <v>9</v>
      </c>
      <c r="V47" s="37">
        <v>3</v>
      </c>
      <c r="W47" s="37">
        <v>53</v>
      </c>
      <c r="X47" s="37">
        <v>21</v>
      </c>
      <c r="Y47" s="37">
        <v>28</v>
      </c>
      <c r="Z47" s="37">
        <v>16</v>
      </c>
    </row>
    <row r="48" spans="1:26" s="5" customFormat="1" ht="12" customHeight="1">
      <c r="A48" s="42" t="s">
        <v>336</v>
      </c>
      <c r="B48" s="37">
        <f t="shared" si="4"/>
        <v>278</v>
      </c>
      <c r="C48" s="37">
        <v>1</v>
      </c>
      <c r="D48" s="37">
        <v>0</v>
      </c>
      <c r="E48" s="37">
        <v>1</v>
      </c>
      <c r="F48" s="37">
        <v>1</v>
      </c>
      <c r="G48" s="37">
        <v>0</v>
      </c>
      <c r="H48" s="37">
        <v>4</v>
      </c>
      <c r="I48" s="37">
        <v>10</v>
      </c>
      <c r="J48" s="37">
        <v>88</v>
      </c>
      <c r="K48" s="37">
        <v>0</v>
      </c>
      <c r="L48" s="37">
        <v>1</v>
      </c>
      <c r="M48" s="37">
        <v>0</v>
      </c>
      <c r="N48" s="37">
        <v>0</v>
      </c>
      <c r="O48" s="37">
        <v>0</v>
      </c>
      <c r="P48" s="37">
        <v>2</v>
      </c>
      <c r="Q48" s="37">
        <v>4</v>
      </c>
      <c r="R48" s="37">
        <v>2</v>
      </c>
      <c r="S48" s="37">
        <v>6</v>
      </c>
      <c r="T48" s="37">
        <v>7</v>
      </c>
      <c r="U48" s="37">
        <v>24</v>
      </c>
      <c r="V48" s="37">
        <v>1</v>
      </c>
      <c r="W48" s="37">
        <v>35</v>
      </c>
      <c r="X48" s="37">
        <v>55</v>
      </c>
      <c r="Y48" s="37">
        <v>26</v>
      </c>
      <c r="Z48" s="37">
        <v>10</v>
      </c>
    </row>
    <row r="49" spans="1:26" s="5" customFormat="1" ht="12" customHeight="1">
      <c r="A49" s="42" t="s">
        <v>337</v>
      </c>
      <c r="B49" s="37">
        <f t="shared" si="4"/>
        <v>3</v>
      </c>
      <c r="C49" s="37">
        <v>0</v>
      </c>
      <c r="D49" s="37">
        <v>1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1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1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</row>
    <row r="50" spans="1:26" s="5" customFormat="1" ht="12" customHeight="1">
      <c r="A50" s="42" t="s">
        <v>338</v>
      </c>
      <c r="B50" s="37">
        <f t="shared" si="4"/>
        <v>434</v>
      </c>
      <c r="C50" s="37">
        <v>0</v>
      </c>
      <c r="D50" s="37">
        <v>0</v>
      </c>
      <c r="E50" s="37">
        <v>1</v>
      </c>
      <c r="F50" s="37">
        <v>0</v>
      </c>
      <c r="G50" s="37">
        <v>1</v>
      </c>
      <c r="H50" s="37">
        <v>1</v>
      </c>
      <c r="I50" s="37">
        <v>3</v>
      </c>
      <c r="J50" s="37">
        <v>25</v>
      </c>
      <c r="K50" s="37">
        <v>4</v>
      </c>
      <c r="L50" s="37">
        <v>0</v>
      </c>
      <c r="M50" s="37">
        <v>0</v>
      </c>
      <c r="N50" s="37">
        <v>1</v>
      </c>
      <c r="O50" s="37">
        <v>6</v>
      </c>
      <c r="P50" s="37">
        <v>8</v>
      </c>
      <c r="Q50" s="37">
        <v>10</v>
      </c>
      <c r="R50" s="37">
        <v>9</v>
      </c>
      <c r="S50" s="37">
        <v>24</v>
      </c>
      <c r="T50" s="37">
        <v>5</v>
      </c>
      <c r="U50" s="37">
        <v>24</v>
      </c>
      <c r="V50" s="37">
        <v>4</v>
      </c>
      <c r="W50" s="37">
        <v>106</v>
      </c>
      <c r="X50" s="37">
        <v>122</v>
      </c>
      <c r="Y50" s="37">
        <v>28</v>
      </c>
      <c r="Z50" s="37">
        <v>52</v>
      </c>
    </row>
    <row r="51" spans="1:26" s="5" customFormat="1" ht="12" customHeight="1">
      <c r="A51" s="42" t="s">
        <v>339</v>
      </c>
      <c r="B51" s="37">
        <f t="shared" si="4"/>
        <v>100</v>
      </c>
      <c r="C51" s="37">
        <v>0</v>
      </c>
      <c r="D51" s="37">
        <v>0</v>
      </c>
      <c r="E51" s="37">
        <v>0</v>
      </c>
      <c r="F51" s="37">
        <v>0</v>
      </c>
      <c r="G51" s="37">
        <v>1</v>
      </c>
      <c r="H51" s="37">
        <v>0</v>
      </c>
      <c r="I51" s="37">
        <v>0</v>
      </c>
      <c r="J51" s="37">
        <v>1</v>
      </c>
      <c r="K51" s="37">
        <v>0</v>
      </c>
      <c r="L51" s="37">
        <v>1</v>
      </c>
      <c r="M51" s="37">
        <v>0</v>
      </c>
      <c r="N51" s="37">
        <v>0</v>
      </c>
      <c r="O51" s="37">
        <v>0</v>
      </c>
      <c r="P51" s="37">
        <v>3</v>
      </c>
      <c r="Q51" s="37">
        <v>5</v>
      </c>
      <c r="R51" s="37">
        <v>1</v>
      </c>
      <c r="S51" s="37">
        <v>8</v>
      </c>
      <c r="T51" s="37">
        <v>0</v>
      </c>
      <c r="U51" s="37">
        <v>8</v>
      </c>
      <c r="V51" s="37">
        <v>0</v>
      </c>
      <c r="W51" s="37">
        <v>29</v>
      </c>
      <c r="X51" s="37">
        <v>26</v>
      </c>
      <c r="Y51" s="37">
        <v>14</v>
      </c>
      <c r="Z51" s="37">
        <v>3</v>
      </c>
    </row>
    <row r="52" spans="1:26" s="5" customFormat="1" ht="12" customHeight="1" thickBot="1">
      <c r="A52" s="52" t="s">
        <v>340</v>
      </c>
      <c r="B52" s="58">
        <f t="shared" si="4"/>
        <v>27</v>
      </c>
      <c r="C52" s="37">
        <v>0</v>
      </c>
      <c r="D52" s="37">
        <v>3</v>
      </c>
      <c r="E52" s="37">
        <v>0</v>
      </c>
      <c r="F52" s="37">
        <v>0</v>
      </c>
      <c r="G52" s="37">
        <v>2</v>
      </c>
      <c r="H52" s="37">
        <v>0</v>
      </c>
      <c r="I52" s="37">
        <v>0</v>
      </c>
      <c r="J52" s="37">
        <v>3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1</v>
      </c>
      <c r="Q52" s="37">
        <v>3</v>
      </c>
      <c r="R52" s="37">
        <v>0</v>
      </c>
      <c r="S52" s="37">
        <v>4</v>
      </c>
      <c r="T52" s="37">
        <v>0</v>
      </c>
      <c r="U52" s="37">
        <v>1</v>
      </c>
      <c r="V52" s="37">
        <v>0</v>
      </c>
      <c r="W52" s="37">
        <v>2</v>
      </c>
      <c r="X52" s="37">
        <v>6</v>
      </c>
      <c r="Y52" s="37">
        <v>0</v>
      </c>
      <c r="Z52" s="37">
        <v>2</v>
      </c>
    </row>
    <row r="53" spans="1:26" s="5" customFormat="1" ht="15" customHeight="1">
      <c r="A53" s="46" t="s">
        <v>362</v>
      </c>
      <c r="B53" s="46"/>
      <c r="C53" s="46"/>
      <c r="D53" s="46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="5" customFormat="1" ht="15" customHeight="1"/>
    <row r="55" spans="1:26" s="5" customFormat="1" ht="17.25" customHeight="1">
      <c r="A55" s="92" t="s">
        <v>341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2" t="s">
        <v>342</v>
      </c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</row>
  </sheetData>
  <mergeCells count="13">
    <mergeCell ref="L3:R3"/>
    <mergeCell ref="T3:U3"/>
    <mergeCell ref="X3:Z3"/>
    <mergeCell ref="A55:K55"/>
    <mergeCell ref="L55:Z55"/>
    <mergeCell ref="A3:A4"/>
    <mergeCell ref="B3:B4"/>
    <mergeCell ref="C3:G3"/>
    <mergeCell ref="H3:J3"/>
    <mergeCell ref="L1:Z1"/>
    <mergeCell ref="L2:X2"/>
    <mergeCell ref="A1:K1"/>
    <mergeCell ref="A2:K2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A1" sqref="A1:L1"/>
    </sheetView>
  </sheetViews>
  <sheetFormatPr defaultColWidth="9.00390625" defaultRowHeight="16.5"/>
  <cols>
    <col min="1" max="1" width="18.00390625" style="8" customWidth="1"/>
    <col min="2" max="2" width="6.375" style="8" customWidth="1"/>
    <col min="3" max="3" width="6.125" style="8" customWidth="1"/>
    <col min="4" max="4" width="5.75390625" style="8" customWidth="1"/>
    <col min="5" max="5" width="5.625" style="8" customWidth="1"/>
    <col min="6" max="12" width="5.125" style="8" customWidth="1"/>
    <col min="13" max="13" width="5.375" style="8" customWidth="1"/>
    <col min="14" max="14" width="4.875" style="8" customWidth="1"/>
    <col min="15" max="15" width="5.125" style="8" customWidth="1"/>
    <col min="16" max="16" width="4.875" style="8" customWidth="1"/>
    <col min="17" max="18" width="5.125" style="8" customWidth="1"/>
    <col min="19" max="27" width="5.375" style="8" customWidth="1"/>
    <col min="28" max="16384" width="9.00390625" style="8" customWidth="1"/>
  </cols>
  <sheetData>
    <row r="1" spans="1:27" s="1" customFormat="1" ht="45" customHeight="1">
      <c r="A1" s="97" t="s">
        <v>164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 t="s">
        <v>62</v>
      </c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7" s="10" customFormat="1" ht="13.5" customHeight="1" thickBot="1">
      <c r="A2" s="70" t="s">
        <v>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00" t="s">
        <v>356</v>
      </c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AA2" s="22" t="s">
        <v>60</v>
      </c>
    </row>
    <row r="3" spans="1:27" s="11" customFormat="1" ht="19.5" customHeight="1">
      <c r="A3" s="103" t="s">
        <v>0</v>
      </c>
      <c r="B3" s="105" t="s">
        <v>1</v>
      </c>
      <c r="C3" s="101" t="s">
        <v>2</v>
      </c>
      <c r="D3" s="101" t="s">
        <v>3</v>
      </c>
      <c r="E3" s="101"/>
      <c r="F3" s="101"/>
      <c r="G3" s="101"/>
      <c r="H3" s="101"/>
      <c r="I3" s="101" t="s">
        <v>4</v>
      </c>
      <c r="J3" s="101"/>
      <c r="K3" s="101"/>
      <c r="L3" s="21" t="s">
        <v>61</v>
      </c>
      <c r="M3" s="71" t="s">
        <v>5</v>
      </c>
      <c r="N3" s="71"/>
      <c r="O3" s="71"/>
      <c r="P3" s="71"/>
      <c r="Q3" s="71"/>
      <c r="R3" s="71"/>
      <c r="S3" s="72"/>
      <c r="T3" s="20" t="s">
        <v>6</v>
      </c>
      <c r="U3" s="101" t="s">
        <v>7</v>
      </c>
      <c r="V3" s="101"/>
      <c r="W3" s="20" t="s">
        <v>8</v>
      </c>
      <c r="X3" s="20" t="s">
        <v>9</v>
      </c>
      <c r="Y3" s="73" t="s">
        <v>10</v>
      </c>
      <c r="Z3" s="71"/>
      <c r="AA3" s="71"/>
    </row>
    <row r="4" spans="1:27" s="11" customFormat="1" ht="48" customHeight="1" thickBot="1">
      <c r="A4" s="104"/>
      <c r="B4" s="106"/>
      <c r="C4" s="107"/>
      <c r="D4" s="14" t="s">
        <v>56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3" t="s">
        <v>18</v>
      </c>
      <c r="M4" s="13" t="s">
        <v>19</v>
      </c>
      <c r="N4" s="18" t="s">
        <v>20</v>
      </c>
      <c r="O4" s="18" t="s">
        <v>52</v>
      </c>
      <c r="P4" s="18" t="s">
        <v>21</v>
      </c>
      <c r="Q4" s="18" t="s">
        <v>22</v>
      </c>
      <c r="R4" s="18" t="s">
        <v>53</v>
      </c>
      <c r="S4" s="18" t="s">
        <v>23</v>
      </c>
      <c r="T4" s="14" t="s">
        <v>24</v>
      </c>
      <c r="U4" s="14" t="s">
        <v>25</v>
      </c>
      <c r="V4" s="14" t="s">
        <v>54</v>
      </c>
      <c r="W4" s="14" t="s">
        <v>26</v>
      </c>
      <c r="X4" s="14" t="s">
        <v>55</v>
      </c>
      <c r="Y4" s="18" t="s">
        <v>27</v>
      </c>
      <c r="Z4" s="18" t="s">
        <v>28</v>
      </c>
      <c r="AA4" s="19" t="s">
        <v>29</v>
      </c>
    </row>
    <row r="5" spans="1:27" s="2" customFormat="1" ht="24" customHeight="1">
      <c r="A5" s="12" t="s">
        <v>63</v>
      </c>
      <c r="B5" s="16">
        <f>SUM(D5:AA5)</f>
        <v>100.00000000000001</v>
      </c>
      <c r="C5" s="16"/>
      <c r="D5" s="16">
        <f aca="true" t="shared" si="0" ref="D5:AA5">D6/$C$6*100</f>
        <v>0.4263835711799513</v>
      </c>
      <c r="E5" s="16">
        <f t="shared" si="0"/>
        <v>4.255134006265228</v>
      </c>
      <c r="F5" s="16">
        <f t="shared" si="0"/>
        <v>0.7222415593456317</v>
      </c>
      <c r="G5" s="16">
        <f t="shared" si="0"/>
        <v>0.6874347372084928</v>
      </c>
      <c r="H5" s="16">
        <f t="shared" si="0"/>
        <v>12.878524190741386</v>
      </c>
      <c r="I5" s="16">
        <f t="shared" si="0"/>
        <v>1.7925513400626523</v>
      </c>
      <c r="J5" s="16">
        <f t="shared" si="0"/>
        <v>4.968673860076575</v>
      </c>
      <c r="K5" s="16">
        <f t="shared" si="0"/>
        <v>10.241907413853117</v>
      </c>
      <c r="L5" s="16">
        <f t="shared" si="0"/>
        <v>0.8005569091541943</v>
      </c>
      <c r="M5" s="16">
        <f t="shared" si="0"/>
        <v>0.2958579881656805</v>
      </c>
      <c r="N5" s="16">
        <f t="shared" si="0"/>
        <v>0.2784545770971111</v>
      </c>
      <c r="O5" s="16">
        <f t="shared" si="0"/>
        <v>0.19143752175426382</v>
      </c>
      <c r="P5" s="16">
        <f t="shared" si="0"/>
        <v>0.7831534980856248</v>
      </c>
      <c r="Q5" s="16">
        <f t="shared" si="0"/>
        <v>4.16811695092238</v>
      </c>
      <c r="R5" s="16">
        <f t="shared" si="0"/>
        <v>4.690219282979464</v>
      </c>
      <c r="S5" s="16">
        <f t="shared" si="0"/>
        <v>2.706230421162548</v>
      </c>
      <c r="T5" s="16">
        <f t="shared" si="0"/>
        <v>6.491472328576401</v>
      </c>
      <c r="U5" s="16">
        <f t="shared" si="0"/>
        <v>2.3059519665854507</v>
      </c>
      <c r="V5" s="16">
        <f t="shared" si="0"/>
        <v>9.77201531500174</v>
      </c>
      <c r="W5" s="16">
        <f t="shared" si="0"/>
        <v>2.63661677688827</v>
      </c>
      <c r="X5" s="16">
        <f t="shared" si="0"/>
        <v>9.545770971110338</v>
      </c>
      <c r="Y5" s="16">
        <f t="shared" si="0"/>
        <v>10.276714235990255</v>
      </c>
      <c r="Z5" s="16">
        <f t="shared" si="0"/>
        <v>4.002784545770971</v>
      </c>
      <c r="AA5" s="16">
        <f t="shared" si="0"/>
        <v>5.081796032022276</v>
      </c>
    </row>
    <row r="6" spans="1:27" s="2" customFormat="1" ht="24" customHeight="1">
      <c r="A6" s="12" t="s">
        <v>30</v>
      </c>
      <c r="B6" s="16"/>
      <c r="C6" s="15">
        <f aca="true" t="shared" si="1" ref="C6:AA6">SUM(C7:C25,C27:C28)</f>
        <v>11492</v>
      </c>
      <c r="D6" s="15">
        <f t="shared" si="1"/>
        <v>49</v>
      </c>
      <c r="E6" s="15">
        <f t="shared" si="1"/>
        <v>489</v>
      </c>
      <c r="F6" s="15">
        <f t="shared" si="1"/>
        <v>83</v>
      </c>
      <c r="G6" s="15">
        <f t="shared" si="1"/>
        <v>79</v>
      </c>
      <c r="H6" s="15">
        <f t="shared" si="1"/>
        <v>1480</v>
      </c>
      <c r="I6" s="15">
        <f t="shared" si="1"/>
        <v>206</v>
      </c>
      <c r="J6" s="15">
        <f t="shared" si="1"/>
        <v>571</v>
      </c>
      <c r="K6" s="15">
        <f t="shared" si="1"/>
        <v>1177</v>
      </c>
      <c r="L6" s="15">
        <f t="shared" si="1"/>
        <v>92</v>
      </c>
      <c r="M6" s="15">
        <f t="shared" si="1"/>
        <v>34</v>
      </c>
      <c r="N6" s="15">
        <f t="shared" si="1"/>
        <v>32</v>
      </c>
      <c r="O6" s="15">
        <f t="shared" si="1"/>
        <v>22</v>
      </c>
      <c r="P6" s="15">
        <f t="shared" si="1"/>
        <v>90</v>
      </c>
      <c r="Q6" s="15">
        <f t="shared" si="1"/>
        <v>479</v>
      </c>
      <c r="R6" s="15">
        <f t="shared" si="1"/>
        <v>539</v>
      </c>
      <c r="S6" s="15">
        <f t="shared" si="1"/>
        <v>311</v>
      </c>
      <c r="T6" s="15">
        <f t="shared" si="1"/>
        <v>746</v>
      </c>
      <c r="U6" s="15">
        <f t="shared" si="1"/>
        <v>265</v>
      </c>
      <c r="V6" s="15">
        <f t="shared" si="1"/>
        <v>1123</v>
      </c>
      <c r="W6" s="15">
        <f t="shared" si="1"/>
        <v>303</v>
      </c>
      <c r="X6" s="15">
        <f t="shared" si="1"/>
        <v>1097</v>
      </c>
      <c r="Y6" s="15">
        <f t="shared" si="1"/>
        <v>1181</v>
      </c>
      <c r="Z6" s="15">
        <f t="shared" si="1"/>
        <v>460</v>
      </c>
      <c r="AA6" s="15">
        <f t="shared" si="1"/>
        <v>584</v>
      </c>
    </row>
    <row r="7" spans="1:27" s="2" customFormat="1" ht="27" customHeight="1">
      <c r="A7" s="12" t="s">
        <v>31</v>
      </c>
      <c r="B7" s="16">
        <f>C7/$C$6*100</f>
        <v>4.986077271145144</v>
      </c>
      <c r="C7" s="15">
        <f>SUM(D7:AA7)</f>
        <v>573</v>
      </c>
      <c r="D7" s="15">
        <v>2</v>
      </c>
      <c r="E7" s="15">
        <v>7</v>
      </c>
      <c r="F7" s="15">
        <v>1</v>
      </c>
      <c r="G7" s="15">
        <v>4</v>
      </c>
      <c r="H7" s="15">
        <v>7</v>
      </c>
      <c r="I7" s="15">
        <v>25</v>
      </c>
      <c r="J7" s="15">
        <v>60</v>
      </c>
      <c r="K7" s="15">
        <v>26</v>
      </c>
      <c r="L7" s="15">
        <v>1</v>
      </c>
      <c r="M7" s="15">
        <v>0</v>
      </c>
      <c r="N7" s="15">
        <v>1</v>
      </c>
      <c r="O7" s="15">
        <v>1</v>
      </c>
      <c r="P7" s="15">
        <v>7</v>
      </c>
      <c r="Q7" s="15">
        <v>4</v>
      </c>
      <c r="R7" s="15">
        <v>111</v>
      </c>
      <c r="S7" s="15">
        <v>10</v>
      </c>
      <c r="T7" s="15">
        <v>167</v>
      </c>
      <c r="U7" s="15">
        <v>4</v>
      </c>
      <c r="V7" s="15">
        <v>28</v>
      </c>
      <c r="W7" s="15">
        <v>3</v>
      </c>
      <c r="X7" s="15">
        <v>33</v>
      </c>
      <c r="Y7" s="15">
        <v>31</v>
      </c>
      <c r="Z7" s="15">
        <v>26</v>
      </c>
      <c r="AA7" s="15">
        <v>14</v>
      </c>
    </row>
    <row r="8" spans="1:27" s="2" customFormat="1" ht="15.75" customHeight="1">
      <c r="A8" s="12" t="s">
        <v>32</v>
      </c>
      <c r="B8" s="16">
        <f aca="true" t="shared" si="2" ref="B8:B28">C8/$C$6*100</f>
        <v>15.96762965541246</v>
      </c>
      <c r="C8" s="15">
        <f aca="true" t="shared" si="3" ref="C8:C28">SUM(D8:AA8)</f>
        <v>1835</v>
      </c>
      <c r="D8" s="15">
        <v>2</v>
      </c>
      <c r="E8" s="15">
        <v>9</v>
      </c>
      <c r="F8" s="15">
        <v>3</v>
      </c>
      <c r="G8" s="15">
        <v>4</v>
      </c>
      <c r="H8" s="15">
        <v>23</v>
      </c>
      <c r="I8" s="15">
        <v>8</v>
      </c>
      <c r="J8" s="15">
        <v>43</v>
      </c>
      <c r="K8" s="15">
        <v>170</v>
      </c>
      <c r="L8" s="15">
        <v>4</v>
      </c>
      <c r="M8" s="15">
        <v>0</v>
      </c>
      <c r="N8" s="15">
        <v>0</v>
      </c>
      <c r="O8" s="15">
        <v>0</v>
      </c>
      <c r="P8" s="15">
        <v>9</v>
      </c>
      <c r="Q8" s="15">
        <v>14</v>
      </c>
      <c r="R8" s="15">
        <v>74</v>
      </c>
      <c r="S8" s="15">
        <v>26</v>
      </c>
      <c r="T8" s="15">
        <v>335</v>
      </c>
      <c r="U8" s="15">
        <v>5</v>
      </c>
      <c r="V8" s="15">
        <v>57</v>
      </c>
      <c r="W8" s="15">
        <v>22</v>
      </c>
      <c r="X8" s="15">
        <v>371</v>
      </c>
      <c r="Y8" s="15">
        <v>258</v>
      </c>
      <c r="Z8" s="15">
        <v>261</v>
      </c>
      <c r="AA8" s="15">
        <v>137</v>
      </c>
    </row>
    <row r="9" spans="1:27" s="2" customFormat="1" ht="15.75" customHeight="1">
      <c r="A9" s="12" t="s">
        <v>33</v>
      </c>
      <c r="B9" s="16">
        <f t="shared" si="2"/>
        <v>2.7149321266968327</v>
      </c>
      <c r="C9" s="15">
        <f t="shared" si="3"/>
        <v>312</v>
      </c>
      <c r="D9" s="15">
        <v>1</v>
      </c>
      <c r="E9" s="15">
        <v>3</v>
      </c>
      <c r="F9" s="15">
        <v>1</v>
      </c>
      <c r="G9" s="15">
        <v>1</v>
      </c>
      <c r="H9" s="15">
        <v>18</v>
      </c>
      <c r="I9" s="15">
        <v>8</v>
      </c>
      <c r="J9" s="15">
        <v>41</v>
      </c>
      <c r="K9" s="15">
        <v>77</v>
      </c>
      <c r="L9" s="15">
        <v>2</v>
      </c>
      <c r="M9" s="15">
        <v>0</v>
      </c>
      <c r="N9" s="15">
        <v>1</v>
      </c>
      <c r="O9" s="15">
        <v>1</v>
      </c>
      <c r="P9" s="15">
        <v>1</v>
      </c>
      <c r="Q9" s="15">
        <v>11</v>
      </c>
      <c r="R9" s="15">
        <v>17</v>
      </c>
      <c r="S9" s="15">
        <v>16</v>
      </c>
      <c r="T9" s="15">
        <v>26</v>
      </c>
      <c r="U9" s="15">
        <v>0</v>
      </c>
      <c r="V9" s="15">
        <v>21</v>
      </c>
      <c r="W9" s="15">
        <v>3</v>
      </c>
      <c r="X9" s="15">
        <v>13</v>
      </c>
      <c r="Y9" s="15">
        <v>39</v>
      </c>
      <c r="Z9" s="15">
        <v>4</v>
      </c>
      <c r="AA9" s="15">
        <v>7</v>
      </c>
    </row>
    <row r="10" spans="1:27" s="2" customFormat="1" ht="16.5" customHeight="1">
      <c r="A10" s="12" t="s">
        <v>34</v>
      </c>
      <c r="B10" s="16">
        <f t="shared" si="2"/>
        <v>3.367560041768187</v>
      </c>
      <c r="C10" s="15">
        <f t="shared" si="3"/>
        <v>387</v>
      </c>
      <c r="D10" s="15">
        <v>0</v>
      </c>
      <c r="E10" s="15">
        <v>9</v>
      </c>
      <c r="F10" s="15">
        <v>1</v>
      </c>
      <c r="G10" s="15">
        <v>1</v>
      </c>
      <c r="H10" s="15">
        <v>35</v>
      </c>
      <c r="I10" s="15">
        <v>23</v>
      </c>
      <c r="J10" s="15">
        <v>8</v>
      </c>
      <c r="K10" s="15">
        <v>1</v>
      </c>
      <c r="L10" s="15">
        <v>1</v>
      </c>
      <c r="M10" s="15">
        <v>0</v>
      </c>
      <c r="N10" s="15">
        <v>1</v>
      </c>
      <c r="O10" s="15">
        <v>1</v>
      </c>
      <c r="P10" s="15">
        <v>4</v>
      </c>
      <c r="Q10" s="15">
        <v>26</v>
      </c>
      <c r="R10" s="15">
        <v>28</v>
      </c>
      <c r="S10" s="15">
        <v>15</v>
      </c>
      <c r="T10" s="15">
        <v>4</v>
      </c>
      <c r="U10" s="15">
        <v>1</v>
      </c>
      <c r="V10" s="15">
        <v>127</v>
      </c>
      <c r="W10" s="15">
        <v>35</v>
      </c>
      <c r="X10" s="15">
        <v>21</v>
      </c>
      <c r="Y10" s="15">
        <v>32</v>
      </c>
      <c r="Z10" s="15">
        <v>2</v>
      </c>
      <c r="AA10" s="15">
        <v>11</v>
      </c>
    </row>
    <row r="11" spans="1:27" s="2" customFormat="1" ht="27" customHeight="1">
      <c r="A11" s="12" t="s">
        <v>365</v>
      </c>
      <c r="B11" s="16">
        <f t="shared" si="2"/>
        <v>2.6192133658197005</v>
      </c>
      <c r="C11" s="15">
        <f t="shared" si="3"/>
        <v>301</v>
      </c>
      <c r="D11" s="15">
        <v>1</v>
      </c>
      <c r="E11" s="15">
        <v>6</v>
      </c>
      <c r="F11" s="15">
        <v>0</v>
      </c>
      <c r="G11" s="15">
        <v>0</v>
      </c>
      <c r="H11" s="15">
        <v>10</v>
      </c>
      <c r="I11" s="15">
        <v>9</v>
      </c>
      <c r="J11" s="15">
        <v>15</v>
      </c>
      <c r="K11" s="15">
        <v>6</v>
      </c>
      <c r="L11" s="15">
        <v>3</v>
      </c>
      <c r="M11" s="15">
        <v>0</v>
      </c>
      <c r="N11" s="15">
        <v>0</v>
      </c>
      <c r="O11" s="15">
        <v>0</v>
      </c>
      <c r="P11" s="15">
        <v>4</v>
      </c>
      <c r="Q11" s="15">
        <v>9</v>
      </c>
      <c r="R11" s="15">
        <v>17</v>
      </c>
      <c r="S11" s="15">
        <v>14</v>
      </c>
      <c r="T11" s="15">
        <v>27</v>
      </c>
      <c r="U11" s="15">
        <v>0</v>
      </c>
      <c r="V11" s="15">
        <v>80</v>
      </c>
      <c r="W11" s="15">
        <v>37</v>
      </c>
      <c r="X11" s="15">
        <v>15</v>
      </c>
      <c r="Y11" s="15">
        <v>35</v>
      </c>
      <c r="Z11" s="15">
        <v>1</v>
      </c>
      <c r="AA11" s="15">
        <v>12</v>
      </c>
    </row>
    <row r="12" spans="1:27" s="2" customFormat="1" ht="16.5" customHeight="1">
      <c r="A12" s="12" t="s">
        <v>35</v>
      </c>
      <c r="B12" s="16">
        <f t="shared" si="2"/>
        <v>6.3609467455621305</v>
      </c>
      <c r="C12" s="15">
        <f t="shared" si="3"/>
        <v>731</v>
      </c>
      <c r="D12" s="15">
        <v>4</v>
      </c>
      <c r="E12" s="15">
        <v>17</v>
      </c>
      <c r="F12" s="15">
        <v>0</v>
      </c>
      <c r="G12" s="15">
        <v>3</v>
      </c>
      <c r="H12" s="15">
        <v>39</v>
      </c>
      <c r="I12" s="15">
        <v>27</v>
      </c>
      <c r="J12" s="15">
        <v>98</v>
      </c>
      <c r="K12" s="15">
        <v>235</v>
      </c>
      <c r="L12" s="15">
        <v>2</v>
      </c>
      <c r="M12" s="15">
        <v>1</v>
      </c>
      <c r="N12" s="15">
        <v>0</v>
      </c>
      <c r="O12" s="15">
        <v>0</v>
      </c>
      <c r="P12" s="15">
        <v>4</v>
      </c>
      <c r="Q12" s="15">
        <v>44</v>
      </c>
      <c r="R12" s="15">
        <v>42</v>
      </c>
      <c r="S12" s="15">
        <v>27</v>
      </c>
      <c r="T12" s="15">
        <v>12</v>
      </c>
      <c r="U12" s="15">
        <v>1</v>
      </c>
      <c r="V12" s="15">
        <v>58</v>
      </c>
      <c r="W12" s="15">
        <v>8</v>
      </c>
      <c r="X12" s="15">
        <v>26</v>
      </c>
      <c r="Y12" s="15">
        <v>70</v>
      </c>
      <c r="Z12" s="15">
        <v>0</v>
      </c>
      <c r="AA12" s="15">
        <v>13</v>
      </c>
    </row>
    <row r="13" spans="1:27" s="2" customFormat="1" ht="16.5" customHeight="1">
      <c r="A13" s="12" t="s">
        <v>36</v>
      </c>
      <c r="B13" s="16">
        <f t="shared" si="2"/>
        <v>17.490428123912285</v>
      </c>
      <c r="C13" s="15">
        <f t="shared" si="3"/>
        <v>2010</v>
      </c>
      <c r="D13" s="15">
        <v>25</v>
      </c>
      <c r="E13" s="15">
        <v>329</v>
      </c>
      <c r="F13" s="15">
        <v>9</v>
      </c>
      <c r="G13" s="15">
        <v>26</v>
      </c>
      <c r="H13" s="15">
        <v>764</v>
      </c>
      <c r="I13" s="15">
        <v>56</v>
      </c>
      <c r="J13" s="15">
        <v>157</v>
      </c>
      <c r="K13" s="15">
        <v>30</v>
      </c>
      <c r="L13" s="15">
        <v>4</v>
      </c>
      <c r="M13" s="15">
        <v>1</v>
      </c>
      <c r="N13" s="15">
        <v>4</v>
      </c>
      <c r="O13" s="15">
        <v>0</v>
      </c>
      <c r="P13" s="15">
        <v>8</v>
      </c>
      <c r="Q13" s="15">
        <v>62</v>
      </c>
      <c r="R13" s="15">
        <v>58</v>
      </c>
      <c r="S13" s="15">
        <v>87</v>
      </c>
      <c r="T13" s="15">
        <v>56</v>
      </c>
      <c r="U13" s="15">
        <v>1</v>
      </c>
      <c r="V13" s="15">
        <v>124</v>
      </c>
      <c r="W13" s="15">
        <v>26</v>
      </c>
      <c r="X13" s="15">
        <v>45</v>
      </c>
      <c r="Y13" s="15">
        <v>94</v>
      </c>
      <c r="Z13" s="15">
        <v>1</v>
      </c>
      <c r="AA13" s="15">
        <v>43</v>
      </c>
    </row>
    <row r="14" spans="1:27" s="2" customFormat="1" ht="16.5" customHeight="1">
      <c r="A14" s="12" t="s">
        <v>305</v>
      </c>
      <c r="B14" s="16">
        <f t="shared" si="2"/>
        <v>17.07274625826662</v>
      </c>
      <c r="C14" s="15">
        <f t="shared" si="3"/>
        <v>1962</v>
      </c>
      <c r="D14" s="15">
        <v>10</v>
      </c>
      <c r="E14" s="15">
        <v>71</v>
      </c>
      <c r="F14" s="15">
        <v>61</v>
      </c>
      <c r="G14" s="15">
        <v>22</v>
      </c>
      <c r="H14" s="15">
        <v>415</v>
      </c>
      <c r="I14" s="15">
        <v>19</v>
      </c>
      <c r="J14" s="15">
        <v>30</v>
      </c>
      <c r="K14" s="15">
        <v>13</v>
      </c>
      <c r="L14" s="15">
        <v>10</v>
      </c>
      <c r="M14" s="15">
        <v>1</v>
      </c>
      <c r="N14" s="15">
        <v>1</v>
      </c>
      <c r="O14" s="15">
        <v>0</v>
      </c>
      <c r="P14" s="15">
        <v>4</v>
      </c>
      <c r="Q14" s="15">
        <v>234</v>
      </c>
      <c r="R14" s="15">
        <v>115</v>
      </c>
      <c r="S14" s="15">
        <v>52</v>
      </c>
      <c r="T14" s="15">
        <v>31</v>
      </c>
      <c r="U14" s="15">
        <v>7</v>
      </c>
      <c r="V14" s="15">
        <v>417</v>
      </c>
      <c r="W14" s="15">
        <v>19</v>
      </c>
      <c r="X14" s="15">
        <v>114</v>
      </c>
      <c r="Y14" s="15">
        <v>196</v>
      </c>
      <c r="Z14" s="15">
        <v>4</v>
      </c>
      <c r="AA14" s="15">
        <v>116</v>
      </c>
    </row>
    <row r="15" spans="1:27" s="2" customFormat="1" ht="27" customHeight="1">
      <c r="A15" s="12" t="s">
        <v>37</v>
      </c>
      <c r="B15" s="16">
        <f t="shared" si="2"/>
        <v>1.2182387747998606</v>
      </c>
      <c r="C15" s="15">
        <f t="shared" si="3"/>
        <v>140</v>
      </c>
      <c r="D15" s="15">
        <v>0</v>
      </c>
      <c r="E15" s="15">
        <v>0</v>
      </c>
      <c r="F15" s="15">
        <v>0</v>
      </c>
      <c r="G15" s="15">
        <v>0</v>
      </c>
      <c r="H15" s="15">
        <v>2</v>
      </c>
      <c r="I15" s="15">
        <v>5</v>
      </c>
      <c r="J15" s="15">
        <v>10</v>
      </c>
      <c r="K15" s="15">
        <v>6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3</v>
      </c>
      <c r="R15" s="15">
        <v>9</v>
      </c>
      <c r="S15" s="15">
        <v>1</v>
      </c>
      <c r="T15" s="15">
        <v>38</v>
      </c>
      <c r="U15" s="15">
        <v>0</v>
      </c>
      <c r="V15" s="15">
        <v>18</v>
      </c>
      <c r="W15" s="15">
        <v>6</v>
      </c>
      <c r="X15" s="15">
        <v>14</v>
      </c>
      <c r="Y15" s="15">
        <v>14</v>
      </c>
      <c r="Z15" s="15">
        <v>11</v>
      </c>
      <c r="AA15" s="15">
        <v>3</v>
      </c>
    </row>
    <row r="16" spans="1:27" s="2" customFormat="1" ht="16.5" customHeight="1">
      <c r="A16" s="12" t="s">
        <v>38</v>
      </c>
      <c r="B16" s="16">
        <f t="shared" si="2"/>
        <v>0.017403411068569442</v>
      </c>
      <c r="C16" s="15">
        <f t="shared" si="3"/>
        <v>2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2</v>
      </c>
      <c r="Y16" s="15">
        <v>0</v>
      </c>
      <c r="Z16" s="15">
        <v>0</v>
      </c>
      <c r="AA16" s="15">
        <v>0</v>
      </c>
    </row>
    <row r="17" spans="1:27" s="2" customFormat="1" ht="16.5" customHeight="1">
      <c r="A17" s="12" t="s">
        <v>39</v>
      </c>
      <c r="B17" s="16">
        <f t="shared" si="2"/>
        <v>4.098503306648103</v>
      </c>
      <c r="C17" s="15">
        <f t="shared" si="3"/>
        <v>471</v>
      </c>
      <c r="D17" s="15">
        <v>1</v>
      </c>
      <c r="E17" s="15">
        <v>6</v>
      </c>
      <c r="F17" s="15">
        <v>0</v>
      </c>
      <c r="G17" s="15">
        <v>0</v>
      </c>
      <c r="H17" s="15">
        <v>16</v>
      </c>
      <c r="I17" s="15">
        <v>1</v>
      </c>
      <c r="J17" s="15">
        <v>8</v>
      </c>
      <c r="K17" s="15">
        <v>5</v>
      </c>
      <c r="L17" s="15">
        <v>40</v>
      </c>
      <c r="M17" s="15">
        <v>6</v>
      </c>
      <c r="N17" s="15">
        <v>12</v>
      </c>
      <c r="O17" s="15">
        <v>18</v>
      </c>
      <c r="P17" s="15">
        <v>14</v>
      </c>
      <c r="Q17" s="15">
        <v>0</v>
      </c>
      <c r="R17" s="15">
        <v>6</v>
      </c>
      <c r="S17" s="15">
        <v>12</v>
      </c>
      <c r="T17" s="15">
        <v>4</v>
      </c>
      <c r="U17" s="15">
        <v>32</v>
      </c>
      <c r="V17" s="15">
        <v>32</v>
      </c>
      <c r="W17" s="15">
        <v>0</v>
      </c>
      <c r="X17" s="15">
        <v>167</v>
      </c>
      <c r="Y17" s="15">
        <v>67</v>
      </c>
      <c r="Z17" s="15">
        <v>4</v>
      </c>
      <c r="AA17" s="15">
        <v>20</v>
      </c>
    </row>
    <row r="18" spans="1:27" s="2" customFormat="1" ht="16.5" customHeight="1">
      <c r="A18" s="12" t="s">
        <v>40</v>
      </c>
      <c r="B18" s="16">
        <f t="shared" si="2"/>
        <v>1.8882701009397842</v>
      </c>
      <c r="C18" s="15">
        <f t="shared" si="3"/>
        <v>217</v>
      </c>
      <c r="D18" s="15">
        <v>0</v>
      </c>
      <c r="E18" s="15">
        <v>0</v>
      </c>
      <c r="F18" s="15">
        <v>0</v>
      </c>
      <c r="G18" s="15">
        <v>0</v>
      </c>
      <c r="H18" s="15">
        <v>1</v>
      </c>
      <c r="I18" s="15">
        <v>0</v>
      </c>
      <c r="J18" s="15">
        <v>0</v>
      </c>
      <c r="K18" s="15">
        <v>0</v>
      </c>
      <c r="L18" s="15">
        <v>4</v>
      </c>
      <c r="M18" s="15">
        <v>17</v>
      </c>
      <c r="N18" s="15">
        <v>1</v>
      </c>
      <c r="O18" s="15">
        <v>0</v>
      </c>
      <c r="P18" s="15">
        <v>0</v>
      </c>
      <c r="Q18" s="15">
        <v>0</v>
      </c>
      <c r="R18" s="15">
        <v>2</v>
      </c>
      <c r="S18" s="15">
        <v>1</v>
      </c>
      <c r="T18" s="15">
        <v>7</v>
      </c>
      <c r="U18" s="15">
        <v>158</v>
      </c>
      <c r="V18" s="15">
        <v>1</v>
      </c>
      <c r="W18" s="15">
        <v>0</v>
      </c>
      <c r="X18" s="15">
        <v>14</v>
      </c>
      <c r="Y18" s="15">
        <v>7</v>
      </c>
      <c r="Z18" s="15">
        <v>2</v>
      </c>
      <c r="AA18" s="15">
        <v>2</v>
      </c>
    </row>
    <row r="19" spans="1:27" s="2" customFormat="1" ht="27" customHeight="1">
      <c r="A19" s="12" t="s">
        <v>41</v>
      </c>
      <c r="B19" s="16">
        <f t="shared" si="2"/>
        <v>0.38287504350852763</v>
      </c>
      <c r="C19" s="15">
        <f t="shared" si="3"/>
        <v>44</v>
      </c>
      <c r="D19" s="15">
        <v>0</v>
      </c>
      <c r="E19" s="15">
        <v>2</v>
      </c>
      <c r="F19" s="15">
        <v>1</v>
      </c>
      <c r="G19" s="15">
        <v>0</v>
      </c>
      <c r="H19" s="15">
        <v>0</v>
      </c>
      <c r="I19" s="15">
        <v>1</v>
      </c>
      <c r="J19" s="15">
        <v>2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24</v>
      </c>
      <c r="Q19" s="15">
        <v>0</v>
      </c>
      <c r="R19" s="15">
        <v>2</v>
      </c>
      <c r="S19" s="15">
        <v>2</v>
      </c>
      <c r="T19" s="15">
        <v>1</v>
      </c>
      <c r="U19" s="15">
        <v>0</v>
      </c>
      <c r="V19" s="15">
        <v>1</v>
      </c>
      <c r="W19" s="15">
        <v>0</v>
      </c>
      <c r="X19" s="15">
        <v>4</v>
      </c>
      <c r="Y19" s="15">
        <v>1</v>
      </c>
      <c r="Z19" s="15">
        <v>2</v>
      </c>
      <c r="AA19" s="15">
        <v>1</v>
      </c>
    </row>
    <row r="20" spans="1:27" s="2" customFormat="1" ht="16.5" customHeight="1">
      <c r="A20" s="12" t="s">
        <v>42</v>
      </c>
      <c r="B20" s="16">
        <f t="shared" si="2"/>
        <v>0.21754263835711798</v>
      </c>
      <c r="C20" s="15">
        <f t="shared" si="3"/>
        <v>25</v>
      </c>
      <c r="D20" s="15">
        <v>0</v>
      </c>
      <c r="E20" s="15">
        <v>0</v>
      </c>
      <c r="F20" s="15">
        <v>0</v>
      </c>
      <c r="G20" s="15">
        <v>0</v>
      </c>
      <c r="H20" s="15">
        <v>2</v>
      </c>
      <c r="I20" s="15">
        <v>0</v>
      </c>
      <c r="J20" s="15">
        <v>0</v>
      </c>
      <c r="K20" s="15">
        <v>0</v>
      </c>
      <c r="L20" s="15">
        <v>7</v>
      </c>
      <c r="M20" s="15">
        <v>1</v>
      </c>
      <c r="N20" s="15">
        <v>1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11</v>
      </c>
      <c r="V20" s="15">
        <v>0</v>
      </c>
      <c r="W20" s="15">
        <v>0</v>
      </c>
      <c r="X20" s="15">
        <v>1</v>
      </c>
      <c r="Y20" s="15">
        <v>2</v>
      </c>
      <c r="Z20" s="15">
        <v>0</v>
      </c>
      <c r="AA20" s="15">
        <v>0</v>
      </c>
    </row>
    <row r="21" spans="1:27" s="2" customFormat="1" ht="16.5" customHeight="1">
      <c r="A21" s="12" t="s">
        <v>43</v>
      </c>
      <c r="B21" s="16">
        <f t="shared" si="2"/>
        <v>0.24364775495997215</v>
      </c>
      <c r="C21" s="15">
        <f t="shared" si="3"/>
        <v>28</v>
      </c>
      <c r="D21" s="15">
        <v>0</v>
      </c>
      <c r="E21" s="15">
        <v>0</v>
      </c>
      <c r="F21" s="15">
        <v>0</v>
      </c>
      <c r="G21" s="15">
        <v>0</v>
      </c>
      <c r="H21" s="15">
        <v>5</v>
      </c>
      <c r="I21" s="15">
        <v>0</v>
      </c>
      <c r="J21" s="15">
        <v>0</v>
      </c>
      <c r="K21" s="15">
        <v>0</v>
      </c>
      <c r="L21" s="15">
        <v>2</v>
      </c>
      <c r="M21" s="15">
        <v>0</v>
      </c>
      <c r="N21" s="15">
        <v>2</v>
      </c>
      <c r="O21" s="15">
        <v>0</v>
      </c>
      <c r="P21" s="15">
        <v>0</v>
      </c>
      <c r="Q21" s="15">
        <v>1</v>
      </c>
      <c r="R21" s="15">
        <v>0</v>
      </c>
      <c r="S21" s="15">
        <v>0</v>
      </c>
      <c r="T21" s="15">
        <v>0</v>
      </c>
      <c r="U21" s="15">
        <v>4</v>
      </c>
      <c r="V21" s="15">
        <v>9</v>
      </c>
      <c r="W21" s="15">
        <v>0</v>
      </c>
      <c r="X21" s="15">
        <v>3</v>
      </c>
      <c r="Y21" s="15">
        <v>2</v>
      </c>
      <c r="Z21" s="15">
        <v>0</v>
      </c>
      <c r="AA21" s="15">
        <v>0</v>
      </c>
    </row>
    <row r="22" spans="1:27" s="2" customFormat="1" ht="16.5" customHeight="1">
      <c r="A22" s="12" t="s">
        <v>44</v>
      </c>
      <c r="B22" s="16">
        <f t="shared" si="2"/>
        <v>0.3654716324399582</v>
      </c>
      <c r="C22" s="15">
        <f t="shared" si="3"/>
        <v>42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1</v>
      </c>
      <c r="L22" s="15">
        <v>0</v>
      </c>
      <c r="M22" s="15">
        <v>0</v>
      </c>
      <c r="N22" s="15">
        <v>0</v>
      </c>
      <c r="O22" s="15">
        <v>0</v>
      </c>
      <c r="P22" s="15">
        <v>1</v>
      </c>
      <c r="Q22" s="15">
        <v>0</v>
      </c>
      <c r="R22" s="15">
        <v>0</v>
      </c>
      <c r="S22" s="15">
        <v>2</v>
      </c>
      <c r="T22" s="15">
        <v>0</v>
      </c>
      <c r="U22" s="15">
        <v>24</v>
      </c>
      <c r="V22" s="15">
        <v>1</v>
      </c>
      <c r="W22" s="15">
        <v>0</v>
      </c>
      <c r="X22" s="15">
        <v>6</v>
      </c>
      <c r="Y22" s="15">
        <v>0</v>
      </c>
      <c r="Z22" s="15">
        <v>0</v>
      </c>
      <c r="AA22" s="15">
        <v>7</v>
      </c>
    </row>
    <row r="23" spans="1:27" s="2" customFormat="1" ht="27" customHeight="1">
      <c r="A23" s="12" t="s">
        <v>45</v>
      </c>
      <c r="B23" s="16">
        <f t="shared" si="2"/>
        <v>6.769926905673512</v>
      </c>
      <c r="C23" s="15">
        <f t="shared" si="3"/>
        <v>778</v>
      </c>
      <c r="D23" s="15">
        <v>2</v>
      </c>
      <c r="E23" s="15">
        <v>23</v>
      </c>
      <c r="F23" s="15">
        <v>3</v>
      </c>
      <c r="G23" s="15">
        <v>0</v>
      </c>
      <c r="H23" s="15">
        <v>74</v>
      </c>
      <c r="I23" s="15">
        <v>10</v>
      </c>
      <c r="J23" s="15">
        <v>21</v>
      </c>
      <c r="K23" s="15">
        <v>20</v>
      </c>
      <c r="L23" s="15">
        <v>4</v>
      </c>
      <c r="M23" s="15">
        <v>7</v>
      </c>
      <c r="N23" s="15">
        <v>3</v>
      </c>
      <c r="O23" s="15">
        <v>1</v>
      </c>
      <c r="P23" s="15">
        <v>3</v>
      </c>
      <c r="Q23" s="15">
        <v>42</v>
      </c>
      <c r="R23" s="15">
        <v>38</v>
      </c>
      <c r="S23" s="15">
        <v>23</v>
      </c>
      <c r="T23" s="15">
        <v>21</v>
      </c>
      <c r="U23" s="15">
        <v>3</v>
      </c>
      <c r="V23" s="15">
        <v>85</v>
      </c>
      <c r="W23" s="15">
        <v>113</v>
      </c>
      <c r="X23" s="15">
        <v>65</v>
      </c>
      <c r="Y23" s="15">
        <v>105</v>
      </c>
      <c r="Z23" s="15">
        <v>64</v>
      </c>
      <c r="AA23" s="15">
        <v>48</v>
      </c>
    </row>
    <row r="24" spans="1:27" s="2" customFormat="1" ht="16.5" customHeight="1">
      <c r="A24" s="12" t="s">
        <v>46</v>
      </c>
      <c r="B24" s="16">
        <f t="shared" si="2"/>
        <v>7.292029237730595</v>
      </c>
      <c r="C24" s="15">
        <f t="shared" si="3"/>
        <v>838</v>
      </c>
      <c r="D24" s="15">
        <v>1</v>
      </c>
      <c r="E24" s="15">
        <v>4</v>
      </c>
      <c r="F24" s="15">
        <v>3</v>
      </c>
      <c r="G24" s="15">
        <v>17</v>
      </c>
      <c r="H24" s="15">
        <v>62</v>
      </c>
      <c r="I24" s="15">
        <v>12</v>
      </c>
      <c r="J24" s="15">
        <v>33</v>
      </c>
      <c r="K24" s="15">
        <v>30</v>
      </c>
      <c r="L24" s="15">
        <v>8</v>
      </c>
      <c r="M24" s="15">
        <v>0</v>
      </c>
      <c r="N24" s="15">
        <v>3</v>
      </c>
      <c r="O24" s="15">
        <v>0</v>
      </c>
      <c r="P24" s="15">
        <v>6</v>
      </c>
      <c r="Q24" s="15">
        <v>22</v>
      </c>
      <c r="R24" s="15">
        <v>20</v>
      </c>
      <c r="S24" s="15">
        <v>21</v>
      </c>
      <c r="T24" s="15">
        <v>12</v>
      </c>
      <c r="U24" s="15">
        <v>14</v>
      </c>
      <c r="V24" s="15">
        <v>51</v>
      </c>
      <c r="W24" s="15">
        <v>29</v>
      </c>
      <c r="X24" s="15">
        <v>157</v>
      </c>
      <c r="Y24" s="15">
        <v>183</v>
      </c>
      <c r="Z24" s="15">
        <v>56</v>
      </c>
      <c r="AA24" s="15">
        <v>94</v>
      </c>
    </row>
    <row r="25" spans="1:27" s="2" customFormat="1" ht="16.5" customHeight="1">
      <c r="A25" s="12" t="s">
        <v>47</v>
      </c>
      <c r="B25" s="16">
        <f t="shared" si="2"/>
        <v>1.23564218586843</v>
      </c>
      <c r="C25" s="15">
        <f t="shared" si="3"/>
        <v>142</v>
      </c>
      <c r="D25" s="15">
        <v>0</v>
      </c>
      <c r="E25" s="15">
        <v>3</v>
      </c>
      <c r="F25" s="15">
        <v>0</v>
      </c>
      <c r="G25" s="15">
        <v>1</v>
      </c>
      <c r="H25" s="15">
        <v>5</v>
      </c>
      <c r="I25" s="15">
        <v>0</v>
      </c>
      <c r="J25" s="15">
        <v>2</v>
      </c>
      <c r="K25" s="15">
        <v>12</v>
      </c>
      <c r="L25" s="15">
        <v>0</v>
      </c>
      <c r="M25" s="15">
        <v>0</v>
      </c>
      <c r="N25" s="15">
        <v>0</v>
      </c>
      <c r="O25" s="15">
        <v>0</v>
      </c>
      <c r="P25" s="15">
        <v>1</v>
      </c>
      <c r="Q25" s="15">
        <v>7</v>
      </c>
      <c r="R25" s="15">
        <v>0</v>
      </c>
      <c r="S25" s="15">
        <v>2</v>
      </c>
      <c r="T25" s="15">
        <v>4</v>
      </c>
      <c r="U25" s="15">
        <v>0</v>
      </c>
      <c r="V25" s="15">
        <v>9</v>
      </c>
      <c r="W25" s="15">
        <v>2</v>
      </c>
      <c r="X25" s="15">
        <v>6</v>
      </c>
      <c r="Y25" s="15">
        <v>22</v>
      </c>
      <c r="Z25" s="15">
        <v>17</v>
      </c>
      <c r="AA25" s="15">
        <v>49</v>
      </c>
    </row>
    <row r="26" spans="1:27" s="2" customFormat="1" ht="27" customHeight="1">
      <c r="A26" s="12" t="s">
        <v>48</v>
      </c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2" customFormat="1" ht="15.75" customHeight="1">
      <c r="A27" s="12" t="s">
        <v>49</v>
      </c>
      <c r="B27" s="16">
        <f t="shared" si="2"/>
        <v>4.289940828402367</v>
      </c>
      <c r="C27" s="15">
        <f t="shared" si="3"/>
        <v>493</v>
      </c>
      <c r="D27" s="15">
        <v>0</v>
      </c>
      <c r="E27" s="15">
        <v>0</v>
      </c>
      <c r="F27" s="15">
        <v>0</v>
      </c>
      <c r="G27" s="15">
        <v>0</v>
      </c>
      <c r="H27" s="15">
        <v>1</v>
      </c>
      <c r="I27" s="15">
        <v>2</v>
      </c>
      <c r="J27" s="15">
        <v>28</v>
      </c>
      <c r="K27" s="15">
        <v>414</v>
      </c>
      <c r="L27" s="15">
        <v>0</v>
      </c>
      <c r="M27" s="15">
        <v>0</v>
      </c>
      <c r="N27" s="15">
        <v>2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1</v>
      </c>
      <c r="U27" s="15">
        <v>0</v>
      </c>
      <c r="V27" s="15">
        <v>2</v>
      </c>
      <c r="W27" s="15">
        <v>0</v>
      </c>
      <c r="X27" s="15">
        <v>17</v>
      </c>
      <c r="Y27" s="15">
        <v>20</v>
      </c>
      <c r="Z27" s="15">
        <v>4</v>
      </c>
      <c r="AA27" s="15">
        <v>2</v>
      </c>
    </row>
    <row r="28" spans="1:27" s="2" customFormat="1" ht="15.75" customHeight="1" thickBot="1">
      <c r="A28" s="12" t="s">
        <v>50</v>
      </c>
      <c r="B28" s="16">
        <f t="shared" si="2"/>
        <v>1.40097459101984</v>
      </c>
      <c r="C28" s="15">
        <f t="shared" si="3"/>
        <v>161</v>
      </c>
      <c r="D28" s="15">
        <v>0</v>
      </c>
      <c r="E28" s="15">
        <v>0</v>
      </c>
      <c r="F28" s="15">
        <v>0</v>
      </c>
      <c r="G28" s="15">
        <v>0</v>
      </c>
      <c r="H28" s="15">
        <v>1</v>
      </c>
      <c r="I28" s="15">
        <v>0</v>
      </c>
      <c r="J28" s="15">
        <v>15</v>
      </c>
      <c r="K28" s="15">
        <v>131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2</v>
      </c>
      <c r="W28" s="15">
        <v>0</v>
      </c>
      <c r="X28" s="15">
        <v>3</v>
      </c>
      <c r="Y28" s="15">
        <v>3</v>
      </c>
      <c r="Z28" s="15">
        <v>1</v>
      </c>
      <c r="AA28" s="15">
        <v>5</v>
      </c>
    </row>
    <row r="29" spans="1:27" s="2" customFormat="1" ht="30.75" customHeight="1">
      <c r="A29" s="99" t="s">
        <v>357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s="2" customFormat="1" ht="74.25" customHeight="1">
      <c r="A30" s="23" t="s">
        <v>51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s="2" customFormat="1" ht="11.25" customHeight="1">
      <c r="A31" s="102" t="s">
        <v>348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102" t="s">
        <v>349</v>
      </c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</row>
  </sheetData>
  <mergeCells count="16"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  <mergeCell ref="A1:L1"/>
    <mergeCell ref="M1:X1"/>
    <mergeCell ref="Y1:AA1"/>
    <mergeCell ref="A29:L29"/>
    <mergeCell ref="M2:Y2"/>
    <mergeCell ref="D3:H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A1" sqref="A1:L1"/>
    </sheetView>
  </sheetViews>
  <sheetFormatPr defaultColWidth="9.00390625" defaultRowHeight="16.5"/>
  <cols>
    <col min="1" max="1" width="18.00390625" style="24" customWidth="1"/>
    <col min="2" max="2" width="6.375" style="24" customWidth="1"/>
    <col min="3" max="3" width="6.125" style="24" customWidth="1"/>
    <col min="4" max="4" width="5.75390625" style="24" customWidth="1"/>
    <col min="5" max="5" width="5.625" style="24" customWidth="1"/>
    <col min="6" max="12" width="5.125" style="24" customWidth="1"/>
    <col min="13" max="13" width="5.375" style="24" customWidth="1"/>
    <col min="14" max="14" width="4.875" style="24" customWidth="1"/>
    <col min="15" max="15" width="5.125" style="24" customWidth="1"/>
    <col min="16" max="16" width="4.875" style="24" customWidth="1"/>
    <col min="17" max="18" width="5.125" style="24" customWidth="1"/>
    <col min="19" max="27" width="5.375" style="24" customWidth="1"/>
    <col min="28" max="16384" width="9.00390625" style="24" customWidth="1"/>
  </cols>
  <sheetData>
    <row r="1" spans="1:27" s="1" customFormat="1" ht="45" customHeight="1">
      <c r="A1" s="97" t="s">
        <v>165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 t="s">
        <v>139</v>
      </c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7" s="10" customFormat="1" ht="13.5" customHeight="1" thickBot="1">
      <c r="A2" s="70" t="s">
        <v>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00" t="s">
        <v>356</v>
      </c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AA2" s="22" t="s">
        <v>60</v>
      </c>
    </row>
    <row r="3" spans="1:27" s="11" customFormat="1" ht="19.5" customHeight="1">
      <c r="A3" s="103" t="s">
        <v>82</v>
      </c>
      <c r="B3" s="105" t="s">
        <v>83</v>
      </c>
      <c r="C3" s="101" t="s">
        <v>84</v>
      </c>
      <c r="D3" s="101" t="s">
        <v>85</v>
      </c>
      <c r="E3" s="101"/>
      <c r="F3" s="101"/>
      <c r="G3" s="101"/>
      <c r="H3" s="101"/>
      <c r="I3" s="101" t="s">
        <v>86</v>
      </c>
      <c r="J3" s="101"/>
      <c r="K3" s="101"/>
      <c r="L3" s="21" t="s">
        <v>61</v>
      </c>
      <c r="M3" s="71" t="s">
        <v>87</v>
      </c>
      <c r="N3" s="71"/>
      <c r="O3" s="71"/>
      <c r="P3" s="71"/>
      <c r="Q3" s="71"/>
      <c r="R3" s="71"/>
      <c r="S3" s="72"/>
      <c r="T3" s="20" t="s">
        <v>88</v>
      </c>
      <c r="U3" s="101" t="s">
        <v>89</v>
      </c>
      <c r="V3" s="101"/>
      <c r="W3" s="20" t="s">
        <v>90</v>
      </c>
      <c r="X3" s="20" t="s">
        <v>91</v>
      </c>
      <c r="Y3" s="73" t="s">
        <v>92</v>
      </c>
      <c r="Z3" s="71"/>
      <c r="AA3" s="71"/>
    </row>
    <row r="4" spans="1:27" s="11" customFormat="1" ht="48" customHeight="1" thickBot="1">
      <c r="A4" s="104"/>
      <c r="B4" s="106"/>
      <c r="C4" s="107"/>
      <c r="D4" s="14" t="s">
        <v>93</v>
      </c>
      <c r="E4" s="14" t="s">
        <v>94</v>
      </c>
      <c r="F4" s="14" t="s">
        <v>95</v>
      </c>
      <c r="G4" s="14" t="s">
        <v>96</v>
      </c>
      <c r="H4" s="14" t="s">
        <v>97</v>
      </c>
      <c r="I4" s="14" t="s">
        <v>98</v>
      </c>
      <c r="J4" s="14" t="s">
        <v>99</v>
      </c>
      <c r="K4" s="14" t="s">
        <v>100</v>
      </c>
      <c r="L4" s="13" t="s">
        <v>101</v>
      </c>
      <c r="M4" s="13" t="s">
        <v>102</v>
      </c>
      <c r="N4" s="18" t="s">
        <v>103</v>
      </c>
      <c r="O4" s="18" t="s">
        <v>104</v>
      </c>
      <c r="P4" s="18" t="s">
        <v>105</v>
      </c>
      <c r="Q4" s="18" t="s">
        <v>106</v>
      </c>
      <c r="R4" s="18" t="s">
        <v>107</v>
      </c>
      <c r="S4" s="18" t="s">
        <v>108</v>
      </c>
      <c r="T4" s="14" t="s">
        <v>109</v>
      </c>
      <c r="U4" s="14" t="s">
        <v>110</v>
      </c>
      <c r="V4" s="14" t="s">
        <v>111</v>
      </c>
      <c r="W4" s="14" t="s">
        <v>112</v>
      </c>
      <c r="X4" s="14" t="s">
        <v>113</v>
      </c>
      <c r="Y4" s="18" t="s">
        <v>114</v>
      </c>
      <c r="Z4" s="18" t="s">
        <v>115</v>
      </c>
      <c r="AA4" s="19" t="s">
        <v>116</v>
      </c>
    </row>
    <row r="5" spans="1:27" s="2" customFormat="1" ht="24" customHeight="1">
      <c r="A5" s="12" t="s">
        <v>63</v>
      </c>
      <c r="B5" s="16">
        <f>SUM(D5:AA5)</f>
        <v>100</v>
      </c>
      <c r="C5" s="16"/>
      <c r="D5" s="16">
        <f aca="true" t="shared" si="0" ref="D5:AA5">D6/$C$6*100</f>
        <v>0.6925624811803673</v>
      </c>
      <c r="E5" s="16">
        <f t="shared" si="0"/>
        <v>6.7449563384522735</v>
      </c>
      <c r="F5" s="16">
        <f t="shared" si="0"/>
        <v>0.9635651912074676</v>
      </c>
      <c r="G5" s="16">
        <f t="shared" si="0"/>
        <v>0.9786208973200844</v>
      </c>
      <c r="H5" s="16">
        <f t="shared" si="0"/>
        <v>20.97259861487504</v>
      </c>
      <c r="I5" s="16">
        <f t="shared" si="0"/>
        <v>2.0927431496537188</v>
      </c>
      <c r="J5" s="16">
        <f t="shared" si="0"/>
        <v>5.118940078289672</v>
      </c>
      <c r="K5" s="16">
        <f t="shared" si="0"/>
        <v>3.62842517314062</v>
      </c>
      <c r="L5" s="16">
        <f t="shared" si="0"/>
        <v>0.9786208973200844</v>
      </c>
      <c r="M5" s="16">
        <f t="shared" si="0"/>
        <v>0.45167118337850043</v>
      </c>
      <c r="N5" s="16">
        <f t="shared" si="0"/>
        <v>0.3914483589280337</v>
      </c>
      <c r="O5" s="16">
        <f t="shared" si="0"/>
        <v>0.15055706112616682</v>
      </c>
      <c r="P5" s="16">
        <f t="shared" si="0"/>
        <v>0.7527853056308341</v>
      </c>
      <c r="Q5" s="16">
        <f t="shared" si="0"/>
        <v>5.058717253839205</v>
      </c>
      <c r="R5" s="16">
        <f t="shared" si="0"/>
        <v>4.938271604938271</v>
      </c>
      <c r="S5" s="16">
        <f t="shared" si="0"/>
        <v>3.387533875338753</v>
      </c>
      <c r="T5" s="16">
        <f t="shared" si="0"/>
        <v>5.420054200542006</v>
      </c>
      <c r="U5" s="16">
        <f t="shared" si="0"/>
        <v>2.99608551641072</v>
      </c>
      <c r="V5" s="16">
        <f t="shared" si="0"/>
        <v>12.07467630231858</v>
      </c>
      <c r="W5" s="16">
        <f t="shared" si="0"/>
        <v>2.333634447455586</v>
      </c>
      <c r="X5" s="16">
        <f t="shared" si="0"/>
        <v>6.504065040650407</v>
      </c>
      <c r="Y5" s="16">
        <f t="shared" si="0"/>
        <v>7.031014754591991</v>
      </c>
      <c r="Z5" s="16">
        <f t="shared" si="0"/>
        <v>2.1077988557663354</v>
      </c>
      <c r="AA5" s="16">
        <f t="shared" si="0"/>
        <v>4.2306534176452875</v>
      </c>
    </row>
    <row r="6" spans="1:27" s="2" customFormat="1" ht="24" customHeight="1">
      <c r="A6" s="12" t="s">
        <v>117</v>
      </c>
      <c r="B6" s="16"/>
      <c r="C6" s="15">
        <f>SUM(C7:C25,C27:C28)</f>
        <v>6642</v>
      </c>
      <c r="D6" s="15">
        <f>SUM(D7:D25,D27:D28)</f>
        <v>46</v>
      </c>
      <c r="E6" s="15">
        <f aca="true" t="shared" si="1" ref="E6:AA6">SUM(E7:E25,E27:E28)</f>
        <v>448</v>
      </c>
      <c r="F6" s="15">
        <f t="shared" si="1"/>
        <v>64</v>
      </c>
      <c r="G6" s="15">
        <f t="shared" si="1"/>
        <v>65</v>
      </c>
      <c r="H6" s="15">
        <f t="shared" si="1"/>
        <v>1393</v>
      </c>
      <c r="I6" s="15">
        <f t="shared" si="1"/>
        <v>139</v>
      </c>
      <c r="J6" s="15">
        <f t="shared" si="1"/>
        <v>340</v>
      </c>
      <c r="K6" s="15">
        <f t="shared" si="1"/>
        <v>241</v>
      </c>
      <c r="L6" s="15">
        <f t="shared" si="1"/>
        <v>65</v>
      </c>
      <c r="M6" s="15">
        <f t="shared" si="1"/>
        <v>30</v>
      </c>
      <c r="N6" s="15">
        <f t="shared" si="1"/>
        <v>26</v>
      </c>
      <c r="O6" s="15">
        <f t="shared" si="1"/>
        <v>10</v>
      </c>
      <c r="P6" s="15">
        <f t="shared" si="1"/>
        <v>50</v>
      </c>
      <c r="Q6" s="15">
        <f t="shared" si="1"/>
        <v>336</v>
      </c>
      <c r="R6" s="15">
        <f t="shared" si="1"/>
        <v>328</v>
      </c>
      <c r="S6" s="15">
        <f t="shared" si="1"/>
        <v>225</v>
      </c>
      <c r="T6" s="15">
        <f t="shared" si="1"/>
        <v>360</v>
      </c>
      <c r="U6" s="15">
        <f t="shared" si="1"/>
        <v>199</v>
      </c>
      <c r="V6" s="15">
        <f t="shared" si="1"/>
        <v>802</v>
      </c>
      <c r="W6" s="15">
        <f t="shared" si="1"/>
        <v>155</v>
      </c>
      <c r="X6" s="15">
        <f t="shared" si="1"/>
        <v>432</v>
      </c>
      <c r="Y6" s="15">
        <f t="shared" si="1"/>
        <v>467</v>
      </c>
      <c r="Z6" s="15">
        <f t="shared" si="1"/>
        <v>140</v>
      </c>
      <c r="AA6" s="15">
        <f t="shared" si="1"/>
        <v>281</v>
      </c>
    </row>
    <row r="7" spans="1:27" s="2" customFormat="1" ht="27" customHeight="1">
      <c r="A7" s="12" t="s">
        <v>118</v>
      </c>
      <c r="B7" s="16">
        <f>C7/$C$6*100</f>
        <v>3.944595001505571</v>
      </c>
      <c r="C7" s="15">
        <f>SUM(D7:AA7)</f>
        <v>262</v>
      </c>
      <c r="D7" s="15">
        <v>2</v>
      </c>
      <c r="E7" s="15">
        <v>6</v>
      </c>
      <c r="F7" s="15">
        <v>0</v>
      </c>
      <c r="G7" s="15">
        <v>2</v>
      </c>
      <c r="H7" s="15">
        <v>5</v>
      </c>
      <c r="I7" s="15">
        <v>15</v>
      </c>
      <c r="J7" s="15">
        <v>19</v>
      </c>
      <c r="K7" s="15">
        <v>5</v>
      </c>
      <c r="L7" s="15">
        <v>0</v>
      </c>
      <c r="M7" s="15">
        <v>0</v>
      </c>
      <c r="N7" s="15">
        <v>0</v>
      </c>
      <c r="O7" s="15">
        <v>1</v>
      </c>
      <c r="P7" s="15">
        <v>4</v>
      </c>
      <c r="Q7" s="15">
        <v>3</v>
      </c>
      <c r="R7" s="15">
        <v>49</v>
      </c>
      <c r="S7" s="15">
        <v>6</v>
      </c>
      <c r="T7" s="15">
        <v>81</v>
      </c>
      <c r="U7" s="15">
        <v>3</v>
      </c>
      <c r="V7" s="15">
        <v>24</v>
      </c>
      <c r="W7" s="15">
        <v>2</v>
      </c>
      <c r="X7" s="15">
        <v>13</v>
      </c>
      <c r="Y7" s="15">
        <v>7</v>
      </c>
      <c r="Z7" s="15">
        <v>8</v>
      </c>
      <c r="AA7" s="15">
        <v>7</v>
      </c>
    </row>
    <row r="8" spans="1:27" s="2" customFormat="1" ht="15.75" customHeight="1">
      <c r="A8" s="12" t="s">
        <v>119</v>
      </c>
      <c r="B8" s="16">
        <f aca="true" t="shared" si="2" ref="B8:B28">C8/$C$6*100</f>
        <v>11.096055404998495</v>
      </c>
      <c r="C8" s="15">
        <f aca="true" t="shared" si="3" ref="C8:C28">SUM(D8:AA8)</f>
        <v>737</v>
      </c>
      <c r="D8" s="15">
        <v>2</v>
      </c>
      <c r="E8" s="15">
        <v>4</v>
      </c>
      <c r="F8" s="15">
        <v>1</v>
      </c>
      <c r="G8" s="15">
        <v>3</v>
      </c>
      <c r="H8" s="15">
        <v>22</v>
      </c>
      <c r="I8" s="15">
        <v>2</v>
      </c>
      <c r="J8" s="15">
        <v>16</v>
      </c>
      <c r="K8" s="15">
        <v>40</v>
      </c>
      <c r="L8" s="15">
        <v>3</v>
      </c>
      <c r="M8" s="15">
        <v>0</v>
      </c>
      <c r="N8" s="15">
        <v>0</v>
      </c>
      <c r="O8" s="15">
        <v>0</v>
      </c>
      <c r="P8" s="15">
        <v>6</v>
      </c>
      <c r="Q8" s="15">
        <v>9</v>
      </c>
      <c r="R8" s="15">
        <v>47</v>
      </c>
      <c r="S8" s="15">
        <v>16</v>
      </c>
      <c r="T8" s="15">
        <v>155</v>
      </c>
      <c r="U8" s="15">
        <v>3</v>
      </c>
      <c r="V8" s="15">
        <v>33</v>
      </c>
      <c r="W8" s="15">
        <v>5</v>
      </c>
      <c r="X8" s="15">
        <v>142</v>
      </c>
      <c r="Y8" s="15">
        <v>91</v>
      </c>
      <c r="Z8" s="15">
        <v>77</v>
      </c>
      <c r="AA8" s="15">
        <v>60</v>
      </c>
    </row>
    <row r="9" spans="1:27" s="2" customFormat="1" ht="15.75" customHeight="1">
      <c r="A9" s="12" t="s">
        <v>120</v>
      </c>
      <c r="B9" s="16">
        <f t="shared" si="2"/>
        <v>2.333634447455586</v>
      </c>
      <c r="C9" s="15">
        <f t="shared" si="3"/>
        <v>155</v>
      </c>
      <c r="D9" s="15">
        <v>1</v>
      </c>
      <c r="E9" s="15">
        <v>2</v>
      </c>
      <c r="F9" s="15">
        <v>1</v>
      </c>
      <c r="G9" s="15">
        <v>1</v>
      </c>
      <c r="H9" s="15">
        <v>18</v>
      </c>
      <c r="I9" s="15">
        <v>4</v>
      </c>
      <c r="J9" s="15">
        <v>21</v>
      </c>
      <c r="K9" s="15">
        <v>19</v>
      </c>
      <c r="L9" s="15">
        <v>2</v>
      </c>
      <c r="M9" s="15">
        <v>0</v>
      </c>
      <c r="N9" s="15">
        <v>1</v>
      </c>
      <c r="O9" s="15">
        <v>0</v>
      </c>
      <c r="P9" s="15">
        <v>0</v>
      </c>
      <c r="Q9" s="15">
        <v>8</v>
      </c>
      <c r="R9" s="15">
        <v>12</v>
      </c>
      <c r="S9" s="15">
        <v>14</v>
      </c>
      <c r="T9" s="15">
        <v>6</v>
      </c>
      <c r="U9" s="15">
        <v>0</v>
      </c>
      <c r="V9" s="15">
        <v>18</v>
      </c>
      <c r="W9" s="15">
        <v>3</v>
      </c>
      <c r="X9" s="15">
        <v>4</v>
      </c>
      <c r="Y9" s="15">
        <v>16</v>
      </c>
      <c r="Z9" s="15">
        <v>1</v>
      </c>
      <c r="AA9" s="15">
        <v>3</v>
      </c>
    </row>
    <row r="10" spans="1:27" s="2" customFormat="1" ht="16.5" customHeight="1">
      <c r="A10" s="12" t="s">
        <v>121</v>
      </c>
      <c r="B10" s="16">
        <f t="shared" si="2"/>
        <v>3.9596507076181875</v>
      </c>
      <c r="C10" s="15">
        <f t="shared" si="3"/>
        <v>263</v>
      </c>
      <c r="D10" s="15">
        <v>0</v>
      </c>
      <c r="E10" s="15">
        <v>9</v>
      </c>
      <c r="F10" s="15">
        <v>1</v>
      </c>
      <c r="G10" s="15">
        <v>0</v>
      </c>
      <c r="H10" s="15">
        <v>30</v>
      </c>
      <c r="I10" s="15">
        <v>19</v>
      </c>
      <c r="J10" s="15">
        <v>5</v>
      </c>
      <c r="K10" s="15">
        <v>0</v>
      </c>
      <c r="L10" s="15">
        <v>0</v>
      </c>
      <c r="M10" s="15">
        <v>0</v>
      </c>
      <c r="N10" s="15">
        <v>1</v>
      </c>
      <c r="O10" s="15">
        <v>0</v>
      </c>
      <c r="P10" s="15">
        <v>0</v>
      </c>
      <c r="Q10" s="15">
        <v>22</v>
      </c>
      <c r="R10" s="15">
        <v>18</v>
      </c>
      <c r="S10" s="15">
        <v>9</v>
      </c>
      <c r="T10" s="15">
        <v>2</v>
      </c>
      <c r="U10" s="15">
        <v>1</v>
      </c>
      <c r="V10" s="15">
        <v>98</v>
      </c>
      <c r="W10" s="15">
        <v>15</v>
      </c>
      <c r="X10" s="15">
        <v>7</v>
      </c>
      <c r="Y10" s="15">
        <v>18</v>
      </c>
      <c r="Z10" s="15">
        <v>1</v>
      </c>
      <c r="AA10" s="15">
        <v>7</v>
      </c>
    </row>
    <row r="11" spans="1:27" s="2" customFormat="1" ht="27" customHeight="1">
      <c r="A11" s="12" t="s">
        <v>366</v>
      </c>
      <c r="B11" s="16">
        <f t="shared" si="2"/>
        <v>2.890695573622403</v>
      </c>
      <c r="C11" s="15">
        <f t="shared" si="3"/>
        <v>192</v>
      </c>
      <c r="D11" s="15">
        <v>1</v>
      </c>
      <c r="E11" s="15">
        <v>6</v>
      </c>
      <c r="F11" s="15">
        <v>0</v>
      </c>
      <c r="G11" s="15">
        <v>0</v>
      </c>
      <c r="H11" s="15">
        <v>10</v>
      </c>
      <c r="I11" s="15">
        <v>6</v>
      </c>
      <c r="J11" s="15">
        <v>12</v>
      </c>
      <c r="K11" s="15">
        <v>1</v>
      </c>
      <c r="L11" s="15">
        <v>1</v>
      </c>
      <c r="M11" s="15">
        <v>0</v>
      </c>
      <c r="N11" s="15">
        <v>0</v>
      </c>
      <c r="O11" s="15">
        <v>0</v>
      </c>
      <c r="P11" s="15">
        <v>3</v>
      </c>
      <c r="Q11" s="15">
        <v>6</v>
      </c>
      <c r="R11" s="15">
        <v>14</v>
      </c>
      <c r="S11" s="15">
        <v>8</v>
      </c>
      <c r="T11" s="15">
        <v>11</v>
      </c>
      <c r="U11" s="15">
        <v>0</v>
      </c>
      <c r="V11" s="15">
        <v>60</v>
      </c>
      <c r="W11" s="15">
        <v>21</v>
      </c>
      <c r="X11" s="15">
        <v>8</v>
      </c>
      <c r="Y11" s="15">
        <v>18</v>
      </c>
      <c r="Z11" s="15">
        <v>0</v>
      </c>
      <c r="AA11" s="15">
        <v>6</v>
      </c>
    </row>
    <row r="12" spans="1:27" s="2" customFormat="1" ht="16.5" customHeight="1">
      <c r="A12" s="12" t="s">
        <v>122</v>
      </c>
      <c r="B12" s="16">
        <f>C12/$C$6*100</f>
        <v>5.615778380006022</v>
      </c>
      <c r="C12" s="15">
        <f t="shared" si="3"/>
        <v>373</v>
      </c>
      <c r="D12" s="15">
        <v>4</v>
      </c>
      <c r="E12" s="15">
        <v>14</v>
      </c>
      <c r="F12" s="15">
        <v>0</v>
      </c>
      <c r="G12" s="15">
        <v>3</v>
      </c>
      <c r="H12" s="15">
        <v>37</v>
      </c>
      <c r="I12" s="15">
        <v>12</v>
      </c>
      <c r="J12" s="15">
        <v>64</v>
      </c>
      <c r="K12" s="15">
        <v>52</v>
      </c>
      <c r="L12" s="15">
        <v>2</v>
      </c>
      <c r="M12" s="15">
        <v>0</v>
      </c>
      <c r="N12" s="15">
        <v>0</v>
      </c>
      <c r="O12" s="15">
        <v>0</v>
      </c>
      <c r="P12" s="15">
        <v>2</v>
      </c>
      <c r="Q12" s="15">
        <v>25</v>
      </c>
      <c r="R12" s="15">
        <v>31</v>
      </c>
      <c r="S12" s="15">
        <v>21</v>
      </c>
      <c r="T12" s="15">
        <v>5</v>
      </c>
      <c r="U12" s="15">
        <v>1</v>
      </c>
      <c r="V12" s="15">
        <v>44</v>
      </c>
      <c r="W12" s="15">
        <v>4</v>
      </c>
      <c r="X12" s="15">
        <v>14</v>
      </c>
      <c r="Y12" s="15">
        <v>34</v>
      </c>
      <c r="Z12" s="15">
        <v>0</v>
      </c>
      <c r="AA12" s="15">
        <v>4</v>
      </c>
    </row>
    <row r="13" spans="1:27" s="2" customFormat="1" ht="16.5" customHeight="1">
      <c r="A13" s="12" t="s">
        <v>123</v>
      </c>
      <c r="B13" s="16">
        <f t="shared" si="2"/>
        <v>25.760313158687143</v>
      </c>
      <c r="C13" s="15">
        <f t="shared" si="3"/>
        <v>1711</v>
      </c>
      <c r="D13" s="15">
        <v>23</v>
      </c>
      <c r="E13" s="15">
        <v>306</v>
      </c>
      <c r="F13" s="15">
        <v>9</v>
      </c>
      <c r="G13" s="15">
        <v>21</v>
      </c>
      <c r="H13" s="15">
        <v>724</v>
      </c>
      <c r="I13" s="15">
        <v>46</v>
      </c>
      <c r="J13" s="15">
        <v>117</v>
      </c>
      <c r="K13" s="15">
        <v>6</v>
      </c>
      <c r="L13" s="15">
        <v>4</v>
      </c>
      <c r="M13" s="15">
        <v>0</v>
      </c>
      <c r="N13" s="15">
        <v>4</v>
      </c>
      <c r="O13" s="15">
        <v>0</v>
      </c>
      <c r="P13" s="15">
        <v>6</v>
      </c>
      <c r="Q13" s="15">
        <v>46</v>
      </c>
      <c r="R13" s="15">
        <v>49</v>
      </c>
      <c r="S13" s="15">
        <v>69</v>
      </c>
      <c r="T13" s="15">
        <v>31</v>
      </c>
      <c r="U13" s="15">
        <v>0</v>
      </c>
      <c r="V13" s="15">
        <v>99</v>
      </c>
      <c r="W13" s="15">
        <v>18</v>
      </c>
      <c r="X13" s="15">
        <v>30</v>
      </c>
      <c r="Y13" s="15">
        <v>67</v>
      </c>
      <c r="Z13" s="15">
        <v>1</v>
      </c>
      <c r="AA13" s="15">
        <v>35</v>
      </c>
    </row>
    <row r="14" spans="1:27" s="2" customFormat="1" ht="16.5" customHeight="1">
      <c r="A14" s="12" t="s">
        <v>306</v>
      </c>
      <c r="B14" s="16">
        <f t="shared" si="2"/>
        <v>20.219813309244202</v>
      </c>
      <c r="C14" s="15">
        <f t="shared" si="3"/>
        <v>1343</v>
      </c>
      <c r="D14" s="15">
        <v>10</v>
      </c>
      <c r="E14" s="15">
        <v>66</v>
      </c>
      <c r="F14" s="15">
        <v>46</v>
      </c>
      <c r="G14" s="15">
        <v>20</v>
      </c>
      <c r="H14" s="15">
        <v>389</v>
      </c>
      <c r="I14" s="15">
        <v>17</v>
      </c>
      <c r="J14" s="15">
        <v>24</v>
      </c>
      <c r="K14" s="15">
        <v>2</v>
      </c>
      <c r="L14" s="15">
        <v>9</v>
      </c>
      <c r="M14" s="15">
        <v>0</v>
      </c>
      <c r="N14" s="15">
        <v>0</v>
      </c>
      <c r="O14" s="15">
        <v>0</v>
      </c>
      <c r="P14" s="15">
        <v>1</v>
      </c>
      <c r="Q14" s="15">
        <v>165</v>
      </c>
      <c r="R14" s="15">
        <v>57</v>
      </c>
      <c r="S14" s="15">
        <v>33</v>
      </c>
      <c r="T14" s="15">
        <v>18</v>
      </c>
      <c r="U14" s="15">
        <v>4</v>
      </c>
      <c r="V14" s="15">
        <v>281</v>
      </c>
      <c r="W14" s="15">
        <v>11</v>
      </c>
      <c r="X14" s="15">
        <v>39</v>
      </c>
      <c r="Y14" s="15">
        <v>87</v>
      </c>
      <c r="Z14" s="15">
        <v>3</v>
      </c>
      <c r="AA14" s="15">
        <v>61</v>
      </c>
    </row>
    <row r="15" spans="1:27" s="2" customFormat="1" ht="27" customHeight="1">
      <c r="A15" s="12" t="s">
        <v>124</v>
      </c>
      <c r="B15" s="16">
        <f t="shared" si="2"/>
        <v>1.0990665462210178</v>
      </c>
      <c r="C15" s="15">
        <f t="shared" si="3"/>
        <v>73</v>
      </c>
      <c r="D15" s="15">
        <v>0</v>
      </c>
      <c r="E15" s="15">
        <v>0</v>
      </c>
      <c r="F15" s="15">
        <v>0</v>
      </c>
      <c r="G15" s="15">
        <v>0</v>
      </c>
      <c r="H15" s="15">
        <v>2</v>
      </c>
      <c r="I15" s="15">
        <v>1</v>
      </c>
      <c r="J15" s="15">
        <v>8</v>
      </c>
      <c r="K15" s="15">
        <v>2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3</v>
      </c>
      <c r="R15" s="15">
        <v>3</v>
      </c>
      <c r="S15" s="15">
        <v>1</v>
      </c>
      <c r="T15" s="15">
        <v>23</v>
      </c>
      <c r="U15" s="15">
        <v>0</v>
      </c>
      <c r="V15" s="15">
        <v>11</v>
      </c>
      <c r="W15" s="15">
        <v>2</v>
      </c>
      <c r="X15" s="15">
        <v>5</v>
      </c>
      <c r="Y15" s="15">
        <v>7</v>
      </c>
      <c r="Z15" s="15">
        <v>4</v>
      </c>
      <c r="AA15" s="15">
        <v>1</v>
      </c>
    </row>
    <row r="16" spans="1:27" s="2" customFormat="1" ht="16.5" customHeight="1">
      <c r="A16" s="12" t="s">
        <v>125</v>
      </c>
      <c r="B16" s="16">
        <f t="shared" si="2"/>
        <v>0.015055706112616682</v>
      </c>
      <c r="C16" s="15">
        <f t="shared" si="3"/>
        <v>1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1</v>
      </c>
      <c r="Y16" s="15">
        <v>0</v>
      </c>
      <c r="Z16" s="15">
        <v>0</v>
      </c>
      <c r="AA16" s="15">
        <v>0</v>
      </c>
    </row>
    <row r="17" spans="1:27" s="2" customFormat="1" ht="16.5" customHeight="1">
      <c r="A17" s="12" t="s">
        <v>126</v>
      </c>
      <c r="B17" s="16">
        <f>C17/$C$6*100</f>
        <v>3.7789822342667874</v>
      </c>
      <c r="C17" s="15">
        <f t="shared" si="3"/>
        <v>251</v>
      </c>
      <c r="D17" s="15">
        <v>1</v>
      </c>
      <c r="E17" s="15">
        <v>6</v>
      </c>
      <c r="F17" s="15">
        <v>0</v>
      </c>
      <c r="G17" s="15">
        <v>0</v>
      </c>
      <c r="H17" s="15">
        <v>16</v>
      </c>
      <c r="I17" s="15">
        <v>1</v>
      </c>
      <c r="J17" s="15">
        <v>7</v>
      </c>
      <c r="K17" s="15">
        <v>3</v>
      </c>
      <c r="L17" s="15">
        <v>26</v>
      </c>
      <c r="M17" s="15">
        <v>6</v>
      </c>
      <c r="N17" s="15">
        <v>11</v>
      </c>
      <c r="O17" s="15">
        <v>8</v>
      </c>
      <c r="P17" s="15">
        <v>7</v>
      </c>
      <c r="Q17" s="15">
        <v>0</v>
      </c>
      <c r="R17" s="15">
        <v>5</v>
      </c>
      <c r="S17" s="15">
        <v>8</v>
      </c>
      <c r="T17" s="15">
        <v>2</v>
      </c>
      <c r="U17" s="15">
        <v>20</v>
      </c>
      <c r="V17" s="15">
        <v>25</v>
      </c>
      <c r="W17" s="15">
        <v>0</v>
      </c>
      <c r="X17" s="15">
        <v>68</v>
      </c>
      <c r="Y17" s="15">
        <v>18</v>
      </c>
      <c r="Z17" s="15">
        <v>1</v>
      </c>
      <c r="AA17" s="15">
        <v>12</v>
      </c>
    </row>
    <row r="18" spans="1:27" s="2" customFormat="1" ht="16.5" customHeight="1">
      <c r="A18" s="12" t="s">
        <v>127</v>
      </c>
      <c r="B18" s="16">
        <f t="shared" si="2"/>
        <v>2.5444143330322193</v>
      </c>
      <c r="C18" s="15">
        <f t="shared" si="3"/>
        <v>169</v>
      </c>
      <c r="D18" s="15">
        <v>0</v>
      </c>
      <c r="E18" s="15">
        <v>0</v>
      </c>
      <c r="F18" s="15">
        <v>0</v>
      </c>
      <c r="G18" s="15">
        <v>0</v>
      </c>
      <c r="H18" s="15">
        <v>1</v>
      </c>
      <c r="I18" s="15">
        <v>0</v>
      </c>
      <c r="J18" s="15">
        <v>0</v>
      </c>
      <c r="K18" s="15">
        <v>0</v>
      </c>
      <c r="L18" s="15">
        <v>4</v>
      </c>
      <c r="M18" s="15">
        <v>16</v>
      </c>
      <c r="N18" s="15">
        <v>1</v>
      </c>
      <c r="O18" s="15">
        <v>0</v>
      </c>
      <c r="P18" s="15">
        <v>0</v>
      </c>
      <c r="Q18" s="15">
        <v>0</v>
      </c>
      <c r="R18" s="15">
        <v>2</v>
      </c>
      <c r="S18" s="15">
        <v>1</v>
      </c>
      <c r="T18" s="15">
        <v>4</v>
      </c>
      <c r="U18" s="15">
        <v>129</v>
      </c>
      <c r="V18" s="15">
        <v>1</v>
      </c>
      <c r="W18" s="15">
        <v>0</v>
      </c>
      <c r="X18" s="15">
        <v>3</v>
      </c>
      <c r="Y18" s="15">
        <v>5</v>
      </c>
      <c r="Z18" s="15">
        <v>2</v>
      </c>
      <c r="AA18" s="15">
        <v>0</v>
      </c>
    </row>
    <row r="19" spans="1:27" s="2" customFormat="1" ht="27" customHeight="1">
      <c r="A19" s="12" t="s">
        <v>128</v>
      </c>
      <c r="B19" s="16">
        <f t="shared" si="2"/>
        <v>0.3914483589280337</v>
      </c>
      <c r="C19" s="15">
        <f t="shared" si="3"/>
        <v>26</v>
      </c>
      <c r="D19" s="15">
        <v>0</v>
      </c>
      <c r="E19" s="15">
        <v>2</v>
      </c>
      <c r="F19" s="15">
        <v>1</v>
      </c>
      <c r="G19" s="15">
        <v>0</v>
      </c>
      <c r="H19" s="15">
        <v>0</v>
      </c>
      <c r="I19" s="15">
        <v>1</v>
      </c>
      <c r="J19" s="15">
        <v>2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13</v>
      </c>
      <c r="Q19" s="15">
        <v>0</v>
      </c>
      <c r="R19" s="15">
        <v>2</v>
      </c>
      <c r="S19" s="15">
        <v>1</v>
      </c>
      <c r="T19" s="15">
        <v>0</v>
      </c>
      <c r="U19" s="15">
        <v>0</v>
      </c>
      <c r="V19" s="15">
        <v>0</v>
      </c>
      <c r="W19" s="15">
        <v>0</v>
      </c>
      <c r="X19" s="15">
        <v>2</v>
      </c>
      <c r="Y19" s="15">
        <v>1</v>
      </c>
      <c r="Z19" s="15">
        <v>1</v>
      </c>
      <c r="AA19" s="15">
        <v>0</v>
      </c>
    </row>
    <row r="20" spans="1:27" s="2" customFormat="1" ht="16.5" customHeight="1">
      <c r="A20" s="12" t="s">
        <v>129</v>
      </c>
      <c r="B20" s="16">
        <f t="shared" si="2"/>
        <v>0.286058416139717</v>
      </c>
      <c r="C20" s="15">
        <f t="shared" si="3"/>
        <v>19</v>
      </c>
      <c r="D20" s="15">
        <v>0</v>
      </c>
      <c r="E20" s="15">
        <v>0</v>
      </c>
      <c r="F20" s="15">
        <v>0</v>
      </c>
      <c r="G20" s="15">
        <v>0</v>
      </c>
      <c r="H20" s="15">
        <v>2</v>
      </c>
      <c r="I20" s="15">
        <v>0</v>
      </c>
      <c r="J20" s="15">
        <v>0</v>
      </c>
      <c r="K20" s="15">
        <v>0</v>
      </c>
      <c r="L20" s="15">
        <v>7</v>
      </c>
      <c r="M20" s="15">
        <v>1</v>
      </c>
      <c r="N20" s="15">
        <v>1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8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</row>
    <row r="21" spans="1:27" s="2" customFormat="1" ht="16.5" customHeight="1">
      <c r="A21" s="12" t="s">
        <v>130</v>
      </c>
      <c r="B21" s="16">
        <f>C21/$C$6*100</f>
        <v>0.27100271002710025</v>
      </c>
      <c r="C21" s="15">
        <f t="shared" si="3"/>
        <v>18</v>
      </c>
      <c r="D21" s="15">
        <v>0</v>
      </c>
      <c r="E21" s="15">
        <v>0</v>
      </c>
      <c r="F21" s="15">
        <v>0</v>
      </c>
      <c r="G21" s="15">
        <v>0</v>
      </c>
      <c r="H21" s="15">
        <v>5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1</v>
      </c>
      <c r="O21" s="15">
        <v>0</v>
      </c>
      <c r="P21" s="15">
        <v>0</v>
      </c>
      <c r="Q21" s="15">
        <v>1</v>
      </c>
      <c r="R21" s="15">
        <v>0</v>
      </c>
      <c r="S21" s="15">
        <v>0</v>
      </c>
      <c r="T21" s="15">
        <v>0</v>
      </c>
      <c r="U21" s="15">
        <v>2</v>
      </c>
      <c r="V21" s="15">
        <v>6</v>
      </c>
      <c r="W21" s="15">
        <v>0</v>
      </c>
      <c r="X21" s="15">
        <v>3</v>
      </c>
      <c r="Y21" s="15">
        <v>0</v>
      </c>
      <c r="Z21" s="15">
        <v>0</v>
      </c>
      <c r="AA21" s="15">
        <v>0</v>
      </c>
    </row>
    <row r="22" spans="1:27" s="2" customFormat="1" ht="16.5" customHeight="1">
      <c r="A22" s="12" t="s">
        <v>131</v>
      </c>
      <c r="B22" s="16">
        <f t="shared" si="2"/>
        <v>0.4366154772658838</v>
      </c>
      <c r="C22" s="15">
        <f t="shared" si="3"/>
        <v>29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2</v>
      </c>
      <c r="T22" s="15">
        <v>0</v>
      </c>
      <c r="U22" s="15">
        <v>19</v>
      </c>
      <c r="V22" s="15">
        <v>1</v>
      </c>
      <c r="W22" s="15">
        <v>0</v>
      </c>
      <c r="X22" s="15">
        <v>4</v>
      </c>
      <c r="Y22" s="15">
        <v>0</v>
      </c>
      <c r="Z22" s="15">
        <v>0</v>
      </c>
      <c r="AA22" s="15">
        <v>3</v>
      </c>
    </row>
    <row r="23" spans="1:27" s="2" customFormat="1" ht="27" customHeight="1">
      <c r="A23" s="12" t="s">
        <v>132</v>
      </c>
      <c r="B23" s="16">
        <f t="shared" si="2"/>
        <v>6.639566395663957</v>
      </c>
      <c r="C23" s="15">
        <f t="shared" si="3"/>
        <v>441</v>
      </c>
      <c r="D23" s="15">
        <v>2</v>
      </c>
      <c r="E23" s="15">
        <v>21</v>
      </c>
      <c r="F23" s="15">
        <v>2</v>
      </c>
      <c r="G23" s="15">
        <v>0</v>
      </c>
      <c r="H23" s="15">
        <v>68</v>
      </c>
      <c r="I23" s="15">
        <v>6</v>
      </c>
      <c r="J23" s="15">
        <v>17</v>
      </c>
      <c r="K23" s="15">
        <v>3</v>
      </c>
      <c r="L23" s="15">
        <v>4</v>
      </c>
      <c r="M23" s="15">
        <v>7</v>
      </c>
      <c r="N23" s="15">
        <v>2</v>
      </c>
      <c r="O23" s="15">
        <v>1</v>
      </c>
      <c r="P23" s="15">
        <v>2</v>
      </c>
      <c r="Q23" s="15">
        <v>30</v>
      </c>
      <c r="R23" s="15">
        <v>27</v>
      </c>
      <c r="S23" s="15">
        <v>19</v>
      </c>
      <c r="T23" s="15">
        <v>14</v>
      </c>
      <c r="U23" s="15">
        <v>1</v>
      </c>
      <c r="V23" s="15">
        <v>56</v>
      </c>
      <c r="W23" s="15">
        <v>56</v>
      </c>
      <c r="X23" s="15">
        <v>27</v>
      </c>
      <c r="Y23" s="15">
        <v>39</v>
      </c>
      <c r="Z23" s="15">
        <v>14</v>
      </c>
      <c r="AA23" s="15">
        <v>23</v>
      </c>
    </row>
    <row r="24" spans="1:27" s="2" customFormat="1" ht="16.5" customHeight="1">
      <c r="A24" s="12" t="s">
        <v>133</v>
      </c>
      <c r="B24" s="16">
        <f t="shared" si="2"/>
        <v>6.022282445046673</v>
      </c>
      <c r="C24" s="15">
        <f t="shared" si="3"/>
        <v>400</v>
      </c>
      <c r="D24" s="15">
        <v>0</v>
      </c>
      <c r="E24" s="15">
        <v>4</v>
      </c>
      <c r="F24" s="15">
        <v>3</v>
      </c>
      <c r="G24" s="15">
        <v>15</v>
      </c>
      <c r="H24" s="15">
        <v>58</v>
      </c>
      <c r="I24" s="15">
        <v>8</v>
      </c>
      <c r="J24" s="15">
        <v>18</v>
      </c>
      <c r="K24" s="15">
        <v>2</v>
      </c>
      <c r="L24" s="15">
        <v>3</v>
      </c>
      <c r="M24" s="15">
        <v>0</v>
      </c>
      <c r="N24" s="15">
        <v>3</v>
      </c>
      <c r="O24" s="15">
        <v>0</v>
      </c>
      <c r="P24" s="15">
        <v>5</v>
      </c>
      <c r="Q24" s="15">
        <v>14</v>
      </c>
      <c r="R24" s="15">
        <v>12</v>
      </c>
      <c r="S24" s="15">
        <v>16</v>
      </c>
      <c r="T24" s="15">
        <v>7</v>
      </c>
      <c r="U24" s="15">
        <v>8</v>
      </c>
      <c r="V24" s="15">
        <v>39</v>
      </c>
      <c r="W24" s="15">
        <v>16</v>
      </c>
      <c r="X24" s="15">
        <v>62</v>
      </c>
      <c r="Y24" s="15">
        <v>51</v>
      </c>
      <c r="Z24" s="15">
        <v>23</v>
      </c>
      <c r="AA24" s="15">
        <v>33</v>
      </c>
    </row>
    <row r="25" spans="1:27" s="2" customFormat="1" ht="16.5" customHeight="1">
      <c r="A25" s="12" t="s">
        <v>134</v>
      </c>
      <c r="B25" s="16">
        <f t="shared" si="2"/>
        <v>0.9033423667570009</v>
      </c>
      <c r="C25" s="15">
        <f>SUM(D25:AA25)</f>
        <v>60</v>
      </c>
      <c r="D25" s="15">
        <v>0</v>
      </c>
      <c r="E25" s="15">
        <v>2</v>
      </c>
      <c r="F25" s="15">
        <v>0</v>
      </c>
      <c r="G25" s="15">
        <v>0</v>
      </c>
      <c r="H25" s="15">
        <v>5</v>
      </c>
      <c r="I25" s="15">
        <v>0</v>
      </c>
      <c r="J25" s="15">
        <v>1</v>
      </c>
      <c r="K25" s="15">
        <v>6</v>
      </c>
      <c r="L25" s="15">
        <v>0</v>
      </c>
      <c r="M25" s="15">
        <v>0</v>
      </c>
      <c r="N25" s="15">
        <v>0</v>
      </c>
      <c r="O25" s="15">
        <v>0</v>
      </c>
      <c r="P25" s="15">
        <v>1</v>
      </c>
      <c r="Q25" s="15">
        <v>4</v>
      </c>
      <c r="R25" s="15">
        <v>0</v>
      </c>
      <c r="S25" s="15">
        <v>1</v>
      </c>
      <c r="T25" s="15">
        <v>1</v>
      </c>
      <c r="U25" s="15">
        <v>0</v>
      </c>
      <c r="V25" s="15">
        <v>4</v>
      </c>
      <c r="W25" s="15">
        <v>2</v>
      </c>
      <c r="X25" s="15">
        <v>0</v>
      </c>
      <c r="Y25" s="15">
        <v>4</v>
      </c>
      <c r="Z25" s="15">
        <v>4</v>
      </c>
      <c r="AA25" s="15">
        <v>25</v>
      </c>
    </row>
    <row r="26" spans="1:27" s="2" customFormat="1" ht="27" customHeight="1">
      <c r="A26" s="12" t="s">
        <v>135</v>
      </c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2" customFormat="1" ht="15.75" customHeight="1">
      <c r="A27" s="12" t="s">
        <v>136</v>
      </c>
      <c r="B27" s="16">
        <f t="shared" si="2"/>
        <v>1.2195121951219512</v>
      </c>
      <c r="C27" s="15">
        <f t="shared" si="3"/>
        <v>81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1</v>
      </c>
      <c r="J27" s="15">
        <v>2</v>
      </c>
      <c r="K27" s="15">
        <v>72</v>
      </c>
      <c r="L27" s="15">
        <v>0</v>
      </c>
      <c r="M27" s="15">
        <v>0</v>
      </c>
      <c r="N27" s="15">
        <v>1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1</v>
      </c>
      <c r="W27" s="15">
        <v>0</v>
      </c>
      <c r="X27" s="15">
        <v>0</v>
      </c>
      <c r="Y27" s="15">
        <v>4</v>
      </c>
      <c r="Z27" s="15">
        <v>0</v>
      </c>
      <c r="AA27" s="15">
        <v>0</v>
      </c>
    </row>
    <row r="28" spans="1:27" s="2" customFormat="1" ht="15.75" customHeight="1" thickBot="1">
      <c r="A28" s="12" t="s">
        <v>137</v>
      </c>
      <c r="B28" s="16">
        <f t="shared" si="2"/>
        <v>0.572116832279434</v>
      </c>
      <c r="C28" s="15">
        <f t="shared" si="3"/>
        <v>38</v>
      </c>
      <c r="D28" s="15">
        <v>0</v>
      </c>
      <c r="E28" s="15">
        <v>0</v>
      </c>
      <c r="F28" s="15">
        <v>0</v>
      </c>
      <c r="G28" s="15">
        <v>0</v>
      </c>
      <c r="H28" s="15">
        <v>1</v>
      </c>
      <c r="I28" s="15">
        <v>0</v>
      </c>
      <c r="J28" s="15">
        <v>7</v>
      </c>
      <c r="K28" s="15">
        <v>28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1</v>
      </c>
      <c r="W28" s="15">
        <v>0</v>
      </c>
      <c r="X28" s="15">
        <v>0</v>
      </c>
      <c r="Y28" s="15">
        <v>0</v>
      </c>
      <c r="Z28" s="15">
        <v>0</v>
      </c>
      <c r="AA28" s="15">
        <v>1</v>
      </c>
    </row>
    <row r="29" spans="1:27" s="2" customFormat="1" ht="30.75" customHeight="1">
      <c r="A29" s="99" t="s">
        <v>358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s="2" customFormat="1" ht="74.25" customHeight="1">
      <c r="A30" s="23" t="s">
        <v>138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s="2" customFormat="1" ht="11.25" customHeight="1">
      <c r="A31" s="108" t="s">
        <v>350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 t="s">
        <v>351</v>
      </c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</row>
  </sheetData>
  <mergeCells count="16">
    <mergeCell ref="A1:L1"/>
    <mergeCell ref="M1:X1"/>
    <mergeCell ref="Y1:AA1"/>
    <mergeCell ref="A29:L29"/>
    <mergeCell ref="M2:Y2"/>
    <mergeCell ref="D3:H3"/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workbookViewId="0" topLeftCell="A1">
      <selection activeCell="A1" sqref="A1:M1"/>
    </sheetView>
  </sheetViews>
  <sheetFormatPr defaultColWidth="9.00390625" defaultRowHeight="16.5"/>
  <cols>
    <col min="1" max="1" width="16.625" style="0" customWidth="1"/>
    <col min="2" max="2" width="6.125" style="0" customWidth="1"/>
    <col min="3" max="3" width="5.875" style="0" customWidth="1"/>
    <col min="4" max="11" width="5.125" style="0" customWidth="1"/>
    <col min="12" max="12" width="4.50390625" style="0" customWidth="1"/>
    <col min="13" max="13" width="4.875" style="0" customWidth="1"/>
    <col min="14" max="14" width="6.00390625" style="0" customWidth="1"/>
    <col min="15" max="15" width="6.125" style="0" customWidth="1"/>
    <col min="16" max="27" width="5.50390625" style="0" customWidth="1"/>
  </cols>
  <sheetData>
    <row r="1" spans="1:27" s="1" customFormat="1" ht="48" customHeight="1">
      <c r="A1" s="97" t="s">
        <v>166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 t="s">
        <v>70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"/>
    </row>
    <row r="2" spans="1:27" s="10" customFormat="1" ht="12.75" customHeight="1" thickBot="1">
      <c r="A2" s="70" t="s">
        <v>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109" t="s">
        <v>356</v>
      </c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22" t="s">
        <v>80</v>
      </c>
    </row>
    <row r="3" spans="1:27" s="11" customFormat="1" ht="96" customHeight="1" thickBot="1">
      <c r="A3" s="29" t="s">
        <v>141</v>
      </c>
      <c r="B3" s="28" t="s">
        <v>142</v>
      </c>
      <c r="C3" s="26" t="s">
        <v>143</v>
      </c>
      <c r="D3" s="26" t="s">
        <v>64</v>
      </c>
      <c r="E3" s="26" t="s">
        <v>144</v>
      </c>
      <c r="F3" s="26" t="s">
        <v>65</v>
      </c>
      <c r="G3" s="26" t="s">
        <v>66</v>
      </c>
      <c r="H3" s="26" t="s">
        <v>145</v>
      </c>
      <c r="I3" s="26" t="s">
        <v>146</v>
      </c>
      <c r="J3" s="26" t="s">
        <v>67</v>
      </c>
      <c r="K3" s="26" t="s">
        <v>147</v>
      </c>
      <c r="L3" s="26" t="s">
        <v>68</v>
      </c>
      <c r="M3" s="26" t="s">
        <v>69</v>
      </c>
      <c r="N3" s="25" t="s">
        <v>148</v>
      </c>
      <c r="O3" s="26" t="s">
        <v>71</v>
      </c>
      <c r="P3" s="26" t="s">
        <v>72</v>
      </c>
      <c r="Q3" s="26" t="s">
        <v>73</v>
      </c>
      <c r="R3" s="26" t="s">
        <v>74</v>
      </c>
      <c r="S3" s="26" t="s">
        <v>75</v>
      </c>
      <c r="T3" s="26" t="s">
        <v>149</v>
      </c>
      <c r="U3" s="26" t="s">
        <v>76</v>
      </c>
      <c r="V3" s="26" t="s">
        <v>77</v>
      </c>
      <c r="W3" s="26" t="s">
        <v>78</v>
      </c>
      <c r="X3" s="26" t="s">
        <v>79</v>
      </c>
      <c r="Y3" s="26" t="s">
        <v>150</v>
      </c>
      <c r="Z3" s="26" t="s">
        <v>151</v>
      </c>
      <c r="AA3" s="27" t="s">
        <v>152</v>
      </c>
    </row>
    <row r="4" spans="1:27" s="2" customFormat="1" ht="24" customHeight="1">
      <c r="A4" s="30" t="s">
        <v>140</v>
      </c>
      <c r="B4" s="16">
        <f>SUM(D4:AA4)</f>
        <v>99.99999999999999</v>
      </c>
      <c r="C4" s="15"/>
      <c r="D4" s="16">
        <f aca="true" t="shared" si="0" ref="D4:AA4">D5/$C$5*100</f>
        <v>6.64699269252389</v>
      </c>
      <c r="E4" s="16">
        <f t="shared" si="0"/>
        <v>3.9488476672287804</v>
      </c>
      <c r="F4" s="16">
        <f t="shared" si="0"/>
        <v>1.384204609331085</v>
      </c>
      <c r="G4" s="16">
        <f t="shared" si="0"/>
        <v>2.2554806070826308</v>
      </c>
      <c r="H4" s="16">
        <f t="shared" si="0"/>
        <v>0.6394041596402473</v>
      </c>
      <c r="I4" s="16">
        <f t="shared" si="0"/>
        <v>1.1101742551995502</v>
      </c>
      <c r="J4" s="16">
        <f t="shared" si="0"/>
        <v>2.5857223159078133</v>
      </c>
      <c r="K4" s="16">
        <f t="shared" si="0"/>
        <v>1.2436762225969646</v>
      </c>
      <c r="L4" s="16">
        <f t="shared" si="0"/>
        <v>2.353850477796515</v>
      </c>
      <c r="M4" s="16">
        <f t="shared" si="0"/>
        <v>2.5084317032040473</v>
      </c>
      <c r="N4" s="16">
        <f t="shared" si="0"/>
        <v>1.0469364811691961</v>
      </c>
      <c r="O4" s="16">
        <f t="shared" si="0"/>
        <v>2.726250702641934</v>
      </c>
      <c r="P4" s="16">
        <f t="shared" si="0"/>
        <v>16.209949409780773</v>
      </c>
      <c r="Q4" s="16">
        <f t="shared" si="0"/>
        <v>21.247892074198987</v>
      </c>
      <c r="R4" s="16">
        <f t="shared" si="0"/>
        <v>0.8291174817313097</v>
      </c>
      <c r="S4" s="16">
        <f t="shared" si="0"/>
        <v>1.960370994940978</v>
      </c>
      <c r="T4" s="16">
        <f t="shared" si="0"/>
        <v>0.13350196739741427</v>
      </c>
      <c r="U4" s="16">
        <f t="shared" si="0"/>
        <v>0.6534569983136593</v>
      </c>
      <c r="V4" s="16">
        <f t="shared" si="0"/>
        <v>4.609331084879146</v>
      </c>
      <c r="W4" s="16">
        <f t="shared" si="0"/>
        <v>7.089657110736369</v>
      </c>
      <c r="X4" s="16">
        <f t="shared" si="0"/>
        <v>13.055087127599776</v>
      </c>
      <c r="Y4" s="16">
        <f t="shared" si="0"/>
        <v>0.3302417088251827</v>
      </c>
      <c r="Z4" s="16">
        <f t="shared" si="0"/>
        <v>0.3864530635188308</v>
      </c>
      <c r="AA4" s="16">
        <f t="shared" si="0"/>
        <v>5.044969083754919</v>
      </c>
    </row>
    <row r="5" spans="1:27" s="2" customFormat="1" ht="27.75" customHeight="1">
      <c r="A5" s="12" t="s">
        <v>30</v>
      </c>
      <c r="B5" s="16"/>
      <c r="C5" s="15">
        <f aca="true" t="shared" si="1" ref="C5:AA5">SUM(C6:C24,C26:C27)</f>
        <v>14232</v>
      </c>
      <c r="D5" s="15">
        <f t="shared" si="1"/>
        <v>946</v>
      </c>
      <c r="E5" s="15">
        <f t="shared" si="1"/>
        <v>562</v>
      </c>
      <c r="F5" s="15">
        <f t="shared" si="1"/>
        <v>197</v>
      </c>
      <c r="G5" s="15">
        <f t="shared" si="1"/>
        <v>321</v>
      </c>
      <c r="H5" s="15">
        <f t="shared" si="1"/>
        <v>91</v>
      </c>
      <c r="I5" s="15">
        <f t="shared" si="1"/>
        <v>158</v>
      </c>
      <c r="J5" s="15">
        <f t="shared" si="1"/>
        <v>368</v>
      </c>
      <c r="K5" s="15">
        <f t="shared" si="1"/>
        <v>177</v>
      </c>
      <c r="L5" s="15">
        <f t="shared" si="1"/>
        <v>335</v>
      </c>
      <c r="M5" s="15">
        <f t="shared" si="1"/>
        <v>357</v>
      </c>
      <c r="N5" s="15">
        <f t="shared" si="1"/>
        <v>149</v>
      </c>
      <c r="O5" s="15">
        <f t="shared" si="1"/>
        <v>388</v>
      </c>
      <c r="P5" s="15">
        <f t="shared" si="1"/>
        <v>2307</v>
      </c>
      <c r="Q5" s="15">
        <f t="shared" si="1"/>
        <v>3024</v>
      </c>
      <c r="R5" s="15">
        <f t="shared" si="1"/>
        <v>118</v>
      </c>
      <c r="S5" s="15">
        <f t="shared" si="1"/>
        <v>279</v>
      </c>
      <c r="T5" s="15">
        <f t="shared" si="1"/>
        <v>19</v>
      </c>
      <c r="U5" s="15">
        <f t="shared" si="1"/>
        <v>93</v>
      </c>
      <c r="V5" s="15">
        <f t="shared" si="1"/>
        <v>656</v>
      </c>
      <c r="W5" s="15">
        <f t="shared" si="1"/>
        <v>1009</v>
      </c>
      <c r="X5" s="15">
        <f t="shared" si="1"/>
        <v>1858</v>
      </c>
      <c r="Y5" s="15">
        <f t="shared" si="1"/>
        <v>47</v>
      </c>
      <c r="Z5" s="15">
        <f t="shared" si="1"/>
        <v>55</v>
      </c>
      <c r="AA5" s="15">
        <f t="shared" si="1"/>
        <v>718</v>
      </c>
    </row>
    <row r="6" spans="1:27" s="2" customFormat="1" ht="27.75" customHeight="1">
      <c r="A6" s="12" t="s">
        <v>31</v>
      </c>
      <c r="B6" s="16">
        <f>C6/$C$5*100</f>
        <v>6.02866779089376</v>
      </c>
      <c r="C6" s="15">
        <f>SUM(D6:AA6)</f>
        <v>858</v>
      </c>
      <c r="D6" s="15">
        <v>120</v>
      </c>
      <c r="E6" s="15">
        <v>38</v>
      </c>
      <c r="F6" s="15">
        <v>31</v>
      </c>
      <c r="G6" s="15">
        <v>38</v>
      </c>
      <c r="H6" s="15">
        <v>8</v>
      </c>
      <c r="I6" s="15">
        <v>11</v>
      </c>
      <c r="J6" s="15">
        <v>21</v>
      </c>
      <c r="K6" s="15">
        <v>11</v>
      </c>
      <c r="L6" s="15">
        <v>26</v>
      </c>
      <c r="M6" s="15">
        <v>49</v>
      </c>
      <c r="N6" s="15">
        <v>35</v>
      </c>
      <c r="O6" s="15">
        <v>47</v>
      </c>
      <c r="P6" s="15">
        <v>81</v>
      </c>
      <c r="Q6" s="15">
        <v>14</v>
      </c>
      <c r="R6" s="15">
        <v>15</v>
      </c>
      <c r="S6" s="15">
        <v>32</v>
      </c>
      <c r="T6" s="15">
        <v>0</v>
      </c>
      <c r="U6" s="15">
        <v>16</v>
      </c>
      <c r="V6" s="15">
        <v>32</v>
      </c>
      <c r="W6" s="15">
        <v>75</v>
      </c>
      <c r="X6" s="15">
        <v>113</v>
      </c>
      <c r="Y6" s="15">
        <v>10</v>
      </c>
      <c r="Z6" s="15">
        <v>2</v>
      </c>
      <c r="AA6" s="15">
        <v>33</v>
      </c>
    </row>
    <row r="7" spans="1:27" s="2" customFormat="1" ht="15" customHeight="1">
      <c r="A7" s="12" t="s">
        <v>32</v>
      </c>
      <c r="B7" s="16">
        <f aca="true" t="shared" si="2" ref="B7:B27">C7/$C$5*100</f>
        <v>17.214727374929737</v>
      </c>
      <c r="C7" s="15">
        <f aca="true" t="shared" si="3" ref="C7:C26">SUM(D7:AA7)</f>
        <v>2450</v>
      </c>
      <c r="D7" s="15">
        <v>168</v>
      </c>
      <c r="E7" s="15">
        <v>91</v>
      </c>
      <c r="F7" s="15">
        <v>26</v>
      </c>
      <c r="G7" s="15">
        <v>85</v>
      </c>
      <c r="H7" s="15">
        <v>25</v>
      </c>
      <c r="I7" s="15">
        <v>28</v>
      </c>
      <c r="J7" s="15">
        <v>125</v>
      </c>
      <c r="K7" s="15">
        <v>36</v>
      </c>
      <c r="L7" s="15">
        <v>103</v>
      </c>
      <c r="M7" s="15">
        <v>69</v>
      </c>
      <c r="N7" s="15">
        <v>35</v>
      </c>
      <c r="O7" s="15">
        <v>98</v>
      </c>
      <c r="P7" s="15">
        <v>267</v>
      </c>
      <c r="Q7" s="15">
        <v>46</v>
      </c>
      <c r="R7" s="15">
        <v>12</v>
      </c>
      <c r="S7" s="15">
        <v>143</v>
      </c>
      <c r="T7" s="15">
        <v>9</v>
      </c>
      <c r="U7" s="15">
        <v>37</v>
      </c>
      <c r="V7" s="15">
        <v>283</v>
      </c>
      <c r="W7" s="15">
        <v>197</v>
      </c>
      <c r="X7" s="15">
        <v>442</v>
      </c>
      <c r="Y7" s="15">
        <v>3</v>
      </c>
      <c r="Z7" s="15">
        <v>8</v>
      </c>
      <c r="AA7" s="15">
        <v>114</v>
      </c>
    </row>
    <row r="8" spans="1:27" s="2" customFormat="1" ht="15" customHeight="1">
      <c r="A8" s="12" t="s">
        <v>33</v>
      </c>
      <c r="B8" s="16">
        <f t="shared" si="2"/>
        <v>2.866779089376054</v>
      </c>
      <c r="C8" s="15">
        <f t="shared" si="3"/>
        <v>408</v>
      </c>
      <c r="D8" s="15">
        <v>83</v>
      </c>
      <c r="E8" s="15">
        <v>30</v>
      </c>
      <c r="F8" s="15">
        <v>9</v>
      </c>
      <c r="G8" s="15">
        <v>12</v>
      </c>
      <c r="H8" s="15">
        <v>2</v>
      </c>
      <c r="I8" s="15">
        <v>4</v>
      </c>
      <c r="J8" s="15">
        <v>5</v>
      </c>
      <c r="K8" s="15">
        <v>1</v>
      </c>
      <c r="L8" s="15">
        <v>9</v>
      </c>
      <c r="M8" s="15">
        <v>23</v>
      </c>
      <c r="N8" s="15">
        <v>11</v>
      </c>
      <c r="O8" s="15">
        <v>7</v>
      </c>
      <c r="P8" s="15">
        <v>45</v>
      </c>
      <c r="Q8" s="15">
        <v>17</v>
      </c>
      <c r="R8" s="15">
        <v>9</v>
      </c>
      <c r="S8" s="15">
        <v>4</v>
      </c>
      <c r="T8" s="15">
        <v>0</v>
      </c>
      <c r="U8" s="15">
        <v>4</v>
      </c>
      <c r="V8" s="15">
        <v>23</v>
      </c>
      <c r="W8" s="15">
        <v>32</v>
      </c>
      <c r="X8" s="15">
        <v>56</v>
      </c>
      <c r="Y8" s="15">
        <v>2</v>
      </c>
      <c r="Z8" s="15">
        <v>1</v>
      </c>
      <c r="AA8" s="15">
        <v>19</v>
      </c>
    </row>
    <row r="9" spans="1:27" s="2" customFormat="1" ht="15" customHeight="1">
      <c r="A9" s="12" t="s">
        <v>34</v>
      </c>
      <c r="B9" s="16">
        <f t="shared" si="2"/>
        <v>3.0002810567734683</v>
      </c>
      <c r="C9" s="15">
        <f t="shared" si="3"/>
        <v>427</v>
      </c>
      <c r="D9" s="15">
        <v>90</v>
      </c>
      <c r="E9" s="15">
        <v>29</v>
      </c>
      <c r="F9" s="15">
        <v>8</v>
      </c>
      <c r="G9" s="15">
        <v>3</v>
      </c>
      <c r="H9" s="15">
        <v>1</v>
      </c>
      <c r="I9" s="15">
        <v>1</v>
      </c>
      <c r="J9" s="15">
        <v>0</v>
      </c>
      <c r="K9" s="15">
        <v>1</v>
      </c>
      <c r="L9" s="15">
        <v>1</v>
      </c>
      <c r="M9" s="15">
        <v>9</v>
      </c>
      <c r="N9" s="15">
        <v>2</v>
      </c>
      <c r="O9" s="15">
        <v>10</v>
      </c>
      <c r="P9" s="15">
        <v>27</v>
      </c>
      <c r="Q9" s="15">
        <v>42</v>
      </c>
      <c r="R9" s="15">
        <v>0</v>
      </c>
      <c r="S9" s="15">
        <v>3</v>
      </c>
      <c r="T9" s="15">
        <v>0</v>
      </c>
      <c r="U9" s="15">
        <v>0</v>
      </c>
      <c r="V9" s="15">
        <v>4</v>
      </c>
      <c r="W9" s="15">
        <v>21</v>
      </c>
      <c r="X9" s="15">
        <v>146</v>
      </c>
      <c r="Y9" s="15">
        <v>1</v>
      </c>
      <c r="Z9" s="15">
        <v>0</v>
      </c>
      <c r="AA9" s="15">
        <v>28</v>
      </c>
    </row>
    <row r="10" spans="1:27" s="2" customFormat="1" ht="27.75" customHeight="1">
      <c r="A10" s="12" t="s">
        <v>367</v>
      </c>
      <c r="B10" s="16">
        <f t="shared" si="2"/>
        <v>2.5716694772344013</v>
      </c>
      <c r="C10" s="15">
        <f t="shared" si="3"/>
        <v>366</v>
      </c>
      <c r="D10" s="15">
        <v>24</v>
      </c>
      <c r="E10" s="15">
        <v>5</v>
      </c>
      <c r="F10" s="15">
        <v>4</v>
      </c>
      <c r="G10" s="15">
        <v>13</v>
      </c>
      <c r="H10" s="15">
        <v>0</v>
      </c>
      <c r="I10" s="15">
        <v>2</v>
      </c>
      <c r="J10" s="15">
        <v>9</v>
      </c>
      <c r="K10" s="15">
        <v>6</v>
      </c>
      <c r="L10" s="15">
        <v>5</v>
      </c>
      <c r="M10" s="15">
        <v>4</v>
      </c>
      <c r="N10" s="15">
        <v>5</v>
      </c>
      <c r="O10" s="15">
        <v>11</v>
      </c>
      <c r="P10" s="15">
        <v>28</v>
      </c>
      <c r="Q10" s="15">
        <v>35</v>
      </c>
      <c r="R10" s="15">
        <v>4</v>
      </c>
      <c r="S10" s="15">
        <v>2</v>
      </c>
      <c r="T10" s="15">
        <v>1</v>
      </c>
      <c r="U10" s="15">
        <v>1</v>
      </c>
      <c r="V10" s="15">
        <v>11</v>
      </c>
      <c r="W10" s="15">
        <v>47</v>
      </c>
      <c r="X10" s="15">
        <v>141</v>
      </c>
      <c r="Y10" s="15">
        <v>2</v>
      </c>
      <c r="Z10" s="15">
        <v>0</v>
      </c>
      <c r="AA10" s="15">
        <v>6</v>
      </c>
    </row>
    <row r="11" spans="1:27" s="2" customFormat="1" ht="15" customHeight="1">
      <c r="A11" s="12" t="s">
        <v>35</v>
      </c>
      <c r="B11" s="16">
        <f t="shared" si="2"/>
        <v>7.131815626756604</v>
      </c>
      <c r="C11" s="15">
        <f t="shared" si="3"/>
        <v>1015</v>
      </c>
      <c r="D11" s="15">
        <v>128</v>
      </c>
      <c r="E11" s="15">
        <v>63</v>
      </c>
      <c r="F11" s="15">
        <v>11</v>
      </c>
      <c r="G11" s="15">
        <v>36</v>
      </c>
      <c r="H11" s="15">
        <v>13</v>
      </c>
      <c r="I11" s="15">
        <v>12</v>
      </c>
      <c r="J11" s="15">
        <v>34</v>
      </c>
      <c r="K11" s="15">
        <v>5</v>
      </c>
      <c r="L11" s="15">
        <v>18</v>
      </c>
      <c r="M11" s="15">
        <v>50</v>
      </c>
      <c r="N11" s="15">
        <v>18</v>
      </c>
      <c r="O11" s="15">
        <v>23</v>
      </c>
      <c r="P11" s="15">
        <v>96</v>
      </c>
      <c r="Q11" s="15">
        <v>68</v>
      </c>
      <c r="R11" s="15">
        <v>16</v>
      </c>
      <c r="S11" s="15">
        <v>16</v>
      </c>
      <c r="T11" s="15">
        <v>3</v>
      </c>
      <c r="U11" s="15">
        <v>15</v>
      </c>
      <c r="V11" s="15">
        <v>64</v>
      </c>
      <c r="W11" s="15">
        <v>116</v>
      </c>
      <c r="X11" s="15">
        <v>166</v>
      </c>
      <c r="Y11" s="15">
        <v>5</v>
      </c>
      <c r="Z11" s="15">
        <v>2</v>
      </c>
      <c r="AA11" s="15">
        <v>37</v>
      </c>
    </row>
    <row r="12" spans="1:27" s="2" customFormat="1" ht="15" customHeight="1">
      <c r="A12" s="12" t="s">
        <v>36</v>
      </c>
      <c r="B12" s="16">
        <f t="shared" si="2"/>
        <v>15.486228218100056</v>
      </c>
      <c r="C12" s="15">
        <f t="shared" si="3"/>
        <v>2204</v>
      </c>
      <c r="D12" s="15">
        <v>13</v>
      </c>
      <c r="E12" s="15">
        <v>8</v>
      </c>
      <c r="F12" s="15">
        <v>5</v>
      </c>
      <c r="G12" s="15">
        <v>8</v>
      </c>
      <c r="H12" s="15">
        <v>2</v>
      </c>
      <c r="I12" s="15">
        <v>18</v>
      </c>
      <c r="J12" s="15">
        <v>31</v>
      </c>
      <c r="K12" s="15">
        <v>27</v>
      </c>
      <c r="L12" s="15">
        <v>32</v>
      </c>
      <c r="M12" s="15">
        <v>18</v>
      </c>
      <c r="N12" s="15">
        <v>9</v>
      </c>
      <c r="O12" s="15">
        <v>2</v>
      </c>
      <c r="P12" s="15">
        <v>507</v>
      </c>
      <c r="Q12" s="15">
        <v>1352</v>
      </c>
      <c r="R12" s="15">
        <v>3</v>
      </c>
      <c r="S12" s="15">
        <v>8</v>
      </c>
      <c r="T12" s="15">
        <v>2</v>
      </c>
      <c r="U12" s="15">
        <v>2</v>
      </c>
      <c r="V12" s="15">
        <v>0</v>
      </c>
      <c r="W12" s="15">
        <v>29</v>
      </c>
      <c r="X12" s="15">
        <v>110</v>
      </c>
      <c r="Y12" s="15">
        <v>0</v>
      </c>
      <c r="Z12" s="15">
        <v>2</v>
      </c>
      <c r="AA12" s="15">
        <v>16</v>
      </c>
    </row>
    <row r="13" spans="1:27" s="2" customFormat="1" ht="15" customHeight="1">
      <c r="A13" s="12" t="s">
        <v>307</v>
      </c>
      <c r="B13" s="16">
        <f t="shared" si="2"/>
        <v>14.762507026419335</v>
      </c>
      <c r="C13" s="15">
        <f t="shared" si="3"/>
        <v>2101</v>
      </c>
      <c r="D13" s="15">
        <v>42</v>
      </c>
      <c r="E13" s="15">
        <v>38</v>
      </c>
      <c r="F13" s="15">
        <v>5</v>
      </c>
      <c r="G13" s="15">
        <v>1</v>
      </c>
      <c r="H13" s="15">
        <v>0</v>
      </c>
      <c r="I13" s="15">
        <v>16</v>
      </c>
      <c r="J13" s="15">
        <v>31</v>
      </c>
      <c r="K13" s="15">
        <v>39</v>
      </c>
      <c r="L13" s="15">
        <v>41</v>
      </c>
      <c r="M13" s="15">
        <v>4</v>
      </c>
      <c r="N13" s="15">
        <v>0</v>
      </c>
      <c r="O13" s="15">
        <v>7</v>
      </c>
      <c r="P13" s="15">
        <v>597</v>
      </c>
      <c r="Q13" s="15">
        <v>1042</v>
      </c>
      <c r="R13" s="15">
        <v>3</v>
      </c>
      <c r="S13" s="15">
        <v>10</v>
      </c>
      <c r="T13" s="15">
        <v>0</v>
      </c>
      <c r="U13" s="15">
        <v>1</v>
      </c>
      <c r="V13" s="15">
        <v>22</v>
      </c>
      <c r="W13" s="15">
        <v>108</v>
      </c>
      <c r="X13" s="15">
        <v>66</v>
      </c>
      <c r="Y13" s="15">
        <v>0</v>
      </c>
      <c r="Z13" s="15">
        <v>1</v>
      </c>
      <c r="AA13" s="15">
        <v>27</v>
      </c>
    </row>
    <row r="14" spans="1:27" s="2" customFormat="1" ht="27.75" customHeight="1">
      <c r="A14" s="12" t="s">
        <v>37</v>
      </c>
      <c r="B14" s="16">
        <f t="shared" si="2"/>
        <v>1.2015177065767284</v>
      </c>
      <c r="C14" s="15">
        <f t="shared" si="3"/>
        <v>171</v>
      </c>
      <c r="D14" s="15">
        <v>4</v>
      </c>
      <c r="E14" s="15">
        <v>3</v>
      </c>
      <c r="F14" s="15">
        <v>2</v>
      </c>
      <c r="G14" s="15">
        <v>3</v>
      </c>
      <c r="H14" s="15">
        <v>1</v>
      </c>
      <c r="I14" s="15">
        <v>2</v>
      </c>
      <c r="J14" s="15">
        <v>3</v>
      </c>
      <c r="K14" s="15">
        <v>0</v>
      </c>
      <c r="L14" s="15">
        <v>4</v>
      </c>
      <c r="M14" s="15">
        <v>5</v>
      </c>
      <c r="N14" s="15">
        <v>1</v>
      </c>
      <c r="O14" s="15">
        <v>6</v>
      </c>
      <c r="P14" s="15">
        <v>6</v>
      </c>
      <c r="Q14" s="15">
        <v>3</v>
      </c>
      <c r="R14" s="15">
        <v>0</v>
      </c>
      <c r="S14" s="15">
        <v>1</v>
      </c>
      <c r="T14" s="15">
        <v>0</v>
      </c>
      <c r="U14" s="15">
        <v>0</v>
      </c>
      <c r="V14" s="15">
        <v>14</v>
      </c>
      <c r="W14" s="15">
        <v>18</v>
      </c>
      <c r="X14" s="15">
        <v>87</v>
      </c>
      <c r="Y14" s="15">
        <v>0</v>
      </c>
      <c r="Z14" s="15">
        <v>0</v>
      </c>
      <c r="AA14" s="15">
        <v>8</v>
      </c>
    </row>
    <row r="15" spans="1:27" s="2" customFormat="1" ht="15" customHeight="1">
      <c r="A15" s="12" t="s">
        <v>38</v>
      </c>
      <c r="B15" s="16">
        <f t="shared" si="2"/>
        <v>0.014052838673412029</v>
      </c>
      <c r="C15" s="15">
        <f t="shared" si="3"/>
        <v>2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1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1</v>
      </c>
    </row>
    <row r="16" spans="1:27" s="2" customFormat="1" ht="15" customHeight="1">
      <c r="A16" s="12" t="s">
        <v>39</v>
      </c>
      <c r="B16" s="16">
        <f t="shared" si="2"/>
        <v>4.370432827431141</v>
      </c>
      <c r="C16" s="15">
        <f t="shared" si="3"/>
        <v>622</v>
      </c>
      <c r="D16" s="15">
        <v>12</v>
      </c>
      <c r="E16" s="15">
        <v>51</v>
      </c>
      <c r="F16" s="15">
        <v>22</v>
      </c>
      <c r="G16" s="15">
        <v>5</v>
      </c>
      <c r="H16" s="15">
        <v>0</v>
      </c>
      <c r="I16" s="15">
        <v>15</v>
      </c>
      <c r="J16" s="15">
        <v>22</v>
      </c>
      <c r="K16" s="15">
        <v>19</v>
      </c>
      <c r="L16" s="15">
        <v>14</v>
      </c>
      <c r="M16" s="15">
        <v>17</v>
      </c>
      <c r="N16" s="15">
        <v>0</v>
      </c>
      <c r="O16" s="15">
        <v>13</v>
      </c>
      <c r="P16" s="15">
        <v>217</v>
      </c>
      <c r="Q16" s="15">
        <v>34</v>
      </c>
      <c r="R16" s="15">
        <v>11</v>
      </c>
      <c r="S16" s="15">
        <v>8</v>
      </c>
      <c r="T16" s="15">
        <v>2</v>
      </c>
      <c r="U16" s="15">
        <v>0</v>
      </c>
      <c r="V16" s="15">
        <v>3</v>
      </c>
      <c r="W16" s="15">
        <v>69</v>
      </c>
      <c r="X16" s="15">
        <v>72</v>
      </c>
      <c r="Y16" s="15">
        <v>1</v>
      </c>
      <c r="Z16" s="15">
        <v>4</v>
      </c>
      <c r="AA16" s="15">
        <v>11</v>
      </c>
    </row>
    <row r="17" spans="1:27" s="2" customFormat="1" ht="15" customHeight="1">
      <c r="A17" s="12" t="s">
        <v>40</v>
      </c>
      <c r="B17" s="16">
        <f t="shared" si="2"/>
        <v>1.9955030916245082</v>
      </c>
      <c r="C17" s="15">
        <f t="shared" si="3"/>
        <v>284</v>
      </c>
      <c r="D17" s="15">
        <v>26</v>
      </c>
      <c r="E17" s="15">
        <v>46</v>
      </c>
      <c r="F17" s="15">
        <v>18</v>
      </c>
      <c r="G17" s="15">
        <v>2</v>
      </c>
      <c r="H17" s="15">
        <v>0</v>
      </c>
      <c r="I17" s="15">
        <v>5</v>
      </c>
      <c r="J17" s="15">
        <v>3</v>
      </c>
      <c r="K17" s="15">
        <v>8</v>
      </c>
      <c r="L17" s="15">
        <v>1</v>
      </c>
      <c r="M17" s="15">
        <v>11</v>
      </c>
      <c r="N17" s="15">
        <v>0</v>
      </c>
      <c r="O17" s="15">
        <v>2</v>
      </c>
      <c r="P17" s="15">
        <v>22</v>
      </c>
      <c r="Q17" s="15">
        <v>16</v>
      </c>
      <c r="R17" s="15">
        <v>1</v>
      </c>
      <c r="S17" s="15">
        <v>3</v>
      </c>
      <c r="T17" s="15">
        <v>0</v>
      </c>
      <c r="U17" s="15">
        <v>1</v>
      </c>
      <c r="V17" s="15">
        <v>5</v>
      </c>
      <c r="W17" s="15">
        <v>17</v>
      </c>
      <c r="X17" s="15">
        <v>18</v>
      </c>
      <c r="Y17" s="15">
        <v>0</v>
      </c>
      <c r="Z17" s="15">
        <v>2</v>
      </c>
      <c r="AA17" s="15">
        <v>77</v>
      </c>
    </row>
    <row r="18" spans="1:27" s="2" customFormat="1" ht="27.75" customHeight="1">
      <c r="A18" s="12" t="s">
        <v>41</v>
      </c>
      <c r="B18" s="16">
        <f t="shared" si="2"/>
        <v>0.49887577290612706</v>
      </c>
      <c r="C18" s="15">
        <f t="shared" si="3"/>
        <v>71</v>
      </c>
      <c r="D18" s="15">
        <v>0</v>
      </c>
      <c r="E18" s="15">
        <v>5</v>
      </c>
      <c r="F18" s="15">
        <v>1</v>
      </c>
      <c r="G18" s="15">
        <v>3</v>
      </c>
      <c r="H18" s="15">
        <v>0</v>
      </c>
      <c r="I18" s="15">
        <v>3</v>
      </c>
      <c r="J18" s="15">
        <v>3</v>
      </c>
      <c r="K18" s="15">
        <v>0</v>
      </c>
      <c r="L18" s="15">
        <v>3</v>
      </c>
      <c r="M18" s="15">
        <v>4</v>
      </c>
      <c r="N18" s="15">
        <v>0</v>
      </c>
      <c r="O18" s="15">
        <v>2</v>
      </c>
      <c r="P18" s="15">
        <v>24</v>
      </c>
      <c r="Q18" s="15">
        <v>8</v>
      </c>
      <c r="R18" s="15">
        <v>3</v>
      </c>
      <c r="S18" s="15">
        <v>0</v>
      </c>
      <c r="T18" s="15">
        <v>0</v>
      </c>
      <c r="U18" s="15">
        <v>0</v>
      </c>
      <c r="V18" s="15">
        <v>1</v>
      </c>
      <c r="W18" s="15">
        <v>1</v>
      </c>
      <c r="X18" s="15">
        <v>3</v>
      </c>
      <c r="Y18" s="15">
        <v>2</v>
      </c>
      <c r="Z18" s="15">
        <v>3</v>
      </c>
      <c r="AA18" s="15">
        <v>2</v>
      </c>
    </row>
    <row r="19" spans="1:27" s="2" customFormat="1" ht="15" customHeight="1">
      <c r="A19" s="12" t="s">
        <v>42</v>
      </c>
      <c r="B19" s="16">
        <f t="shared" si="2"/>
        <v>0.31618887015177066</v>
      </c>
      <c r="C19" s="15">
        <f t="shared" si="3"/>
        <v>45</v>
      </c>
      <c r="D19" s="15">
        <v>8</v>
      </c>
      <c r="E19" s="15">
        <v>9</v>
      </c>
      <c r="F19" s="15">
        <v>3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1</v>
      </c>
      <c r="N19" s="15">
        <v>0</v>
      </c>
      <c r="O19" s="15">
        <v>3</v>
      </c>
      <c r="P19" s="15">
        <v>11</v>
      </c>
      <c r="Q19" s="15">
        <v>0</v>
      </c>
      <c r="R19" s="15">
        <v>1</v>
      </c>
      <c r="S19" s="15">
        <v>0</v>
      </c>
      <c r="T19" s="15">
        <v>0</v>
      </c>
      <c r="U19" s="15">
        <v>0</v>
      </c>
      <c r="V19" s="15">
        <v>0</v>
      </c>
      <c r="W19" s="15">
        <v>4</v>
      </c>
      <c r="X19" s="15">
        <v>2</v>
      </c>
      <c r="Y19" s="15">
        <v>0</v>
      </c>
      <c r="Z19" s="15">
        <v>2</v>
      </c>
      <c r="AA19" s="15">
        <v>1</v>
      </c>
    </row>
    <row r="20" spans="1:27" s="2" customFormat="1" ht="15" customHeight="1">
      <c r="A20" s="12" t="s">
        <v>43</v>
      </c>
      <c r="B20" s="16">
        <f t="shared" si="2"/>
        <v>0.2880831928049466</v>
      </c>
      <c r="C20" s="15">
        <f t="shared" si="3"/>
        <v>41</v>
      </c>
      <c r="D20" s="15">
        <v>3</v>
      </c>
      <c r="E20" s="15">
        <v>5</v>
      </c>
      <c r="F20" s="15">
        <v>2</v>
      </c>
      <c r="G20" s="15">
        <v>0</v>
      </c>
      <c r="H20" s="15">
        <v>0</v>
      </c>
      <c r="I20" s="15">
        <v>0</v>
      </c>
      <c r="J20" s="15">
        <v>1</v>
      </c>
      <c r="K20" s="15">
        <v>1</v>
      </c>
      <c r="L20" s="15">
        <v>0</v>
      </c>
      <c r="M20" s="15">
        <v>4</v>
      </c>
      <c r="N20" s="15">
        <v>0</v>
      </c>
      <c r="O20" s="15">
        <v>1</v>
      </c>
      <c r="P20" s="15">
        <v>9</v>
      </c>
      <c r="Q20" s="15">
        <v>3</v>
      </c>
      <c r="R20" s="15">
        <v>1</v>
      </c>
      <c r="S20" s="15">
        <v>0</v>
      </c>
      <c r="T20" s="15">
        <v>0</v>
      </c>
      <c r="U20" s="15">
        <v>0</v>
      </c>
      <c r="V20" s="15">
        <v>1</v>
      </c>
      <c r="W20" s="15">
        <v>2</v>
      </c>
      <c r="X20" s="15">
        <v>2</v>
      </c>
      <c r="Y20" s="15">
        <v>0</v>
      </c>
      <c r="Z20" s="15">
        <v>0</v>
      </c>
      <c r="AA20" s="15">
        <v>6</v>
      </c>
    </row>
    <row r="21" spans="1:27" s="2" customFormat="1" ht="15" customHeight="1">
      <c r="A21" s="12" t="s">
        <v>44</v>
      </c>
      <c r="B21" s="16">
        <f t="shared" si="2"/>
        <v>0.45671725688589093</v>
      </c>
      <c r="C21" s="15">
        <f t="shared" si="3"/>
        <v>65</v>
      </c>
      <c r="D21" s="15">
        <v>2</v>
      </c>
      <c r="E21" s="15">
        <v>6</v>
      </c>
      <c r="F21" s="15">
        <v>4</v>
      </c>
      <c r="G21" s="15">
        <v>0</v>
      </c>
      <c r="H21" s="15">
        <v>0</v>
      </c>
      <c r="I21" s="15">
        <v>4</v>
      </c>
      <c r="J21" s="15">
        <v>1</v>
      </c>
      <c r="K21" s="15">
        <v>2</v>
      </c>
      <c r="L21" s="15">
        <v>0</v>
      </c>
      <c r="M21" s="15">
        <v>2</v>
      </c>
      <c r="N21" s="15">
        <v>0</v>
      </c>
      <c r="O21" s="15">
        <v>4</v>
      </c>
      <c r="P21" s="15">
        <v>12</v>
      </c>
      <c r="Q21" s="15">
        <v>0</v>
      </c>
      <c r="R21" s="15">
        <v>2</v>
      </c>
      <c r="S21" s="15">
        <v>0</v>
      </c>
      <c r="T21" s="15">
        <v>0</v>
      </c>
      <c r="U21" s="15">
        <v>0</v>
      </c>
      <c r="V21" s="15">
        <v>0</v>
      </c>
      <c r="W21" s="15">
        <v>8</v>
      </c>
      <c r="X21" s="15">
        <v>1</v>
      </c>
      <c r="Y21" s="15">
        <v>1</v>
      </c>
      <c r="Z21" s="15">
        <v>4</v>
      </c>
      <c r="AA21" s="15">
        <v>12</v>
      </c>
    </row>
    <row r="22" spans="1:27" s="2" customFormat="1" ht="27.75" customHeight="1">
      <c r="A22" s="12" t="s">
        <v>45</v>
      </c>
      <c r="B22" s="16">
        <f t="shared" si="2"/>
        <v>6.077852726250703</v>
      </c>
      <c r="C22" s="15">
        <f>SUM(D22:AA22)</f>
        <v>865</v>
      </c>
      <c r="D22" s="15">
        <v>45</v>
      </c>
      <c r="E22" s="15">
        <v>18</v>
      </c>
      <c r="F22" s="15">
        <v>9</v>
      </c>
      <c r="G22" s="15">
        <v>40</v>
      </c>
      <c r="H22" s="15">
        <v>2</v>
      </c>
      <c r="I22" s="15">
        <v>6</v>
      </c>
      <c r="J22" s="15">
        <v>16</v>
      </c>
      <c r="K22" s="15">
        <v>3</v>
      </c>
      <c r="L22" s="15">
        <v>25</v>
      </c>
      <c r="M22" s="15">
        <v>8</v>
      </c>
      <c r="N22" s="15">
        <v>3</v>
      </c>
      <c r="O22" s="15">
        <v>103</v>
      </c>
      <c r="P22" s="15">
        <v>112</v>
      </c>
      <c r="Q22" s="15">
        <v>151</v>
      </c>
      <c r="R22" s="15">
        <v>14</v>
      </c>
      <c r="S22" s="15">
        <v>12</v>
      </c>
      <c r="T22" s="15">
        <v>0</v>
      </c>
      <c r="U22" s="15">
        <v>3</v>
      </c>
      <c r="V22" s="15">
        <v>21</v>
      </c>
      <c r="W22" s="15">
        <v>34</v>
      </c>
      <c r="X22" s="15">
        <v>127</v>
      </c>
      <c r="Y22" s="15">
        <v>2</v>
      </c>
      <c r="Z22" s="15">
        <v>1</v>
      </c>
      <c r="AA22" s="15">
        <v>110</v>
      </c>
    </row>
    <row r="23" spans="1:27" s="2" customFormat="1" ht="15" customHeight="1">
      <c r="A23" s="12" t="s">
        <v>46</v>
      </c>
      <c r="B23" s="16">
        <f t="shared" si="2"/>
        <v>6.815626756604834</v>
      </c>
      <c r="C23" s="15">
        <f t="shared" si="3"/>
        <v>970</v>
      </c>
      <c r="D23" s="15">
        <v>76</v>
      </c>
      <c r="E23" s="15">
        <v>62</v>
      </c>
      <c r="F23" s="15">
        <v>5</v>
      </c>
      <c r="G23" s="15">
        <v>17</v>
      </c>
      <c r="H23" s="15">
        <v>2</v>
      </c>
      <c r="I23" s="15">
        <v>11</v>
      </c>
      <c r="J23" s="15">
        <v>18</v>
      </c>
      <c r="K23" s="15">
        <v>4</v>
      </c>
      <c r="L23" s="15">
        <v>17</v>
      </c>
      <c r="M23" s="15">
        <v>21</v>
      </c>
      <c r="N23" s="15">
        <v>2</v>
      </c>
      <c r="O23" s="15">
        <v>19</v>
      </c>
      <c r="P23" s="15">
        <v>117</v>
      </c>
      <c r="Q23" s="15">
        <v>155</v>
      </c>
      <c r="R23" s="15">
        <v>13</v>
      </c>
      <c r="S23" s="15">
        <v>15</v>
      </c>
      <c r="T23" s="15">
        <v>2</v>
      </c>
      <c r="U23" s="15">
        <v>2</v>
      </c>
      <c r="V23" s="15">
        <v>31</v>
      </c>
      <c r="W23" s="15">
        <v>68</v>
      </c>
      <c r="X23" s="15">
        <v>149</v>
      </c>
      <c r="Y23" s="15">
        <v>13</v>
      </c>
      <c r="Z23" s="15">
        <v>7</v>
      </c>
      <c r="AA23" s="15">
        <v>144</v>
      </c>
    </row>
    <row r="24" spans="1:27" s="2" customFormat="1" ht="15" customHeight="1">
      <c r="A24" s="12" t="s">
        <v>47</v>
      </c>
      <c r="B24" s="16">
        <f t="shared" si="2"/>
        <v>1.1453063518830804</v>
      </c>
      <c r="C24" s="15">
        <f t="shared" si="3"/>
        <v>163</v>
      </c>
      <c r="D24" s="15">
        <v>17</v>
      </c>
      <c r="E24" s="15">
        <v>8</v>
      </c>
      <c r="F24" s="15">
        <v>6</v>
      </c>
      <c r="G24" s="15">
        <v>4</v>
      </c>
      <c r="H24" s="15">
        <v>0</v>
      </c>
      <c r="I24" s="15">
        <v>1</v>
      </c>
      <c r="J24" s="15">
        <v>0</v>
      </c>
      <c r="K24" s="15">
        <v>2</v>
      </c>
      <c r="L24" s="15">
        <v>3</v>
      </c>
      <c r="M24" s="15">
        <v>5</v>
      </c>
      <c r="N24" s="15">
        <v>0</v>
      </c>
      <c r="O24" s="15">
        <v>3</v>
      </c>
      <c r="P24" s="15">
        <v>19</v>
      </c>
      <c r="Q24" s="15">
        <v>15</v>
      </c>
      <c r="R24" s="15">
        <v>2</v>
      </c>
      <c r="S24" s="15">
        <v>2</v>
      </c>
      <c r="T24" s="15">
        <v>0</v>
      </c>
      <c r="U24" s="15">
        <v>1</v>
      </c>
      <c r="V24" s="15">
        <v>9</v>
      </c>
      <c r="W24" s="15">
        <v>13</v>
      </c>
      <c r="X24" s="15">
        <v>14</v>
      </c>
      <c r="Y24" s="15">
        <v>3</v>
      </c>
      <c r="Z24" s="15">
        <v>1</v>
      </c>
      <c r="AA24" s="15">
        <v>35</v>
      </c>
    </row>
    <row r="25" spans="1:27" s="2" customFormat="1" ht="27.75" customHeight="1">
      <c r="A25" s="12" t="s">
        <v>48</v>
      </c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s="2" customFormat="1" ht="15" customHeight="1">
      <c r="A26" s="12" t="s">
        <v>49</v>
      </c>
      <c r="B26" s="16">
        <f t="shared" si="2"/>
        <v>5.881112984822934</v>
      </c>
      <c r="C26" s="15">
        <f t="shared" si="3"/>
        <v>837</v>
      </c>
      <c r="D26" s="15">
        <v>68</v>
      </c>
      <c r="E26" s="15">
        <v>33</v>
      </c>
      <c r="F26" s="15">
        <v>23</v>
      </c>
      <c r="G26" s="15">
        <v>37</v>
      </c>
      <c r="H26" s="15">
        <v>30</v>
      </c>
      <c r="I26" s="15">
        <v>17</v>
      </c>
      <c r="J26" s="15">
        <v>34</v>
      </c>
      <c r="K26" s="15">
        <v>9</v>
      </c>
      <c r="L26" s="15">
        <v>22</v>
      </c>
      <c r="M26" s="15">
        <v>42</v>
      </c>
      <c r="N26" s="15">
        <v>25</v>
      </c>
      <c r="O26" s="15">
        <v>23</v>
      </c>
      <c r="P26" s="15">
        <v>80</v>
      </c>
      <c r="Q26" s="15">
        <v>18</v>
      </c>
      <c r="R26" s="15">
        <v>6</v>
      </c>
      <c r="S26" s="15">
        <v>18</v>
      </c>
      <c r="T26" s="15">
        <v>0</v>
      </c>
      <c r="U26" s="15">
        <v>10</v>
      </c>
      <c r="V26" s="15">
        <v>95</v>
      </c>
      <c r="W26" s="15">
        <v>110</v>
      </c>
      <c r="X26" s="15">
        <v>103</v>
      </c>
      <c r="Y26" s="15">
        <v>1</v>
      </c>
      <c r="Z26" s="15">
        <v>10</v>
      </c>
      <c r="AA26" s="15">
        <v>23</v>
      </c>
    </row>
    <row r="27" spans="1:27" s="2" customFormat="1" ht="15" customHeight="1" thickBot="1">
      <c r="A27" s="12" t="s">
        <v>50</v>
      </c>
      <c r="B27" s="16">
        <f t="shared" si="2"/>
        <v>1.876053962900506</v>
      </c>
      <c r="C27" s="15">
        <f>SUM(D27:AA27)</f>
        <v>267</v>
      </c>
      <c r="D27" s="15">
        <v>17</v>
      </c>
      <c r="E27" s="15">
        <v>14</v>
      </c>
      <c r="F27" s="15">
        <v>3</v>
      </c>
      <c r="G27" s="15">
        <v>14</v>
      </c>
      <c r="H27" s="15">
        <v>5</v>
      </c>
      <c r="I27" s="15">
        <v>2</v>
      </c>
      <c r="J27" s="15">
        <v>11</v>
      </c>
      <c r="K27" s="15">
        <v>3</v>
      </c>
      <c r="L27" s="15">
        <v>10</v>
      </c>
      <c r="M27" s="15">
        <v>11</v>
      </c>
      <c r="N27" s="15">
        <v>3</v>
      </c>
      <c r="O27" s="15">
        <v>4</v>
      </c>
      <c r="P27" s="15">
        <v>30</v>
      </c>
      <c r="Q27" s="15">
        <v>5</v>
      </c>
      <c r="R27" s="15">
        <v>2</v>
      </c>
      <c r="S27" s="15">
        <v>2</v>
      </c>
      <c r="T27" s="15">
        <v>0</v>
      </c>
      <c r="U27" s="15">
        <v>0</v>
      </c>
      <c r="V27" s="15">
        <v>37</v>
      </c>
      <c r="W27" s="15">
        <v>40</v>
      </c>
      <c r="X27" s="15">
        <v>40</v>
      </c>
      <c r="Y27" s="15">
        <v>1</v>
      </c>
      <c r="Z27" s="15">
        <v>5</v>
      </c>
      <c r="AA27" s="15">
        <v>8</v>
      </c>
    </row>
    <row r="28" spans="1:27" s="2" customFormat="1" ht="26.25" customHeight="1">
      <c r="A28" s="99" t="s">
        <v>359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="2" customFormat="1" ht="60.75" customHeight="1">
      <c r="A29" s="2" t="s">
        <v>154</v>
      </c>
    </row>
    <row r="30" spans="1:27" s="2" customFormat="1" ht="11.25" customHeight="1">
      <c r="A30" s="102" t="s">
        <v>352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 t="s">
        <v>353</v>
      </c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</row>
  </sheetData>
  <mergeCells count="7">
    <mergeCell ref="A30:M30"/>
    <mergeCell ref="N30:AA30"/>
    <mergeCell ref="A1:M1"/>
    <mergeCell ref="A2:M2"/>
    <mergeCell ref="N2:Y2"/>
    <mergeCell ref="N1:Z1"/>
    <mergeCell ref="A28:L28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workbookViewId="0" topLeftCell="A1">
      <selection activeCell="A1" sqref="A1:M1"/>
    </sheetView>
  </sheetViews>
  <sheetFormatPr defaultColWidth="9.00390625" defaultRowHeight="16.5"/>
  <cols>
    <col min="1" max="1" width="16.625" style="0" customWidth="1"/>
    <col min="2" max="2" width="6.125" style="0" customWidth="1"/>
    <col min="3" max="3" width="5.875" style="0" customWidth="1"/>
    <col min="4" max="11" width="5.125" style="0" customWidth="1"/>
    <col min="12" max="12" width="4.50390625" style="0" customWidth="1"/>
    <col min="13" max="13" width="4.875" style="0" customWidth="1"/>
    <col min="14" max="14" width="6.00390625" style="0" customWidth="1"/>
    <col min="15" max="15" width="6.125" style="0" customWidth="1"/>
    <col min="16" max="27" width="5.50390625" style="0" customWidth="1"/>
  </cols>
  <sheetData>
    <row r="1" spans="1:27" s="1" customFormat="1" ht="48" customHeight="1">
      <c r="A1" s="97" t="s">
        <v>167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 t="s">
        <v>81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"/>
    </row>
    <row r="2" spans="1:27" s="10" customFormat="1" ht="12.75" customHeight="1" thickBot="1">
      <c r="A2" s="70" t="s">
        <v>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109" t="s">
        <v>356</v>
      </c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22" t="s">
        <v>80</v>
      </c>
    </row>
    <row r="3" spans="1:27" s="11" customFormat="1" ht="96" customHeight="1" thickBot="1">
      <c r="A3" s="29" t="s">
        <v>82</v>
      </c>
      <c r="B3" s="28" t="s">
        <v>83</v>
      </c>
      <c r="C3" s="26" t="s">
        <v>84</v>
      </c>
      <c r="D3" s="26" t="s">
        <v>64</v>
      </c>
      <c r="E3" s="26" t="s">
        <v>155</v>
      </c>
      <c r="F3" s="26" t="s">
        <v>65</v>
      </c>
      <c r="G3" s="26" t="s">
        <v>66</v>
      </c>
      <c r="H3" s="26" t="s">
        <v>156</v>
      </c>
      <c r="I3" s="26" t="s">
        <v>157</v>
      </c>
      <c r="J3" s="26" t="s">
        <v>67</v>
      </c>
      <c r="K3" s="26" t="s">
        <v>158</v>
      </c>
      <c r="L3" s="26" t="s">
        <v>68</v>
      </c>
      <c r="M3" s="26" t="s">
        <v>69</v>
      </c>
      <c r="N3" s="25" t="s">
        <v>159</v>
      </c>
      <c r="O3" s="26" t="s">
        <v>71</v>
      </c>
      <c r="P3" s="26" t="s">
        <v>72</v>
      </c>
      <c r="Q3" s="26" t="s">
        <v>73</v>
      </c>
      <c r="R3" s="26" t="s">
        <v>74</v>
      </c>
      <c r="S3" s="26" t="s">
        <v>75</v>
      </c>
      <c r="T3" s="26" t="s">
        <v>160</v>
      </c>
      <c r="U3" s="26" t="s">
        <v>76</v>
      </c>
      <c r="V3" s="26" t="s">
        <v>77</v>
      </c>
      <c r="W3" s="26" t="s">
        <v>78</v>
      </c>
      <c r="X3" s="26" t="s">
        <v>79</v>
      </c>
      <c r="Y3" s="26" t="s">
        <v>161</v>
      </c>
      <c r="Z3" s="26" t="s">
        <v>162</v>
      </c>
      <c r="AA3" s="27" t="s">
        <v>163</v>
      </c>
    </row>
    <row r="4" spans="1:27" s="2" customFormat="1" ht="24" customHeight="1">
      <c r="A4" s="30" t="s">
        <v>140</v>
      </c>
      <c r="B4" s="16">
        <f>SUM(D4:AA4)</f>
        <v>100.00000000000001</v>
      </c>
      <c r="C4" s="15"/>
      <c r="D4" s="16">
        <f aca="true" t="shared" si="0" ref="D4:AA4">D5/$C$5*100</f>
        <v>5.994620212629691</v>
      </c>
      <c r="E4" s="16">
        <f t="shared" si="0"/>
        <v>3.6121429486358396</v>
      </c>
      <c r="F4" s="16">
        <f t="shared" si="0"/>
        <v>1.1400025618035097</v>
      </c>
      <c r="G4" s="16">
        <f t="shared" si="0"/>
        <v>1.4089919303189444</v>
      </c>
      <c r="H4" s="16">
        <f t="shared" si="0"/>
        <v>0.3970795439989753</v>
      </c>
      <c r="I4" s="16">
        <f t="shared" si="0"/>
        <v>0.9862943512232611</v>
      </c>
      <c r="J4" s="16">
        <f t="shared" si="0"/>
        <v>2.395286281542206</v>
      </c>
      <c r="K4" s="16">
        <f t="shared" si="0"/>
        <v>1.511464070705777</v>
      </c>
      <c r="L4" s="16">
        <f t="shared" si="0"/>
        <v>2.0494428077366464</v>
      </c>
      <c r="M4" s="16">
        <f t="shared" si="0"/>
        <v>1.7292173690277957</v>
      </c>
      <c r="N4" s="16">
        <f t="shared" si="0"/>
        <v>0.7557320353528885</v>
      </c>
      <c r="O4" s="16">
        <f t="shared" si="0"/>
        <v>1.93416164980146</v>
      </c>
      <c r="P4" s="16">
        <f t="shared" si="0"/>
        <v>18.342513129242988</v>
      </c>
      <c r="Q4" s="16">
        <f t="shared" si="0"/>
        <v>29.42231330856923</v>
      </c>
      <c r="R4" s="16">
        <f t="shared" si="0"/>
        <v>0.7301140002561803</v>
      </c>
      <c r="S4" s="16">
        <f t="shared" si="0"/>
        <v>1.4089919303189444</v>
      </c>
      <c r="T4" s="16">
        <f t="shared" si="0"/>
        <v>0.14089919303189447</v>
      </c>
      <c r="U4" s="16">
        <f t="shared" si="0"/>
        <v>0.5251697194825157</v>
      </c>
      <c r="V4" s="16">
        <f t="shared" si="0"/>
        <v>2.6514666325092864</v>
      </c>
      <c r="W4" s="16">
        <f t="shared" si="0"/>
        <v>5.623158703727424</v>
      </c>
      <c r="X4" s="16">
        <f t="shared" si="0"/>
        <v>12.002049442807737</v>
      </c>
      <c r="Y4" s="16">
        <f t="shared" si="0"/>
        <v>0.23056231587037274</v>
      </c>
      <c r="Z4" s="16">
        <f t="shared" si="0"/>
        <v>0.1793262456769566</v>
      </c>
      <c r="AA4" s="16">
        <f t="shared" si="0"/>
        <v>4.828999615729473</v>
      </c>
    </row>
    <row r="5" spans="1:27" s="2" customFormat="1" ht="27.75" customHeight="1">
      <c r="A5" s="12" t="s">
        <v>117</v>
      </c>
      <c r="B5" s="16"/>
      <c r="C5" s="15">
        <f>SUM(C6:C24,C26:C27)</f>
        <v>7807</v>
      </c>
      <c r="D5" s="15">
        <f>SUM(D6:D24,D26:D27)</f>
        <v>468</v>
      </c>
      <c r="E5" s="15">
        <f aca="true" t="shared" si="1" ref="E5:AA5">SUM(E6:E24,E26:E27)</f>
        <v>282</v>
      </c>
      <c r="F5" s="15">
        <f t="shared" si="1"/>
        <v>89</v>
      </c>
      <c r="G5" s="15">
        <f t="shared" si="1"/>
        <v>110</v>
      </c>
      <c r="H5" s="15">
        <f t="shared" si="1"/>
        <v>31</v>
      </c>
      <c r="I5" s="15">
        <f t="shared" si="1"/>
        <v>77</v>
      </c>
      <c r="J5" s="15">
        <f t="shared" si="1"/>
        <v>187</v>
      </c>
      <c r="K5" s="15">
        <f t="shared" si="1"/>
        <v>118</v>
      </c>
      <c r="L5" s="15">
        <f t="shared" si="1"/>
        <v>160</v>
      </c>
      <c r="M5" s="15">
        <f t="shared" si="1"/>
        <v>135</v>
      </c>
      <c r="N5" s="15">
        <f t="shared" si="1"/>
        <v>59</v>
      </c>
      <c r="O5" s="15">
        <f t="shared" si="1"/>
        <v>151</v>
      </c>
      <c r="P5" s="15">
        <f t="shared" si="1"/>
        <v>1432</v>
      </c>
      <c r="Q5" s="15">
        <f t="shared" si="1"/>
        <v>2297</v>
      </c>
      <c r="R5" s="15">
        <f t="shared" si="1"/>
        <v>57</v>
      </c>
      <c r="S5" s="15">
        <f t="shared" si="1"/>
        <v>110</v>
      </c>
      <c r="T5" s="15">
        <f t="shared" si="1"/>
        <v>11</v>
      </c>
      <c r="U5" s="15">
        <f t="shared" si="1"/>
        <v>41</v>
      </c>
      <c r="V5" s="15">
        <f t="shared" si="1"/>
        <v>207</v>
      </c>
      <c r="W5" s="15">
        <f t="shared" si="1"/>
        <v>439</v>
      </c>
      <c r="X5" s="15">
        <f t="shared" si="1"/>
        <v>937</v>
      </c>
      <c r="Y5" s="15">
        <f t="shared" si="1"/>
        <v>18</v>
      </c>
      <c r="Z5" s="15">
        <f t="shared" si="1"/>
        <v>14</v>
      </c>
      <c r="AA5" s="15">
        <f t="shared" si="1"/>
        <v>377</v>
      </c>
    </row>
    <row r="6" spans="1:27" s="2" customFormat="1" ht="27.75" customHeight="1">
      <c r="A6" s="12" t="s">
        <v>118</v>
      </c>
      <c r="B6" s="16">
        <f>C6/$C$5*100</f>
        <v>4.893044703471244</v>
      </c>
      <c r="C6" s="15">
        <f>SUM(D6:AA6)</f>
        <v>382</v>
      </c>
      <c r="D6" s="3">
        <v>57</v>
      </c>
      <c r="E6" s="3">
        <v>18</v>
      </c>
      <c r="F6" s="3">
        <v>10</v>
      </c>
      <c r="G6" s="3">
        <v>18</v>
      </c>
      <c r="H6" s="3">
        <v>3</v>
      </c>
      <c r="I6" s="3">
        <v>2</v>
      </c>
      <c r="J6" s="3">
        <v>9</v>
      </c>
      <c r="K6" s="3">
        <v>5</v>
      </c>
      <c r="L6" s="3">
        <v>12</v>
      </c>
      <c r="M6" s="3">
        <v>18</v>
      </c>
      <c r="N6" s="3">
        <v>12</v>
      </c>
      <c r="O6" s="3">
        <v>18</v>
      </c>
      <c r="P6" s="3">
        <v>35</v>
      </c>
      <c r="Q6" s="3">
        <v>12</v>
      </c>
      <c r="R6" s="3">
        <v>5</v>
      </c>
      <c r="S6" s="3">
        <v>14</v>
      </c>
      <c r="T6" s="3">
        <v>0</v>
      </c>
      <c r="U6" s="3">
        <v>11</v>
      </c>
      <c r="V6" s="3">
        <v>12</v>
      </c>
      <c r="W6" s="3">
        <v>38</v>
      </c>
      <c r="X6" s="3">
        <v>52</v>
      </c>
      <c r="Y6" s="3">
        <v>1</v>
      </c>
      <c r="Z6" s="3">
        <v>2</v>
      </c>
      <c r="AA6" s="3">
        <v>18</v>
      </c>
    </row>
    <row r="7" spans="1:27" s="2" customFormat="1" ht="15" customHeight="1">
      <c r="A7" s="12" t="s">
        <v>119</v>
      </c>
      <c r="B7" s="16">
        <f aca="true" t="shared" si="2" ref="B7:B27">C7/$C$5*100</f>
        <v>11.97643140771103</v>
      </c>
      <c r="C7" s="15">
        <f aca="true" t="shared" si="3" ref="C7:C27">SUM(D7:AA7)</f>
        <v>935</v>
      </c>
      <c r="D7" s="3">
        <v>76</v>
      </c>
      <c r="E7" s="3">
        <v>37</v>
      </c>
      <c r="F7" s="3">
        <v>8</v>
      </c>
      <c r="G7" s="3">
        <v>25</v>
      </c>
      <c r="H7" s="3">
        <v>8</v>
      </c>
      <c r="I7" s="3">
        <v>12</v>
      </c>
      <c r="J7" s="3">
        <v>60</v>
      </c>
      <c r="K7" s="3">
        <v>18</v>
      </c>
      <c r="L7" s="3">
        <v>39</v>
      </c>
      <c r="M7" s="3">
        <v>19</v>
      </c>
      <c r="N7" s="3">
        <v>15</v>
      </c>
      <c r="O7" s="3">
        <v>34</v>
      </c>
      <c r="P7" s="3">
        <v>117</v>
      </c>
      <c r="Q7" s="3">
        <v>26</v>
      </c>
      <c r="R7" s="3">
        <v>6</v>
      </c>
      <c r="S7" s="3">
        <v>56</v>
      </c>
      <c r="T7" s="3">
        <v>6</v>
      </c>
      <c r="U7" s="3">
        <v>13</v>
      </c>
      <c r="V7" s="3">
        <v>89</v>
      </c>
      <c r="W7" s="3">
        <v>72</v>
      </c>
      <c r="X7" s="3">
        <v>165</v>
      </c>
      <c r="Y7" s="3">
        <v>1</v>
      </c>
      <c r="Z7" s="3">
        <v>0</v>
      </c>
      <c r="AA7" s="3">
        <v>33</v>
      </c>
    </row>
    <row r="8" spans="1:27" s="2" customFormat="1" ht="15" customHeight="1">
      <c r="A8" s="12" t="s">
        <v>120</v>
      </c>
      <c r="B8" s="16">
        <f t="shared" si="2"/>
        <v>2.395286281542206</v>
      </c>
      <c r="C8" s="15">
        <f t="shared" si="3"/>
        <v>187</v>
      </c>
      <c r="D8" s="3">
        <v>43</v>
      </c>
      <c r="E8" s="3">
        <v>14</v>
      </c>
      <c r="F8" s="3">
        <v>4</v>
      </c>
      <c r="G8" s="3">
        <v>2</v>
      </c>
      <c r="H8" s="3">
        <v>0</v>
      </c>
      <c r="I8" s="3">
        <v>3</v>
      </c>
      <c r="J8" s="3">
        <v>1</v>
      </c>
      <c r="K8" s="3">
        <v>0</v>
      </c>
      <c r="L8" s="3">
        <v>3</v>
      </c>
      <c r="M8" s="3">
        <v>7</v>
      </c>
      <c r="N8" s="3">
        <v>4</v>
      </c>
      <c r="O8" s="3">
        <v>1</v>
      </c>
      <c r="P8" s="3">
        <v>25</v>
      </c>
      <c r="Q8" s="3">
        <v>14</v>
      </c>
      <c r="R8" s="3">
        <v>4</v>
      </c>
      <c r="S8" s="3">
        <v>1</v>
      </c>
      <c r="T8" s="3">
        <v>0</v>
      </c>
      <c r="U8" s="3">
        <v>1</v>
      </c>
      <c r="V8" s="3">
        <v>11</v>
      </c>
      <c r="W8" s="3">
        <v>13</v>
      </c>
      <c r="X8" s="3">
        <v>26</v>
      </c>
      <c r="Y8" s="3">
        <v>1</v>
      </c>
      <c r="Z8" s="3">
        <v>0</v>
      </c>
      <c r="AA8" s="3">
        <v>9</v>
      </c>
    </row>
    <row r="9" spans="1:27" s="2" customFormat="1" ht="15" customHeight="1">
      <c r="A9" s="12" t="s">
        <v>121</v>
      </c>
      <c r="B9" s="16">
        <f t="shared" si="2"/>
        <v>3.714615089022672</v>
      </c>
      <c r="C9" s="15">
        <f t="shared" si="3"/>
        <v>290</v>
      </c>
      <c r="D9" s="3">
        <v>52</v>
      </c>
      <c r="E9" s="3">
        <v>23</v>
      </c>
      <c r="F9" s="3">
        <v>3</v>
      </c>
      <c r="G9" s="3">
        <v>2</v>
      </c>
      <c r="H9" s="3">
        <v>0</v>
      </c>
      <c r="I9" s="3">
        <v>1</v>
      </c>
      <c r="J9" s="3">
        <v>0</v>
      </c>
      <c r="K9" s="3">
        <v>1</v>
      </c>
      <c r="L9" s="3">
        <v>0</v>
      </c>
      <c r="M9" s="3">
        <v>4</v>
      </c>
      <c r="N9" s="3">
        <v>2</v>
      </c>
      <c r="O9" s="3">
        <v>3</v>
      </c>
      <c r="P9" s="3">
        <v>21</v>
      </c>
      <c r="Q9" s="3">
        <v>35</v>
      </c>
      <c r="R9" s="3">
        <v>0</v>
      </c>
      <c r="S9" s="3">
        <v>2</v>
      </c>
      <c r="T9" s="3">
        <v>0</v>
      </c>
      <c r="U9" s="3">
        <v>0</v>
      </c>
      <c r="V9" s="3">
        <v>3</v>
      </c>
      <c r="W9" s="3">
        <v>14</v>
      </c>
      <c r="X9" s="3">
        <v>100</v>
      </c>
      <c r="Y9" s="3">
        <v>1</v>
      </c>
      <c r="Z9" s="3">
        <v>0</v>
      </c>
      <c r="AA9" s="3">
        <v>23</v>
      </c>
    </row>
    <row r="10" spans="1:27" s="2" customFormat="1" ht="27.75" customHeight="1">
      <c r="A10" s="12" t="s">
        <v>368</v>
      </c>
      <c r="B10" s="16">
        <f t="shared" si="2"/>
        <v>2.9588830536697834</v>
      </c>
      <c r="C10" s="15">
        <f t="shared" si="3"/>
        <v>231</v>
      </c>
      <c r="D10" s="3">
        <v>14</v>
      </c>
      <c r="E10" s="3">
        <v>3</v>
      </c>
      <c r="F10" s="3">
        <v>4</v>
      </c>
      <c r="G10" s="3">
        <v>7</v>
      </c>
      <c r="H10" s="3">
        <v>0</v>
      </c>
      <c r="I10" s="3">
        <v>2</v>
      </c>
      <c r="J10" s="3">
        <v>7</v>
      </c>
      <c r="K10" s="3">
        <v>5</v>
      </c>
      <c r="L10" s="3">
        <v>2</v>
      </c>
      <c r="M10" s="3">
        <v>2</v>
      </c>
      <c r="N10" s="3">
        <v>2</v>
      </c>
      <c r="O10" s="3">
        <v>7</v>
      </c>
      <c r="P10" s="3">
        <v>17</v>
      </c>
      <c r="Q10" s="3">
        <v>26</v>
      </c>
      <c r="R10" s="3">
        <v>2</v>
      </c>
      <c r="S10" s="3">
        <v>1</v>
      </c>
      <c r="T10" s="3">
        <v>1</v>
      </c>
      <c r="U10" s="3">
        <v>1</v>
      </c>
      <c r="V10" s="3">
        <v>3</v>
      </c>
      <c r="W10" s="3">
        <v>28</v>
      </c>
      <c r="X10" s="3">
        <v>92</v>
      </c>
      <c r="Y10" s="3">
        <v>1</v>
      </c>
      <c r="Z10" s="3">
        <v>0</v>
      </c>
      <c r="AA10" s="3">
        <v>4</v>
      </c>
    </row>
    <row r="11" spans="1:27" s="2" customFormat="1" ht="15" customHeight="1">
      <c r="A11" s="12" t="s">
        <v>122</v>
      </c>
      <c r="B11" s="16">
        <f t="shared" si="2"/>
        <v>6.212373510951711</v>
      </c>
      <c r="C11" s="15">
        <f t="shared" si="3"/>
        <v>485</v>
      </c>
      <c r="D11" s="3">
        <v>73</v>
      </c>
      <c r="E11" s="3">
        <v>31</v>
      </c>
      <c r="F11" s="3">
        <v>2</v>
      </c>
      <c r="G11" s="3">
        <v>14</v>
      </c>
      <c r="H11" s="3">
        <v>4</v>
      </c>
      <c r="I11" s="3">
        <v>6</v>
      </c>
      <c r="J11" s="3">
        <v>12</v>
      </c>
      <c r="K11" s="3">
        <v>1</v>
      </c>
      <c r="L11" s="3">
        <v>8</v>
      </c>
      <c r="M11" s="3">
        <v>18</v>
      </c>
      <c r="N11" s="3">
        <v>6</v>
      </c>
      <c r="O11" s="3">
        <v>13</v>
      </c>
      <c r="P11" s="3">
        <v>50</v>
      </c>
      <c r="Q11" s="3">
        <v>50</v>
      </c>
      <c r="R11" s="3">
        <v>9</v>
      </c>
      <c r="S11" s="3">
        <v>4</v>
      </c>
      <c r="T11" s="3">
        <v>2</v>
      </c>
      <c r="U11" s="3">
        <v>8</v>
      </c>
      <c r="V11" s="3">
        <v>23</v>
      </c>
      <c r="W11" s="3">
        <v>48</v>
      </c>
      <c r="X11" s="3">
        <v>86</v>
      </c>
      <c r="Y11" s="3">
        <v>3</v>
      </c>
      <c r="Z11" s="3">
        <v>1</v>
      </c>
      <c r="AA11" s="3">
        <v>13</v>
      </c>
    </row>
    <row r="12" spans="1:27" s="2" customFormat="1" ht="15" customHeight="1">
      <c r="A12" s="12" t="s">
        <v>123</v>
      </c>
      <c r="B12" s="16">
        <f>C12/$C$5*100</f>
        <v>24.18342513129243</v>
      </c>
      <c r="C12" s="15">
        <f t="shared" si="3"/>
        <v>1888</v>
      </c>
      <c r="D12" s="3">
        <v>13</v>
      </c>
      <c r="E12" s="3">
        <v>7</v>
      </c>
      <c r="F12" s="3">
        <v>5</v>
      </c>
      <c r="G12" s="3">
        <v>6</v>
      </c>
      <c r="H12" s="3">
        <v>2</v>
      </c>
      <c r="I12" s="3">
        <v>16</v>
      </c>
      <c r="J12" s="3">
        <v>30</v>
      </c>
      <c r="K12" s="3">
        <v>26</v>
      </c>
      <c r="L12" s="3">
        <v>29</v>
      </c>
      <c r="M12" s="3">
        <v>14</v>
      </c>
      <c r="N12" s="3">
        <v>9</v>
      </c>
      <c r="O12" s="3">
        <v>1</v>
      </c>
      <c r="P12" s="3">
        <v>447</v>
      </c>
      <c r="Q12" s="3">
        <v>1166</v>
      </c>
      <c r="R12" s="3">
        <v>3</v>
      </c>
      <c r="S12" s="3">
        <v>7</v>
      </c>
      <c r="T12" s="3">
        <v>1</v>
      </c>
      <c r="U12" s="3">
        <v>1</v>
      </c>
      <c r="V12" s="3">
        <v>0</v>
      </c>
      <c r="W12" s="3">
        <v>15</v>
      </c>
      <c r="X12" s="3">
        <v>76</v>
      </c>
      <c r="Y12" s="3">
        <v>0</v>
      </c>
      <c r="Z12" s="3">
        <v>0</v>
      </c>
      <c r="AA12" s="3">
        <v>14</v>
      </c>
    </row>
    <row r="13" spans="1:27" s="2" customFormat="1" ht="15" customHeight="1">
      <c r="A13" s="12" t="s">
        <v>306</v>
      </c>
      <c r="B13" s="16">
        <f t="shared" si="2"/>
        <v>18.278468041501217</v>
      </c>
      <c r="C13" s="15">
        <f t="shared" si="3"/>
        <v>1427</v>
      </c>
      <c r="D13" s="3">
        <v>29</v>
      </c>
      <c r="E13" s="3">
        <v>18</v>
      </c>
      <c r="F13" s="3">
        <v>3</v>
      </c>
      <c r="G13" s="3">
        <v>0</v>
      </c>
      <c r="H13" s="3">
        <v>0</v>
      </c>
      <c r="I13" s="3">
        <v>11</v>
      </c>
      <c r="J13" s="3">
        <v>23</v>
      </c>
      <c r="K13" s="3">
        <v>32</v>
      </c>
      <c r="L13" s="3">
        <v>34</v>
      </c>
      <c r="M13" s="3">
        <v>4</v>
      </c>
      <c r="N13" s="3">
        <v>0</v>
      </c>
      <c r="O13" s="3">
        <v>2</v>
      </c>
      <c r="P13" s="3">
        <v>408</v>
      </c>
      <c r="Q13" s="3">
        <v>718</v>
      </c>
      <c r="R13" s="3">
        <v>3</v>
      </c>
      <c r="S13" s="3">
        <v>7</v>
      </c>
      <c r="T13" s="3">
        <v>0</v>
      </c>
      <c r="U13" s="3">
        <v>1</v>
      </c>
      <c r="V13" s="3">
        <v>15</v>
      </c>
      <c r="W13" s="3">
        <v>62</v>
      </c>
      <c r="X13" s="3">
        <v>37</v>
      </c>
      <c r="Y13" s="3">
        <v>0</v>
      </c>
      <c r="Z13" s="3">
        <v>1</v>
      </c>
      <c r="AA13" s="3">
        <v>19</v>
      </c>
    </row>
    <row r="14" spans="1:27" s="2" customFormat="1" ht="27.75" customHeight="1">
      <c r="A14" s="12" t="s">
        <v>124</v>
      </c>
      <c r="B14" s="16">
        <f t="shared" si="2"/>
        <v>1.1271935442551557</v>
      </c>
      <c r="C14" s="15">
        <f t="shared" si="3"/>
        <v>88</v>
      </c>
      <c r="D14" s="3">
        <v>0</v>
      </c>
      <c r="E14" s="3">
        <v>1</v>
      </c>
      <c r="F14" s="3">
        <v>1</v>
      </c>
      <c r="G14" s="3">
        <v>0</v>
      </c>
      <c r="H14" s="3">
        <v>0</v>
      </c>
      <c r="I14" s="3">
        <v>1</v>
      </c>
      <c r="J14" s="3">
        <v>3</v>
      </c>
      <c r="K14" s="3">
        <v>0</v>
      </c>
      <c r="L14" s="3">
        <v>4</v>
      </c>
      <c r="M14" s="3">
        <v>4</v>
      </c>
      <c r="N14" s="3">
        <v>0</v>
      </c>
      <c r="O14" s="3">
        <v>2</v>
      </c>
      <c r="P14" s="3">
        <v>2</v>
      </c>
      <c r="Q14" s="3">
        <v>2</v>
      </c>
      <c r="R14" s="3">
        <v>0</v>
      </c>
      <c r="S14" s="3">
        <v>0</v>
      </c>
      <c r="T14" s="3">
        <v>0</v>
      </c>
      <c r="U14" s="3">
        <v>0</v>
      </c>
      <c r="V14" s="3">
        <v>7</v>
      </c>
      <c r="W14" s="3">
        <v>10</v>
      </c>
      <c r="X14" s="3">
        <v>46</v>
      </c>
      <c r="Y14" s="3">
        <v>0</v>
      </c>
      <c r="Z14" s="3">
        <v>0</v>
      </c>
      <c r="AA14" s="3">
        <v>5</v>
      </c>
    </row>
    <row r="15" spans="1:27" s="2" customFormat="1" ht="15" customHeight="1">
      <c r="A15" s="12" t="s">
        <v>125</v>
      </c>
      <c r="B15" s="16">
        <f t="shared" si="2"/>
        <v>0.01280901754835404</v>
      </c>
      <c r="C15" s="15">
        <f t="shared" si="3"/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</row>
    <row r="16" spans="1:27" s="2" customFormat="1" ht="15" customHeight="1">
      <c r="A16" s="12" t="s">
        <v>126</v>
      </c>
      <c r="B16" s="16">
        <f t="shared" si="2"/>
        <v>4.367874983988728</v>
      </c>
      <c r="C16" s="15">
        <f t="shared" si="3"/>
        <v>341</v>
      </c>
      <c r="D16" s="3">
        <v>8</v>
      </c>
      <c r="E16" s="3">
        <v>32</v>
      </c>
      <c r="F16" s="3">
        <v>15</v>
      </c>
      <c r="G16" s="3">
        <v>3</v>
      </c>
      <c r="H16" s="3">
        <v>0</v>
      </c>
      <c r="I16" s="3">
        <v>8</v>
      </c>
      <c r="J16" s="3">
        <v>15</v>
      </c>
      <c r="K16" s="3">
        <v>13</v>
      </c>
      <c r="L16" s="3">
        <v>7</v>
      </c>
      <c r="M16" s="3">
        <v>13</v>
      </c>
      <c r="N16" s="3">
        <v>0</v>
      </c>
      <c r="O16" s="3">
        <v>9</v>
      </c>
      <c r="P16" s="3">
        <v>99</v>
      </c>
      <c r="Q16" s="3">
        <v>17</v>
      </c>
      <c r="R16" s="3">
        <v>9</v>
      </c>
      <c r="S16" s="3">
        <v>5</v>
      </c>
      <c r="T16" s="3">
        <v>1</v>
      </c>
      <c r="U16" s="3">
        <v>0</v>
      </c>
      <c r="V16" s="3">
        <v>3</v>
      </c>
      <c r="W16" s="3">
        <v>40</v>
      </c>
      <c r="X16" s="3">
        <v>39</v>
      </c>
      <c r="Y16" s="3">
        <v>0</v>
      </c>
      <c r="Z16" s="3">
        <v>2</v>
      </c>
      <c r="AA16" s="3">
        <v>3</v>
      </c>
    </row>
    <row r="17" spans="1:27" s="2" customFormat="1" ht="15" customHeight="1">
      <c r="A17" s="12" t="s">
        <v>127</v>
      </c>
      <c r="B17" s="16">
        <f t="shared" si="2"/>
        <v>2.8564109132829514</v>
      </c>
      <c r="C17" s="15">
        <f>SUM(D17:AA17)</f>
        <v>223</v>
      </c>
      <c r="D17" s="3">
        <v>20</v>
      </c>
      <c r="E17" s="3">
        <v>42</v>
      </c>
      <c r="F17" s="3">
        <v>15</v>
      </c>
      <c r="G17" s="3">
        <v>2</v>
      </c>
      <c r="H17" s="3">
        <v>0</v>
      </c>
      <c r="I17" s="3">
        <v>3</v>
      </c>
      <c r="J17" s="3">
        <v>1</v>
      </c>
      <c r="K17" s="3">
        <v>8</v>
      </c>
      <c r="L17" s="3">
        <v>1</v>
      </c>
      <c r="M17" s="3">
        <v>10</v>
      </c>
      <c r="N17" s="3">
        <v>0</v>
      </c>
      <c r="O17" s="3">
        <v>2</v>
      </c>
      <c r="P17" s="3">
        <v>16</v>
      </c>
      <c r="Q17" s="3">
        <v>4</v>
      </c>
      <c r="R17" s="3">
        <v>1</v>
      </c>
      <c r="S17" s="3">
        <v>0</v>
      </c>
      <c r="T17" s="3">
        <v>0</v>
      </c>
      <c r="U17" s="3">
        <v>1</v>
      </c>
      <c r="V17" s="3">
        <v>2</v>
      </c>
      <c r="W17" s="3">
        <v>15</v>
      </c>
      <c r="X17" s="3">
        <v>15</v>
      </c>
      <c r="Y17" s="3">
        <v>0</v>
      </c>
      <c r="Z17" s="3">
        <v>2</v>
      </c>
      <c r="AA17" s="3">
        <v>63</v>
      </c>
    </row>
    <row r="18" spans="1:27" s="2" customFormat="1" ht="27.75" customHeight="1">
      <c r="A18" s="12" t="s">
        <v>128</v>
      </c>
      <c r="B18" s="16">
        <f>C18/$C$5*100</f>
        <v>0.49955168438580766</v>
      </c>
      <c r="C18" s="15">
        <f t="shared" si="3"/>
        <v>39</v>
      </c>
      <c r="D18" s="3">
        <v>0</v>
      </c>
      <c r="E18" s="3">
        <v>1</v>
      </c>
      <c r="F18" s="3">
        <v>0</v>
      </c>
      <c r="G18" s="3">
        <v>2</v>
      </c>
      <c r="H18" s="3">
        <v>0</v>
      </c>
      <c r="I18" s="3">
        <v>1</v>
      </c>
      <c r="J18" s="3">
        <v>3</v>
      </c>
      <c r="K18" s="3">
        <v>0</v>
      </c>
      <c r="L18" s="3">
        <v>2</v>
      </c>
      <c r="M18" s="3">
        <v>2</v>
      </c>
      <c r="N18" s="3">
        <v>0</v>
      </c>
      <c r="O18" s="3">
        <v>1</v>
      </c>
      <c r="P18" s="3">
        <v>12</v>
      </c>
      <c r="Q18" s="3">
        <v>7</v>
      </c>
      <c r="R18" s="3">
        <v>2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1</v>
      </c>
      <c r="Y18" s="3">
        <v>2</v>
      </c>
      <c r="Z18" s="3">
        <v>1</v>
      </c>
      <c r="AA18" s="3">
        <v>1</v>
      </c>
    </row>
    <row r="19" spans="1:27" s="2" customFormat="1" ht="15" customHeight="1">
      <c r="A19" s="12" t="s">
        <v>129</v>
      </c>
      <c r="B19" s="16">
        <f t="shared" si="2"/>
        <v>0.4098885615473293</v>
      </c>
      <c r="C19" s="15">
        <f t="shared" si="3"/>
        <v>32</v>
      </c>
      <c r="D19" s="3">
        <v>7</v>
      </c>
      <c r="E19" s="3">
        <v>4</v>
      </c>
      <c r="F19" s="3">
        <v>2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1</v>
      </c>
      <c r="P19" s="3">
        <v>9</v>
      </c>
      <c r="Q19" s="3">
        <v>0</v>
      </c>
      <c r="R19" s="3">
        <v>1</v>
      </c>
      <c r="S19" s="3">
        <v>0</v>
      </c>
      <c r="T19" s="3">
        <v>0</v>
      </c>
      <c r="U19" s="3">
        <v>0</v>
      </c>
      <c r="V19" s="3">
        <v>0</v>
      </c>
      <c r="W19" s="3">
        <v>4</v>
      </c>
      <c r="X19" s="3">
        <v>2</v>
      </c>
      <c r="Y19" s="3">
        <v>0</v>
      </c>
      <c r="Z19" s="3">
        <v>2</v>
      </c>
      <c r="AA19" s="3">
        <v>0</v>
      </c>
    </row>
    <row r="20" spans="1:27" s="2" customFormat="1" ht="15" customHeight="1">
      <c r="A20" s="12" t="s">
        <v>130</v>
      </c>
      <c r="B20" s="16">
        <f t="shared" si="2"/>
        <v>0.33303445625720507</v>
      </c>
      <c r="C20" s="15">
        <f t="shared" si="3"/>
        <v>26</v>
      </c>
      <c r="D20" s="3">
        <v>2</v>
      </c>
      <c r="E20" s="3">
        <v>3</v>
      </c>
      <c r="F20" s="3">
        <v>2</v>
      </c>
      <c r="G20" s="3">
        <v>0</v>
      </c>
      <c r="H20" s="3">
        <v>0</v>
      </c>
      <c r="I20" s="3">
        <v>0</v>
      </c>
      <c r="J20" s="3">
        <v>1</v>
      </c>
      <c r="K20" s="3">
        <v>1</v>
      </c>
      <c r="L20" s="3">
        <v>0</v>
      </c>
      <c r="M20" s="3">
        <v>2</v>
      </c>
      <c r="N20" s="3">
        <v>0</v>
      </c>
      <c r="O20" s="3">
        <v>1</v>
      </c>
      <c r="P20" s="3">
        <v>5</v>
      </c>
      <c r="Q20" s="3">
        <v>1</v>
      </c>
      <c r="R20" s="3">
        <v>1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2</v>
      </c>
      <c r="Y20" s="3">
        <v>0</v>
      </c>
      <c r="Z20" s="3">
        <v>0</v>
      </c>
      <c r="AA20" s="3">
        <v>4</v>
      </c>
    </row>
    <row r="21" spans="1:27" s="2" customFormat="1" ht="15" customHeight="1">
      <c r="A21" s="12" t="s">
        <v>131</v>
      </c>
      <c r="B21" s="16">
        <f t="shared" si="2"/>
        <v>0.614832842320994</v>
      </c>
      <c r="C21" s="15">
        <f t="shared" si="3"/>
        <v>48</v>
      </c>
      <c r="D21" s="3">
        <v>1</v>
      </c>
      <c r="E21" s="3">
        <v>5</v>
      </c>
      <c r="F21" s="3">
        <v>3</v>
      </c>
      <c r="G21" s="3">
        <v>0</v>
      </c>
      <c r="H21" s="3">
        <v>0</v>
      </c>
      <c r="I21" s="3">
        <v>4</v>
      </c>
      <c r="J21" s="3">
        <v>1</v>
      </c>
      <c r="K21" s="3">
        <v>2</v>
      </c>
      <c r="L21" s="3">
        <v>0</v>
      </c>
      <c r="M21" s="3">
        <v>1</v>
      </c>
      <c r="N21" s="3">
        <v>0</v>
      </c>
      <c r="O21" s="3">
        <v>4</v>
      </c>
      <c r="P21" s="3">
        <v>10</v>
      </c>
      <c r="Q21" s="3">
        <v>0</v>
      </c>
      <c r="R21" s="3">
        <v>2</v>
      </c>
      <c r="S21" s="3">
        <v>0</v>
      </c>
      <c r="T21" s="3">
        <v>0</v>
      </c>
      <c r="U21" s="3">
        <v>0</v>
      </c>
      <c r="V21" s="3">
        <v>0</v>
      </c>
      <c r="W21" s="3">
        <v>6</v>
      </c>
      <c r="X21" s="3">
        <v>1</v>
      </c>
      <c r="Y21" s="3">
        <v>1</v>
      </c>
      <c r="Z21" s="3">
        <v>1</v>
      </c>
      <c r="AA21" s="3">
        <v>6</v>
      </c>
    </row>
    <row r="22" spans="1:27" s="2" customFormat="1" ht="27.75" customHeight="1">
      <c r="A22" s="12" t="s">
        <v>132</v>
      </c>
      <c r="B22" s="16">
        <f t="shared" si="2"/>
        <v>6.263609581145126</v>
      </c>
      <c r="C22" s="15">
        <f t="shared" si="3"/>
        <v>489</v>
      </c>
      <c r="D22" s="3">
        <v>32</v>
      </c>
      <c r="E22" s="3">
        <v>10</v>
      </c>
      <c r="F22" s="3">
        <v>4</v>
      </c>
      <c r="G22" s="3">
        <v>17</v>
      </c>
      <c r="H22" s="3">
        <v>2</v>
      </c>
      <c r="I22" s="3">
        <v>4</v>
      </c>
      <c r="J22" s="3">
        <v>8</v>
      </c>
      <c r="K22" s="3">
        <v>1</v>
      </c>
      <c r="L22" s="3">
        <v>10</v>
      </c>
      <c r="M22" s="3">
        <v>5</v>
      </c>
      <c r="N22" s="3">
        <v>2</v>
      </c>
      <c r="O22" s="3">
        <v>40</v>
      </c>
      <c r="P22" s="3">
        <v>70</v>
      </c>
      <c r="Q22" s="3">
        <v>114</v>
      </c>
      <c r="R22" s="3">
        <v>3</v>
      </c>
      <c r="S22" s="3">
        <v>5</v>
      </c>
      <c r="T22" s="3">
        <v>0</v>
      </c>
      <c r="U22" s="3">
        <v>1</v>
      </c>
      <c r="V22" s="3">
        <v>9</v>
      </c>
      <c r="W22" s="3">
        <v>17</v>
      </c>
      <c r="X22" s="3">
        <v>79</v>
      </c>
      <c r="Y22" s="3">
        <v>0</v>
      </c>
      <c r="Z22" s="3">
        <v>0</v>
      </c>
      <c r="AA22" s="3">
        <v>56</v>
      </c>
    </row>
    <row r="23" spans="1:27" s="2" customFormat="1" ht="15" customHeight="1">
      <c r="A23" s="12" t="s">
        <v>133</v>
      </c>
      <c r="B23" s="16">
        <f t="shared" si="2"/>
        <v>5.623158703727424</v>
      </c>
      <c r="C23" s="15">
        <f t="shared" si="3"/>
        <v>439</v>
      </c>
      <c r="D23" s="3">
        <v>23</v>
      </c>
      <c r="E23" s="3">
        <v>24</v>
      </c>
      <c r="F23" s="3">
        <v>0</v>
      </c>
      <c r="G23" s="3">
        <v>3</v>
      </c>
      <c r="H23" s="3">
        <v>1</v>
      </c>
      <c r="I23" s="3">
        <v>2</v>
      </c>
      <c r="J23" s="3">
        <v>6</v>
      </c>
      <c r="K23" s="3">
        <v>2</v>
      </c>
      <c r="L23" s="3">
        <v>5</v>
      </c>
      <c r="M23" s="3">
        <v>4</v>
      </c>
      <c r="N23" s="3">
        <v>0</v>
      </c>
      <c r="O23" s="3">
        <v>6</v>
      </c>
      <c r="P23" s="3">
        <v>59</v>
      </c>
      <c r="Q23" s="3">
        <v>91</v>
      </c>
      <c r="R23" s="3">
        <v>2</v>
      </c>
      <c r="S23" s="3">
        <v>5</v>
      </c>
      <c r="T23" s="3">
        <v>0</v>
      </c>
      <c r="U23" s="3">
        <v>0</v>
      </c>
      <c r="V23" s="3">
        <v>5</v>
      </c>
      <c r="W23" s="3">
        <v>22</v>
      </c>
      <c r="X23" s="3">
        <v>86</v>
      </c>
      <c r="Y23" s="3">
        <v>5</v>
      </c>
      <c r="Z23" s="3">
        <v>2</v>
      </c>
      <c r="AA23" s="3">
        <v>86</v>
      </c>
    </row>
    <row r="24" spans="1:27" s="2" customFormat="1" ht="15" customHeight="1">
      <c r="A24" s="12" t="s">
        <v>134</v>
      </c>
      <c r="B24" s="16">
        <f>C24/$C$5*100</f>
        <v>0.8838222108364288</v>
      </c>
      <c r="C24" s="15">
        <f t="shared" si="3"/>
        <v>69</v>
      </c>
      <c r="D24" s="3">
        <v>3</v>
      </c>
      <c r="E24" s="3">
        <v>2</v>
      </c>
      <c r="F24" s="3">
        <v>2</v>
      </c>
      <c r="G24" s="3">
        <v>2</v>
      </c>
      <c r="H24" s="3">
        <v>0</v>
      </c>
      <c r="I24" s="3">
        <v>0</v>
      </c>
      <c r="J24" s="3">
        <v>0</v>
      </c>
      <c r="K24" s="3">
        <v>1</v>
      </c>
      <c r="L24" s="3">
        <v>2</v>
      </c>
      <c r="M24" s="3">
        <v>0</v>
      </c>
      <c r="N24" s="3">
        <v>0</v>
      </c>
      <c r="O24" s="3">
        <v>0</v>
      </c>
      <c r="P24" s="3">
        <v>9</v>
      </c>
      <c r="Q24" s="3">
        <v>9</v>
      </c>
      <c r="R24" s="3">
        <v>1</v>
      </c>
      <c r="S24" s="3">
        <v>2</v>
      </c>
      <c r="T24" s="3">
        <v>0</v>
      </c>
      <c r="U24" s="3">
        <v>0</v>
      </c>
      <c r="V24" s="3">
        <v>6</v>
      </c>
      <c r="W24" s="3">
        <v>4</v>
      </c>
      <c r="X24" s="3">
        <v>7</v>
      </c>
      <c r="Y24" s="3">
        <v>2</v>
      </c>
      <c r="Z24" s="3">
        <v>0</v>
      </c>
      <c r="AA24" s="3">
        <v>17</v>
      </c>
    </row>
    <row r="25" spans="1:27" s="2" customFormat="1" ht="27.75" customHeight="1">
      <c r="A25" s="12" t="s">
        <v>135</v>
      </c>
      <c r="B25" s="16"/>
      <c r="C25" s="1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2" customFormat="1" ht="15" customHeight="1">
      <c r="A26" s="12" t="s">
        <v>136</v>
      </c>
      <c r="B26" s="16">
        <f t="shared" si="2"/>
        <v>1.6779812988343794</v>
      </c>
      <c r="C26" s="15">
        <f t="shared" si="3"/>
        <v>131</v>
      </c>
      <c r="D26" s="15">
        <v>11</v>
      </c>
      <c r="E26" s="15">
        <v>3</v>
      </c>
      <c r="F26" s="15">
        <v>6</v>
      </c>
      <c r="G26" s="15">
        <v>7</v>
      </c>
      <c r="H26" s="15">
        <v>9</v>
      </c>
      <c r="I26" s="15">
        <v>0</v>
      </c>
      <c r="J26" s="15">
        <v>3</v>
      </c>
      <c r="K26" s="15">
        <v>2</v>
      </c>
      <c r="L26" s="15">
        <v>2</v>
      </c>
      <c r="M26" s="15">
        <v>5</v>
      </c>
      <c r="N26" s="15">
        <v>6</v>
      </c>
      <c r="O26" s="15">
        <v>5</v>
      </c>
      <c r="P26" s="15">
        <v>13</v>
      </c>
      <c r="Q26" s="15">
        <v>4</v>
      </c>
      <c r="R26" s="15">
        <v>3</v>
      </c>
      <c r="S26" s="15">
        <v>1</v>
      </c>
      <c r="T26" s="15">
        <v>0</v>
      </c>
      <c r="U26" s="15">
        <v>3</v>
      </c>
      <c r="V26" s="15">
        <v>12</v>
      </c>
      <c r="W26" s="15">
        <v>22</v>
      </c>
      <c r="X26" s="15">
        <v>12</v>
      </c>
      <c r="Y26" s="15">
        <v>0</v>
      </c>
      <c r="Z26" s="15">
        <v>0</v>
      </c>
      <c r="AA26" s="15">
        <v>2</v>
      </c>
    </row>
    <row r="27" spans="1:27" s="2" customFormat="1" ht="15" customHeight="1" thickBot="1">
      <c r="A27" s="12" t="s">
        <v>137</v>
      </c>
      <c r="B27" s="16">
        <f t="shared" si="2"/>
        <v>0.7173049827078264</v>
      </c>
      <c r="C27" s="15">
        <f t="shared" si="3"/>
        <v>56</v>
      </c>
      <c r="D27" s="15">
        <v>4</v>
      </c>
      <c r="E27" s="15">
        <v>4</v>
      </c>
      <c r="F27" s="15">
        <v>0</v>
      </c>
      <c r="G27" s="15">
        <v>0</v>
      </c>
      <c r="H27" s="15">
        <v>2</v>
      </c>
      <c r="I27" s="15">
        <v>1</v>
      </c>
      <c r="J27" s="15">
        <v>4</v>
      </c>
      <c r="K27" s="15">
        <v>0</v>
      </c>
      <c r="L27" s="15">
        <v>0</v>
      </c>
      <c r="M27" s="15">
        <v>3</v>
      </c>
      <c r="N27" s="15">
        <v>1</v>
      </c>
      <c r="O27" s="15">
        <v>1</v>
      </c>
      <c r="P27" s="15">
        <v>8</v>
      </c>
      <c r="Q27" s="15">
        <v>1</v>
      </c>
      <c r="R27" s="15">
        <v>0</v>
      </c>
      <c r="S27" s="15">
        <v>0</v>
      </c>
      <c r="T27" s="15">
        <v>0</v>
      </c>
      <c r="U27" s="15">
        <v>0</v>
      </c>
      <c r="V27" s="15">
        <v>7</v>
      </c>
      <c r="W27" s="15">
        <v>7</v>
      </c>
      <c r="X27" s="15">
        <v>13</v>
      </c>
      <c r="Y27" s="15">
        <v>0</v>
      </c>
      <c r="Z27" s="15">
        <v>0</v>
      </c>
      <c r="AA27" s="15">
        <v>0</v>
      </c>
    </row>
    <row r="28" spans="1:27" s="2" customFormat="1" ht="26.25" customHeight="1">
      <c r="A28" s="99" t="s">
        <v>359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="2" customFormat="1" ht="60.75" customHeight="1">
      <c r="A29" s="2" t="s">
        <v>153</v>
      </c>
    </row>
    <row r="30" spans="1:27" s="2" customFormat="1" ht="11.25" customHeight="1">
      <c r="A30" s="102" t="s">
        <v>354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 t="s">
        <v>355</v>
      </c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</row>
  </sheetData>
  <mergeCells count="7">
    <mergeCell ref="A30:M30"/>
    <mergeCell ref="N30:AA30"/>
    <mergeCell ref="A1:M1"/>
    <mergeCell ref="A2:M2"/>
    <mergeCell ref="N2:Y2"/>
    <mergeCell ref="N1:Z1"/>
    <mergeCell ref="A28:L28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5"/>
  <sheetViews>
    <sheetView workbookViewId="0" topLeftCell="A1">
      <selection activeCell="A1" sqref="A1:K1"/>
    </sheetView>
  </sheetViews>
  <sheetFormatPr defaultColWidth="9.00390625" defaultRowHeight="16.5"/>
  <cols>
    <col min="1" max="1" width="28.625" style="6" customWidth="1"/>
    <col min="2" max="11" width="5.75390625" style="6" customWidth="1"/>
    <col min="12" max="27" width="5.375" style="6" customWidth="1"/>
    <col min="28" max="16384" width="8.875" style="6" customWidth="1"/>
  </cols>
  <sheetData>
    <row r="1" spans="1:27" s="4" customFormat="1" ht="30.75" customHeight="1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90" t="s">
        <v>171</v>
      </c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6" s="33" customFormat="1" ht="13.5" customHeight="1" thickBot="1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83" t="s">
        <v>356</v>
      </c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33" t="s">
        <v>80</v>
      </c>
    </row>
    <row r="3" spans="1:27" s="34" customFormat="1" ht="67.5" customHeight="1" thickBot="1">
      <c r="A3" s="60" t="s">
        <v>292</v>
      </c>
      <c r="B3" s="61" t="s">
        <v>293</v>
      </c>
      <c r="C3" s="62" t="s">
        <v>255</v>
      </c>
      <c r="D3" s="62" t="s">
        <v>64</v>
      </c>
      <c r="E3" s="62" t="s">
        <v>294</v>
      </c>
      <c r="F3" s="62" t="s">
        <v>65</v>
      </c>
      <c r="G3" s="62" t="s">
        <v>66</v>
      </c>
      <c r="H3" s="62" t="s">
        <v>295</v>
      </c>
      <c r="I3" s="62" t="s">
        <v>296</v>
      </c>
      <c r="J3" s="62" t="s">
        <v>67</v>
      </c>
      <c r="K3" s="62" t="s">
        <v>297</v>
      </c>
      <c r="L3" s="63" t="s">
        <v>68</v>
      </c>
      <c r="M3" s="62" t="s">
        <v>69</v>
      </c>
      <c r="N3" s="62" t="s">
        <v>298</v>
      </c>
      <c r="O3" s="62" t="s">
        <v>71</v>
      </c>
      <c r="P3" s="62" t="s">
        <v>72</v>
      </c>
      <c r="Q3" s="62" t="s">
        <v>73</v>
      </c>
      <c r="R3" s="62" t="s">
        <v>74</v>
      </c>
      <c r="S3" s="62" t="s">
        <v>75</v>
      </c>
      <c r="T3" s="62" t="s">
        <v>299</v>
      </c>
      <c r="U3" s="62" t="s">
        <v>76</v>
      </c>
      <c r="V3" s="62" t="s">
        <v>77</v>
      </c>
      <c r="W3" s="62" t="s">
        <v>78</v>
      </c>
      <c r="X3" s="62" t="s">
        <v>79</v>
      </c>
      <c r="Y3" s="62" t="s">
        <v>300</v>
      </c>
      <c r="Z3" s="62" t="s">
        <v>301</v>
      </c>
      <c r="AA3" s="64" t="s">
        <v>302</v>
      </c>
    </row>
    <row r="4" spans="1:27" s="5" customFormat="1" ht="12" customHeight="1">
      <c r="A4" s="56" t="s">
        <v>290</v>
      </c>
      <c r="B4" s="65">
        <f>SUM(D4:AA4)</f>
        <v>99.99999999999999</v>
      </c>
      <c r="C4" s="57"/>
      <c r="D4" s="65">
        <f aca="true" t="shared" si="0" ref="D4:AA4">D5/$C$5*100</f>
        <v>6.64699269252389</v>
      </c>
      <c r="E4" s="65">
        <f t="shared" si="0"/>
        <v>3.9488476672287804</v>
      </c>
      <c r="F4" s="65">
        <f t="shared" si="0"/>
        <v>1.384204609331085</v>
      </c>
      <c r="G4" s="65">
        <f t="shared" si="0"/>
        <v>2.2554806070826308</v>
      </c>
      <c r="H4" s="65">
        <f t="shared" si="0"/>
        <v>0.6394041596402473</v>
      </c>
      <c r="I4" s="65">
        <f t="shared" si="0"/>
        <v>1.1101742551995502</v>
      </c>
      <c r="J4" s="65">
        <f t="shared" si="0"/>
        <v>2.5857223159078133</v>
      </c>
      <c r="K4" s="65">
        <f t="shared" si="0"/>
        <v>1.2436762225969646</v>
      </c>
      <c r="L4" s="65">
        <f t="shared" si="0"/>
        <v>2.353850477796515</v>
      </c>
      <c r="M4" s="65">
        <f t="shared" si="0"/>
        <v>2.5084317032040473</v>
      </c>
      <c r="N4" s="65">
        <f t="shared" si="0"/>
        <v>1.0469364811691961</v>
      </c>
      <c r="O4" s="65">
        <f t="shared" si="0"/>
        <v>2.726250702641934</v>
      </c>
      <c r="P4" s="65">
        <f t="shared" si="0"/>
        <v>16.209949409780773</v>
      </c>
      <c r="Q4" s="65">
        <f t="shared" si="0"/>
        <v>21.247892074198987</v>
      </c>
      <c r="R4" s="65">
        <f t="shared" si="0"/>
        <v>0.8291174817313097</v>
      </c>
      <c r="S4" s="65">
        <f t="shared" si="0"/>
        <v>1.960370994940978</v>
      </c>
      <c r="T4" s="65">
        <f t="shared" si="0"/>
        <v>0.13350196739741427</v>
      </c>
      <c r="U4" s="65">
        <f t="shared" si="0"/>
        <v>0.6534569983136593</v>
      </c>
      <c r="V4" s="65">
        <f t="shared" si="0"/>
        <v>4.609331084879146</v>
      </c>
      <c r="W4" s="65">
        <f t="shared" si="0"/>
        <v>7.089657110736369</v>
      </c>
      <c r="X4" s="65">
        <f t="shared" si="0"/>
        <v>13.055087127599776</v>
      </c>
      <c r="Y4" s="65">
        <f t="shared" si="0"/>
        <v>0.3302417088251827</v>
      </c>
      <c r="Z4" s="65">
        <f t="shared" si="0"/>
        <v>0.3864530635188308</v>
      </c>
      <c r="AA4" s="65">
        <f t="shared" si="0"/>
        <v>5.044969083754919</v>
      </c>
    </row>
    <row r="5" spans="1:27" s="5" customFormat="1" ht="13.5" customHeight="1">
      <c r="A5" s="41" t="s">
        <v>291</v>
      </c>
      <c r="B5" s="65"/>
      <c r="C5" s="31">
        <f>SUM(C6,C7,C8,C36:C51)</f>
        <v>14232</v>
      </c>
      <c r="D5" s="31">
        <f aca="true" t="shared" si="1" ref="D5:N5">SUM(D6,D7,D8,D36:D51)</f>
        <v>946</v>
      </c>
      <c r="E5" s="31">
        <f t="shared" si="1"/>
        <v>562</v>
      </c>
      <c r="F5" s="31">
        <f t="shared" si="1"/>
        <v>197</v>
      </c>
      <c r="G5" s="31">
        <f t="shared" si="1"/>
        <v>321</v>
      </c>
      <c r="H5" s="31">
        <f t="shared" si="1"/>
        <v>91</v>
      </c>
      <c r="I5" s="31">
        <f t="shared" si="1"/>
        <v>158</v>
      </c>
      <c r="J5" s="31">
        <f t="shared" si="1"/>
        <v>368</v>
      </c>
      <c r="K5" s="31">
        <f t="shared" si="1"/>
        <v>177</v>
      </c>
      <c r="L5" s="31">
        <f t="shared" si="1"/>
        <v>335</v>
      </c>
      <c r="M5" s="31">
        <f t="shared" si="1"/>
        <v>357</v>
      </c>
      <c r="N5" s="31">
        <f t="shared" si="1"/>
        <v>149</v>
      </c>
      <c r="O5" s="31">
        <f aca="true" t="shared" si="2" ref="O5:AA5">SUM(O6,O7,O8,O36:O51)</f>
        <v>388</v>
      </c>
      <c r="P5" s="31">
        <f t="shared" si="2"/>
        <v>2307</v>
      </c>
      <c r="Q5" s="31">
        <f t="shared" si="2"/>
        <v>3024</v>
      </c>
      <c r="R5" s="31">
        <f t="shared" si="2"/>
        <v>118</v>
      </c>
      <c r="S5" s="31">
        <f t="shared" si="2"/>
        <v>279</v>
      </c>
      <c r="T5" s="31">
        <f t="shared" si="2"/>
        <v>19</v>
      </c>
      <c r="U5" s="31">
        <f t="shared" si="2"/>
        <v>93</v>
      </c>
      <c r="V5" s="31">
        <f t="shared" si="2"/>
        <v>656</v>
      </c>
      <c r="W5" s="31">
        <f t="shared" si="2"/>
        <v>1009</v>
      </c>
      <c r="X5" s="31">
        <f t="shared" si="2"/>
        <v>1858</v>
      </c>
      <c r="Y5" s="31">
        <f t="shared" si="2"/>
        <v>47</v>
      </c>
      <c r="Z5" s="31">
        <f t="shared" si="2"/>
        <v>55</v>
      </c>
      <c r="AA5" s="31">
        <f t="shared" si="2"/>
        <v>718</v>
      </c>
    </row>
    <row r="6" spans="1:27" s="5" customFormat="1" ht="12" customHeight="1">
      <c r="A6" s="42" t="s">
        <v>168</v>
      </c>
      <c r="B6" s="66">
        <f aca="true" t="shared" si="3" ref="B6:B51">C6/$C$5*100</f>
        <v>0.25997751545812253</v>
      </c>
      <c r="C6" s="31">
        <f>SUM(D6:AA6)</f>
        <v>37</v>
      </c>
      <c r="D6" s="31">
        <v>5</v>
      </c>
      <c r="E6" s="31">
        <v>1</v>
      </c>
      <c r="F6" s="31">
        <v>0</v>
      </c>
      <c r="G6" s="31">
        <v>2</v>
      </c>
      <c r="H6" s="31">
        <v>0</v>
      </c>
      <c r="I6" s="31">
        <v>0</v>
      </c>
      <c r="J6" s="31">
        <v>1</v>
      </c>
      <c r="K6" s="31">
        <v>1</v>
      </c>
      <c r="L6" s="31">
        <v>0</v>
      </c>
      <c r="M6" s="31">
        <v>4</v>
      </c>
      <c r="N6" s="31">
        <v>0</v>
      </c>
      <c r="O6" s="31">
        <v>1</v>
      </c>
      <c r="P6" s="31">
        <v>7</v>
      </c>
      <c r="Q6" s="31">
        <v>3</v>
      </c>
      <c r="R6" s="31">
        <v>1</v>
      </c>
      <c r="S6" s="31">
        <v>1</v>
      </c>
      <c r="T6" s="31">
        <v>1</v>
      </c>
      <c r="U6" s="31">
        <v>0</v>
      </c>
      <c r="V6" s="31">
        <v>2</v>
      </c>
      <c r="W6" s="31">
        <v>3</v>
      </c>
      <c r="X6" s="31">
        <v>3</v>
      </c>
      <c r="Y6" s="31">
        <v>0</v>
      </c>
      <c r="Z6" s="31">
        <v>0</v>
      </c>
      <c r="AA6" s="31">
        <v>1</v>
      </c>
    </row>
    <row r="7" spans="1:27" s="5" customFormat="1" ht="12" customHeight="1">
      <c r="A7" s="42" t="s">
        <v>58</v>
      </c>
      <c r="B7" s="66">
        <f t="shared" si="3"/>
        <v>0.12647554806070826</v>
      </c>
      <c r="C7" s="31">
        <f>SUM(D7:AA7)</f>
        <v>18</v>
      </c>
      <c r="D7" s="31">
        <v>2</v>
      </c>
      <c r="E7" s="31">
        <v>1</v>
      </c>
      <c r="F7" s="31">
        <v>1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2</v>
      </c>
      <c r="N7" s="31">
        <v>0</v>
      </c>
      <c r="O7" s="31">
        <v>1</v>
      </c>
      <c r="P7" s="31">
        <v>2</v>
      </c>
      <c r="Q7" s="31">
        <v>6</v>
      </c>
      <c r="R7" s="31">
        <v>0</v>
      </c>
      <c r="S7" s="31">
        <v>2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1</v>
      </c>
    </row>
    <row r="8" spans="1:27" s="5" customFormat="1" ht="13.5" customHeight="1">
      <c r="A8" s="42" t="s">
        <v>217</v>
      </c>
      <c r="B8" s="66">
        <f t="shared" si="3"/>
        <v>54.855255761663855</v>
      </c>
      <c r="C8" s="31">
        <f>SUM(C9:C35)</f>
        <v>7807</v>
      </c>
      <c r="D8" s="31">
        <f>SUM(D9:D35)</f>
        <v>468</v>
      </c>
      <c r="E8" s="31">
        <f aca="true" t="shared" si="4" ref="E8:AA8">SUM(E9:E35)</f>
        <v>282</v>
      </c>
      <c r="F8" s="31">
        <f t="shared" si="4"/>
        <v>89</v>
      </c>
      <c r="G8" s="31">
        <f t="shared" si="4"/>
        <v>110</v>
      </c>
      <c r="H8" s="31">
        <f t="shared" si="4"/>
        <v>31</v>
      </c>
      <c r="I8" s="31">
        <f t="shared" si="4"/>
        <v>77</v>
      </c>
      <c r="J8" s="31">
        <f t="shared" si="4"/>
        <v>187</v>
      </c>
      <c r="K8" s="31">
        <f t="shared" si="4"/>
        <v>118</v>
      </c>
      <c r="L8" s="31">
        <f t="shared" si="4"/>
        <v>160</v>
      </c>
      <c r="M8" s="31">
        <f t="shared" si="4"/>
        <v>135</v>
      </c>
      <c r="N8" s="31">
        <f t="shared" si="4"/>
        <v>59</v>
      </c>
      <c r="O8" s="31">
        <f t="shared" si="4"/>
        <v>151</v>
      </c>
      <c r="P8" s="31">
        <f t="shared" si="4"/>
        <v>1432</v>
      </c>
      <c r="Q8" s="31">
        <f t="shared" si="4"/>
        <v>2297</v>
      </c>
      <c r="R8" s="31">
        <f t="shared" si="4"/>
        <v>57</v>
      </c>
      <c r="S8" s="31">
        <f t="shared" si="4"/>
        <v>110</v>
      </c>
      <c r="T8" s="31">
        <f t="shared" si="4"/>
        <v>11</v>
      </c>
      <c r="U8" s="31">
        <f t="shared" si="4"/>
        <v>41</v>
      </c>
      <c r="V8" s="31">
        <f t="shared" si="4"/>
        <v>207</v>
      </c>
      <c r="W8" s="31">
        <f t="shared" si="4"/>
        <v>439</v>
      </c>
      <c r="X8" s="31">
        <f t="shared" si="4"/>
        <v>937</v>
      </c>
      <c r="Y8" s="31">
        <f t="shared" si="4"/>
        <v>18</v>
      </c>
      <c r="Z8" s="31">
        <f t="shared" si="4"/>
        <v>14</v>
      </c>
      <c r="AA8" s="31">
        <f t="shared" si="4"/>
        <v>377</v>
      </c>
    </row>
    <row r="9" spans="1:27" s="5" customFormat="1" ht="12" customHeight="1">
      <c r="A9" s="43" t="s">
        <v>309</v>
      </c>
      <c r="B9" s="66">
        <f t="shared" si="3"/>
        <v>3.8996627318718384</v>
      </c>
      <c r="C9" s="67">
        <f aca="true" t="shared" si="5" ref="C9:C51">SUM(D9:AA9)</f>
        <v>555</v>
      </c>
      <c r="D9" s="31">
        <v>36</v>
      </c>
      <c r="E9" s="31">
        <v>22</v>
      </c>
      <c r="F9" s="31">
        <v>9</v>
      </c>
      <c r="G9" s="31">
        <v>11</v>
      </c>
      <c r="H9" s="31">
        <v>3</v>
      </c>
      <c r="I9" s="31">
        <v>6</v>
      </c>
      <c r="J9" s="31">
        <v>12</v>
      </c>
      <c r="K9" s="31">
        <v>6</v>
      </c>
      <c r="L9" s="31">
        <v>10</v>
      </c>
      <c r="M9" s="31">
        <v>8</v>
      </c>
      <c r="N9" s="31">
        <v>5</v>
      </c>
      <c r="O9" s="31">
        <v>18</v>
      </c>
      <c r="P9" s="31">
        <v>89</v>
      </c>
      <c r="Q9" s="31">
        <v>150</v>
      </c>
      <c r="R9" s="31">
        <v>4</v>
      </c>
      <c r="S9" s="31">
        <v>11</v>
      </c>
      <c r="T9" s="31">
        <v>1</v>
      </c>
      <c r="U9" s="31">
        <v>5</v>
      </c>
      <c r="V9" s="31">
        <v>14</v>
      </c>
      <c r="W9" s="31">
        <v>33</v>
      </c>
      <c r="X9" s="31">
        <v>76</v>
      </c>
      <c r="Y9" s="31">
        <v>0</v>
      </c>
      <c r="Z9" s="31">
        <v>1</v>
      </c>
      <c r="AA9" s="31">
        <v>25</v>
      </c>
    </row>
    <row r="10" spans="1:27" s="5" customFormat="1" ht="12" customHeight="1">
      <c r="A10" s="43" t="s">
        <v>310</v>
      </c>
      <c r="B10" s="66">
        <f t="shared" si="3"/>
        <v>0.32321528948847666</v>
      </c>
      <c r="C10" s="67">
        <f t="shared" si="5"/>
        <v>46</v>
      </c>
      <c r="D10" s="31">
        <v>3</v>
      </c>
      <c r="E10" s="31">
        <v>2</v>
      </c>
      <c r="F10" s="31">
        <v>2</v>
      </c>
      <c r="G10" s="31">
        <v>1</v>
      </c>
      <c r="H10" s="31">
        <v>0</v>
      </c>
      <c r="I10" s="31">
        <v>1</v>
      </c>
      <c r="J10" s="31">
        <v>1</v>
      </c>
      <c r="K10" s="31">
        <v>0</v>
      </c>
      <c r="L10" s="31">
        <v>1</v>
      </c>
      <c r="M10" s="31">
        <v>2</v>
      </c>
      <c r="N10" s="31">
        <v>0</v>
      </c>
      <c r="O10" s="31">
        <v>3</v>
      </c>
      <c r="P10" s="31">
        <v>12</v>
      </c>
      <c r="Q10" s="31">
        <v>6</v>
      </c>
      <c r="R10" s="31">
        <v>1</v>
      </c>
      <c r="S10" s="31">
        <v>1</v>
      </c>
      <c r="T10" s="31">
        <v>0</v>
      </c>
      <c r="U10" s="31">
        <v>1</v>
      </c>
      <c r="V10" s="31">
        <v>3</v>
      </c>
      <c r="W10" s="31">
        <v>4</v>
      </c>
      <c r="X10" s="31">
        <v>1</v>
      </c>
      <c r="Y10" s="31">
        <v>0</v>
      </c>
      <c r="Z10" s="31">
        <v>0</v>
      </c>
      <c r="AA10" s="31">
        <v>1</v>
      </c>
    </row>
    <row r="11" spans="1:27" s="5" customFormat="1" ht="12" customHeight="1">
      <c r="A11" s="43" t="s">
        <v>311</v>
      </c>
      <c r="B11" s="66">
        <f t="shared" si="3"/>
        <v>0.0070264193367060145</v>
      </c>
      <c r="C11" s="67">
        <f t="shared" si="5"/>
        <v>1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1</v>
      </c>
      <c r="X11" s="31">
        <v>0</v>
      </c>
      <c r="Y11" s="31">
        <v>0</v>
      </c>
      <c r="Z11" s="31">
        <v>0</v>
      </c>
      <c r="AA11" s="31">
        <v>0</v>
      </c>
    </row>
    <row r="12" spans="1:27" s="5" customFormat="1" ht="12" customHeight="1">
      <c r="A12" s="43" t="s">
        <v>218</v>
      </c>
      <c r="B12" s="66">
        <f t="shared" si="3"/>
        <v>2.381956155143339</v>
      </c>
      <c r="C12" s="67">
        <f t="shared" si="5"/>
        <v>339</v>
      </c>
      <c r="D12" s="31">
        <v>24</v>
      </c>
      <c r="E12" s="31">
        <v>4</v>
      </c>
      <c r="F12" s="31">
        <v>3</v>
      </c>
      <c r="G12" s="31">
        <v>4</v>
      </c>
      <c r="H12" s="31">
        <v>0</v>
      </c>
      <c r="I12" s="31">
        <v>3</v>
      </c>
      <c r="J12" s="31">
        <v>11</v>
      </c>
      <c r="K12" s="31">
        <v>2</v>
      </c>
      <c r="L12" s="31">
        <v>10</v>
      </c>
      <c r="M12" s="31">
        <v>4</v>
      </c>
      <c r="N12" s="31">
        <v>2</v>
      </c>
      <c r="O12" s="31">
        <v>8</v>
      </c>
      <c r="P12" s="31">
        <v>67</v>
      </c>
      <c r="Q12" s="31">
        <v>99</v>
      </c>
      <c r="R12" s="31">
        <v>0</v>
      </c>
      <c r="S12" s="31">
        <v>5</v>
      </c>
      <c r="T12" s="31">
        <v>0</v>
      </c>
      <c r="U12" s="31">
        <v>0</v>
      </c>
      <c r="V12" s="31">
        <v>8</v>
      </c>
      <c r="W12" s="31">
        <v>23</v>
      </c>
      <c r="X12" s="31">
        <v>43</v>
      </c>
      <c r="Y12" s="31">
        <v>3</v>
      </c>
      <c r="Z12" s="31">
        <v>1</v>
      </c>
      <c r="AA12" s="31">
        <v>15</v>
      </c>
    </row>
    <row r="13" spans="1:27" s="5" customFormat="1" ht="12" customHeight="1">
      <c r="A13" s="43" t="s">
        <v>312</v>
      </c>
      <c r="B13" s="66">
        <f t="shared" si="3"/>
        <v>0.3021360314783586</v>
      </c>
      <c r="C13" s="67">
        <f t="shared" si="5"/>
        <v>43</v>
      </c>
      <c r="D13" s="31">
        <v>1</v>
      </c>
      <c r="E13" s="31">
        <v>1</v>
      </c>
      <c r="F13" s="31">
        <v>0</v>
      </c>
      <c r="G13" s="31">
        <v>3</v>
      </c>
      <c r="H13" s="31">
        <v>3</v>
      </c>
      <c r="I13" s="31">
        <v>0</v>
      </c>
      <c r="J13" s="31">
        <v>0</v>
      </c>
      <c r="K13" s="31">
        <v>0</v>
      </c>
      <c r="L13" s="31">
        <v>1</v>
      </c>
      <c r="M13" s="31">
        <v>0</v>
      </c>
      <c r="N13" s="31">
        <v>0</v>
      </c>
      <c r="O13" s="31">
        <v>1</v>
      </c>
      <c r="P13" s="31">
        <v>12</v>
      </c>
      <c r="Q13" s="31">
        <v>13</v>
      </c>
      <c r="R13" s="31">
        <v>0</v>
      </c>
      <c r="S13" s="31">
        <v>1</v>
      </c>
      <c r="T13" s="31">
        <v>0</v>
      </c>
      <c r="U13" s="31">
        <v>1</v>
      </c>
      <c r="V13" s="31">
        <v>0</v>
      </c>
      <c r="W13" s="31">
        <v>1</v>
      </c>
      <c r="X13" s="31">
        <v>4</v>
      </c>
      <c r="Y13" s="31">
        <v>0</v>
      </c>
      <c r="Z13" s="31">
        <v>0</v>
      </c>
      <c r="AA13" s="31">
        <v>1</v>
      </c>
    </row>
    <row r="14" spans="1:27" s="5" customFormat="1" ht="12" customHeight="1">
      <c r="A14" s="43" t="s">
        <v>219</v>
      </c>
      <c r="B14" s="66">
        <f t="shared" si="3"/>
        <v>0.491849353569421</v>
      </c>
      <c r="C14" s="67">
        <f t="shared" si="5"/>
        <v>70</v>
      </c>
      <c r="D14" s="31">
        <v>1</v>
      </c>
      <c r="E14" s="31">
        <v>2</v>
      </c>
      <c r="F14" s="31">
        <v>0</v>
      </c>
      <c r="G14" s="31">
        <v>0</v>
      </c>
      <c r="H14" s="31">
        <v>1</v>
      </c>
      <c r="I14" s="31">
        <v>0</v>
      </c>
      <c r="J14" s="31">
        <v>1</v>
      </c>
      <c r="K14" s="31">
        <v>0</v>
      </c>
      <c r="L14" s="31">
        <v>2</v>
      </c>
      <c r="M14" s="31">
        <v>1</v>
      </c>
      <c r="N14" s="31">
        <v>1</v>
      </c>
      <c r="O14" s="31">
        <v>1</v>
      </c>
      <c r="P14" s="31">
        <v>15</v>
      </c>
      <c r="Q14" s="31">
        <v>22</v>
      </c>
      <c r="R14" s="31">
        <v>1</v>
      </c>
      <c r="S14" s="31">
        <v>0</v>
      </c>
      <c r="T14" s="31">
        <v>0</v>
      </c>
      <c r="U14" s="31">
        <v>0</v>
      </c>
      <c r="V14" s="31">
        <v>0</v>
      </c>
      <c r="W14" s="31">
        <v>6</v>
      </c>
      <c r="X14" s="31">
        <v>12</v>
      </c>
      <c r="Y14" s="31">
        <v>0</v>
      </c>
      <c r="Z14" s="31">
        <v>1</v>
      </c>
      <c r="AA14" s="31">
        <v>3</v>
      </c>
    </row>
    <row r="15" spans="1:27" s="5" customFormat="1" ht="12" customHeight="1">
      <c r="A15" s="43" t="s">
        <v>313</v>
      </c>
      <c r="B15" s="66">
        <f t="shared" si="3"/>
        <v>0.19673974142776843</v>
      </c>
      <c r="C15" s="67">
        <f t="shared" si="5"/>
        <v>28</v>
      </c>
      <c r="D15" s="31">
        <v>1</v>
      </c>
      <c r="E15" s="31">
        <v>0</v>
      </c>
      <c r="F15" s="31">
        <v>0</v>
      </c>
      <c r="G15" s="31">
        <v>1</v>
      </c>
      <c r="H15" s="31">
        <v>0</v>
      </c>
      <c r="I15" s="31">
        <v>0</v>
      </c>
      <c r="J15" s="31">
        <v>0</v>
      </c>
      <c r="K15" s="31">
        <v>0</v>
      </c>
      <c r="L15" s="31">
        <v>1</v>
      </c>
      <c r="M15" s="31">
        <v>0</v>
      </c>
      <c r="N15" s="31">
        <v>0</v>
      </c>
      <c r="O15" s="31">
        <v>1</v>
      </c>
      <c r="P15" s="31">
        <v>6</v>
      </c>
      <c r="Q15" s="31">
        <v>11</v>
      </c>
      <c r="R15" s="31">
        <v>1</v>
      </c>
      <c r="S15" s="31">
        <v>1</v>
      </c>
      <c r="T15" s="31">
        <v>0</v>
      </c>
      <c r="U15" s="31">
        <v>0</v>
      </c>
      <c r="V15" s="31">
        <v>0</v>
      </c>
      <c r="W15" s="31">
        <v>3</v>
      </c>
      <c r="X15" s="31">
        <v>2</v>
      </c>
      <c r="Y15" s="31">
        <v>0</v>
      </c>
      <c r="Z15" s="31">
        <v>0</v>
      </c>
      <c r="AA15" s="31">
        <v>0</v>
      </c>
    </row>
    <row r="16" spans="1:27" s="5" customFormat="1" ht="12" customHeight="1">
      <c r="A16" s="43" t="s">
        <v>220</v>
      </c>
      <c r="B16" s="66">
        <f t="shared" si="3"/>
        <v>1.447442383361439</v>
      </c>
      <c r="C16" s="67">
        <f t="shared" si="5"/>
        <v>206</v>
      </c>
      <c r="D16" s="31">
        <v>6</v>
      </c>
      <c r="E16" s="31">
        <v>6</v>
      </c>
      <c r="F16" s="31">
        <v>1</v>
      </c>
      <c r="G16" s="31">
        <v>3</v>
      </c>
      <c r="H16" s="31">
        <v>1</v>
      </c>
      <c r="I16" s="31">
        <v>9</v>
      </c>
      <c r="J16" s="31">
        <v>5</v>
      </c>
      <c r="K16" s="31">
        <v>5</v>
      </c>
      <c r="L16" s="31">
        <v>3</v>
      </c>
      <c r="M16" s="31">
        <v>3</v>
      </c>
      <c r="N16" s="31">
        <v>5</v>
      </c>
      <c r="O16" s="31">
        <v>7</v>
      </c>
      <c r="P16" s="31">
        <v>41</v>
      </c>
      <c r="Q16" s="31">
        <v>51</v>
      </c>
      <c r="R16" s="31">
        <v>6</v>
      </c>
      <c r="S16" s="31">
        <v>2</v>
      </c>
      <c r="T16" s="31">
        <v>0</v>
      </c>
      <c r="U16" s="31">
        <v>1</v>
      </c>
      <c r="V16" s="31">
        <v>4</v>
      </c>
      <c r="W16" s="31">
        <v>10</v>
      </c>
      <c r="X16" s="31">
        <v>24</v>
      </c>
      <c r="Y16" s="31">
        <v>0</v>
      </c>
      <c r="Z16" s="31">
        <v>0</v>
      </c>
      <c r="AA16" s="31">
        <v>13</v>
      </c>
    </row>
    <row r="17" spans="1:27" s="5" customFormat="1" ht="12" customHeight="1">
      <c r="A17" s="43" t="s">
        <v>314</v>
      </c>
      <c r="B17" s="66">
        <f t="shared" si="3"/>
        <v>0.5621135469364812</v>
      </c>
      <c r="C17" s="67">
        <f t="shared" si="5"/>
        <v>80</v>
      </c>
      <c r="D17" s="31">
        <v>3</v>
      </c>
      <c r="E17" s="31">
        <v>1</v>
      </c>
      <c r="F17" s="31">
        <v>0</v>
      </c>
      <c r="G17" s="31">
        <v>1</v>
      </c>
      <c r="H17" s="31">
        <v>0</v>
      </c>
      <c r="I17" s="31">
        <v>0</v>
      </c>
      <c r="J17" s="31">
        <v>2</v>
      </c>
      <c r="K17" s="31">
        <v>0</v>
      </c>
      <c r="L17" s="31">
        <v>2</v>
      </c>
      <c r="M17" s="31">
        <v>0</v>
      </c>
      <c r="N17" s="31">
        <v>1</v>
      </c>
      <c r="O17" s="31">
        <v>1</v>
      </c>
      <c r="P17" s="31">
        <v>28</v>
      </c>
      <c r="Q17" s="31">
        <v>28</v>
      </c>
      <c r="R17" s="31">
        <v>1</v>
      </c>
      <c r="S17" s="31">
        <v>2</v>
      </c>
      <c r="T17" s="31">
        <v>1</v>
      </c>
      <c r="U17" s="31">
        <v>1</v>
      </c>
      <c r="V17" s="31">
        <v>1</v>
      </c>
      <c r="W17" s="31">
        <v>1</v>
      </c>
      <c r="X17" s="31">
        <v>6</v>
      </c>
      <c r="Y17" s="31">
        <v>0</v>
      </c>
      <c r="Z17" s="31">
        <v>0</v>
      </c>
      <c r="AA17" s="31">
        <v>0</v>
      </c>
    </row>
    <row r="18" spans="1:27" s="5" customFormat="1" ht="12" customHeight="1">
      <c r="A18" s="43" t="s">
        <v>315</v>
      </c>
      <c r="B18" s="66">
        <f t="shared" si="3"/>
        <v>0.1826869027543564</v>
      </c>
      <c r="C18" s="67">
        <f t="shared" si="5"/>
        <v>26</v>
      </c>
      <c r="D18" s="31">
        <v>3</v>
      </c>
      <c r="E18" s="31">
        <v>6</v>
      </c>
      <c r="F18" s="31">
        <v>0</v>
      </c>
      <c r="G18" s="31">
        <v>1</v>
      </c>
      <c r="H18" s="31">
        <v>1</v>
      </c>
      <c r="I18" s="31">
        <v>1</v>
      </c>
      <c r="J18" s="31">
        <v>2</v>
      </c>
      <c r="K18" s="31">
        <v>1</v>
      </c>
      <c r="L18" s="31">
        <v>1</v>
      </c>
      <c r="M18" s="31">
        <v>0</v>
      </c>
      <c r="N18" s="31">
        <v>0</v>
      </c>
      <c r="O18" s="31">
        <v>0</v>
      </c>
      <c r="P18" s="31">
        <v>3</v>
      </c>
      <c r="Q18" s="31">
        <v>2</v>
      </c>
      <c r="R18" s="31">
        <v>0</v>
      </c>
      <c r="S18" s="31">
        <v>0</v>
      </c>
      <c r="T18" s="31">
        <v>0</v>
      </c>
      <c r="U18" s="31">
        <v>0</v>
      </c>
      <c r="V18" s="31">
        <v>3</v>
      </c>
      <c r="W18" s="31">
        <v>0</v>
      </c>
      <c r="X18" s="31">
        <v>1</v>
      </c>
      <c r="Y18" s="31">
        <v>0</v>
      </c>
      <c r="Z18" s="31">
        <v>0</v>
      </c>
      <c r="AA18" s="31">
        <v>1</v>
      </c>
    </row>
    <row r="19" spans="1:27" s="5" customFormat="1" ht="12" customHeight="1">
      <c r="A19" s="43" t="s">
        <v>221</v>
      </c>
      <c r="B19" s="66">
        <f t="shared" si="3"/>
        <v>1.398257448004497</v>
      </c>
      <c r="C19" s="67">
        <f t="shared" si="5"/>
        <v>199</v>
      </c>
      <c r="D19" s="31">
        <v>8</v>
      </c>
      <c r="E19" s="31">
        <v>15</v>
      </c>
      <c r="F19" s="31">
        <v>7</v>
      </c>
      <c r="G19" s="31">
        <v>2</v>
      </c>
      <c r="H19" s="31">
        <v>1</v>
      </c>
      <c r="I19" s="31">
        <v>7</v>
      </c>
      <c r="J19" s="31">
        <v>3</v>
      </c>
      <c r="K19" s="31">
        <v>4</v>
      </c>
      <c r="L19" s="31">
        <v>3</v>
      </c>
      <c r="M19" s="31">
        <v>7</v>
      </c>
      <c r="N19" s="31">
        <v>3</v>
      </c>
      <c r="O19" s="31">
        <v>2</v>
      </c>
      <c r="P19" s="31">
        <v>30</v>
      </c>
      <c r="Q19" s="31">
        <v>35</v>
      </c>
      <c r="R19" s="31">
        <v>5</v>
      </c>
      <c r="S19" s="31">
        <v>0</v>
      </c>
      <c r="T19" s="31">
        <v>1</v>
      </c>
      <c r="U19" s="31">
        <v>2</v>
      </c>
      <c r="V19" s="31">
        <v>5</v>
      </c>
      <c r="W19" s="31">
        <v>24</v>
      </c>
      <c r="X19" s="31">
        <v>23</v>
      </c>
      <c r="Y19" s="31">
        <v>0</v>
      </c>
      <c r="Z19" s="31">
        <v>0</v>
      </c>
      <c r="AA19" s="31">
        <v>12</v>
      </c>
    </row>
    <row r="20" spans="1:27" s="5" customFormat="1" ht="12" customHeight="1">
      <c r="A20" s="43" t="s">
        <v>222</v>
      </c>
      <c r="B20" s="66">
        <f t="shared" si="3"/>
        <v>1.0469364811691961</v>
      </c>
      <c r="C20" s="67">
        <f t="shared" si="5"/>
        <v>149</v>
      </c>
      <c r="D20" s="31">
        <v>7</v>
      </c>
      <c r="E20" s="31">
        <v>9</v>
      </c>
      <c r="F20" s="31">
        <v>6</v>
      </c>
      <c r="G20" s="31">
        <v>2</v>
      </c>
      <c r="H20" s="31">
        <v>2</v>
      </c>
      <c r="I20" s="31">
        <v>1</v>
      </c>
      <c r="J20" s="31">
        <v>3</v>
      </c>
      <c r="K20" s="31">
        <v>2</v>
      </c>
      <c r="L20" s="31">
        <v>2</v>
      </c>
      <c r="M20" s="31">
        <v>8</v>
      </c>
      <c r="N20" s="31">
        <v>0</v>
      </c>
      <c r="O20" s="31">
        <v>2</v>
      </c>
      <c r="P20" s="31">
        <v>24</v>
      </c>
      <c r="Q20" s="31">
        <v>27</v>
      </c>
      <c r="R20" s="31">
        <v>2</v>
      </c>
      <c r="S20" s="31">
        <v>6</v>
      </c>
      <c r="T20" s="31">
        <v>1</v>
      </c>
      <c r="U20" s="31">
        <v>3</v>
      </c>
      <c r="V20" s="31">
        <v>2</v>
      </c>
      <c r="W20" s="31">
        <v>11</v>
      </c>
      <c r="X20" s="31">
        <v>16</v>
      </c>
      <c r="Y20" s="31">
        <v>0</v>
      </c>
      <c r="Z20" s="31">
        <v>0</v>
      </c>
      <c r="AA20" s="31">
        <v>13</v>
      </c>
    </row>
    <row r="21" spans="1:27" s="5" customFormat="1" ht="12" customHeight="1">
      <c r="A21" s="43" t="s">
        <v>316</v>
      </c>
      <c r="B21" s="66">
        <f t="shared" si="3"/>
        <v>0.6956155143338955</v>
      </c>
      <c r="C21" s="67">
        <f t="shared" si="5"/>
        <v>99</v>
      </c>
      <c r="D21" s="31">
        <v>5</v>
      </c>
      <c r="E21" s="31">
        <v>5</v>
      </c>
      <c r="F21" s="31">
        <v>2</v>
      </c>
      <c r="G21" s="31">
        <v>1</v>
      </c>
      <c r="H21" s="31">
        <v>1</v>
      </c>
      <c r="I21" s="31">
        <v>0</v>
      </c>
      <c r="J21" s="31">
        <v>3</v>
      </c>
      <c r="K21" s="31">
        <v>3</v>
      </c>
      <c r="L21" s="31">
        <v>4</v>
      </c>
      <c r="M21" s="31">
        <v>4</v>
      </c>
      <c r="N21" s="31">
        <v>1</v>
      </c>
      <c r="O21" s="31">
        <v>3</v>
      </c>
      <c r="P21" s="31">
        <v>10</v>
      </c>
      <c r="Q21" s="31">
        <v>17</v>
      </c>
      <c r="R21" s="31">
        <v>1</v>
      </c>
      <c r="S21" s="31">
        <v>5</v>
      </c>
      <c r="T21" s="31">
        <v>0</v>
      </c>
      <c r="U21" s="31">
        <v>1</v>
      </c>
      <c r="V21" s="31">
        <v>4</v>
      </c>
      <c r="W21" s="31">
        <v>4</v>
      </c>
      <c r="X21" s="31">
        <v>19</v>
      </c>
      <c r="Y21" s="31">
        <v>1</v>
      </c>
      <c r="Z21" s="31">
        <v>2</v>
      </c>
      <c r="AA21" s="31">
        <v>3</v>
      </c>
    </row>
    <row r="22" spans="1:27" s="5" customFormat="1" ht="12" customHeight="1">
      <c r="A22" s="43" t="s">
        <v>317</v>
      </c>
      <c r="B22" s="66">
        <f t="shared" si="3"/>
        <v>1.398257448004497</v>
      </c>
      <c r="C22" s="67">
        <f t="shared" si="5"/>
        <v>199</v>
      </c>
      <c r="D22" s="31">
        <v>7</v>
      </c>
      <c r="E22" s="31">
        <v>4</v>
      </c>
      <c r="F22" s="31">
        <v>4</v>
      </c>
      <c r="G22" s="31">
        <v>5</v>
      </c>
      <c r="H22" s="31">
        <v>1</v>
      </c>
      <c r="I22" s="31">
        <v>5</v>
      </c>
      <c r="J22" s="31">
        <v>3</v>
      </c>
      <c r="K22" s="31">
        <v>6</v>
      </c>
      <c r="L22" s="31">
        <v>4</v>
      </c>
      <c r="M22" s="31">
        <v>2</v>
      </c>
      <c r="N22" s="31">
        <v>1</v>
      </c>
      <c r="O22" s="31">
        <v>3</v>
      </c>
      <c r="P22" s="31">
        <v>41</v>
      </c>
      <c r="Q22" s="31">
        <v>74</v>
      </c>
      <c r="R22" s="31">
        <v>1</v>
      </c>
      <c r="S22" s="31">
        <v>1</v>
      </c>
      <c r="T22" s="31">
        <v>1</v>
      </c>
      <c r="U22" s="31">
        <v>0</v>
      </c>
      <c r="V22" s="31">
        <v>4</v>
      </c>
      <c r="W22" s="31">
        <v>8</v>
      </c>
      <c r="X22" s="31">
        <v>17</v>
      </c>
      <c r="Y22" s="31">
        <v>0</v>
      </c>
      <c r="Z22" s="31">
        <v>0</v>
      </c>
      <c r="AA22" s="31">
        <v>7</v>
      </c>
    </row>
    <row r="23" spans="1:27" s="5" customFormat="1" ht="15" customHeight="1">
      <c r="A23" s="43" t="s">
        <v>223</v>
      </c>
      <c r="B23" s="66">
        <f t="shared" si="3"/>
        <v>2.332771219786397</v>
      </c>
      <c r="C23" s="67">
        <f t="shared" si="5"/>
        <v>332</v>
      </c>
      <c r="D23" s="31">
        <v>22</v>
      </c>
      <c r="E23" s="31">
        <v>8</v>
      </c>
      <c r="F23" s="31">
        <v>1</v>
      </c>
      <c r="G23" s="31">
        <v>4</v>
      </c>
      <c r="H23" s="31">
        <v>1</v>
      </c>
      <c r="I23" s="31">
        <v>0</v>
      </c>
      <c r="J23" s="31">
        <v>9</v>
      </c>
      <c r="K23" s="31">
        <v>4</v>
      </c>
      <c r="L23" s="31">
        <v>5</v>
      </c>
      <c r="M23" s="31">
        <v>4</v>
      </c>
      <c r="N23" s="31">
        <v>2</v>
      </c>
      <c r="O23" s="31">
        <v>4</v>
      </c>
      <c r="P23" s="31">
        <v>74</v>
      </c>
      <c r="Q23" s="31">
        <v>115</v>
      </c>
      <c r="R23" s="31">
        <v>4</v>
      </c>
      <c r="S23" s="31">
        <v>6</v>
      </c>
      <c r="T23" s="31">
        <v>0</v>
      </c>
      <c r="U23" s="31">
        <v>2</v>
      </c>
      <c r="V23" s="31">
        <v>5</v>
      </c>
      <c r="W23" s="31">
        <v>11</v>
      </c>
      <c r="X23" s="31">
        <v>39</v>
      </c>
      <c r="Y23" s="31">
        <v>2</v>
      </c>
      <c r="Z23" s="31">
        <v>0</v>
      </c>
      <c r="AA23" s="31">
        <v>10</v>
      </c>
    </row>
    <row r="24" spans="1:27" s="5" customFormat="1" ht="12" customHeight="1">
      <c r="A24" s="43" t="s">
        <v>224</v>
      </c>
      <c r="B24" s="66">
        <f t="shared" si="3"/>
        <v>2.6489600899381673</v>
      </c>
      <c r="C24" s="67">
        <f t="shared" si="5"/>
        <v>377</v>
      </c>
      <c r="D24" s="31">
        <v>22</v>
      </c>
      <c r="E24" s="31">
        <v>23</v>
      </c>
      <c r="F24" s="31">
        <v>2</v>
      </c>
      <c r="G24" s="31">
        <v>3</v>
      </c>
      <c r="H24" s="31">
        <v>0</v>
      </c>
      <c r="I24" s="31">
        <v>5</v>
      </c>
      <c r="J24" s="31">
        <v>10</v>
      </c>
      <c r="K24" s="31">
        <v>9</v>
      </c>
      <c r="L24" s="31">
        <v>11</v>
      </c>
      <c r="M24" s="31">
        <v>9</v>
      </c>
      <c r="N24" s="31">
        <v>1</v>
      </c>
      <c r="O24" s="31">
        <v>14</v>
      </c>
      <c r="P24" s="31">
        <v>67</v>
      </c>
      <c r="Q24" s="31">
        <v>95</v>
      </c>
      <c r="R24" s="31">
        <v>2</v>
      </c>
      <c r="S24" s="31">
        <v>5</v>
      </c>
      <c r="T24" s="31">
        <v>1</v>
      </c>
      <c r="U24" s="31">
        <v>0</v>
      </c>
      <c r="V24" s="31">
        <v>10</v>
      </c>
      <c r="W24" s="31">
        <v>22</v>
      </c>
      <c r="X24" s="31">
        <v>48</v>
      </c>
      <c r="Y24" s="31">
        <v>0</v>
      </c>
      <c r="Z24" s="31">
        <v>0</v>
      </c>
      <c r="AA24" s="31">
        <v>18</v>
      </c>
    </row>
    <row r="25" spans="1:27" s="5" customFormat="1" ht="12" customHeight="1">
      <c r="A25" s="43" t="s">
        <v>318</v>
      </c>
      <c r="B25" s="66">
        <f t="shared" si="3"/>
        <v>2.9862282181000563</v>
      </c>
      <c r="C25" s="67">
        <f t="shared" si="5"/>
        <v>425</v>
      </c>
      <c r="D25" s="31">
        <v>19</v>
      </c>
      <c r="E25" s="31">
        <v>16</v>
      </c>
      <c r="F25" s="31">
        <v>7</v>
      </c>
      <c r="G25" s="31">
        <v>5</v>
      </c>
      <c r="H25" s="31">
        <v>2</v>
      </c>
      <c r="I25" s="31">
        <v>7</v>
      </c>
      <c r="J25" s="31">
        <v>12</v>
      </c>
      <c r="K25" s="31">
        <v>10</v>
      </c>
      <c r="L25" s="31">
        <v>11</v>
      </c>
      <c r="M25" s="31">
        <v>8</v>
      </c>
      <c r="N25" s="31">
        <v>5</v>
      </c>
      <c r="O25" s="31">
        <v>8</v>
      </c>
      <c r="P25" s="31">
        <v>64</v>
      </c>
      <c r="Q25" s="31">
        <v>123</v>
      </c>
      <c r="R25" s="31">
        <v>2</v>
      </c>
      <c r="S25" s="31">
        <v>2</v>
      </c>
      <c r="T25" s="31">
        <v>0</v>
      </c>
      <c r="U25" s="31">
        <v>2</v>
      </c>
      <c r="V25" s="31">
        <v>9</v>
      </c>
      <c r="W25" s="31">
        <v>37</v>
      </c>
      <c r="X25" s="31">
        <v>62</v>
      </c>
      <c r="Y25" s="31">
        <v>1</v>
      </c>
      <c r="Z25" s="31">
        <v>0</v>
      </c>
      <c r="AA25" s="31">
        <v>13</v>
      </c>
    </row>
    <row r="26" spans="1:27" s="5" customFormat="1" ht="12" customHeight="1">
      <c r="A26" s="43" t="s">
        <v>225</v>
      </c>
      <c r="B26" s="66">
        <f t="shared" si="3"/>
        <v>8.087408656548622</v>
      </c>
      <c r="C26" s="67">
        <f t="shared" si="5"/>
        <v>1151</v>
      </c>
      <c r="D26" s="31">
        <v>46</v>
      </c>
      <c r="E26" s="31">
        <v>39</v>
      </c>
      <c r="F26" s="31">
        <v>8</v>
      </c>
      <c r="G26" s="31">
        <v>7</v>
      </c>
      <c r="H26" s="31">
        <v>0</v>
      </c>
      <c r="I26" s="31">
        <v>7</v>
      </c>
      <c r="J26" s="31">
        <v>24</v>
      </c>
      <c r="K26" s="31">
        <v>16</v>
      </c>
      <c r="L26" s="31">
        <v>19</v>
      </c>
      <c r="M26" s="31">
        <v>13</v>
      </c>
      <c r="N26" s="31">
        <v>7</v>
      </c>
      <c r="O26" s="31">
        <v>9</v>
      </c>
      <c r="P26" s="31">
        <v>250</v>
      </c>
      <c r="Q26" s="31">
        <v>427</v>
      </c>
      <c r="R26" s="31">
        <v>2</v>
      </c>
      <c r="S26" s="31">
        <v>3</v>
      </c>
      <c r="T26" s="31">
        <v>1</v>
      </c>
      <c r="U26" s="31">
        <v>5</v>
      </c>
      <c r="V26" s="31">
        <v>30</v>
      </c>
      <c r="W26" s="31">
        <v>55</v>
      </c>
      <c r="X26" s="31">
        <v>137</v>
      </c>
      <c r="Y26" s="31">
        <v>3</v>
      </c>
      <c r="Z26" s="31">
        <v>1</v>
      </c>
      <c r="AA26" s="31">
        <v>42</v>
      </c>
    </row>
    <row r="27" spans="1:27" s="5" customFormat="1" ht="12" customHeight="1">
      <c r="A27" s="43" t="s">
        <v>226</v>
      </c>
      <c r="B27" s="66">
        <f t="shared" si="3"/>
        <v>8.684654300168635</v>
      </c>
      <c r="C27" s="67">
        <f t="shared" si="5"/>
        <v>1236</v>
      </c>
      <c r="D27" s="31">
        <v>98</v>
      </c>
      <c r="E27" s="31">
        <v>50</v>
      </c>
      <c r="F27" s="31">
        <v>18</v>
      </c>
      <c r="G27" s="31">
        <v>21</v>
      </c>
      <c r="H27" s="31">
        <v>3</v>
      </c>
      <c r="I27" s="31">
        <v>9</v>
      </c>
      <c r="J27" s="31">
        <v>38</v>
      </c>
      <c r="K27" s="31">
        <v>20</v>
      </c>
      <c r="L27" s="31">
        <v>24</v>
      </c>
      <c r="M27" s="31">
        <v>21</v>
      </c>
      <c r="N27" s="31">
        <v>5</v>
      </c>
      <c r="O27" s="31">
        <v>26</v>
      </c>
      <c r="P27" s="31">
        <v>225</v>
      </c>
      <c r="Q27" s="31">
        <v>255</v>
      </c>
      <c r="R27" s="31">
        <v>9</v>
      </c>
      <c r="S27" s="31">
        <v>27</v>
      </c>
      <c r="T27" s="31">
        <v>0</v>
      </c>
      <c r="U27" s="31">
        <v>6</v>
      </c>
      <c r="V27" s="31">
        <v>40</v>
      </c>
      <c r="W27" s="31">
        <v>73</v>
      </c>
      <c r="X27" s="31">
        <v>173</v>
      </c>
      <c r="Y27" s="31">
        <v>3</v>
      </c>
      <c r="Z27" s="31">
        <v>2</v>
      </c>
      <c r="AA27" s="31">
        <v>90</v>
      </c>
    </row>
    <row r="28" spans="1:27" s="5" customFormat="1" ht="12" customHeight="1">
      <c r="A28" s="43" t="s">
        <v>319</v>
      </c>
      <c r="B28" s="66">
        <f t="shared" si="3"/>
        <v>2.684092186621698</v>
      </c>
      <c r="C28" s="67">
        <f t="shared" si="5"/>
        <v>382</v>
      </c>
      <c r="D28" s="31">
        <v>28</v>
      </c>
      <c r="E28" s="31">
        <v>16</v>
      </c>
      <c r="F28" s="31">
        <v>3</v>
      </c>
      <c r="G28" s="31">
        <v>8</v>
      </c>
      <c r="H28" s="31">
        <v>1</v>
      </c>
      <c r="I28" s="31">
        <v>6</v>
      </c>
      <c r="J28" s="31">
        <v>8</v>
      </c>
      <c r="K28" s="31">
        <v>6</v>
      </c>
      <c r="L28" s="31">
        <v>10</v>
      </c>
      <c r="M28" s="31">
        <v>10</v>
      </c>
      <c r="N28" s="31">
        <v>0</v>
      </c>
      <c r="O28" s="31">
        <v>8</v>
      </c>
      <c r="P28" s="31">
        <v>65</v>
      </c>
      <c r="Q28" s="31">
        <v>86</v>
      </c>
      <c r="R28" s="31">
        <v>0</v>
      </c>
      <c r="S28" s="31">
        <v>12</v>
      </c>
      <c r="T28" s="31">
        <v>0</v>
      </c>
      <c r="U28" s="31">
        <v>3</v>
      </c>
      <c r="V28" s="31">
        <v>19</v>
      </c>
      <c r="W28" s="31">
        <v>19</v>
      </c>
      <c r="X28" s="31">
        <v>48</v>
      </c>
      <c r="Y28" s="31">
        <v>0</v>
      </c>
      <c r="Z28" s="31">
        <v>2</v>
      </c>
      <c r="AA28" s="31">
        <v>24</v>
      </c>
    </row>
    <row r="29" spans="1:27" s="5" customFormat="1" ht="12" customHeight="1">
      <c r="A29" s="68" t="s">
        <v>320</v>
      </c>
      <c r="B29" s="66">
        <f t="shared" si="3"/>
        <v>2.367903316469927</v>
      </c>
      <c r="C29" s="67">
        <f t="shared" si="5"/>
        <v>337</v>
      </c>
      <c r="D29" s="31">
        <v>23</v>
      </c>
      <c r="E29" s="31">
        <v>8</v>
      </c>
      <c r="F29" s="31">
        <v>3</v>
      </c>
      <c r="G29" s="31">
        <v>5</v>
      </c>
      <c r="H29" s="31">
        <v>1</v>
      </c>
      <c r="I29" s="31">
        <v>1</v>
      </c>
      <c r="J29" s="31">
        <v>8</v>
      </c>
      <c r="K29" s="31">
        <v>5</v>
      </c>
      <c r="L29" s="31">
        <v>7</v>
      </c>
      <c r="M29" s="31">
        <v>5</v>
      </c>
      <c r="N29" s="31">
        <v>2</v>
      </c>
      <c r="O29" s="31">
        <v>4</v>
      </c>
      <c r="P29" s="31">
        <v>56</v>
      </c>
      <c r="Q29" s="31">
        <v>111</v>
      </c>
      <c r="R29" s="31">
        <v>5</v>
      </c>
      <c r="S29" s="31">
        <v>3</v>
      </c>
      <c r="T29" s="31">
        <v>0</v>
      </c>
      <c r="U29" s="31">
        <v>3</v>
      </c>
      <c r="V29" s="31">
        <v>13</v>
      </c>
      <c r="W29" s="31">
        <v>20</v>
      </c>
      <c r="X29" s="31">
        <v>34</v>
      </c>
      <c r="Y29" s="31">
        <v>0</v>
      </c>
      <c r="Z29" s="31">
        <v>1</v>
      </c>
      <c r="AA29" s="31">
        <v>19</v>
      </c>
    </row>
    <row r="30" spans="1:27" s="5" customFormat="1" ht="12" customHeight="1">
      <c r="A30" s="68" t="s">
        <v>321</v>
      </c>
      <c r="B30" s="66">
        <f t="shared" si="3"/>
        <v>4.630410342889264</v>
      </c>
      <c r="C30" s="67">
        <f t="shared" si="5"/>
        <v>659</v>
      </c>
      <c r="D30" s="31">
        <v>47</v>
      </c>
      <c r="E30" s="31">
        <v>23</v>
      </c>
      <c r="F30" s="31">
        <v>3</v>
      </c>
      <c r="G30" s="31">
        <v>8</v>
      </c>
      <c r="H30" s="31">
        <v>3</v>
      </c>
      <c r="I30" s="31">
        <v>6</v>
      </c>
      <c r="J30" s="31">
        <v>8</v>
      </c>
      <c r="K30" s="31">
        <v>6</v>
      </c>
      <c r="L30" s="31">
        <v>12</v>
      </c>
      <c r="M30" s="31">
        <v>16</v>
      </c>
      <c r="N30" s="31">
        <v>7</v>
      </c>
      <c r="O30" s="31">
        <v>12</v>
      </c>
      <c r="P30" s="31">
        <v>107</v>
      </c>
      <c r="Q30" s="31">
        <v>219</v>
      </c>
      <c r="R30" s="31">
        <v>4</v>
      </c>
      <c r="S30" s="31">
        <v>8</v>
      </c>
      <c r="T30" s="31">
        <v>3</v>
      </c>
      <c r="U30" s="31">
        <v>1</v>
      </c>
      <c r="V30" s="31">
        <v>19</v>
      </c>
      <c r="W30" s="31">
        <v>34</v>
      </c>
      <c r="X30" s="31">
        <v>75</v>
      </c>
      <c r="Y30" s="31">
        <v>2</v>
      </c>
      <c r="Z30" s="31">
        <v>2</v>
      </c>
      <c r="AA30" s="31">
        <v>34</v>
      </c>
    </row>
    <row r="31" spans="1:27" s="5" customFormat="1" ht="12" customHeight="1">
      <c r="A31" s="68" t="s">
        <v>322</v>
      </c>
      <c r="B31" s="66">
        <f t="shared" si="3"/>
        <v>1.93929173693086</v>
      </c>
      <c r="C31" s="67">
        <f t="shared" si="5"/>
        <v>276</v>
      </c>
      <c r="D31" s="31">
        <v>11</v>
      </c>
      <c r="E31" s="31">
        <v>7</v>
      </c>
      <c r="F31" s="31">
        <v>6</v>
      </c>
      <c r="G31" s="31">
        <v>3</v>
      </c>
      <c r="H31" s="31">
        <v>2</v>
      </c>
      <c r="I31" s="31">
        <v>3</v>
      </c>
      <c r="J31" s="31">
        <v>7</v>
      </c>
      <c r="K31" s="31">
        <v>1</v>
      </c>
      <c r="L31" s="31">
        <v>4</v>
      </c>
      <c r="M31" s="31">
        <v>3</v>
      </c>
      <c r="N31" s="31">
        <v>6</v>
      </c>
      <c r="O31" s="31">
        <v>6</v>
      </c>
      <c r="P31" s="31">
        <v>51</v>
      </c>
      <c r="Q31" s="31">
        <v>105</v>
      </c>
      <c r="R31" s="31">
        <v>4</v>
      </c>
      <c r="S31" s="31">
        <v>2</v>
      </c>
      <c r="T31" s="31">
        <v>0</v>
      </c>
      <c r="U31" s="31">
        <v>1</v>
      </c>
      <c r="V31" s="31">
        <v>6</v>
      </c>
      <c r="W31" s="31">
        <v>13</v>
      </c>
      <c r="X31" s="31">
        <v>21</v>
      </c>
      <c r="Y31" s="31">
        <v>0</v>
      </c>
      <c r="Z31" s="31">
        <v>1</v>
      </c>
      <c r="AA31" s="31">
        <v>13</v>
      </c>
    </row>
    <row r="32" spans="1:27" s="5" customFormat="1" ht="12" customHeight="1">
      <c r="A32" s="43" t="s">
        <v>323</v>
      </c>
      <c r="B32" s="66">
        <f t="shared" si="3"/>
        <v>2.0868465430016867</v>
      </c>
      <c r="C32" s="67">
        <f t="shared" si="5"/>
        <v>297</v>
      </c>
      <c r="D32" s="31">
        <v>26</v>
      </c>
      <c r="E32" s="31">
        <v>10</v>
      </c>
      <c r="F32" s="31">
        <v>4</v>
      </c>
      <c r="G32" s="31">
        <v>8</v>
      </c>
      <c r="H32" s="31">
        <v>1</v>
      </c>
      <c r="I32" s="31">
        <v>0</v>
      </c>
      <c r="J32" s="31">
        <v>7</v>
      </c>
      <c r="K32" s="31">
        <v>6</v>
      </c>
      <c r="L32" s="31">
        <v>5</v>
      </c>
      <c r="M32" s="31">
        <v>6</v>
      </c>
      <c r="N32" s="31">
        <v>4</v>
      </c>
      <c r="O32" s="31">
        <v>6</v>
      </c>
      <c r="P32" s="31">
        <v>37</v>
      </c>
      <c r="Q32" s="31">
        <v>107</v>
      </c>
      <c r="R32" s="31">
        <v>2</v>
      </c>
      <c r="S32" s="31">
        <v>3</v>
      </c>
      <c r="T32" s="31">
        <v>1</v>
      </c>
      <c r="U32" s="31">
        <v>2</v>
      </c>
      <c r="V32" s="31">
        <v>5</v>
      </c>
      <c r="W32" s="31">
        <v>15</v>
      </c>
      <c r="X32" s="31">
        <v>29</v>
      </c>
      <c r="Y32" s="31">
        <v>1</v>
      </c>
      <c r="Z32" s="31">
        <v>0</v>
      </c>
      <c r="AA32" s="31">
        <v>12</v>
      </c>
    </row>
    <row r="33" spans="1:27" s="5" customFormat="1" ht="12" customHeight="1">
      <c r="A33" s="43" t="s">
        <v>324</v>
      </c>
      <c r="B33" s="66">
        <f t="shared" si="3"/>
        <v>0.49887577290612706</v>
      </c>
      <c r="C33" s="67">
        <f t="shared" si="5"/>
        <v>71</v>
      </c>
      <c r="D33" s="31">
        <v>5</v>
      </c>
      <c r="E33" s="31">
        <v>2</v>
      </c>
      <c r="F33" s="31">
        <v>0</v>
      </c>
      <c r="G33" s="31">
        <v>0</v>
      </c>
      <c r="H33" s="31">
        <v>1</v>
      </c>
      <c r="I33" s="31">
        <v>0</v>
      </c>
      <c r="J33" s="31">
        <v>4</v>
      </c>
      <c r="K33" s="31">
        <v>0</v>
      </c>
      <c r="L33" s="31">
        <v>1</v>
      </c>
      <c r="M33" s="31">
        <v>0</v>
      </c>
      <c r="N33" s="31">
        <v>0</v>
      </c>
      <c r="O33" s="31">
        <v>1</v>
      </c>
      <c r="P33" s="31">
        <v>12</v>
      </c>
      <c r="Q33" s="31">
        <v>35</v>
      </c>
      <c r="R33" s="31">
        <v>0</v>
      </c>
      <c r="S33" s="31">
        <v>1</v>
      </c>
      <c r="T33" s="31">
        <v>0</v>
      </c>
      <c r="U33" s="31">
        <v>1</v>
      </c>
      <c r="V33" s="31">
        <v>0</v>
      </c>
      <c r="W33" s="31">
        <v>3</v>
      </c>
      <c r="X33" s="31">
        <v>5</v>
      </c>
      <c r="Y33" s="31">
        <v>0</v>
      </c>
      <c r="Z33" s="31">
        <v>0</v>
      </c>
      <c r="AA33" s="31">
        <v>0</v>
      </c>
    </row>
    <row r="34" spans="1:27" s="5" customFormat="1" ht="12" customHeight="1">
      <c r="A34" s="43" t="s">
        <v>325</v>
      </c>
      <c r="B34" s="66">
        <f t="shared" si="3"/>
        <v>1.475548060708263</v>
      </c>
      <c r="C34" s="67">
        <f t="shared" si="5"/>
        <v>210</v>
      </c>
      <c r="D34" s="31">
        <v>13</v>
      </c>
      <c r="E34" s="31">
        <v>2</v>
      </c>
      <c r="F34" s="31">
        <v>0</v>
      </c>
      <c r="G34" s="31">
        <v>2</v>
      </c>
      <c r="H34" s="31">
        <v>1</v>
      </c>
      <c r="I34" s="31">
        <v>0</v>
      </c>
      <c r="J34" s="31">
        <v>6</v>
      </c>
      <c r="K34" s="31">
        <v>6</v>
      </c>
      <c r="L34" s="31">
        <v>7</v>
      </c>
      <c r="M34" s="31">
        <v>1</v>
      </c>
      <c r="N34" s="31">
        <v>1</v>
      </c>
      <c r="O34" s="31">
        <v>2</v>
      </c>
      <c r="P34" s="31">
        <v>46</v>
      </c>
      <c r="Q34" s="31">
        <v>82</v>
      </c>
      <c r="R34" s="31">
        <v>0</v>
      </c>
      <c r="S34" s="31">
        <v>2</v>
      </c>
      <c r="T34" s="31">
        <v>0</v>
      </c>
      <c r="U34" s="31">
        <v>0</v>
      </c>
      <c r="V34" s="31">
        <v>2</v>
      </c>
      <c r="W34" s="31">
        <v>8</v>
      </c>
      <c r="X34" s="31">
        <v>19</v>
      </c>
      <c r="Y34" s="31">
        <v>2</v>
      </c>
      <c r="Z34" s="31">
        <v>0</v>
      </c>
      <c r="AA34" s="31">
        <v>8</v>
      </c>
    </row>
    <row r="35" spans="1:27" s="5" customFormat="1" ht="12" customHeight="1">
      <c r="A35" s="43" t="s">
        <v>326</v>
      </c>
      <c r="B35" s="66">
        <f t="shared" si="3"/>
        <v>0.09836987071388421</v>
      </c>
      <c r="C35" s="67">
        <f t="shared" si="5"/>
        <v>14</v>
      </c>
      <c r="D35" s="31">
        <v>3</v>
      </c>
      <c r="E35" s="31">
        <v>1</v>
      </c>
      <c r="F35" s="31">
        <v>0</v>
      </c>
      <c r="G35" s="31">
        <v>1</v>
      </c>
      <c r="H35" s="31">
        <v>1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1</v>
      </c>
      <c r="P35" s="31">
        <v>0</v>
      </c>
      <c r="Q35" s="31">
        <v>2</v>
      </c>
      <c r="R35" s="31">
        <v>0</v>
      </c>
      <c r="S35" s="31">
        <v>1</v>
      </c>
      <c r="T35" s="31">
        <v>0</v>
      </c>
      <c r="U35" s="31">
        <v>0</v>
      </c>
      <c r="V35" s="31">
        <v>1</v>
      </c>
      <c r="W35" s="31">
        <v>0</v>
      </c>
      <c r="X35" s="31">
        <v>3</v>
      </c>
      <c r="Y35" s="31">
        <v>0</v>
      </c>
      <c r="Z35" s="31">
        <v>0</v>
      </c>
      <c r="AA35" s="31">
        <v>0</v>
      </c>
    </row>
    <row r="36" spans="1:27" s="5" customFormat="1" ht="15.75" customHeight="1">
      <c r="A36" s="41" t="s">
        <v>327</v>
      </c>
      <c r="B36" s="66">
        <f t="shared" si="3"/>
        <v>0.31618887015177066</v>
      </c>
      <c r="C36" s="67">
        <f t="shared" si="5"/>
        <v>45</v>
      </c>
      <c r="D36" s="31">
        <v>4</v>
      </c>
      <c r="E36" s="31">
        <v>7</v>
      </c>
      <c r="F36" s="31">
        <v>3</v>
      </c>
      <c r="G36" s="31">
        <v>0</v>
      </c>
      <c r="H36" s="31">
        <v>2</v>
      </c>
      <c r="I36" s="31">
        <v>0</v>
      </c>
      <c r="J36" s="31">
        <v>2</v>
      </c>
      <c r="K36" s="31">
        <v>1</v>
      </c>
      <c r="L36" s="31">
        <v>1</v>
      </c>
      <c r="M36" s="31">
        <v>3</v>
      </c>
      <c r="N36" s="31">
        <v>3</v>
      </c>
      <c r="O36" s="31">
        <v>1</v>
      </c>
      <c r="P36" s="31">
        <v>6</v>
      </c>
      <c r="Q36" s="31">
        <v>3</v>
      </c>
      <c r="R36" s="31">
        <v>0</v>
      </c>
      <c r="S36" s="31">
        <v>1</v>
      </c>
      <c r="T36" s="31">
        <v>0</v>
      </c>
      <c r="U36" s="31">
        <v>0</v>
      </c>
      <c r="V36" s="31">
        <v>2</v>
      </c>
      <c r="W36" s="31">
        <v>4</v>
      </c>
      <c r="X36" s="31">
        <v>2</v>
      </c>
      <c r="Y36" s="31">
        <v>0</v>
      </c>
      <c r="Z36" s="31">
        <v>0</v>
      </c>
      <c r="AA36" s="31">
        <v>0</v>
      </c>
    </row>
    <row r="37" spans="1:27" s="5" customFormat="1" ht="12" customHeight="1">
      <c r="A37" s="41" t="s">
        <v>328</v>
      </c>
      <c r="B37" s="66">
        <f t="shared" si="3"/>
        <v>3.281337830241709</v>
      </c>
      <c r="C37" s="67">
        <f t="shared" si="5"/>
        <v>467</v>
      </c>
      <c r="D37" s="31">
        <v>43</v>
      </c>
      <c r="E37" s="31">
        <v>19</v>
      </c>
      <c r="F37" s="31">
        <v>6</v>
      </c>
      <c r="G37" s="31">
        <v>19</v>
      </c>
      <c r="H37" s="31">
        <v>4</v>
      </c>
      <c r="I37" s="31">
        <v>6</v>
      </c>
      <c r="J37" s="31">
        <v>16</v>
      </c>
      <c r="K37" s="31">
        <v>4</v>
      </c>
      <c r="L37" s="31">
        <v>15</v>
      </c>
      <c r="M37" s="31">
        <v>16</v>
      </c>
      <c r="N37" s="31">
        <v>7</v>
      </c>
      <c r="O37" s="31">
        <v>24</v>
      </c>
      <c r="P37" s="31">
        <v>63</v>
      </c>
      <c r="Q37" s="31">
        <v>46</v>
      </c>
      <c r="R37" s="31">
        <v>4</v>
      </c>
      <c r="S37" s="31">
        <v>14</v>
      </c>
      <c r="T37" s="31">
        <v>0</v>
      </c>
      <c r="U37" s="31">
        <v>3</v>
      </c>
      <c r="V37" s="31">
        <v>30</v>
      </c>
      <c r="W37" s="31">
        <v>47</v>
      </c>
      <c r="X37" s="31">
        <v>48</v>
      </c>
      <c r="Y37" s="31">
        <v>2</v>
      </c>
      <c r="Z37" s="31">
        <v>0</v>
      </c>
      <c r="AA37" s="31">
        <v>31</v>
      </c>
    </row>
    <row r="38" spans="1:27" s="5" customFormat="1" ht="12" customHeight="1">
      <c r="A38" s="41" t="s">
        <v>329</v>
      </c>
      <c r="B38" s="66">
        <f t="shared" si="3"/>
        <v>2.4311410905002813</v>
      </c>
      <c r="C38" s="67">
        <f t="shared" si="5"/>
        <v>346</v>
      </c>
      <c r="D38" s="31">
        <v>36</v>
      </c>
      <c r="E38" s="31">
        <v>17</v>
      </c>
      <c r="F38" s="31">
        <v>6</v>
      </c>
      <c r="G38" s="31">
        <v>7</v>
      </c>
      <c r="H38" s="31">
        <v>4</v>
      </c>
      <c r="I38" s="31">
        <v>6</v>
      </c>
      <c r="J38" s="31">
        <v>5</v>
      </c>
      <c r="K38" s="31">
        <v>6</v>
      </c>
      <c r="L38" s="31">
        <v>4</v>
      </c>
      <c r="M38" s="31">
        <v>23</v>
      </c>
      <c r="N38" s="31">
        <v>11</v>
      </c>
      <c r="O38" s="31">
        <v>7</v>
      </c>
      <c r="P38" s="31">
        <v>44</v>
      </c>
      <c r="Q38" s="31">
        <v>51</v>
      </c>
      <c r="R38" s="31">
        <v>5</v>
      </c>
      <c r="S38" s="31">
        <v>2</v>
      </c>
      <c r="T38" s="31">
        <v>1</v>
      </c>
      <c r="U38" s="31">
        <v>2</v>
      </c>
      <c r="V38" s="31">
        <v>13</v>
      </c>
      <c r="W38" s="31">
        <v>31</v>
      </c>
      <c r="X38" s="31">
        <v>40</v>
      </c>
      <c r="Y38" s="31">
        <v>7</v>
      </c>
      <c r="Z38" s="31">
        <v>2</v>
      </c>
      <c r="AA38" s="31">
        <v>16</v>
      </c>
    </row>
    <row r="39" spans="1:27" s="5" customFormat="1" ht="12" customHeight="1">
      <c r="A39" s="41" t="s">
        <v>175</v>
      </c>
      <c r="B39" s="66">
        <f t="shared" si="3"/>
        <v>4.967678471051153</v>
      </c>
      <c r="C39" s="67">
        <f t="shared" si="5"/>
        <v>707</v>
      </c>
      <c r="D39" s="31">
        <v>55</v>
      </c>
      <c r="E39" s="31">
        <v>28</v>
      </c>
      <c r="F39" s="31">
        <v>6</v>
      </c>
      <c r="G39" s="31">
        <v>16</v>
      </c>
      <c r="H39" s="31">
        <v>4</v>
      </c>
      <c r="I39" s="31">
        <v>10</v>
      </c>
      <c r="J39" s="31">
        <v>17</v>
      </c>
      <c r="K39" s="31">
        <v>2</v>
      </c>
      <c r="L39" s="31">
        <v>18</v>
      </c>
      <c r="M39" s="31">
        <v>17</v>
      </c>
      <c r="N39" s="31">
        <v>3</v>
      </c>
      <c r="O39" s="31">
        <v>22</v>
      </c>
      <c r="P39" s="31">
        <v>125</v>
      </c>
      <c r="Q39" s="31">
        <v>130</v>
      </c>
      <c r="R39" s="31">
        <v>6</v>
      </c>
      <c r="S39" s="31">
        <v>19</v>
      </c>
      <c r="T39" s="31">
        <v>0</v>
      </c>
      <c r="U39" s="31">
        <v>6</v>
      </c>
      <c r="V39" s="31">
        <v>40</v>
      </c>
      <c r="W39" s="31">
        <v>63</v>
      </c>
      <c r="X39" s="31">
        <v>88</v>
      </c>
      <c r="Y39" s="31">
        <v>1</v>
      </c>
      <c r="Z39" s="31">
        <v>3</v>
      </c>
      <c r="AA39" s="31">
        <v>28</v>
      </c>
    </row>
    <row r="40" spans="1:27" s="5" customFormat="1" ht="12" customHeight="1">
      <c r="A40" s="41" t="s">
        <v>330</v>
      </c>
      <c r="B40" s="66">
        <f t="shared" si="3"/>
        <v>11.298482293423271</v>
      </c>
      <c r="C40" s="67">
        <f t="shared" si="5"/>
        <v>1608</v>
      </c>
      <c r="D40" s="31">
        <v>105</v>
      </c>
      <c r="E40" s="31">
        <v>60</v>
      </c>
      <c r="F40" s="31">
        <v>27</v>
      </c>
      <c r="G40" s="31">
        <v>61</v>
      </c>
      <c r="H40" s="31">
        <v>17</v>
      </c>
      <c r="I40" s="31">
        <v>16</v>
      </c>
      <c r="J40" s="31">
        <v>47</v>
      </c>
      <c r="K40" s="31">
        <v>9</v>
      </c>
      <c r="L40" s="31">
        <v>53</v>
      </c>
      <c r="M40" s="31">
        <v>66</v>
      </c>
      <c r="N40" s="31">
        <v>29</v>
      </c>
      <c r="O40" s="31">
        <v>90</v>
      </c>
      <c r="P40" s="31">
        <v>139</v>
      </c>
      <c r="Q40" s="31">
        <v>106</v>
      </c>
      <c r="R40" s="31">
        <v>16</v>
      </c>
      <c r="S40" s="31">
        <v>32</v>
      </c>
      <c r="T40" s="31">
        <v>0</v>
      </c>
      <c r="U40" s="31">
        <v>12</v>
      </c>
      <c r="V40" s="31">
        <v>143</v>
      </c>
      <c r="W40" s="31">
        <v>167</v>
      </c>
      <c r="X40" s="31">
        <v>342</v>
      </c>
      <c r="Y40" s="31">
        <v>3</v>
      </c>
      <c r="Z40" s="31">
        <v>8</v>
      </c>
      <c r="AA40" s="31">
        <v>60</v>
      </c>
    </row>
    <row r="41" spans="1:27" s="5" customFormat="1" ht="12" customHeight="1">
      <c r="A41" s="41" t="s">
        <v>169</v>
      </c>
      <c r="B41" s="66">
        <f t="shared" si="3"/>
        <v>6.569702079820123</v>
      </c>
      <c r="C41" s="67">
        <f t="shared" si="5"/>
        <v>935</v>
      </c>
      <c r="D41" s="31">
        <v>44</v>
      </c>
      <c r="E41" s="31">
        <v>39</v>
      </c>
      <c r="F41" s="31">
        <v>13</v>
      </c>
      <c r="G41" s="31">
        <v>16</v>
      </c>
      <c r="H41" s="31">
        <v>3</v>
      </c>
      <c r="I41" s="31">
        <v>10</v>
      </c>
      <c r="J41" s="31">
        <v>19</v>
      </c>
      <c r="K41" s="31">
        <v>14</v>
      </c>
      <c r="L41" s="31">
        <v>17</v>
      </c>
      <c r="M41" s="31">
        <v>11</v>
      </c>
      <c r="N41" s="31">
        <v>6</v>
      </c>
      <c r="O41" s="31">
        <v>17</v>
      </c>
      <c r="P41" s="31">
        <v>225</v>
      </c>
      <c r="Q41" s="31">
        <v>192</v>
      </c>
      <c r="R41" s="31">
        <v>4</v>
      </c>
      <c r="S41" s="31">
        <v>34</v>
      </c>
      <c r="T41" s="31">
        <v>2</v>
      </c>
      <c r="U41" s="31">
        <v>7</v>
      </c>
      <c r="V41" s="31">
        <v>36</v>
      </c>
      <c r="W41" s="31">
        <v>64</v>
      </c>
      <c r="X41" s="31">
        <v>95</v>
      </c>
      <c r="Y41" s="31">
        <v>3</v>
      </c>
      <c r="Z41" s="31">
        <v>7</v>
      </c>
      <c r="AA41" s="31">
        <v>57</v>
      </c>
    </row>
    <row r="42" spans="1:27" s="5" customFormat="1" ht="12" customHeight="1">
      <c r="A42" s="41" t="s">
        <v>331</v>
      </c>
      <c r="B42" s="66">
        <f t="shared" si="3"/>
        <v>1.1453063518830804</v>
      </c>
      <c r="C42" s="67">
        <f t="shared" si="5"/>
        <v>163</v>
      </c>
      <c r="D42" s="31">
        <v>16</v>
      </c>
      <c r="E42" s="31">
        <v>7</v>
      </c>
      <c r="F42" s="31">
        <v>4</v>
      </c>
      <c r="G42" s="31">
        <v>4</v>
      </c>
      <c r="H42" s="31">
        <v>2</v>
      </c>
      <c r="I42" s="31">
        <v>4</v>
      </c>
      <c r="J42" s="31">
        <v>10</v>
      </c>
      <c r="K42" s="31">
        <v>2</v>
      </c>
      <c r="L42" s="31">
        <v>5</v>
      </c>
      <c r="M42" s="31">
        <v>5</v>
      </c>
      <c r="N42" s="31">
        <v>2</v>
      </c>
      <c r="O42" s="31">
        <v>8</v>
      </c>
      <c r="P42" s="31">
        <v>18</v>
      </c>
      <c r="Q42" s="31">
        <v>8</v>
      </c>
      <c r="R42" s="31">
        <v>1</v>
      </c>
      <c r="S42" s="31">
        <v>14</v>
      </c>
      <c r="T42" s="31">
        <v>0</v>
      </c>
      <c r="U42" s="31">
        <v>0</v>
      </c>
      <c r="V42" s="31">
        <v>11</v>
      </c>
      <c r="W42" s="31">
        <v>10</v>
      </c>
      <c r="X42" s="31">
        <v>15</v>
      </c>
      <c r="Y42" s="31">
        <v>2</v>
      </c>
      <c r="Z42" s="31">
        <v>1</v>
      </c>
      <c r="AA42" s="31">
        <v>14</v>
      </c>
    </row>
    <row r="43" spans="1:27" s="5" customFormat="1" ht="12" customHeight="1">
      <c r="A43" s="41" t="s">
        <v>170</v>
      </c>
      <c r="B43" s="66">
        <f t="shared" si="3"/>
        <v>2.90893760539629</v>
      </c>
      <c r="C43" s="67">
        <f t="shared" si="5"/>
        <v>414</v>
      </c>
      <c r="D43" s="31">
        <v>25</v>
      </c>
      <c r="E43" s="31">
        <v>19</v>
      </c>
      <c r="F43" s="31">
        <v>10</v>
      </c>
      <c r="G43" s="31">
        <v>21</v>
      </c>
      <c r="H43" s="31">
        <v>13</v>
      </c>
      <c r="I43" s="31">
        <v>3</v>
      </c>
      <c r="J43" s="31">
        <v>20</v>
      </c>
      <c r="K43" s="31">
        <v>8</v>
      </c>
      <c r="L43" s="31">
        <v>8</v>
      </c>
      <c r="M43" s="31">
        <v>14</v>
      </c>
      <c r="N43" s="31">
        <v>5</v>
      </c>
      <c r="O43" s="31">
        <v>9</v>
      </c>
      <c r="P43" s="31">
        <v>46</v>
      </c>
      <c r="Q43" s="31">
        <v>7</v>
      </c>
      <c r="R43" s="31">
        <v>2</v>
      </c>
      <c r="S43" s="31">
        <v>14</v>
      </c>
      <c r="T43" s="31">
        <v>0</v>
      </c>
      <c r="U43" s="31">
        <v>2</v>
      </c>
      <c r="V43" s="31">
        <v>64</v>
      </c>
      <c r="W43" s="31">
        <v>54</v>
      </c>
      <c r="X43" s="31">
        <v>62</v>
      </c>
      <c r="Y43" s="31">
        <v>0</v>
      </c>
      <c r="Z43" s="31">
        <v>0</v>
      </c>
      <c r="AA43" s="31">
        <v>8</v>
      </c>
    </row>
    <row r="44" spans="1:27" s="5" customFormat="1" ht="12" customHeight="1">
      <c r="A44" s="42" t="s">
        <v>334</v>
      </c>
      <c r="B44" s="66">
        <f t="shared" si="3"/>
        <v>0.948566610455312</v>
      </c>
      <c r="C44" s="67">
        <f t="shared" si="5"/>
        <v>135</v>
      </c>
      <c r="D44" s="31">
        <v>5</v>
      </c>
      <c r="E44" s="31">
        <v>9</v>
      </c>
      <c r="F44" s="31">
        <v>2</v>
      </c>
      <c r="G44" s="31">
        <v>9</v>
      </c>
      <c r="H44" s="31">
        <v>2</v>
      </c>
      <c r="I44" s="31">
        <v>3</v>
      </c>
      <c r="J44" s="31">
        <v>6</v>
      </c>
      <c r="K44" s="31">
        <v>1</v>
      </c>
      <c r="L44" s="31">
        <v>4</v>
      </c>
      <c r="M44" s="31">
        <v>1</v>
      </c>
      <c r="N44" s="31">
        <v>5</v>
      </c>
      <c r="O44" s="31">
        <v>2</v>
      </c>
      <c r="P44" s="31">
        <v>26</v>
      </c>
      <c r="Q44" s="31">
        <v>7</v>
      </c>
      <c r="R44" s="31">
        <v>2</v>
      </c>
      <c r="S44" s="31">
        <v>2</v>
      </c>
      <c r="T44" s="31">
        <v>1</v>
      </c>
      <c r="U44" s="31">
        <v>0</v>
      </c>
      <c r="V44" s="31">
        <v>6</v>
      </c>
      <c r="W44" s="31">
        <v>11</v>
      </c>
      <c r="X44" s="31">
        <v>15</v>
      </c>
      <c r="Y44" s="31">
        <v>0</v>
      </c>
      <c r="Z44" s="31">
        <v>10</v>
      </c>
      <c r="AA44" s="31">
        <v>6</v>
      </c>
    </row>
    <row r="45" spans="1:27" s="5" customFormat="1" ht="12" customHeight="1">
      <c r="A45" s="42" t="s">
        <v>176</v>
      </c>
      <c r="B45" s="66">
        <f t="shared" si="3"/>
        <v>0.5691399662731872</v>
      </c>
      <c r="C45" s="67">
        <f t="shared" si="5"/>
        <v>81</v>
      </c>
      <c r="D45" s="31">
        <v>5</v>
      </c>
      <c r="E45" s="31">
        <v>3</v>
      </c>
      <c r="F45" s="31">
        <v>2</v>
      </c>
      <c r="G45" s="31">
        <v>4</v>
      </c>
      <c r="H45" s="31">
        <v>2</v>
      </c>
      <c r="I45" s="31">
        <v>2</v>
      </c>
      <c r="J45" s="31">
        <v>4</v>
      </c>
      <c r="K45" s="31">
        <v>2</v>
      </c>
      <c r="L45" s="31">
        <v>3</v>
      </c>
      <c r="M45" s="31">
        <v>3</v>
      </c>
      <c r="N45" s="31">
        <v>2</v>
      </c>
      <c r="O45" s="31">
        <v>2</v>
      </c>
      <c r="P45" s="31">
        <v>9</v>
      </c>
      <c r="Q45" s="31">
        <v>11</v>
      </c>
      <c r="R45" s="31">
        <v>1</v>
      </c>
      <c r="S45" s="31">
        <v>1</v>
      </c>
      <c r="T45" s="31">
        <v>0</v>
      </c>
      <c r="U45" s="31">
        <v>1</v>
      </c>
      <c r="V45" s="31">
        <v>6</v>
      </c>
      <c r="W45" s="31">
        <v>9</v>
      </c>
      <c r="X45" s="31">
        <v>5</v>
      </c>
      <c r="Y45" s="31">
        <v>1</v>
      </c>
      <c r="Z45" s="31">
        <v>0</v>
      </c>
      <c r="AA45" s="31">
        <v>3</v>
      </c>
    </row>
    <row r="46" spans="1:27" s="5" customFormat="1" ht="12" customHeight="1">
      <c r="A46" s="42" t="s">
        <v>335</v>
      </c>
      <c r="B46" s="66">
        <f t="shared" si="3"/>
        <v>2.754356379988758</v>
      </c>
      <c r="C46" s="67">
        <f t="shared" si="5"/>
        <v>392</v>
      </c>
      <c r="D46" s="31">
        <v>42</v>
      </c>
      <c r="E46" s="31">
        <v>23</v>
      </c>
      <c r="F46" s="31">
        <v>11</v>
      </c>
      <c r="G46" s="31">
        <v>15</v>
      </c>
      <c r="H46" s="31">
        <v>3</v>
      </c>
      <c r="I46" s="31">
        <v>4</v>
      </c>
      <c r="J46" s="31">
        <v>11</v>
      </c>
      <c r="K46" s="31">
        <v>4</v>
      </c>
      <c r="L46" s="31">
        <v>17</v>
      </c>
      <c r="M46" s="31">
        <v>16</v>
      </c>
      <c r="N46" s="31">
        <v>6</v>
      </c>
      <c r="O46" s="31">
        <v>14</v>
      </c>
      <c r="P46" s="31">
        <v>41</v>
      </c>
      <c r="Q46" s="31">
        <v>25</v>
      </c>
      <c r="R46" s="31">
        <v>5</v>
      </c>
      <c r="S46" s="31">
        <v>4</v>
      </c>
      <c r="T46" s="31">
        <v>1</v>
      </c>
      <c r="U46" s="31">
        <v>7</v>
      </c>
      <c r="V46" s="31">
        <v>26</v>
      </c>
      <c r="W46" s="31">
        <v>35</v>
      </c>
      <c r="X46" s="31">
        <v>46</v>
      </c>
      <c r="Y46" s="31">
        <v>6</v>
      </c>
      <c r="Z46" s="31">
        <v>1</v>
      </c>
      <c r="AA46" s="31">
        <v>29</v>
      </c>
    </row>
    <row r="47" spans="1:27" s="5" customFormat="1" ht="12" customHeight="1">
      <c r="A47" s="42" t="s">
        <v>336</v>
      </c>
      <c r="B47" s="66">
        <f t="shared" si="3"/>
        <v>2.726250702641934</v>
      </c>
      <c r="C47" s="67">
        <f t="shared" si="5"/>
        <v>388</v>
      </c>
      <c r="D47" s="31">
        <v>34</v>
      </c>
      <c r="E47" s="31">
        <v>17</v>
      </c>
      <c r="F47" s="31">
        <v>10</v>
      </c>
      <c r="G47" s="31">
        <v>23</v>
      </c>
      <c r="H47" s="31">
        <v>3</v>
      </c>
      <c r="I47" s="31">
        <v>2</v>
      </c>
      <c r="J47" s="31">
        <v>11</v>
      </c>
      <c r="K47" s="31">
        <v>2</v>
      </c>
      <c r="L47" s="31">
        <v>13</v>
      </c>
      <c r="M47" s="31">
        <v>19</v>
      </c>
      <c r="N47" s="31">
        <v>6</v>
      </c>
      <c r="O47" s="31">
        <v>13</v>
      </c>
      <c r="P47" s="31">
        <v>40</v>
      </c>
      <c r="Q47" s="31">
        <v>24</v>
      </c>
      <c r="R47" s="31">
        <v>2</v>
      </c>
      <c r="S47" s="31">
        <v>7</v>
      </c>
      <c r="T47" s="31">
        <v>0</v>
      </c>
      <c r="U47" s="31">
        <v>5</v>
      </c>
      <c r="V47" s="31">
        <v>34</v>
      </c>
      <c r="W47" s="31">
        <v>28</v>
      </c>
      <c r="X47" s="31">
        <v>58</v>
      </c>
      <c r="Y47" s="31">
        <v>2</v>
      </c>
      <c r="Z47" s="31">
        <v>4</v>
      </c>
      <c r="AA47" s="31">
        <v>31</v>
      </c>
    </row>
    <row r="48" spans="1:27" s="5" customFormat="1" ht="12" customHeight="1">
      <c r="A48" s="42" t="s">
        <v>337</v>
      </c>
      <c r="B48" s="66">
        <f t="shared" si="3"/>
        <v>0.035132096683530074</v>
      </c>
      <c r="C48" s="67">
        <f t="shared" si="5"/>
        <v>5</v>
      </c>
      <c r="D48" s="31">
        <v>0</v>
      </c>
      <c r="E48" s="31">
        <v>0</v>
      </c>
      <c r="F48" s="31">
        <v>0</v>
      </c>
      <c r="G48" s="31">
        <v>1</v>
      </c>
      <c r="H48" s="31">
        <v>0</v>
      </c>
      <c r="I48" s="31">
        <v>1</v>
      </c>
      <c r="J48" s="31">
        <v>0</v>
      </c>
      <c r="K48" s="31">
        <v>0</v>
      </c>
      <c r="L48" s="31">
        <v>0</v>
      </c>
      <c r="M48" s="31">
        <v>1</v>
      </c>
      <c r="N48" s="31">
        <v>1</v>
      </c>
      <c r="O48" s="31">
        <v>0</v>
      </c>
      <c r="P48" s="31">
        <v>0</v>
      </c>
      <c r="Q48" s="31">
        <v>1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</row>
    <row r="49" spans="1:27" s="5" customFormat="1" ht="12" customHeight="1">
      <c r="A49" s="42" t="s">
        <v>338</v>
      </c>
      <c r="B49" s="66">
        <f t="shared" si="3"/>
        <v>3.7661607644744235</v>
      </c>
      <c r="C49" s="67">
        <f t="shared" si="5"/>
        <v>536</v>
      </c>
      <c r="D49" s="31">
        <v>38</v>
      </c>
      <c r="E49" s="31">
        <v>17</v>
      </c>
      <c r="F49" s="31">
        <v>5</v>
      </c>
      <c r="G49" s="31">
        <v>13</v>
      </c>
      <c r="H49" s="31">
        <v>0</v>
      </c>
      <c r="I49" s="31">
        <v>8</v>
      </c>
      <c r="J49" s="31">
        <v>12</v>
      </c>
      <c r="K49" s="31">
        <v>2</v>
      </c>
      <c r="L49" s="31">
        <v>14</v>
      </c>
      <c r="M49" s="31">
        <v>18</v>
      </c>
      <c r="N49" s="31">
        <v>3</v>
      </c>
      <c r="O49" s="31">
        <v>20</v>
      </c>
      <c r="P49" s="31">
        <v>63</v>
      </c>
      <c r="Q49" s="31">
        <v>80</v>
      </c>
      <c r="R49" s="31">
        <v>11</v>
      </c>
      <c r="S49" s="31">
        <v>21</v>
      </c>
      <c r="T49" s="31">
        <v>2</v>
      </c>
      <c r="U49" s="31">
        <v>6</v>
      </c>
      <c r="V49" s="31">
        <v>31</v>
      </c>
      <c r="W49" s="31">
        <v>33</v>
      </c>
      <c r="X49" s="31">
        <v>85</v>
      </c>
      <c r="Y49" s="31">
        <v>2</v>
      </c>
      <c r="Z49" s="31">
        <v>5</v>
      </c>
      <c r="AA49" s="31">
        <v>47</v>
      </c>
    </row>
    <row r="50" spans="1:27" s="5" customFormat="1" ht="12" customHeight="1">
      <c r="A50" s="42" t="s">
        <v>339</v>
      </c>
      <c r="B50" s="66">
        <f t="shared" si="3"/>
        <v>0.8010118043844857</v>
      </c>
      <c r="C50" s="67">
        <f t="shared" si="5"/>
        <v>114</v>
      </c>
      <c r="D50" s="31">
        <v>16</v>
      </c>
      <c r="E50" s="31">
        <v>9</v>
      </c>
      <c r="F50" s="31">
        <v>1</v>
      </c>
      <c r="G50" s="31">
        <v>0</v>
      </c>
      <c r="H50" s="31">
        <v>0</v>
      </c>
      <c r="I50" s="31">
        <v>3</v>
      </c>
      <c r="J50" s="31">
        <v>0</v>
      </c>
      <c r="K50" s="31">
        <v>1</v>
      </c>
      <c r="L50" s="31">
        <v>1</v>
      </c>
      <c r="M50" s="31">
        <v>2</v>
      </c>
      <c r="N50" s="31">
        <v>1</v>
      </c>
      <c r="O50" s="31">
        <v>2</v>
      </c>
      <c r="P50" s="31">
        <v>16</v>
      </c>
      <c r="Q50" s="31">
        <v>22</v>
      </c>
      <c r="R50" s="31">
        <v>1</v>
      </c>
      <c r="S50" s="31">
        <v>1</v>
      </c>
      <c r="T50" s="31">
        <v>0</v>
      </c>
      <c r="U50" s="31">
        <v>1</v>
      </c>
      <c r="V50" s="31">
        <v>5</v>
      </c>
      <c r="W50" s="31">
        <v>8</v>
      </c>
      <c r="X50" s="31">
        <v>17</v>
      </c>
      <c r="Y50" s="31">
        <v>0</v>
      </c>
      <c r="Z50" s="31">
        <v>0</v>
      </c>
      <c r="AA50" s="31">
        <v>7</v>
      </c>
    </row>
    <row r="51" spans="1:27" s="5" customFormat="1" ht="12" customHeight="1" thickBot="1">
      <c r="A51" s="52" t="s">
        <v>340</v>
      </c>
      <c r="B51" s="66">
        <f t="shared" si="3"/>
        <v>0.23889825744800453</v>
      </c>
      <c r="C51" s="67">
        <f t="shared" si="5"/>
        <v>34</v>
      </c>
      <c r="D51" s="31">
        <v>3</v>
      </c>
      <c r="E51" s="31">
        <v>4</v>
      </c>
      <c r="F51" s="31">
        <v>1</v>
      </c>
      <c r="G51" s="31">
        <v>0</v>
      </c>
      <c r="H51" s="31">
        <v>1</v>
      </c>
      <c r="I51" s="31">
        <v>3</v>
      </c>
      <c r="J51" s="31">
        <v>0</v>
      </c>
      <c r="K51" s="31">
        <v>0</v>
      </c>
      <c r="L51" s="31">
        <v>2</v>
      </c>
      <c r="M51" s="31">
        <v>1</v>
      </c>
      <c r="N51" s="31">
        <v>0</v>
      </c>
      <c r="O51" s="31">
        <v>4</v>
      </c>
      <c r="P51" s="31">
        <v>5</v>
      </c>
      <c r="Q51" s="31">
        <v>5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3</v>
      </c>
      <c r="X51" s="31">
        <v>0</v>
      </c>
      <c r="Y51" s="31">
        <v>0</v>
      </c>
      <c r="Z51" s="31">
        <v>0</v>
      </c>
      <c r="AA51" s="31">
        <v>2</v>
      </c>
    </row>
    <row r="52" spans="1:27" s="5" customFormat="1" ht="15" customHeight="1">
      <c r="A52" s="33" t="s">
        <v>360</v>
      </c>
      <c r="B52" s="46"/>
      <c r="C52" s="46"/>
      <c r="D52" s="46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4" s="5" customFormat="1" ht="12" customHeight="1">
      <c r="A53" s="33" t="s">
        <v>361</v>
      </c>
      <c r="B53" s="33"/>
      <c r="C53" s="33"/>
      <c r="D53" s="33"/>
    </row>
    <row r="54" s="5" customFormat="1" ht="12" customHeight="1"/>
    <row r="55" spans="1:27" s="5" customFormat="1" ht="13.5" customHeight="1">
      <c r="A55" s="92" t="s">
        <v>332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2" t="s">
        <v>333</v>
      </c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</row>
  </sheetData>
  <mergeCells count="6">
    <mergeCell ref="A55:K55"/>
    <mergeCell ref="L55:AA55"/>
    <mergeCell ref="A1:K1"/>
    <mergeCell ref="A2:K2"/>
    <mergeCell ref="L1:AA1"/>
    <mergeCell ref="L2:Y2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claitmis2</cp:lastModifiedBy>
  <cp:lastPrinted>2012-05-24T07:21:24Z</cp:lastPrinted>
  <dcterms:created xsi:type="dcterms:W3CDTF">2000-07-04T10:20:00Z</dcterms:created>
  <dcterms:modified xsi:type="dcterms:W3CDTF">2012-05-24T07:21:45Z</dcterms:modified>
  <cp:category/>
  <cp:version/>
  <cp:contentType/>
  <cp:contentStatus/>
</cp:coreProperties>
</file>