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firstSheet="1" activeTab="1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  <sheet name="M023(2-21)" sheetId="8" r:id="rId8"/>
  </sheets>
  <definedNames/>
  <calcPr fullCalcOnLoad="1"/>
</workbook>
</file>

<file path=xl/comments6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<sst xmlns="http://schemas.openxmlformats.org/spreadsheetml/2006/main" count="1877" uniqueCount="650">
  <si>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</si>
  <si>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</si>
  <si>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</si>
  <si>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</si>
  <si>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</si>
  <si>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</si>
  <si>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</si>
  <si>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</si>
  <si>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</si>
  <si>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</si>
  <si>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</si>
  <si>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</si>
  <si>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</si>
  <si>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</si>
  <si>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</si>
  <si>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</si>
  <si>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</si>
  <si>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</si>
  <si>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</si>
  <si>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</si>
  <si>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</si>
  <si>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</si>
  <si>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</si>
  <si>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</si>
  <si>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</si>
  <si>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</si>
  <si>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</si>
  <si>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</si>
  <si>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</si>
  <si>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</si>
  <si>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</si>
  <si>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</si>
  <si>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</si>
  <si>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</si>
  <si>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</si>
  <si>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</si>
  <si>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</si>
  <si>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</si>
  <si>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</si>
  <si>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</si>
  <si>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</si>
  <si>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</si>
  <si>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</si>
  <si>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</si>
  <si>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</si>
  <si>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</si>
  <si>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</si>
  <si>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</si>
  <si>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</si>
  <si>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</si>
  <si>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</si>
  <si>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</si>
  <si>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</si>
  <si>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</si>
  <si>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</si>
  <si>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</si>
  <si>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</si>
  <si>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</si>
  <si>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</si>
  <si>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</si>
  <si>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</si>
  <si>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</si>
  <si>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</si>
  <si>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</si>
  <si>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</si>
  <si>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</si>
  <si>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</si>
  <si>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</si>
  <si>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</si>
  <si>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</si>
  <si>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</si>
  <si>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</si>
  <si>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</si>
  <si>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</si>
  <si>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</si>
  <si>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</si>
  <si>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</si>
  <si>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</si>
  <si>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</si>
  <si>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</si>
  <si>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</si>
  <si>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</si>
  <si>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</si>
  <si>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</si>
  <si>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</si>
  <si>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</si>
  <si>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</si>
  <si>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</si>
  <si>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</si>
  <si>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</si>
  <si>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</si>
  <si>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</si>
  <si>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</si>
  <si>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</si>
  <si>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</si>
  <si>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</si>
  <si>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</si>
  <si>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</si>
  <si>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</si>
  <si>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2-15 勞工安全衛生檢查初</t>
  </si>
  <si>
    <t>表 2-15 勞工安全衛生檢查初</t>
  </si>
  <si>
    <t>表 2-16 勞工安全衛生檢查複</t>
  </si>
  <si>
    <t>表 2-16  勞工安全衛生檢查複</t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</si>
  <si>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</si>
  <si>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</si>
  <si>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</si>
  <si>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</si>
  <si>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行政院勞工委員會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</si>
  <si>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</si>
  <si>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</si>
  <si>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</si>
  <si>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</si>
  <si>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</si>
  <si>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</si>
  <si>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</si>
  <si>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</si>
  <si>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</si>
  <si>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單位：廠次</t>
  </si>
  <si>
    <t>農、林、漁、牧業</t>
  </si>
  <si>
    <t>礦業及土石採取業</t>
  </si>
  <si>
    <t>製      造      業</t>
  </si>
  <si>
    <t>批發及零售業</t>
  </si>
  <si>
    <t>住宿及餐飲業</t>
  </si>
  <si>
    <t>金融及保險業</t>
  </si>
  <si>
    <t>專業、科學及技術服務業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</si>
  <si>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</si>
  <si>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</si>
  <si>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</si>
  <si>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</si>
  <si>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</si>
  <si>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</si>
  <si>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</si>
  <si>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</si>
  <si>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</si>
  <si>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</si>
  <si>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</si>
  <si>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</si>
  <si>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</si>
  <si>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</si>
  <si>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</si>
  <si>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</si>
  <si>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</si>
  <si>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</si>
  <si>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單位：廠（場）、項</t>
  </si>
  <si>
    <t>一般機械安全設備不良
(勞工安全衛生設施規則
第41－57條)</t>
  </si>
  <si>
    <t>設置不符標準機械
器具供勞工使用</t>
  </si>
  <si>
    <t>作業環境測定、危
險物、有害物標示</t>
  </si>
  <si>
    <t>危險性機械設備
未經檢查合格使用</t>
  </si>
  <si>
    <t>妊娠、或產後女工從事
危險性或有害性工作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</si>
  <si>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</si>
  <si>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</si>
  <si>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</si>
  <si>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</si>
  <si>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</si>
  <si>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</si>
  <si>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</si>
  <si>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</si>
  <si>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</si>
  <si>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</si>
  <si>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</si>
  <si>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</si>
  <si>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</si>
  <si>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</si>
  <si>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</si>
  <si>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</si>
  <si>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</si>
  <si>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</si>
  <si>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</si>
  <si>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</si>
  <si>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</si>
  <si>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</si>
  <si>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</si>
  <si>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</si>
  <si>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</si>
  <si>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</si>
  <si>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及勞工安全衛生法移送處分情形</t>
  </si>
  <si>
    <t>罰鍰告發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</si>
  <si>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</si>
  <si>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</si>
  <si>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</si>
  <si>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</si>
  <si>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</si>
  <si>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</si>
  <si>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</si>
  <si>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</si>
  <si>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</si>
  <si>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</si>
  <si>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</si>
  <si>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</si>
  <si>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</si>
  <si>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</si>
  <si>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</si>
  <si>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</si>
  <si>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</si>
  <si>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</si>
  <si>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</si>
  <si>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</si>
  <si>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</si>
  <si>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</si>
  <si>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</si>
  <si>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</si>
  <si>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</si>
  <si>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</si>
  <si>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</si>
  <si>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</si>
  <si>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</si>
  <si>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</si>
  <si>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</si>
  <si>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</si>
  <si>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</si>
  <si>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</si>
  <si>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表 2-15 勞工安全衛生檢查初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</si>
  <si>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</si>
  <si>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</si>
  <si>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</si>
  <si>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</si>
  <si>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</si>
  <si>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表 2-15 勞工安全衛生檢查初查</t>
  </si>
  <si>
    <t>危險場所爆炸、火災、腐蝕防止安全設備不良(勞工安全衛生設施規則第168－223條）</t>
  </si>
  <si>
    <t xml:space="preserve">起重升降機具安全設備不良
(起重升降機具安全規則)
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</si>
  <si>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</si>
  <si>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</si>
  <si>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</si>
  <si>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</si>
  <si>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安全衛生法 第 五 條
計</t>
  </si>
  <si>
    <t>一般機械安全設備不良
(勞工安全衛生設施規則
第41－57條)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</si>
  <si>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</si>
  <si>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</si>
  <si>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</si>
  <si>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</si>
  <si>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</si>
  <si>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溫度及濕度
(勞工安全衛生設施規則
第303－308條)</t>
  </si>
  <si>
    <t>通風及換氣設施
(勞工安全衛生設施規則
第309－312條)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</si>
  <si>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</si>
  <si>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</si>
  <si>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</si>
  <si>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</si>
  <si>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安           全            衛            生            法            第            5            條</t>
  </si>
  <si>
    <t>餐廳、廚房及休息
(勞工安全衛生設施規則
第321－324條)</t>
  </si>
  <si>
    <t>醫藥、保健設施不良
(勞工健康保護規則)</t>
  </si>
  <si>
    <t>其        他</t>
  </si>
  <si>
    <t>廠  次</t>
  </si>
  <si>
    <t>項   數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</si>
  <si>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</si>
  <si>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</si>
  <si>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</si>
  <si>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</si>
  <si>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</si>
  <si>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</si>
  <si>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自  動  檢  查</t>
  </si>
  <si>
    <t>安全衛生法第 15 條</t>
  </si>
  <si>
    <t>安全衛生法第 17 條</t>
  </si>
  <si>
    <t>安全衛生法第 18 條</t>
  </si>
  <si>
    <t>安全衛生法第 19 條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</si>
  <si>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</si>
  <si>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</si>
  <si>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</si>
  <si>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</si>
  <si>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</si>
  <si>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安全衛生法第 23 條</t>
  </si>
  <si>
    <t>安全衛生法第 24 條</t>
  </si>
  <si>
    <t>安全衛生法第 25 條</t>
  </si>
  <si>
    <t>安全衛生法第 29 條</t>
  </si>
  <si>
    <t>廠  次</t>
  </si>
  <si>
    <t>項   數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</si>
  <si>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</si>
  <si>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</si>
  <si>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</si>
  <si>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</si>
  <si>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t xml:space="preserve">            </t>
  </si>
  <si>
    <t>行        業        別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</si>
  <si>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</si>
  <si>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</si>
  <si>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</si>
  <si>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</si>
  <si>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</si>
  <si>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</si>
  <si>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</si>
  <si>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</si>
  <si>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</si>
  <si>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</si>
  <si>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</si>
  <si>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</si>
  <si>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</si>
  <si>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</si>
  <si>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</si>
  <si>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</si>
  <si>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</si>
  <si>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</si>
  <si>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</si>
  <si>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</si>
  <si>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</si>
  <si>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</si>
  <si>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</si>
  <si>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</si>
  <si>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</si>
  <si>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</si>
  <si>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</si>
  <si>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</si>
  <si>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</si>
  <si>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</si>
  <si>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</si>
  <si>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</si>
  <si>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</si>
  <si>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</si>
  <si>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</si>
  <si>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</si>
  <si>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</si>
  <si>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</si>
  <si>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</si>
  <si>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</si>
  <si>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>墜落、物體飛落災害防止安全設施不良(勞工安全衛生設施規則第224－238條）</t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</si>
  <si>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</si>
  <si>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</si>
  <si>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</si>
  <si>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</si>
  <si>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其他防止危害設備(勞工安全衛生設施規則第114-167,315-317條等有關設備規定)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</si>
  <si>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</si>
  <si>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</si>
  <si>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</si>
  <si>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t>衝壓機械及剪斷機械安全設備不良(勞工安全衛生設施規則第69－72條)</t>
  </si>
  <si>
    <t>鍋爐、壓力容器（蒸氣類)安全設備不良(鍋爐及壓力容器安全規則、製造設施標準)</t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</si>
  <si>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</si>
  <si>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</si>
  <si>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</si>
  <si>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</si>
  <si>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</si>
  <si>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</si>
  <si>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</si>
  <si>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</si>
  <si>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</si>
  <si>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</si>
  <si>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</si>
  <si>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</si>
  <si>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</si>
  <si>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</si>
  <si>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</si>
  <si>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</si>
  <si>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</si>
  <si>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</si>
  <si>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</si>
  <si>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</si>
  <si>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</si>
  <si>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</si>
  <si>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</si>
  <si>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</si>
  <si>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</si>
  <si>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</si>
  <si>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</si>
  <si>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</si>
  <si>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</si>
  <si>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</si>
  <si>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-110-</t>
    </r>
  </si>
  <si>
    <t xml:space="preserve">            申              訴             內                容</t>
  </si>
  <si>
    <t>計</t>
  </si>
  <si>
    <r>
      <t>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</si>
  <si>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>缺氧症
預    防
規    則</t>
  </si>
  <si>
    <t>施工架及施工構台安全不良
(營造安全衛生設施標準
第39－62之2條)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</si>
  <si>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</si>
  <si>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</si>
  <si>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</si>
  <si>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</si>
  <si>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</si>
  <si>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</si>
  <si>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</si>
  <si>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</si>
  <si>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</si>
  <si>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</si>
  <si>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</si>
  <si>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</si>
  <si>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</si>
  <si>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</si>
  <si>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</si>
  <si>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用水供應及污染整治業</t>
  </si>
  <si>
    <t>運輸及倉儲業</t>
  </si>
  <si>
    <t>營     造     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</si>
  <si>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</si>
  <si>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</si>
  <si>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</si>
  <si>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</si>
  <si>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藝術、娛樂及休閒服務業</t>
  </si>
  <si>
    <t>醫療保健及社會工作服務業</t>
  </si>
  <si>
    <t>公共行政及國防；強制性社會安全</t>
  </si>
  <si>
    <t>電力及燃氣供應業</t>
  </si>
  <si>
    <r>
      <t xml:space="preserve">    </t>
    </r>
    <r>
      <rPr>
        <sz val="8"/>
        <rFont val="細明體"/>
        <family val="3"/>
      </rPr>
      <t>基本金屬製造業</t>
    </r>
  </si>
  <si>
    <t>中  部  科  學  工  業  園  區</t>
  </si>
  <si>
    <t>科    學   工    業     園    區</t>
  </si>
  <si>
    <t>項       目       別</t>
  </si>
  <si>
    <t>總      計</t>
  </si>
  <si>
    <t>加        工
出  口  區</t>
  </si>
  <si>
    <t>科學工業
園        區</t>
  </si>
  <si>
    <t>中部科學
工業園區</t>
  </si>
  <si>
    <t>南部科學
工業園區</t>
  </si>
  <si>
    <t>苗  栗  縣</t>
  </si>
  <si>
    <t>彰  化  縣</t>
  </si>
  <si>
    <t>屏  東  縣</t>
  </si>
  <si>
    <t>台  東  縣</t>
  </si>
  <si>
    <t>花  蓮  縣</t>
  </si>
  <si>
    <t>澎  湖  縣</t>
  </si>
  <si>
    <t>基  隆  市</t>
  </si>
  <si>
    <t>新  竹  市</t>
  </si>
  <si>
    <t>嘉  義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</si>
  <si>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</si>
  <si>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</si>
  <si>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</si>
  <si>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已檢查列管數</t>
  </si>
  <si>
    <t xml:space="preserve">     已依規定設置單位人員數</t>
  </si>
  <si>
    <t xml:space="preserve">     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</si>
  <si>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</si>
  <si>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</si>
  <si>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</si>
  <si>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</si>
  <si>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t xml:space="preserve">     已依規定設置</t>
  </si>
  <si>
    <t xml:space="preserve">     單位人員數單位人員數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</si>
  <si>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</si>
  <si>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t>綜合
問題</t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</si>
  <si>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</t>
    </r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</si>
  <si>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督導設置勞工安全衛生組</t>
    </r>
  </si>
  <si>
    <t>專案檢查情形(續一)</t>
  </si>
  <si>
    <t>安全衛生專案檢查情形</t>
  </si>
  <si>
    <t>醫療院所勞動條件專案檢查</t>
  </si>
  <si>
    <t>工讀生勞動條件專案檢查</t>
  </si>
  <si>
    <t>第35條</t>
  </si>
  <si>
    <t>第36條</t>
  </si>
  <si>
    <t>第37條</t>
  </si>
  <si>
    <t>第38條</t>
  </si>
  <si>
    <t>第39條</t>
  </si>
  <si>
    <t>第47條</t>
  </si>
  <si>
    <t>第48條</t>
  </si>
  <si>
    <t>第50條</t>
  </si>
  <si>
    <t>第68條</t>
  </si>
  <si>
    <t>第70條</t>
  </si>
  <si>
    <t>第83條</t>
  </si>
  <si>
    <t>第13條</t>
  </si>
  <si>
    <t>第16條</t>
  </si>
  <si>
    <t>第18條</t>
  </si>
  <si>
    <t>第19條</t>
  </si>
  <si>
    <t>第20條</t>
  </si>
  <si>
    <r>
      <t xml:space="preserve"> </t>
    </r>
    <r>
      <rPr>
        <sz val="9"/>
        <rFont val="新細明體"/>
        <family val="1"/>
      </rPr>
      <t xml:space="preserve"> -111-</t>
    </r>
  </si>
  <si>
    <t xml:space="preserve">  -112-</t>
  </si>
  <si>
    <t xml:space="preserve">  -113-</t>
  </si>
  <si>
    <t xml:space="preserve">  -114-</t>
  </si>
  <si>
    <r>
      <t xml:space="preserve"> </t>
    </r>
    <r>
      <rPr>
        <sz val="9"/>
        <rFont val="新細明體"/>
        <family val="1"/>
      </rPr>
      <t xml:space="preserve"> -115-</t>
    </r>
  </si>
  <si>
    <r>
      <t xml:space="preserve"> </t>
    </r>
    <r>
      <rPr>
        <sz val="9"/>
        <rFont val="新細明體"/>
        <family val="1"/>
      </rPr>
      <t>-116-</t>
    </r>
  </si>
  <si>
    <t xml:space="preserve">  -117-</t>
  </si>
  <si>
    <r>
      <t xml:space="preserve"> </t>
    </r>
    <r>
      <rPr>
        <sz val="9"/>
        <rFont val="新細明體"/>
        <family val="1"/>
      </rPr>
      <t>-118-</t>
    </r>
  </si>
  <si>
    <t xml:space="preserve">  -119-</t>
  </si>
  <si>
    <t xml:space="preserve"> -120-</t>
  </si>
  <si>
    <t xml:space="preserve"> -121-</t>
  </si>
  <si>
    <t>表 2-18 100年度勞動條件</t>
  </si>
  <si>
    <t>高雄市政
府勞檢處</t>
  </si>
  <si>
    <t>新  北  市</t>
  </si>
  <si>
    <t>台  中  市</t>
  </si>
  <si>
    <t>台  南  市</t>
  </si>
  <si>
    <t>高  雄  市</t>
  </si>
  <si>
    <t>宜  蘭  縣</t>
  </si>
  <si>
    <t>桃  園  縣</t>
  </si>
  <si>
    <t>新  竹  縣</t>
  </si>
  <si>
    <t xml:space="preserve">        台                                            灣</t>
  </si>
  <si>
    <t xml:space="preserve">                                                   地                                                      區</t>
  </si>
  <si>
    <t>南  投  縣</t>
  </si>
  <si>
    <t>雲  林  縣</t>
  </si>
  <si>
    <t>嘉  義  縣</t>
  </si>
  <si>
    <t>高雄市政府勞動檢查處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</si>
  <si>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</si>
  <si>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藝術、娛樂及休閒服務業*</t>
  </si>
  <si>
    <t>醫療保健及社會工作服務業*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</si>
  <si>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</si>
  <si>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</si>
  <si>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</si>
  <si>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</si>
  <si>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不動產業*</t>
  </si>
  <si>
    <t>資訊及通訊傳播業*</t>
  </si>
  <si>
    <t>批發及零售業*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</si>
  <si>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 *係表示該行業僅部分適用勞工安全衛生法，詳如附錄3。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</si>
  <si>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</si>
  <si>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</si>
  <si>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t>危險性機械設備操作人員應由合格人員擔任</t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</si>
  <si>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參    辦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</si>
  <si>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處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</si>
  <si>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t>處分率
（％）</t>
  </si>
  <si>
    <t>罰鍰處分</t>
  </si>
  <si>
    <t>部會聯合稽查計畫</t>
  </si>
  <si>
    <t>公共安全方案-安衛管理</t>
  </si>
  <si>
    <t>春安檢查計畫</t>
  </si>
  <si>
    <t>危險物品運輸相關事業單位安全衛生專案計畫</t>
  </si>
  <si>
    <t>使用或鄰接道路作業檢查</t>
  </si>
  <si>
    <t>職業殘廢災害預防策略</t>
  </si>
  <si>
    <t>安全伙伴聯合稽查</t>
  </si>
  <si>
    <t>屋頂墜落預防策略</t>
  </si>
  <si>
    <t>外牆清洗安全衛生檢查</t>
  </si>
  <si>
    <t>高風險事業單位宣導輔導計畫</t>
  </si>
  <si>
    <t>水蒸汽爆炸專案檢查計畫</t>
  </si>
  <si>
    <t>火災爆炸預防</t>
  </si>
  <si>
    <t>動態稽查計畫</t>
  </si>
  <si>
    <t>EEP專案計畫</t>
  </si>
  <si>
    <t>裝修工程專案檢查</t>
  </si>
  <si>
    <t>營造墜落預防策略</t>
  </si>
  <si>
    <t>高科技廠房新建工程專案檢查</t>
  </si>
  <si>
    <t>竣工後大樓裝修檢查</t>
  </si>
  <si>
    <t>中小型營造工地檢查輔導改善計畫</t>
  </si>
  <si>
    <t>公共工程工安百分百計畫</t>
  </si>
  <si>
    <t>獵鷹計畫</t>
  </si>
  <si>
    <t>職業病預防專案計畫</t>
  </si>
  <si>
    <t>全民工安意識促進計畫</t>
  </si>
  <si>
    <t>精準檢查計畫</t>
  </si>
  <si>
    <t>危險性機械或設備檢查品管督導計畫</t>
  </si>
  <si>
    <t>危險性機械設備專案計畫</t>
  </si>
  <si>
    <t>高壓氣體專案計畫</t>
  </si>
  <si>
    <t>代檢機構品質督導檢查</t>
  </si>
  <si>
    <t>危險性設備延長、替代申請</t>
  </si>
  <si>
    <t>起重機具作業安全管理計畫查核</t>
  </si>
  <si>
    <t>性 別 工 作 平 等 法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</si>
  <si>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處分率═處分件次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 </t>
    </r>
  </si>
  <si>
    <t>說明：本表總計欄位與單項加總數字不同，係因單一檢查廠次可能同時執行多項專案計畫或處分多筆法條，
           總計欄位數字為已扣除重複計算後之資料。</t>
  </si>
  <si>
    <t>移送偵辦
處        分</t>
  </si>
  <si>
    <r>
      <t>表 2-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勞動檢查事業單位違反勞動基準法</t>
    </r>
  </si>
  <si>
    <t>102年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</si>
  <si>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</si>
  <si>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新北市政府勞動檢查處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</si>
  <si>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</si>
  <si>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中華民國102年</t>
  </si>
  <si>
    <t xml:space="preserve"> 區</t>
  </si>
  <si>
    <t xml:space="preserve">           臺                      灣                       地</t>
  </si>
  <si>
    <t>臺 中 市
勞 檢 處</t>
  </si>
  <si>
    <t>新北市政
府勞檢處</t>
  </si>
  <si>
    <t>臺 北 市
勞 檢 處</t>
  </si>
  <si>
    <t>102年</t>
  </si>
  <si>
    <t>表 2-19 102年度勞工</t>
  </si>
  <si>
    <t>表 2-19 102年度勞工安全衛生</t>
  </si>
  <si>
    <t>表 2-18 102年度勞動</t>
  </si>
  <si>
    <t>夏季戶外作業高氣溫熱危害預防檢查</t>
  </si>
  <si>
    <t>臺 北 市 勞 動 檢 查 處</t>
  </si>
  <si>
    <t>臺 中 市 勞 動 檢 查 處</t>
  </si>
  <si>
    <t>條件專案檢查情形</t>
  </si>
  <si>
    <t>中華民國</t>
  </si>
  <si>
    <t>計   畫   種   類</t>
  </si>
  <si>
    <t>勞動條件</t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</si>
  <si>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</si>
  <si>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</si>
  <si>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</si>
  <si>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</si>
  <si>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</si>
  <si>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</si>
  <si>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</si>
  <si>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t>總受檢
廠    次</t>
  </si>
  <si>
    <t>違   反   件   數   (件次)</t>
  </si>
  <si>
    <t>總
計</t>
  </si>
  <si>
    <t>勞      動      基     準     法</t>
  </si>
  <si>
    <t xml:space="preserve">                                    勞                 動              基               準                 法 </t>
  </si>
  <si>
    <t>勞 基 法 施 行 細 則</t>
  </si>
  <si>
    <t>勞 工 退 休 金 條 例</t>
  </si>
  <si>
    <t>職工福利金
條           例</t>
  </si>
  <si>
    <t>勞   工   保  險   條   例</t>
  </si>
  <si>
    <t>就   業   保   險   法</t>
  </si>
  <si>
    <t>勞動檢查法</t>
  </si>
  <si>
    <t xml:space="preserve">計
</t>
  </si>
  <si>
    <t>處分率
(%)</t>
  </si>
  <si>
    <t xml:space="preserve">罰鍰告發
</t>
  </si>
  <si>
    <t>移送偵辦處分</t>
  </si>
  <si>
    <t>計</t>
  </si>
  <si>
    <t>第7條</t>
  </si>
  <si>
    <t>第9條
第1項</t>
  </si>
  <si>
    <t>第21條
第1項</t>
  </si>
  <si>
    <t>第22條
第2項</t>
  </si>
  <si>
    <t>第23條
第2項</t>
  </si>
  <si>
    <t>第24條</t>
  </si>
  <si>
    <t>第30條
第1項</t>
  </si>
  <si>
    <t>第30條
第5項</t>
  </si>
  <si>
    <t>第32條</t>
  </si>
  <si>
    <t>第49條
第1項</t>
  </si>
  <si>
    <t>第49條
第5項</t>
  </si>
  <si>
    <t>第65條</t>
  </si>
  <si>
    <t>第21條</t>
  </si>
  <si>
    <t>第37條</t>
  </si>
  <si>
    <t>第23條
第1項</t>
  </si>
  <si>
    <t>第14條
第1項</t>
  </si>
  <si>
    <t>第15條
第2項</t>
  </si>
  <si>
    <t>第5條</t>
  </si>
  <si>
    <t>第6條
第1項</t>
  </si>
  <si>
    <t>第11條</t>
  </si>
  <si>
    <t>第5條
第1項</t>
  </si>
  <si>
    <t>第6條
第3項</t>
  </si>
  <si>
    <t>第32條</t>
  </si>
  <si>
    <t xml:space="preserve">勞工名卡
</t>
  </si>
  <si>
    <t>勞動契約
訂        定</t>
  </si>
  <si>
    <t xml:space="preserve">基本工資
</t>
  </si>
  <si>
    <t>全        額
直接給付</t>
  </si>
  <si>
    <t xml:space="preserve">工資清冊
</t>
  </si>
  <si>
    <t>延        長
工時工資</t>
  </si>
  <si>
    <t>正        常
工作時間</t>
  </si>
  <si>
    <t>記載勞工
出勤情形</t>
  </si>
  <si>
    <t>延        長
工作時間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</si>
  <si>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</si>
  <si>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</si>
  <si>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</si>
  <si>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</si>
  <si>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</si>
  <si>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童        工
延時工作
</t>
  </si>
  <si>
    <t xml:space="preserve">童        工
夜間工作
</t>
  </si>
  <si>
    <t xml:space="preserve">女        工
夜間工作
</t>
  </si>
  <si>
    <t xml:space="preserve">妊娠或哺乳
女        工
夜間工作
</t>
  </si>
  <si>
    <t xml:space="preserve">產  假  及
產假工資
</t>
  </si>
  <si>
    <t xml:space="preserve">技  術  生
訓練契約
</t>
  </si>
  <si>
    <t xml:space="preserve">技  術  生
招收人數
</t>
  </si>
  <si>
    <t xml:space="preserve">工作規則
</t>
  </si>
  <si>
    <t xml:space="preserve">未  舉  辦
勞資會議
</t>
  </si>
  <si>
    <t xml:space="preserve">岀勤時間
</t>
  </si>
  <si>
    <t xml:space="preserve">工作規則
修        正
</t>
  </si>
  <si>
    <t>防治措施
、申訴及
懲戒辦法</t>
  </si>
  <si>
    <t xml:space="preserve">留職停薪
</t>
  </si>
  <si>
    <t xml:space="preserve">哺乳時間
</t>
  </si>
  <si>
    <t xml:space="preserve">調整工作
時        間
</t>
  </si>
  <si>
    <t xml:space="preserve">家    庭
照顧假
</t>
  </si>
  <si>
    <t xml:space="preserve">托兒設施
或  措  施
</t>
  </si>
  <si>
    <t>提繳勞工個人
退休金</t>
  </si>
  <si>
    <t xml:space="preserve">月提繳工資
</t>
  </si>
  <si>
    <t>未依限辦理
提(停)繳手續</t>
  </si>
  <si>
    <t>職工福利
委員會</t>
  </si>
  <si>
    <t xml:space="preserve">未依法投保
</t>
  </si>
  <si>
    <t xml:space="preserve">未於到職當日
申報勞工參加
勞工保險
</t>
  </si>
  <si>
    <t xml:space="preserve">未按實申報
投保薪資
</t>
  </si>
  <si>
    <t xml:space="preserve">未依規定參加
就業保險
</t>
  </si>
  <si>
    <t xml:space="preserve">未於到職當日
申報勞工參加
就業保險
</t>
  </si>
  <si>
    <t xml:space="preserve">申訴管道
</t>
  </si>
  <si>
    <t>總                                           計</t>
  </si>
  <si>
    <t>第1次國道客運駕駛員工時專案檢查</t>
  </si>
  <si>
    <t>零售量販業勞動條件專案檢查</t>
  </si>
  <si>
    <t>私立幼兒園勞動條件專案檢查</t>
  </si>
  <si>
    <t>保全服務業勞動條件專案檢查</t>
  </si>
  <si>
    <t>儲配運輸物流與汽車貨運業勞動條件專案檢查</t>
  </si>
  <si>
    <t>會計服務業勞動條件專案檢查</t>
  </si>
  <si>
    <t>養護機構勞動條件檢查</t>
  </si>
  <si>
    <t>建教生專案檢查</t>
  </si>
  <si>
    <t>勞動派遣專案檢查</t>
  </si>
  <si>
    <t>製造業(電子業)工作時間專案檢查</t>
  </si>
  <si>
    <t>第2次國道客運駕駛員工時專案檢查</t>
  </si>
  <si>
    <t>第2次國道客運駕駛員工時專案檢查複查</t>
  </si>
  <si>
    <t xml:space="preserve">
</t>
  </si>
  <si>
    <t xml:space="preserve">            </t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</si>
  <si>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</si>
  <si>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</si>
  <si>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</si>
  <si>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</si>
  <si>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</si>
  <si>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</si>
  <si>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第40條</t>
  </si>
  <si>
    <t xml:space="preserve">停止例假未
加給工資
</t>
  </si>
  <si>
    <t>第6條</t>
  </si>
  <si>
    <t>退休金提撥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</si>
</sst>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_ "/>
  </numFmts>
  <fonts count="3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13" xfId="0" applyNumberFormat="1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91" fontId="11" fillId="0" borderId="0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93" fontId="8" fillId="0" borderId="23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12" t="s">
        <v>181</v>
      </c>
      <c r="B1" s="112"/>
      <c r="C1" s="112"/>
      <c r="D1" s="112"/>
      <c r="E1" s="112"/>
      <c r="F1" s="112"/>
      <c r="G1" s="112"/>
    </row>
    <row r="2" spans="1:7" s="15" customFormat="1" ht="12.75" customHeight="1" thickBot="1">
      <c r="A2" s="118" t="s">
        <v>521</v>
      </c>
      <c r="B2" s="118"/>
      <c r="C2" s="118"/>
      <c r="D2" s="118"/>
      <c r="E2" s="118"/>
      <c r="F2" s="118"/>
      <c r="G2" s="16" t="s">
        <v>117</v>
      </c>
    </row>
    <row r="3" spans="1:7" s="14" customFormat="1" ht="15" customHeight="1">
      <c r="A3" s="108" t="s">
        <v>179</v>
      </c>
      <c r="B3" s="113" t="s">
        <v>180</v>
      </c>
      <c r="C3" s="115" t="s">
        <v>182</v>
      </c>
      <c r="D3" s="115"/>
      <c r="E3" s="116" t="s">
        <v>183</v>
      </c>
      <c r="F3" s="117"/>
      <c r="G3" s="117"/>
    </row>
    <row r="4" spans="1:7" s="3" customFormat="1" ht="21.75" customHeight="1" thickBot="1">
      <c r="A4" s="109"/>
      <c r="B4" s="114"/>
      <c r="C4" s="17" t="s">
        <v>184</v>
      </c>
      <c r="D4" s="17" t="s">
        <v>125</v>
      </c>
      <c r="E4" s="18" t="s">
        <v>185</v>
      </c>
      <c r="F4" s="18" t="s">
        <v>126</v>
      </c>
      <c r="G4" s="19" t="s">
        <v>127</v>
      </c>
    </row>
    <row r="5" spans="1:7" s="2" customFormat="1" ht="15" customHeight="1">
      <c r="A5" s="20" t="s">
        <v>186</v>
      </c>
      <c r="B5" s="12">
        <f>SUM(B6+B7+B8,B36:B51)</f>
        <v>102286</v>
      </c>
      <c r="C5" s="12">
        <f>SUM(C6+C7+C8,C36:C51)</f>
        <v>71335</v>
      </c>
      <c r="D5" s="13">
        <f aca="true" t="shared" si="0" ref="D5:D51">IF(C5&gt;B5,999,IF(B5=0,0,C5/B5*100))</f>
        <v>69.74072698120955</v>
      </c>
      <c r="E5" s="12">
        <f>SUM(E6+E7+E8,E36:E51)</f>
        <v>30951</v>
      </c>
      <c r="F5" s="13">
        <f aca="true" t="shared" si="1" ref="F5:F51">IF(E5&gt;B5,999,IF(B5=0,0,E5/B5*100))</f>
        <v>30.25927301879045</v>
      </c>
      <c r="G5" s="13">
        <f aca="true" t="shared" si="2" ref="G5:G51">IF(C5=0,0,E5/C5*100)</f>
        <v>43.38823859255625</v>
      </c>
    </row>
    <row r="6" spans="1:7" s="2" customFormat="1" ht="14.25" customHeight="1">
      <c r="A6" s="20" t="s">
        <v>118</v>
      </c>
      <c r="B6" s="12">
        <f>SUM(C6+E6)</f>
        <v>67</v>
      </c>
      <c r="C6" s="12">
        <v>57</v>
      </c>
      <c r="D6" s="13">
        <f t="shared" si="0"/>
        <v>85.07462686567165</v>
      </c>
      <c r="E6" s="12">
        <v>10</v>
      </c>
      <c r="F6" s="13">
        <f t="shared" si="1"/>
        <v>14.925373134328357</v>
      </c>
      <c r="G6" s="13">
        <f t="shared" si="2"/>
        <v>17.543859649122805</v>
      </c>
    </row>
    <row r="7" spans="1:7" s="2" customFormat="1" ht="11.25" customHeight="1">
      <c r="A7" s="20" t="s">
        <v>119</v>
      </c>
      <c r="B7" s="12">
        <f>SUM(C7+E7)</f>
        <v>145</v>
      </c>
      <c r="C7" s="12">
        <v>121</v>
      </c>
      <c r="D7" s="13">
        <f t="shared" si="0"/>
        <v>83.44827586206897</v>
      </c>
      <c r="E7" s="12">
        <v>24</v>
      </c>
      <c r="F7" s="13">
        <f t="shared" si="1"/>
        <v>16.551724137931036</v>
      </c>
      <c r="G7" s="13">
        <f t="shared" si="2"/>
        <v>19.834710743801654</v>
      </c>
    </row>
    <row r="8" spans="1:7" s="2" customFormat="1" ht="14.25" customHeight="1">
      <c r="A8" s="20" t="s">
        <v>120</v>
      </c>
      <c r="B8" s="12">
        <f>SUM(B9:B35)</f>
        <v>30490</v>
      </c>
      <c r="C8" s="12">
        <f>SUM(C9:C35)</f>
        <v>24434</v>
      </c>
      <c r="D8" s="13">
        <f t="shared" si="0"/>
        <v>80.1377500819941</v>
      </c>
      <c r="E8" s="12">
        <f>SUM(E9:E35)</f>
        <v>6056</v>
      </c>
      <c r="F8" s="13">
        <f t="shared" si="1"/>
        <v>19.862249918005904</v>
      </c>
      <c r="G8" s="13">
        <f t="shared" si="2"/>
        <v>24.785135466972253</v>
      </c>
    </row>
    <row r="9" spans="1:7" s="2" customFormat="1" ht="11.25" customHeight="1">
      <c r="A9" s="36" t="s">
        <v>359</v>
      </c>
      <c r="B9" s="12">
        <f aca="true" t="shared" si="3" ref="B9:B48">SUM(C9+E9)</f>
        <v>1487</v>
      </c>
      <c r="C9" s="12">
        <v>1288</v>
      </c>
      <c r="D9" s="13">
        <f t="shared" si="0"/>
        <v>86.61735036987223</v>
      </c>
      <c r="E9" s="12">
        <v>199</v>
      </c>
      <c r="F9" s="13">
        <f t="shared" si="1"/>
        <v>13.382649630127775</v>
      </c>
      <c r="G9" s="13">
        <f t="shared" si="2"/>
        <v>15.450310559006212</v>
      </c>
    </row>
    <row r="10" spans="1:7" s="2" customFormat="1" ht="11.25" customHeight="1">
      <c r="A10" s="36" t="s">
        <v>360</v>
      </c>
      <c r="B10" s="12">
        <f t="shared" si="3"/>
        <v>267</v>
      </c>
      <c r="C10" s="12">
        <v>217</v>
      </c>
      <c r="D10" s="13">
        <f t="shared" si="0"/>
        <v>81.27340823970037</v>
      </c>
      <c r="E10" s="12">
        <v>50</v>
      </c>
      <c r="F10" s="13">
        <f t="shared" si="1"/>
        <v>18.726591760299627</v>
      </c>
      <c r="G10" s="13">
        <f t="shared" si="2"/>
        <v>23.04147465437788</v>
      </c>
    </row>
    <row r="11" spans="1:7" s="2" customFormat="1" ht="11.25" customHeight="1">
      <c r="A11" s="36" t="s">
        <v>361</v>
      </c>
      <c r="B11" s="12">
        <f t="shared" si="3"/>
        <v>8</v>
      </c>
      <c r="C11" s="12">
        <v>7</v>
      </c>
      <c r="D11" s="13">
        <f t="shared" si="0"/>
        <v>87.5</v>
      </c>
      <c r="E11" s="12">
        <v>1</v>
      </c>
      <c r="F11" s="13">
        <f t="shared" si="1"/>
        <v>12.5</v>
      </c>
      <c r="G11" s="13">
        <f t="shared" si="2"/>
        <v>14.285714285714285</v>
      </c>
    </row>
    <row r="12" spans="1:7" s="2" customFormat="1" ht="11.25" customHeight="1">
      <c r="A12" s="36" t="s">
        <v>187</v>
      </c>
      <c r="B12" s="12">
        <f t="shared" si="3"/>
        <v>936</v>
      </c>
      <c r="C12" s="12">
        <v>766</v>
      </c>
      <c r="D12" s="13">
        <f t="shared" si="0"/>
        <v>81.83760683760684</v>
      </c>
      <c r="E12" s="12">
        <v>170</v>
      </c>
      <c r="F12" s="13">
        <f t="shared" si="1"/>
        <v>18.162393162393162</v>
      </c>
      <c r="G12" s="13">
        <f t="shared" si="2"/>
        <v>22.193211488250654</v>
      </c>
    </row>
    <row r="13" spans="1:7" s="2" customFormat="1" ht="11.25" customHeight="1">
      <c r="A13" s="36" t="s">
        <v>362</v>
      </c>
      <c r="B13" s="12">
        <f t="shared" si="3"/>
        <v>109</v>
      </c>
      <c r="C13" s="12">
        <v>91</v>
      </c>
      <c r="D13" s="13">
        <f t="shared" si="0"/>
        <v>83.4862385321101</v>
      </c>
      <c r="E13" s="12">
        <v>18</v>
      </c>
      <c r="F13" s="13">
        <f t="shared" si="1"/>
        <v>16.51376146788991</v>
      </c>
      <c r="G13" s="13">
        <f t="shared" si="2"/>
        <v>19.78021978021978</v>
      </c>
    </row>
    <row r="14" spans="1:7" s="2" customFormat="1" ht="11.25" customHeight="1">
      <c r="A14" s="36" t="s">
        <v>188</v>
      </c>
      <c r="B14" s="12">
        <f t="shared" si="3"/>
        <v>199</v>
      </c>
      <c r="C14" s="12">
        <v>155</v>
      </c>
      <c r="D14" s="13">
        <f t="shared" si="0"/>
        <v>77.88944723618091</v>
      </c>
      <c r="E14" s="12">
        <v>44</v>
      </c>
      <c r="F14" s="13">
        <f t="shared" si="1"/>
        <v>22.110552763819097</v>
      </c>
      <c r="G14" s="13">
        <f t="shared" si="2"/>
        <v>28.387096774193548</v>
      </c>
    </row>
    <row r="15" spans="1:7" s="2" customFormat="1" ht="11.25" customHeight="1">
      <c r="A15" s="36" t="s">
        <v>189</v>
      </c>
      <c r="B15" s="12">
        <f t="shared" si="3"/>
        <v>125</v>
      </c>
      <c r="C15" s="12">
        <v>104</v>
      </c>
      <c r="D15" s="13">
        <f t="shared" si="0"/>
        <v>83.2</v>
      </c>
      <c r="E15" s="12">
        <v>21</v>
      </c>
      <c r="F15" s="13">
        <f t="shared" si="1"/>
        <v>16.8</v>
      </c>
      <c r="G15" s="13">
        <f t="shared" si="2"/>
        <v>20.192307692307693</v>
      </c>
    </row>
    <row r="16" spans="1:7" s="2" customFormat="1" ht="11.25" customHeight="1">
      <c r="A16" s="36" t="s">
        <v>190</v>
      </c>
      <c r="B16" s="12">
        <f t="shared" si="3"/>
        <v>533</v>
      </c>
      <c r="C16" s="12">
        <v>444</v>
      </c>
      <c r="D16" s="13">
        <f t="shared" si="0"/>
        <v>83.30206378986867</v>
      </c>
      <c r="E16" s="12">
        <v>89</v>
      </c>
      <c r="F16" s="13">
        <f t="shared" si="1"/>
        <v>16.69793621013133</v>
      </c>
      <c r="G16" s="13">
        <f t="shared" si="2"/>
        <v>20.045045045045047</v>
      </c>
    </row>
    <row r="17" spans="1:7" s="2" customFormat="1" ht="11.25" customHeight="1">
      <c r="A17" s="36" t="s">
        <v>363</v>
      </c>
      <c r="B17" s="12">
        <f t="shared" si="3"/>
        <v>218</v>
      </c>
      <c r="C17" s="12">
        <v>192</v>
      </c>
      <c r="D17" s="13">
        <f t="shared" si="0"/>
        <v>88.07339449541286</v>
      </c>
      <c r="E17" s="12">
        <v>26</v>
      </c>
      <c r="F17" s="13">
        <f t="shared" si="1"/>
        <v>11.926605504587156</v>
      </c>
      <c r="G17" s="13">
        <f t="shared" si="2"/>
        <v>13.541666666666666</v>
      </c>
    </row>
    <row r="18" spans="1:7" s="2" customFormat="1" ht="11.25" customHeight="1">
      <c r="A18" s="36" t="s">
        <v>193</v>
      </c>
      <c r="B18" s="12">
        <f>SUM(C18+E18)</f>
        <v>332</v>
      </c>
      <c r="C18" s="12">
        <v>217</v>
      </c>
      <c r="D18" s="13">
        <f>IF(C18&gt;B18,999,IF(B18=0,0,C18/B18*100))</f>
        <v>65.36144578313254</v>
      </c>
      <c r="E18" s="12">
        <v>115</v>
      </c>
      <c r="F18" s="13">
        <f>IF(E18&gt;B18,999,IF(B18=0,0,E18/B18*100))</f>
        <v>34.63855421686747</v>
      </c>
      <c r="G18" s="13">
        <f>IF(C18=0,0,E18/C18*100)</f>
        <v>52.995391705069125</v>
      </c>
    </row>
    <row r="19" spans="1:7" s="2" customFormat="1" ht="11.25" customHeight="1">
      <c r="A19" s="36" t="s">
        <v>191</v>
      </c>
      <c r="B19" s="12">
        <f t="shared" si="3"/>
        <v>2414</v>
      </c>
      <c r="C19" s="12">
        <v>1634</v>
      </c>
      <c r="D19" s="13">
        <f t="shared" si="0"/>
        <v>67.68848384424192</v>
      </c>
      <c r="E19" s="12">
        <v>780</v>
      </c>
      <c r="F19" s="13">
        <f t="shared" si="1"/>
        <v>32.31151615575808</v>
      </c>
      <c r="G19" s="13">
        <f t="shared" si="2"/>
        <v>47.735618115055075</v>
      </c>
    </row>
    <row r="20" spans="1:7" s="2" customFormat="1" ht="11.25" customHeight="1">
      <c r="A20" s="36" t="s">
        <v>192</v>
      </c>
      <c r="B20" s="12">
        <f t="shared" si="3"/>
        <v>3003</v>
      </c>
      <c r="C20" s="12">
        <v>2361</v>
      </c>
      <c r="D20" s="13">
        <f t="shared" si="0"/>
        <v>78.62137862137862</v>
      </c>
      <c r="E20" s="12">
        <v>642</v>
      </c>
      <c r="F20" s="13">
        <f t="shared" si="1"/>
        <v>21.37862137862138</v>
      </c>
      <c r="G20" s="13">
        <f t="shared" si="2"/>
        <v>27.19186785260483</v>
      </c>
    </row>
    <row r="21" spans="1:7" s="2" customFormat="1" ht="11.25" customHeight="1">
      <c r="A21" s="36" t="s">
        <v>364</v>
      </c>
      <c r="B21" s="12">
        <f t="shared" si="3"/>
        <v>297</v>
      </c>
      <c r="C21" s="12">
        <v>265</v>
      </c>
      <c r="D21" s="13">
        <f t="shared" si="0"/>
        <v>89.22558922558923</v>
      </c>
      <c r="E21" s="12">
        <v>32</v>
      </c>
      <c r="F21" s="13">
        <f t="shared" si="1"/>
        <v>10.774410774410773</v>
      </c>
      <c r="G21" s="13">
        <f t="shared" si="2"/>
        <v>12.075471698113208</v>
      </c>
    </row>
    <row r="22" spans="1:7" s="2" customFormat="1" ht="14.25" customHeight="1">
      <c r="A22" s="36" t="s">
        <v>194</v>
      </c>
      <c r="B22" s="12">
        <f t="shared" si="3"/>
        <v>516</v>
      </c>
      <c r="C22" s="12">
        <v>414</v>
      </c>
      <c r="D22" s="13">
        <f t="shared" si="0"/>
        <v>80.23255813953489</v>
      </c>
      <c r="E22" s="12">
        <v>102</v>
      </c>
      <c r="F22" s="13">
        <f t="shared" si="1"/>
        <v>19.767441860465116</v>
      </c>
      <c r="G22" s="13">
        <f t="shared" si="2"/>
        <v>24.637681159420293</v>
      </c>
    </row>
    <row r="23" spans="1:7" s="2" customFormat="1" ht="11.25" customHeight="1">
      <c r="A23" s="36" t="s">
        <v>195</v>
      </c>
      <c r="B23" s="12">
        <f t="shared" si="3"/>
        <v>1644</v>
      </c>
      <c r="C23" s="12">
        <v>1270</v>
      </c>
      <c r="D23" s="13">
        <f t="shared" si="0"/>
        <v>77.25060827250608</v>
      </c>
      <c r="E23" s="12">
        <v>374</v>
      </c>
      <c r="F23" s="13">
        <f t="shared" si="1"/>
        <v>22.74939172749392</v>
      </c>
      <c r="G23" s="13">
        <f t="shared" si="2"/>
        <v>29.448818897637796</v>
      </c>
    </row>
    <row r="24" spans="1:7" s="2" customFormat="1" ht="11.25" customHeight="1">
      <c r="A24" s="36" t="s">
        <v>196</v>
      </c>
      <c r="B24" s="12">
        <f>SUM(C24+E24)</f>
        <v>1766</v>
      </c>
      <c r="C24" s="12">
        <v>1342</v>
      </c>
      <c r="D24" s="13">
        <f>IF(C24&gt;B24,999,IF(B24=0,0,C24/B24*100))</f>
        <v>75.99093997734995</v>
      </c>
      <c r="E24" s="12">
        <v>424</v>
      </c>
      <c r="F24" s="13">
        <f>IF(E24&gt;B24,999,IF(B24=0,0,E24/B24*100))</f>
        <v>24.009060022650054</v>
      </c>
      <c r="G24" s="13">
        <f>IF(C24=0,0,E24/C24*100)</f>
        <v>31.594634873323397</v>
      </c>
    </row>
    <row r="25" spans="1:7" s="2" customFormat="1" ht="11.25" customHeight="1">
      <c r="A25" s="36" t="s">
        <v>384</v>
      </c>
      <c r="B25" s="12">
        <f>SUM(C25+E25)</f>
        <v>1784</v>
      </c>
      <c r="C25" s="12">
        <v>1216</v>
      </c>
      <c r="D25" s="13">
        <f>IF(C25&gt;B25,999,IF(B25=0,0,C25/B25*100))</f>
        <v>68.16143497757847</v>
      </c>
      <c r="E25" s="12">
        <v>568</v>
      </c>
      <c r="F25" s="13">
        <f>IF(E25&gt;B25,999,IF(B25=0,0,E25/B25*100))</f>
        <v>31.838565022421523</v>
      </c>
      <c r="G25" s="13">
        <f>IF(C25=0,0,E25/C25*100)</f>
        <v>46.71052631578947</v>
      </c>
    </row>
    <row r="26" spans="1:7" s="2" customFormat="1" ht="11.25" customHeight="1">
      <c r="A26" s="36" t="s">
        <v>197</v>
      </c>
      <c r="B26" s="12">
        <f t="shared" si="3"/>
        <v>4935</v>
      </c>
      <c r="C26" s="12">
        <v>4019</v>
      </c>
      <c r="D26" s="13">
        <f t="shared" si="0"/>
        <v>81.43870314083081</v>
      </c>
      <c r="E26" s="12">
        <v>916</v>
      </c>
      <c r="F26" s="13">
        <f t="shared" si="1"/>
        <v>18.5612968591692</v>
      </c>
      <c r="G26" s="13">
        <f t="shared" si="2"/>
        <v>22.79173923861657</v>
      </c>
    </row>
    <row r="27" spans="1:7" s="2" customFormat="1" ht="11.25" customHeight="1">
      <c r="A27" s="36" t="s">
        <v>198</v>
      </c>
      <c r="B27" s="12">
        <f t="shared" si="3"/>
        <v>3365</v>
      </c>
      <c r="C27" s="12">
        <v>2964</v>
      </c>
      <c r="D27" s="13">
        <f t="shared" si="0"/>
        <v>88.08320950965825</v>
      </c>
      <c r="E27" s="12">
        <v>401</v>
      </c>
      <c r="F27" s="13">
        <f t="shared" si="1"/>
        <v>11.916790490341754</v>
      </c>
      <c r="G27" s="13">
        <f t="shared" si="2"/>
        <v>13.529014844804319</v>
      </c>
    </row>
    <row r="28" spans="1:7" s="2" customFormat="1" ht="11.25" customHeight="1">
      <c r="A28" s="36" t="s">
        <v>365</v>
      </c>
      <c r="B28" s="12">
        <f t="shared" si="3"/>
        <v>723</v>
      </c>
      <c r="C28" s="12">
        <v>621</v>
      </c>
      <c r="D28" s="13">
        <f t="shared" si="0"/>
        <v>85.89211618257261</v>
      </c>
      <c r="E28" s="12">
        <v>102</v>
      </c>
      <c r="F28" s="13">
        <f t="shared" si="1"/>
        <v>14.107883817427386</v>
      </c>
      <c r="G28" s="13">
        <f t="shared" si="2"/>
        <v>16.425120772946862</v>
      </c>
    </row>
    <row r="29" spans="1:7" s="2" customFormat="1" ht="11.25" customHeight="1">
      <c r="A29" s="37" t="s">
        <v>366</v>
      </c>
      <c r="B29" s="12">
        <f t="shared" si="3"/>
        <v>787</v>
      </c>
      <c r="C29" s="12">
        <v>661</v>
      </c>
      <c r="D29" s="13">
        <f t="shared" si="0"/>
        <v>83.98983481575604</v>
      </c>
      <c r="E29" s="12">
        <v>126</v>
      </c>
      <c r="F29" s="13">
        <f t="shared" si="1"/>
        <v>16.010165184243967</v>
      </c>
      <c r="G29" s="13">
        <f t="shared" si="2"/>
        <v>19.062027231467475</v>
      </c>
    </row>
    <row r="30" spans="1:7" s="2" customFormat="1" ht="11.25" customHeight="1">
      <c r="A30" s="37" t="s">
        <v>367</v>
      </c>
      <c r="B30" s="12">
        <f t="shared" si="3"/>
        <v>2685</v>
      </c>
      <c r="C30" s="12">
        <v>2268</v>
      </c>
      <c r="D30" s="13">
        <f t="shared" si="0"/>
        <v>84.46927374301676</v>
      </c>
      <c r="E30" s="12">
        <v>417</v>
      </c>
      <c r="F30" s="13">
        <f t="shared" si="1"/>
        <v>15.53072625698324</v>
      </c>
      <c r="G30" s="13">
        <f t="shared" si="2"/>
        <v>18.386243386243386</v>
      </c>
    </row>
    <row r="31" spans="1:7" s="2" customFormat="1" ht="11.25" customHeight="1">
      <c r="A31" s="37" t="s">
        <v>368</v>
      </c>
      <c r="B31" s="12">
        <f t="shared" si="3"/>
        <v>711</v>
      </c>
      <c r="C31" s="12">
        <v>587</v>
      </c>
      <c r="D31" s="13">
        <f t="shared" si="0"/>
        <v>82.55977496483825</v>
      </c>
      <c r="E31" s="12">
        <v>124</v>
      </c>
      <c r="F31" s="13">
        <f t="shared" si="1"/>
        <v>17.440225035161745</v>
      </c>
      <c r="G31" s="13">
        <f t="shared" si="2"/>
        <v>21.12436115843271</v>
      </c>
    </row>
    <row r="32" spans="1:7" s="2" customFormat="1" ht="11.25" customHeight="1">
      <c r="A32" s="36" t="s">
        <v>369</v>
      </c>
      <c r="B32" s="12">
        <f t="shared" si="3"/>
        <v>795</v>
      </c>
      <c r="C32" s="12">
        <v>627</v>
      </c>
      <c r="D32" s="13">
        <f t="shared" si="0"/>
        <v>78.8679245283019</v>
      </c>
      <c r="E32" s="12">
        <v>168</v>
      </c>
      <c r="F32" s="13">
        <f t="shared" si="1"/>
        <v>21.132075471698116</v>
      </c>
      <c r="G32" s="13">
        <f t="shared" si="2"/>
        <v>26.794258373205743</v>
      </c>
    </row>
    <row r="33" spans="1:7" s="2" customFormat="1" ht="11.25" customHeight="1">
      <c r="A33" s="36" t="s">
        <v>370</v>
      </c>
      <c r="B33" s="12">
        <f t="shared" si="3"/>
        <v>189</v>
      </c>
      <c r="C33" s="12">
        <v>147</v>
      </c>
      <c r="D33" s="13">
        <f t="shared" si="0"/>
        <v>77.77777777777779</v>
      </c>
      <c r="E33" s="12">
        <v>42</v>
      </c>
      <c r="F33" s="13">
        <f t="shared" si="1"/>
        <v>22.22222222222222</v>
      </c>
      <c r="G33" s="13">
        <f t="shared" si="2"/>
        <v>28.57142857142857</v>
      </c>
    </row>
    <row r="34" spans="1:7" s="2" customFormat="1" ht="11.25" customHeight="1">
      <c r="A34" s="36" t="s">
        <v>371</v>
      </c>
      <c r="B34" s="12">
        <f t="shared" si="3"/>
        <v>560</v>
      </c>
      <c r="C34" s="12">
        <v>474</v>
      </c>
      <c r="D34" s="13">
        <f t="shared" si="0"/>
        <v>84.64285714285714</v>
      </c>
      <c r="E34" s="12">
        <v>86</v>
      </c>
      <c r="F34" s="13">
        <f t="shared" si="1"/>
        <v>15.357142857142858</v>
      </c>
      <c r="G34" s="13">
        <f t="shared" si="2"/>
        <v>18.143459915611814</v>
      </c>
    </row>
    <row r="35" spans="1:7" s="2" customFormat="1" ht="11.25" customHeight="1">
      <c r="A35" s="36" t="s">
        <v>372</v>
      </c>
      <c r="B35" s="12">
        <f t="shared" si="3"/>
        <v>102</v>
      </c>
      <c r="C35" s="12">
        <v>83</v>
      </c>
      <c r="D35" s="13">
        <f t="shared" si="0"/>
        <v>81.37254901960785</v>
      </c>
      <c r="E35" s="12">
        <v>19</v>
      </c>
      <c r="F35" s="13">
        <f t="shared" si="1"/>
        <v>18.627450980392158</v>
      </c>
      <c r="G35" s="13">
        <f t="shared" si="2"/>
        <v>22.89156626506024</v>
      </c>
    </row>
    <row r="36" spans="1:7" s="2" customFormat="1" ht="14.25" customHeight="1">
      <c r="A36" s="35" t="s">
        <v>383</v>
      </c>
      <c r="B36" s="12">
        <f t="shared" si="3"/>
        <v>1004</v>
      </c>
      <c r="C36" s="12">
        <v>648</v>
      </c>
      <c r="D36" s="13">
        <f t="shared" si="0"/>
        <v>64.5418326693227</v>
      </c>
      <c r="E36" s="12">
        <v>356</v>
      </c>
      <c r="F36" s="13">
        <f t="shared" si="1"/>
        <v>35.45816733067729</v>
      </c>
      <c r="G36" s="13">
        <f t="shared" si="2"/>
        <v>54.93827160493827</v>
      </c>
    </row>
    <row r="37" spans="1:7" s="2" customFormat="1" ht="11.25" customHeight="1">
      <c r="A37" s="35" t="s">
        <v>373</v>
      </c>
      <c r="B37" s="12">
        <f t="shared" si="3"/>
        <v>667</v>
      </c>
      <c r="C37" s="12">
        <v>546</v>
      </c>
      <c r="D37" s="13">
        <f t="shared" si="0"/>
        <v>81.85907046476761</v>
      </c>
      <c r="E37" s="12">
        <v>121</v>
      </c>
      <c r="F37" s="13">
        <f t="shared" si="1"/>
        <v>18.140929535232384</v>
      </c>
      <c r="G37" s="13">
        <f t="shared" si="2"/>
        <v>22.16117216117216</v>
      </c>
    </row>
    <row r="38" spans="1:7" s="2" customFormat="1" ht="11.25" customHeight="1">
      <c r="A38" s="35" t="s">
        <v>375</v>
      </c>
      <c r="B38" s="12">
        <f>SUM(C38+E38)</f>
        <v>55582</v>
      </c>
      <c r="C38" s="12">
        <v>34633</v>
      </c>
      <c r="D38" s="13">
        <f>IF(C38&gt;B38,999,IF(B38=0,0,C38/B38*100))</f>
        <v>62.30974056349178</v>
      </c>
      <c r="E38" s="12">
        <v>20949</v>
      </c>
      <c r="F38" s="13">
        <f>IF(E38&gt;B38,999,IF(B38=0,0,E38/B38*100))</f>
        <v>37.69025943650822</v>
      </c>
      <c r="G38" s="13">
        <f>IF(C38=0,0,E38/C38*100)</f>
        <v>60.48855138163024</v>
      </c>
    </row>
    <row r="39" spans="1:7" s="2" customFormat="1" ht="11.25" customHeight="1">
      <c r="A39" s="35" t="s">
        <v>473</v>
      </c>
      <c r="B39" s="12">
        <f>SUM(C39+E39)</f>
        <v>3385</v>
      </c>
      <c r="C39" s="12">
        <v>2816</v>
      </c>
      <c r="D39" s="13">
        <f>IF(C39&gt;B39,999,IF(B39=0,0,C39/B39*100))</f>
        <v>83.19054652880354</v>
      </c>
      <c r="E39" s="12">
        <v>569</v>
      </c>
      <c r="F39" s="13">
        <f>IF(E39&gt;B39,999,IF(B39=0,0,E39/B39*100))</f>
        <v>16.809453471196456</v>
      </c>
      <c r="G39" s="13">
        <f>IF(C39=0,0,E39/C39*100)</f>
        <v>20.20596590909091</v>
      </c>
    </row>
    <row r="40" spans="1:7" s="2" customFormat="1" ht="11.25" customHeight="1">
      <c r="A40" s="35" t="s">
        <v>374</v>
      </c>
      <c r="B40" s="12">
        <f>SUM(C40+E40)</f>
        <v>2275</v>
      </c>
      <c r="C40" s="12">
        <v>1638</v>
      </c>
      <c r="D40" s="13">
        <f>IF(C40&gt;B40,999,IF(B40=0,0,C40/B40*100))</f>
        <v>72</v>
      </c>
      <c r="E40" s="12">
        <v>637</v>
      </c>
      <c r="F40" s="13">
        <f>IF(E40&gt;B40,999,IF(B40=0,0,E40/B40*100))</f>
        <v>28.000000000000004</v>
      </c>
      <c r="G40" s="13">
        <f>IF(C40=0,0,E40/C40*100)</f>
        <v>38.88888888888889</v>
      </c>
    </row>
    <row r="41" spans="1:7" s="2" customFormat="1" ht="11.25" customHeight="1">
      <c r="A41" s="35" t="s">
        <v>122</v>
      </c>
      <c r="B41" s="12">
        <f t="shared" si="3"/>
        <v>1913</v>
      </c>
      <c r="C41" s="12">
        <v>1492</v>
      </c>
      <c r="D41" s="13">
        <f t="shared" si="0"/>
        <v>77.99268165185572</v>
      </c>
      <c r="E41" s="12">
        <v>421</v>
      </c>
      <c r="F41" s="13">
        <f aca="true" t="shared" si="4" ref="F41:F46">IF(E41&gt;B41,999,IF(B41=0,0,E41/B41*100))</f>
        <v>22.007318348144274</v>
      </c>
      <c r="G41" s="13">
        <f aca="true" t="shared" si="5" ref="G41:G46">IF(C41=0,0,E41/C41*100)</f>
        <v>28.217158176943702</v>
      </c>
    </row>
    <row r="42" spans="1:7" s="2" customFormat="1" ht="11.25" customHeight="1">
      <c r="A42" s="35" t="s">
        <v>472</v>
      </c>
      <c r="B42" s="12">
        <f t="shared" si="3"/>
        <v>421</v>
      </c>
      <c r="C42" s="12">
        <v>383</v>
      </c>
      <c r="D42" s="13">
        <f t="shared" si="0"/>
        <v>90.97387173396675</v>
      </c>
      <c r="E42" s="12">
        <v>38</v>
      </c>
      <c r="F42" s="13">
        <f t="shared" si="4"/>
        <v>9.026128266033254</v>
      </c>
      <c r="G42" s="13">
        <f t="shared" si="5"/>
        <v>9.921671018276761</v>
      </c>
    </row>
    <row r="43" spans="1:7" s="2" customFormat="1" ht="11.25" customHeight="1">
      <c r="A43" s="35" t="s">
        <v>123</v>
      </c>
      <c r="B43" s="12">
        <f t="shared" si="3"/>
        <v>145</v>
      </c>
      <c r="C43" s="12">
        <v>137</v>
      </c>
      <c r="D43" s="13">
        <f t="shared" si="0"/>
        <v>94.48275862068965</v>
      </c>
      <c r="E43" s="12">
        <v>8</v>
      </c>
      <c r="F43" s="13">
        <f t="shared" si="4"/>
        <v>5.517241379310345</v>
      </c>
      <c r="G43" s="13">
        <f t="shared" si="5"/>
        <v>5.839416058394161</v>
      </c>
    </row>
    <row r="44" spans="1:7" s="2" customFormat="1" ht="11.25" customHeight="1">
      <c r="A44" s="38" t="s">
        <v>471</v>
      </c>
      <c r="B44" s="12">
        <f t="shared" si="3"/>
        <v>266</v>
      </c>
      <c r="C44" s="12">
        <v>199</v>
      </c>
      <c r="D44" s="13">
        <f t="shared" si="0"/>
        <v>74.81203007518798</v>
      </c>
      <c r="E44" s="12">
        <v>67</v>
      </c>
      <c r="F44" s="13">
        <f t="shared" si="4"/>
        <v>25.18796992481203</v>
      </c>
      <c r="G44" s="13">
        <f t="shared" si="5"/>
        <v>33.66834170854271</v>
      </c>
    </row>
    <row r="45" spans="1:7" s="2" customFormat="1" ht="11.25" customHeight="1">
      <c r="A45" s="38" t="s">
        <v>470</v>
      </c>
      <c r="B45" s="12">
        <f t="shared" si="3"/>
        <v>983</v>
      </c>
      <c r="C45" s="12">
        <v>764</v>
      </c>
      <c r="D45" s="13">
        <f t="shared" si="0"/>
        <v>77.72126144455747</v>
      </c>
      <c r="E45" s="12">
        <v>219</v>
      </c>
      <c r="F45" s="13">
        <f t="shared" si="4"/>
        <v>22.278738555442523</v>
      </c>
      <c r="G45" s="13">
        <f t="shared" si="5"/>
        <v>28.664921465968586</v>
      </c>
    </row>
    <row r="46" spans="1:7" s="2" customFormat="1" ht="11.25" customHeight="1">
      <c r="A46" s="38" t="s">
        <v>469</v>
      </c>
      <c r="B46" s="12">
        <f t="shared" si="3"/>
        <v>2127</v>
      </c>
      <c r="C46" s="12">
        <v>1248</v>
      </c>
      <c r="D46" s="13">
        <f t="shared" si="0"/>
        <v>58.67418899858956</v>
      </c>
      <c r="E46" s="12">
        <v>879</v>
      </c>
      <c r="F46" s="13">
        <f t="shared" si="4"/>
        <v>41.32581100141044</v>
      </c>
      <c r="G46" s="13">
        <f t="shared" si="5"/>
        <v>70.4326923076923</v>
      </c>
    </row>
    <row r="47" spans="1:7" s="2" customFormat="1" ht="11.25" customHeight="1">
      <c r="A47" s="38" t="s">
        <v>468</v>
      </c>
      <c r="B47" s="12">
        <f t="shared" si="3"/>
        <v>240</v>
      </c>
      <c r="C47" s="12">
        <v>136</v>
      </c>
      <c r="D47" s="13">
        <f t="shared" si="0"/>
        <v>56.666666666666664</v>
      </c>
      <c r="E47" s="12">
        <v>104</v>
      </c>
      <c r="F47" s="13">
        <f t="shared" si="1"/>
        <v>43.333333333333336</v>
      </c>
      <c r="G47" s="13">
        <f t="shared" si="2"/>
        <v>76.47058823529412</v>
      </c>
    </row>
    <row r="48" spans="1:7" s="2" customFormat="1" ht="11.25" customHeight="1">
      <c r="A48" s="38" t="s">
        <v>467</v>
      </c>
      <c r="B48" s="12">
        <f t="shared" si="3"/>
        <v>682</v>
      </c>
      <c r="C48" s="12">
        <v>625</v>
      </c>
      <c r="D48" s="13">
        <f t="shared" si="0"/>
        <v>91.64222873900293</v>
      </c>
      <c r="E48" s="12">
        <v>57</v>
      </c>
      <c r="F48" s="13">
        <f t="shared" si="1"/>
        <v>8.357771260997067</v>
      </c>
      <c r="G48" s="13">
        <f t="shared" si="2"/>
        <v>9.120000000000001</v>
      </c>
    </row>
    <row r="49" spans="1:7" s="2" customFormat="1" ht="11.25" customHeight="1">
      <c r="A49" s="38" t="s">
        <v>466</v>
      </c>
      <c r="B49" s="12">
        <f>SUM(C49+E49)</f>
        <v>828</v>
      </c>
      <c r="C49" s="12">
        <v>665</v>
      </c>
      <c r="D49" s="13">
        <f t="shared" si="0"/>
        <v>80.31400966183575</v>
      </c>
      <c r="E49" s="12">
        <v>163</v>
      </c>
      <c r="F49" s="13">
        <f t="shared" si="1"/>
        <v>19.685990338164252</v>
      </c>
      <c r="G49" s="13">
        <f t="shared" si="2"/>
        <v>24.51127819548872</v>
      </c>
    </row>
    <row r="50" spans="1:7" s="2" customFormat="1" ht="11.25" customHeight="1">
      <c r="A50" s="38" t="s">
        <v>465</v>
      </c>
      <c r="B50" s="12">
        <f>SUM(C50+E50)</f>
        <v>242</v>
      </c>
      <c r="C50" s="12">
        <v>205</v>
      </c>
      <c r="D50" s="13">
        <f t="shared" si="0"/>
        <v>84.71074380165288</v>
      </c>
      <c r="E50" s="12">
        <v>37</v>
      </c>
      <c r="F50" s="13">
        <f t="shared" si="1"/>
        <v>15.289256198347106</v>
      </c>
      <c r="G50" s="13">
        <f t="shared" si="2"/>
        <v>18.048780487804876</v>
      </c>
    </row>
    <row r="51" spans="1:7" s="5" customFormat="1" ht="13.5" customHeight="1" thickBot="1">
      <c r="A51" s="35" t="s">
        <v>464</v>
      </c>
      <c r="B51" s="12">
        <f>SUM(C51+E51)</f>
        <v>824</v>
      </c>
      <c r="C51" s="12">
        <v>588</v>
      </c>
      <c r="D51" s="13">
        <f t="shared" si="0"/>
        <v>71.35922330097088</v>
      </c>
      <c r="E51" s="12">
        <v>236</v>
      </c>
      <c r="F51" s="13">
        <f t="shared" si="1"/>
        <v>28.640776699029125</v>
      </c>
      <c r="G51" s="13">
        <f t="shared" si="2"/>
        <v>40.136054421768705</v>
      </c>
    </row>
    <row r="52" spans="1:7" s="21" customFormat="1" ht="46.5" customHeight="1">
      <c r="A52" s="119" t="s">
        <v>474</v>
      </c>
      <c r="B52" s="119"/>
      <c r="C52" s="119"/>
      <c r="D52" s="119"/>
      <c r="E52" s="119"/>
      <c r="F52" s="119"/>
      <c r="G52" s="119"/>
    </row>
    <row r="53" s="2" customFormat="1" ht="9.75" customHeight="1"/>
    <row r="54" spans="1:7" s="2" customFormat="1" ht="13.5" customHeight="1">
      <c r="A54" s="110" t="s">
        <v>319</v>
      </c>
      <c r="B54" s="111"/>
      <c r="C54" s="111"/>
      <c r="D54" s="111"/>
      <c r="E54" s="111"/>
      <c r="F54" s="111"/>
      <c r="G54" s="111"/>
    </row>
  </sheetData>
  <sheetProtection/>
  <mergeCells count="8">
    <mergeCell ref="A3:A4"/>
    <mergeCell ref="A54:G54"/>
    <mergeCell ref="A1:G1"/>
    <mergeCell ref="B3:B4"/>
    <mergeCell ref="C3:D3"/>
    <mergeCell ref="E3:G3"/>
    <mergeCell ref="A2:F2"/>
    <mergeCell ref="A52:G5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A1" sqref="A1:I1"/>
    </sheetView>
  </sheetViews>
  <sheetFormatPr defaultColWidth="9.00390625" defaultRowHeight="15" customHeight="1"/>
  <cols>
    <col min="1" max="1" width="27.125" style="6" customWidth="1"/>
    <col min="2" max="2" width="6.625" style="6" customWidth="1"/>
    <col min="3" max="3" width="7.125" style="6" customWidth="1"/>
    <col min="4" max="12" width="6.125" style="6" customWidth="1"/>
    <col min="13" max="13" width="6.75390625" style="6" customWidth="1"/>
    <col min="14" max="15" width="6.125" style="6" customWidth="1"/>
    <col min="16" max="16" width="6.875" style="6" customWidth="1"/>
    <col min="17" max="17" width="6.125" style="6" customWidth="1"/>
    <col min="18" max="18" width="7.50390625" style="6" customWidth="1"/>
    <col min="19" max="21" width="6.125" style="6" customWidth="1"/>
    <col min="22" max="22" width="25.25390625" style="6" customWidth="1"/>
    <col min="23" max="23" width="6.125" style="6" customWidth="1"/>
    <col min="24" max="24" width="5.50390625" style="6" customWidth="1"/>
    <col min="25" max="26" width="6.125" style="6" customWidth="1"/>
    <col min="27" max="27" width="5.75390625" style="6" customWidth="1"/>
    <col min="28" max="28" width="6.125" style="6" customWidth="1"/>
    <col min="29" max="29" width="5.75390625" style="6" customWidth="1"/>
    <col min="30" max="30" width="5.625" style="6" customWidth="1"/>
    <col min="31" max="31" width="6.125" style="6" customWidth="1"/>
    <col min="32" max="32" width="7.125" style="6" customWidth="1"/>
    <col min="33" max="33" width="7.75390625" style="6" customWidth="1"/>
    <col min="34" max="34" width="7.625" style="6" customWidth="1"/>
    <col min="35" max="35" width="6.375" style="6" customWidth="1"/>
    <col min="36" max="36" width="5.625" style="6" customWidth="1"/>
    <col min="37" max="37" width="6.25390625" style="6" customWidth="1"/>
    <col min="38" max="38" width="6.125" style="6" customWidth="1"/>
    <col min="39" max="39" width="5.625" style="6" customWidth="1"/>
    <col min="40" max="40" width="6.125" style="6" customWidth="1"/>
    <col min="41" max="42" width="5.625" style="6" customWidth="1"/>
    <col min="43" max="43" width="6.25390625" style="6" customWidth="1"/>
    <col min="44" max="44" width="25.50390625" style="6" customWidth="1"/>
    <col min="45" max="47" width="5.625" style="6" customWidth="1"/>
    <col min="48" max="48" width="6.25390625" style="6" customWidth="1"/>
    <col min="49" max="49" width="5.625" style="6" customWidth="1"/>
    <col min="50" max="50" width="6.375" style="6" customWidth="1"/>
    <col min="51" max="52" width="5.625" style="6" customWidth="1"/>
    <col min="53" max="53" width="6.25390625" style="6" customWidth="1"/>
    <col min="54" max="55" width="6.125" style="6" customWidth="1"/>
    <col min="56" max="56" width="6.625" style="6" customWidth="1"/>
    <col min="57" max="57" width="6.75390625" style="6" customWidth="1"/>
    <col min="58" max="58" width="6.50390625" style="6" customWidth="1"/>
    <col min="59" max="59" width="6.625" style="6" customWidth="1"/>
    <col min="60" max="65" width="6.125" style="6" customWidth="1"/>
    <col min="66" max="66" width="24.625" style="6" customWidth="1"/>
    <col min="67" max="67" width="5.75390625" style="6" customWidth="1"/>
    <col min="68" max="68" width="5.25390625" style="6" customWidth="1"/>
    <col min="69" max="70" width="5.75390625" style="6" customWidth="1"/>
    <col min="71" max="71" width="5.375" style="6" customWidth="1"/>
    <col min="72" max="72" width="5.75390625" style="6" customWidth="1"/>
    <col min="73" max="73" width="7.375" style="6" customWidth="1"/>
    <col min="74" max="75" width="6.75390625" style="6" customWidth="1"/>
    <col min="76" max="87" width="6.375" style="6" customWidth="1"/>
    <col min="88" max="88" width="25.00390625" style="6" customWidth="1"/>
    <col min="89" max="89" width="6.125" style="6" customWidth="1"/>
    <col min="90" max="90" width="5.75390625" style="6" customWidth="1"/>
    <col min="91" max="92" width="6.125" style="6" customWidth="1"/>
    <col min="93" max="93" width="5.75390625" style="6" customWidth="1"/>
    <col min="94" max="94" width="6.25390625" style="6" customWidth="1"/>
    <col min="95" max="95" width="6.125" style="6" customWidth="1"/>
    <col min="96" max="97" width="5.75390625" style="6" customWidth="1"/>
    <col min="98" max="109" width="6.50390625" style="6" customWidth="1"/>
    <col min="110" max="110" width="25.375" style="6" customWidth="1"/>
    <col min="111" max="118" width="5.75390625" style="6" customWidth="1"/>
    <col min="119" max="119" width="6.125" style="6" customWidth="1"/>
    <col min="120" max="131" width="6.50390625" style="6" customWidth="1"/>
    <col min="132" max="132" width="25.625" style="6" customWidth="1"/>
    <col min="133" max="141" width="5.75390625" style="6" customWidth="1"/>
    <col min="142" max="153" width="6.50390625" style="6" customWidth="1"/>
    <col min="154" max="16384" width="9.00390625" style="6" customWidth="1"/>
  </cols>
  <sheetData>
    <row r="1" spans="1:153" ht="48" customHeight="1">
      <c r="A1" s="121" t="s">
        <v>99</v>
      </c>
      <c r="B1" s="121"/>
      <c r="C1" s="121"/>
      <c r="D1" s="121"/>
      <c r="E1" s="121"/>
      <c r="F1" s="121"/>
      <c r="G1" s="121"/>
      <c r="H1" s="121"/>
      <c r="I1" s="121"/>
      <c r="J1" s="120" t="s">
        <v>128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 t="s">
        <v>211</v>
      </c>
      <c r="W1" s="121"/>
      <c r="X1" s="121"/>
      <c r="Y1" s="121"/>
      <c r="Z1" s="121"/>
      <c r="AA1" s="121"/>
      <c r="AB1" s="121"/>
      <c r="AC1" s="121"/>
      <c r="AD1" s="121"/>
      <c r="AE1" s="121"/>
      <c r="AF1" s="120" t="s">
        <v>129</v>
      </c>
      <c r="AG1" s="120"/>
      <c r="AH1" s="120"/>
      <c r="AI1" s="120"/>
      <c r="AJ1" s="120"/>
      <c r="AK1" s="120"/>
      <c r="AL1" s="120"/>
      <c r="AM1" s="120"/>
      <c r="AN1" s="120"/>
      <c r="AO1" s="32"/>
      <c r="AP1" s="120"/>
      <c r="AQ1" s="120"/>
      <c r="AR1" s="121" t="s">
        <v>100</v>
      </c>
      <c r="AS1" s="121"/>
      <c r="AT1" s="121"/>
      <c r="AU1" s="121"/>
      <c r="AV1" s="121"/>
      <c r="AW1" s="121"/>
      <c r="AX1" s="121"/>
      <c r="AY1" s="121"/>
      <c r="AZ1" s="121"/>
      <c r="BA1" s="121"/>
      <c r="BB1" s="120" t="s">
        <v>130</v>
      </c>
      <c r="BC1" s="120"/>
      <c r="BD1" s="120"/>
      <c r="BE1" s="120"/>
      <c r="BF1" s="120"/>
      <c r="BG1" s="120"/>
      <c r="BH1" s="120"/>
      <c r="BI1" s="120"/>
      <c r="BJ1" s="120"/>
      <c r="BK1" s="32"/>
      <c r="BL1" s="120"/>
      <c r="BM1" s="120"/>
      <c r="BN1" s="121" t="s">
        <v>100</v>
      </c>
      <c r="BO1" s="121"/>
      <c r="BP1" s="121"/>
      <c r="BQ1" s="121"/>
      <c r="BR1" s="121"/>
      <c r="BS1" s="121"/>
      <c r="BT1" s="121"/>
      <c r="BU1" s="121"/>
      <c r="BV1" s="121"/>
      <c r="BW1" s="121"/>
      <c r="BX1" s="120" t="s">
        <v>131</v>
      </c>
      <c r="BY1" s="120"/>
      <c r="BZ1" s="120"/>
      <c r="CA1" s="120"/>
      <c r="CB1" s="120"/>
      <c r="CC1" s="120"/>
      <c r="CD1" s="120"/>
      <c r="CE1" s="120"/>
      <c r="CF1" s="120"/>
      <c r="CG1" s="32"/>
      <c r="CH1" s="120"/>
      <c r="CI1" s="120"/>
      <c r="CJ1" s="121" t="s">
        <v>100</v>
      </c>
      <c r="CK1" s="121"/>
      <c r="CL1" s="121"/>
      <c r="CM1" s="121"/>
      <c r="CN1" s="121"/>
      <c r="CO1" s="121"/>
      <c r="CP1" s="121"/>
      <c r="CQ1" s="121"/>
      <c r="CR1" s="121"/>
      <c r="CS1" s="121"/>
      <c r="CT1" s="120" t="s">
        <v>132</v>
      </c>
      <c r="CU1" s="120"/>
      <c r="CV1" s="120"/>
      <c r="CW1" s="120"/>
      <c r="CX1" s="120"/>
      <c r="CY1" s="120"/>
      <c r="CZ1" s="120"/>
      <c r="DA1" s="120"/>
      <c r="DB1" s="120"/>
      <c r="DC1" s="32"/>
      <c r="DD1" s="120"/>
      <c r="DE1" s="120"/>
      <c r="DF1" s="121" t="s">
        <v>100</v>
      </c>
      <c r="DG1" s="121"/>
      <c r="DH1" s="121"/>
      <c r="DI1" s="121"/>
      <c r="DJ1" s="121"/>
      <c r="DK1" s="121"/>
      <c r="DL1" s="121"/>
      <c r="DM1" s="121"/>
      <c r="DN1" s="121"/>
      <c r="DO1" s="121"/>
      <c r="DP1" s="120" t="s">
        <v>133</v>
      </c>
      <c r="DQ1" s="120"/>
      <c r="DR1" s="120"/>
      <c r="DS1" s="120"/>
      <c r="DT1" s="120"/>
      <c r="DU1" s="120"/>
      <c r="DV1" s="120"/>
      <c r="DW1" s="120"/>
      <c r="DX1" s="120"/>
      <c r="DY1" s="32"/>
      <c r="DZ1" s="120"/>
      <c r="EA1" s="120"/>
      <c r="EB1" s="121" t="s">
        <v>217</v>
      </c>
      <c r="EC1" s="121"/>
      <c r="ED1" s="121"/>
      <c r="EE1" s="121"/>
      <c r="EF1" s="121"/>
      <c r="EG1" s="121"/>
      <c r="EH1" s="121"/>
      <c r="EI1" s="121"/>
      <c r="EJ1" s="121"/>
      <c r="EK1" s="121"/>
      <c r="EL1" s="120" t="s">
        <v>134</v>
      </c>
      <c r="EM1" s="120"/>
      <c r="EN1" s="120"/>
      <c r="EO1" s="120"/>
      <c r="EP1" s="120"/>
      <c r="EQ1" s="120"/>
      <c r="ER1" s="120"/>
      <c r="ES1" s="120"/>
      <c r="ET1" s="120"/>
      <c r="EU1" s="32"/>
      <c r="EV1" s="120"/>
      <c r="EW1" s="120"/>
    </row>
    <row r="2" spans="1:256" s="22" customFormat="1" ht="12.75" customHeight="1" thickBot="1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22" t="s">
        <v>527</v>
      </c>
      <c r="K2" s="122"/>
      <c r="L2" s="122"/>
      <c r="M2" s="122"/>
      <c r="N2" s="122"/>
      <c r="O2" s="122"/>
      <c r="P2" s="122"/>
      <c r="Q2" s="122"/>
      <c r="R2" s="122"/>
      <c r="U2" s="34" t="s">
        <v>143</v>
      </c>
      <c r="V2" s="123" t="s">
        <v>113</v>
      </c>
      <c r="W2" s="123"/>
      <c r="X2" s="123"/>
      <c r="Y2" s="123"/>
      <c r="Z2" s="123"/>
      <c r="AA2" s="123"/>
      <c r="AB2" s="123"/>
      <c r="AC2" s="123"/>
      <c r="AD2" s="123"/>
      <c r="AE2" s="123"/>
      <c r="AF2" s="122" t="s">
        <v>527</v>
      </c>
      <c r="AG2" s="122"/>
      <c r="AH2" s="122"/>
      <c r="AI2" s="122"/>
      <c r="AJ2" s="122"/>
      <c r="AK2" s="122"/>
      <c r="AL2" s="122"/>
      <c r="AM2" s="122"/>
      <c r="AN2" s="122"/>
      <c r="AQ2" s="34" t="s">
        <v>135</v>
      </c>
      <c r="AR2" s="123" t="s">
        <v>113</v>
      </c>
      <c r="AS2" s="123"/>
      <c r="AT2" s="123"/>
      <c r="AU2" s="123"/>
      <c r="AV2" s="123"/>
      <c r="AW2" s="123"/>
      <c r="AX2" s="123"/>
      <c r="AY2" s="123"/>
      <c r="AZ2" s="123"/>
      <c r="BA2" s="123"/>
      <c r="BB2" s="122" t="s">
        <v>527</v>
      </c>
      <c r="BC2" s="122"/>
      <c r="BD2" s="122"/>
      <c r="BE2" s="122"/>
      <c r="BF2" s="122"/>
      <c r="BG2" s="122"/>
      <c r="BH2" s="122"/>
      <c r="BI2" s="122"/>
      <c r="BJ2" s="122"/>
      <c r="BM2" s="34" t="s">
        <v>135</v>
      </c>
      <c r="BN2" s="123" t="s">
        <v>113</v>
      </c>
      <c r="BO2" s="123"/>
      <c r="BP2" s="123"/>
      <c r="BQ2" s="123"/>
      <c r="BR2" s="123"/>
      <c r="BS2" s="123"/>
      <c r="BT2" s="123"/>
      <c r="BU2" s="123"/>
      <c r="BV2" s="123"/>
      <c r="BW2" s="123"/>
      <c r="BX2" s="122" t="s">
        <v>527</v>
      </c>
      <c r="BY2" s="122"/>
      <c r="BZ2" s="122"/>
      <c r="CA2" s="122"/>
      <c r="CB2" s="122"/>
      <c r="CC2" s="122"/>
      <c r="CD2" s="122"/>
      <c r="CE2" s="122"/>
      <c r="CF2" s="122"/>
      <c r="CI2" s="34" t="s">
        <v>135</v>
      </c>
      <c r="CJ2" s="123" t="s">
        <v>113</v>
      </c>
      <c r="CK2" s="123"/>
      <c r="CL2" s="123"/>
      <c r="CM2" s="123"/>
      <c r="CN2" s="123"/>
      <c r="CO2" s="123"/>
      <c r="CP2" s="123"/>
      <c r="CQ2" s="123"/>
      <c r="CR2" s="123"/>
      <c r="CS2" s="123"/>
      <c r="CT2" s="122" t="s">
        <v>527</v>
      </c>
      <c r="CU2" s="122"/>
      <c r="CV2" s="122"/>
      <c r="CW2" s="122"/>
      <c r="CX2" s="122"/>
      <c r="CY2" s="122"/>
      <c r="CZ2" s="122"/>
      <c r="DA2" s="122"/>
      <c r="DB2" s="122"/>
      <c r="DE2" s="34" t="s">
        <v>135</v>
      </c>
      <c r="DF2" s="123" t="s">
        <v>113</v>
      </c>
      <c r="DG2" s="123"/>
      <c r="DH2" s="123"/>
      <c r="DI2" s="123"/>
      <c r="DJ2" s="123"/>
      <c r="DK2" s="123"/>
      <c r="DL2" s="123"/>
      <c r="DM2" s="123"/>
      <c r="DN2" s="123"/>
      <c r="DO2" s="123"/>
      <c r="DP2" s="122" t="s">
        <v>527</v>
      </c>
      <c r="DQ2" s="122"/>
      <c r="DR2" s="122"/>
      <c r="DS2" s="122"/>
      <c r="DT2" s="122"/>
      <c r="DU2" s="122"/>
      <c r="DV2" s="122"/>
      <c r="DW2" s="122"/>
      <c r="DX2" s="122"/>
      <c r="EA2" s="34" t="s">
        <v>135</v>
      </c>
      <c r="EB2" s="123" t="s">
        <v>113</v>
      </c>
      <c r="EC2" s="123"/>
      <c r="ED2" s="123"/>
      <c r="EE2" s="123"/>
      <c r="EF2" s="123"/>
      <c r="EG2" s="123"/>
      <c r="EH2" s="123"/>
      <c r="EI2" s="123"/>
      <c r="EJ2" s="123"/>
      <c r="EK2" s="123"/>
      <c r="EL2" s="122" t="s">
        <v>527</v>
      </c>
      <c r="EM2" s="122"/>
      <c r="EN2" s="122"/>
      <c r="EO2" s="122"/>
      <c r="EP2" s="122"/>
      <c r="EQ2" s="122"/>
      <c r="ER2" s="122"/>
      <c r="ES2" s="122"/>
      <c r="ET2" s="122"/>
      <c r="EW2" s="34" t="s">
        <v>135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23" customFormat="1" ht="13.5" customHeight="1">
      <c r="A3" s="124" t="s">
        <v>212</v>
      </c>
      <c r="B3" s="97" t="s">
        <v>199</v>
      </c>
      <c r="C3" s="99" t="s">
        <v>200</v>
      </c>
      <c r="D3" s="95" t="s">
        <v>201</v>
      </c>
      <c r="E3" s="95"/>
      <c r="F3" s="95"/>
      <c r="G3" s="95"/>
      <c r="H3" s="95"/>
      <c r="I3" s="96"/>
      <c r="J3" s="104" t="s">
        <v>202</v>
      </c>
      <c r="K3" s="104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24" t="s">
        <v>212</v>
      </c>
      <c r="W3" s="105" t="s">
        <v>203</v>
      </c>
      <c r="X3" s="105"/>
      <c r="Y3" s="105"/>
      <c r="Z3" s="105"/>
      <c r="AA3" s="105"/>
      <c r="AB3" s="105"/>
      <c r="AC3" s="105"/>
      <c r="AD3" s="105"/>
      <c r="AE3" s="105"/>
      <c r="AF3" s="104" t="s">
        <v>202</v>
      </c>
      <c r="AG3" s="104"/>
      <c r="AH3" s="104"/>
      <c r="AI3" s="105"/>
      <c r="AJ3" s="105"/>
      <c r="AK3" s="105"/>
      <c r="AL3" s="105"/>
      <c r="AM3" s="105"/>
      <c r="AN3" s="105"/>
      <c r="AO3" s="105"/>
      <c r="AP3" s="105"/>
      <c r="AQ3" s="105"/>
      <c r="AR3" s="124" t="s">
        <v>212</v>
      </c>
      <c r="AS3" s="105" t="s">
        <v>203</v>
      </c>
      <c r="AT3" s="105"/>
      <c r="AU3" s="105"/>
      <c r="AV3" s="105"/>
      <c r="AW3" s="105"/>
      <c r="AX3" s="105"/>
      <c r="AY3" s="105"/>
      <c r="AZ3" s="105"/>
      <c r="BA3" s="105"/>
      <c r="BB3" s="104" t="s">
        <v>202</v>
      </c>
      <c r="BC3" s="104"/>
      <c r="BD3" s="104"/>
      <c r="BE3" s="105"/>
      <c r="BF3" s="105"/>
      <c r="BG3" s="105"/>
      <c r="BH3" s="105"/>
      <c r="BI3" s="105"/>
      <c r="BJ3" s="105"/>
      <c r="BK3" s="105"/>
      <c r="BL3" s="105"/>
      <c r="BM3" s="105"/>
      <c r="BN3" s="124" t="s">
        <v>212</v>
      </c>
      <c r="BO3" s="105" t="s">
        <v>203</v>
      </c>
      <c r="BP3" s="105"/>
      <c r="BQ3" s="105"/>
      <c r="BR3" s="105"/>
      <c r="BS3" s="105"/>
      <c r="BT3" s="105"/>
      <c r="BU3" s="105"/>
      <c r="BV3" s="105"/>
      <c r="BW3" s="105"/>
      <c r="BX3" s="104" t="s">
        <v>202</v>
      </c>
      <c r="BY3" s="104"/>
      <c r="BZ3" s="104"/>
      <c r="CA3" s="105"/>
      <c r="CB3" s="105"/>
      <c r="CC3" s="105"/>
      <c r="CD3" s="105"/>
      <c r="CE3" s="105"/>
      <c r="CF3" s="105"/>
      <c r="CG3" s="105"/>
      <c r="CH3" s="105"/>
      <c r="CI3" s="105"/>
      <c r="CJ3" s="124" t="s">
        <v>212</v>
      </c>
      <c r="CK3" s="105" t="s">
        <v>237</v>
      </c>
      <c r="CL3" s="105"/>
      <c r="CM3" s="105"/>
      <c r="CN3" s="105"/>
      <c r="CO3" s="105"/>
      <c r="CP3" s="105"/>
      <c r="CQ3" s="105"/>
      <c r="CR3" s="105"/>
      <c r="CS3" s="88"/>
      <c r="CT3" s="104" t="s">
        <v>243</v>
      </c>
      <c r="CU3" s="104"/>
      <c r="CV3" s="89"/>
      <c r="CW3" s="88" t="s">
        <v>244</v>
      </c>
      <c r="CX3" s="95"/>
      <c r="CY3" s="95"/>
      <c r="CZ3" s="95" t="s">
        <v>245</v>
      </c>
      <c r="DA3" s="95"/>
      <c r="DB3" s="95"/>
      <c r="DC3" s="95" t="s">
        <v>246</v>
      </c>
      <c r="DD3" s="95"/>
      <c r="DE3" s="95"/>
      <c r="DF3" s="124" t="s">
        <v>212</v>
      </c>
      <c r="DG3" s="88" t="s">
        <v>247</v>
      </c>
      <c r="DH3" s="95"/>
      <c r="DI3" s="95"/>
      <c r="DJ3" s="96" t="s">
        <v>248</v>
      </c>
      <c r="DK3" s="105"/>
      <c r="DL3" s="105"/>
      <c r="DM3" s="105"/>
      <c r="DN3" s="105"/>
      <c r="DO3" s="88"/>
      <c r="DP3" s="105" t="s">
        <v>250</v>
      </c>
      <c r="DQ3" s="105"/>
      <c r="DR3" s="88"/>
      <c r="DS3" s="88" t="s">
        <v>251</v>
      </c>
      <c r="DT3" s="95"/>
      <c r="DU3" s="95"/>
      <c r="DV3" s="95" t="s">
        <v>252</v>
      </c>
      <c r="DW3" s="95"/>
      <c r="DX3" s="95"/>
      <c r="DY3" s="95" t="s">
        <v>253</v>
      </c>
      <c r="DZ3" s="95"/>
      <c r="EA3" s="95"/>
      <c r="EB3" s="124" t="s">
        <v>212</v>
      </c>
      <c r="EC3" s="88" t="s">
        <v>204</v>
      </c>
      <c r="ED3" s="95"/>
      <c r="EE3" s="95"/>
      <c r="EF3" s="95" t="s">
        <v>205</v>
      </c>
      <c r="EG3" s="95"/>
      <c r="EH3" s="95"/>
      <c r="EI3" s="95" t="s">
        <v>206</v>
      </c>
      <c r="EJ3" s="95"/>
      <c r="EK3" s="95"/>
      <c r="EL3" s="105" t="s">
        <v>259</v>
      </c>
      <c r="EM3" s="105"/>
      <c r="EN3" s="88"/>
      <c r="EO3" s="88" t="s">
        <v>260</v>
      </c>
      <c r="EP3" s="95"/>
      <c r="EQ3" s="95"/>
      <c r="ER3" s="95" t="s">
        <v>261</v>
      </c>
      <c r="ES3" s="95"/>
      <c r="ET3" s="95"/>
      <c r="EU3" s="95" t="s">
        <v>262</v>
      </c>
      <c r="EV3" s="95"/>
      <c r="EW3" s="9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4" customFormat="1" ht="44.25" customHeight="1">
      <c r="A4" s="125"/>
      <c r="B4" s="106"/>
      <c r="C4" s="127"/>
      <c r="D4" s="127" t="s">
        <v>224</v>
      </c>
      <c r="E4" s="127"/>
      <c r="F4" s="127"/>
      <c r="G4" s="127" t="s">
        <v>225</v>
      </c>
      <c r="H4" s="127"/>
      <c r="I4" s="127"/>
      <c r="J4" s="107" t="s">
        <v>221</v>
      </c>
      <c r="K4" s="107"/>
      <c r="L4" s="106"/>
      <c r="M4" s="106" t="s">
        <v>320</v>
      </c>
      <c r="N4" s="127"/>
      <c r="O4" s="127"/>
      <c r="P4" s="127" t="s">
        <v>222</v>
      </c>
      <c r="Q4" s="127"/>
      <c r="R4" s="127"/>
      <c r="S4" s="127" t="s">
        <v>223</v>
      </c>
      <c r="T4" s="127"/>
      <c r="U4" s="127"/>
      <c r="V4" s="125"/>
      <c r="W4" s="106" t="s">
        <v>321</v>
      </c>
      <c r="X4" s="127"/>
      <c r="Y4" s="127"/>
      <c r="Z4" s="127" t="s">
        <v>219</v>
      </c>
      <c r="AA4" s="127"/>
      <c r="AB4" s="127"/>
      <c r="AC4" s="127" t="s">
        <v>220</v>
      </c>
      <c r="AD4" s="127"/>
      <c r="AE4" s="127"/>
      <c r="AF4" s="107" t="s">
        <v>218</v>
      </c>
      <c r="AG4" s="107"/>
      <c r="AH4" s="106"/>
      <c r="AI4" s="107" t="s">
        <v>312</v>
      </c>
      <c r="AJ4" s="107"/>
      <c r="AK4" s="106"/>
      <c r="AL4" s="127" t="s">
        <v>357</v>
      </c>
      <c r="AM4" s="127"/>
      <c r="AN4" s="127"/>
      <c r="AO4" s="127" t="s">
        <v>313</v>
      </c>
      <c r="AP4" s="127"/>
      <c r="AQ4" s="127"/>
      <c r="AR4" s="125"/>
      <c r="AS4" s="106" t="s">
        <v>314</v>
      </c>
      <c r="AT4" s="127"/>
      <c r="AU4" s="127"/>
      <c r="AV4" s="127" t="s">
        <v>226</v>
      </c>
      <c r="AW4" s="127"/>
      <c r="AX4" s="127"/>
      <c r="AY4" s="127" t="s">
        <v>227</v>
      </c>
      <c r="AZ4" s="127"/>
      <c r="BA4" s="127"/>
      <c r="BB4" s="107" t="s">
        <v>228</v>
      </c>
      <c r="BC4" s="107"/>
      <c r="BD4" s="106"/>
      <c r="BE4" s="106" t="s">
        <v>229</v>
      </c>
      <c r="BF4" s="127"/>
      <c r="BG4" s="127"/>
      <c r="BH4" s="127" t="s">
        <v>230</v>
      </c>
      <c r="BI4" s="127"/>
      <c r="BJ4" s="127"/>
      <c r="BK4" s="127" t="s">
        <v>315</v>
      </c>
      <c r="BL4" s="127"/>
      <c r="BM4" s="127"/>
      <c r="BN4" s="125"/>
      <c r="BO4" s="106" t="s">
        <v>231</v>
      </c>
      <c r="BP4" s="127"/>
      <c r="BQ4" s="127"/>
      <c r="BR4" s="127" t="s">
        <v>232</v>
      </c>
      <c r="BS4" s="127"/>
      <c r="BT4" s="127"/>
      <c r="BU4" s="87" t="s">
        <v>316</v>
      </c>
      <c r="BV4" s="107"/>
      <c r="BW4" s="106"/>
      <c r="BX4" s="107" t="s">
        <v>233</v>
      </c>
      <c r="BY4" s="107"/>
      <c r="BZ4" s="106"/>
      <c r="CA4" s="106" t="s">
        <v>234</v>
      </c>
      <c r="CB4" s="127"/>
      <c r="CC4" s="127"/>
      <c r="CD4" s="127" t="s">
        <v>235</v>
      </c>
      <c r="CE4" s="127"/>
      <c r="CF4" s="127"/>
      <c r="CG4" s="127" t="s">
        <v>236</v>
      </c>
      <c r="CH4" s="127"/>
      <c r="CI4" s="127"/>
      <c r="CJ4" s="125"/>
      <c r="CK4" s="106" t="s">
        <v>238</v>
      </c>
      <c r="CL4" s="127"/>
      <c r="CM4" s="127"/>
      <c r="CN4" s="127" t="s">
        <v>239</v>
      </c>
      <c r="CO4" s="127"/>
      <c r="CP4" s="127"/>
      <c r="CQ4" s="127" t="s">
        <v>240</v>
      </c>
      <c r="CR4" s="127"/>
      <c r="CS4" s="127"/>
      <c r="CT4" s="107" t="s">
        <v>145</v>
      </c>
      <c r="CU4" s="107"/>
      <c r="CV4" s="106"/>
      <c r="CW4" s="106" t="s">
        <v>146</v>
      </c>
      <c r="CX4" s="127"/>
      <c r="CY4" s="127"/>
      <c r="CZ4" s="127" t="s">
        <v>147</v>
      </c>
      <c r="DA4" s="127"/>
      <c r="DB4" s="127"/>
      <c r="DC4" s="127" t="s">
        <v>136</v>
      </c>
      <c r="DD4" s="127"/>
      <c r="DE4" s="127"/>
      <c r="DF4" s="125"/>
      <c r="DG4" s="106" t="s">
        <v>137</v>
      </c>
      <c r="DH4" s="127"/>
      <c r="DI4" s="127"/>
      <c r="DJ4" s="127" t="s">
        <v>138</v>
      </c>
      <c r="DK4" s="127"/>
      <c r="DL4" s="127"/>
      <c r="DM4" s="127" t="s">
        <v>249</v>
      </c>
      <c r="DN4" s="127"/>
      <c r="DO4" s="127"/>
      <c r="DP4" s="107" t="s">
        <v>477</v>
      </c>
      <c r="DQ4" s="107"/>
      <c r="DR4" s="106"/>
      <c r="DS4" s="106" t="s">
        <v>254</v>
      </c>
      <c r="DT4" s="127"/>
      <c r="DU4" s="127"/>
      <c r="DV4" s="127" t="s">
        <v>255</v>
      </c>
      <c r="DW4" s="127"/>
      <c r="DX4" s="127"/>
      <c r="DY4" s="127" t="s">
        <v>256</v>
      </c>
      <c r="DZ4" s="127"/>
      <c r="EA4" s="127"/>
      <c r="EB4" s="125"/>
      <c r="EC4" s="106" t="s">
        <v>257</v>
      </c>
      <c r="ED4" s="127"/>
      <c r="EE4" s="127"/>
      <c r="EF4" s="106" t="s">
        <v>258</v>
      </c>
      <c r="EG4" s="127"/>
      <c r="EH4" s="127"/>
      <c r="EI4" s="127" t="s">
        <v>148</v>
      </c>
      <c r="EJ4" s="127"/>
      <c r="EK4" s="127"/>
      <c r="EL4" s="107" t="s">
        <v>265</v>
      </c>
      <c r="EM4" s="107"/>
      <c r="EN4" s="106"/>
      <c r="EO4" s="106" t="s">
        <v>266</v>
      </c>
      <c r="EP4" s="127"/>
      <c r="EQ4" s="127"/>
      <c r="ER4" s="127" t="s">
        <v>267</v>
      </c>
      <c r="ES4" s="127"/>
      <c r="ET4" s="127"/>
      <c r="EU4" s="127" t="s">
        <v>268</v>
      </c>
      <c r="EV4" s="127"/>
      <c r="EW4" s="90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1" customFormat="1" ht="13.5" customHeight="1" thickBot="1">
      <c r="A5" s="126"/>
      <c r="B5" s="98"/>
      <c r="C5" s="100"/>
      <c r="D5" s="26" t="s">
        <v>207</v>
      </c>
      <c r="E5" s="26" t="s">
        <v>140</v>
      </c>
      <c r="F5" s="26" t="s">
        <v>208</v>
      </c>
      <c r="G5" s="26" t="s">
        <v>207</v>
      </c>
      <c r="H5" s="26" t="s">
        <v>140</v>
      </c>
      <c r="I5" s="26" t="s">
        <v>208</v>
      </c>
      <c r="J5" s="27" t="s">
        <v>207</v>
      </c>
      <c r="K5" s="28" t="s">
        <v>140</v>
      </c>
      <c r="L5" s="28" t="s">
        <v>209</v>
      </c>
      <c r="M5" s="27" t="s">
        <v>207</v>
      </c>
      <c r="N5" s="26" t="s">
        <v>140</v>
      </c>
      <c r="O5" s="26" t="s">
        <v>208</v>
      </c>
      <c r="P5" s="26" t="s">
        <v>210</v>
      </c>
      <c r="Q5" s="26" t="s">
        <v>140</v>
      </c>
      <c r="R5" s="26" t="s">
        <v>208</v>
      </c>
      <c r="S5" s="26" t="s">
        <v>207</v>
      </c>
      <c r="T5" s="26" t="s">
        <v>140</v>
      </c>
      <c r="U5" s="26" t="s">
        <v>208</v>
      </c>
      <c r="V5" s="126"/>
      <c r="W5" s="27" t="s">
        <v>210</v>
      </c>
      <c r="X5" s="26" t="s">
        <v>140</v>
      </c>
      <c r="Y5" s="26" t="s">
        <v>208</v>
      </c>
      <c r="Z5" s="27" t="s">
        <v>210</v>
      </c>
      <c r="AA5" s="26" t="s">
        <v>140</v>
      </c>
      <c r="AB5" s="26" t="s">
        <v>208</v>
      </c>
      <c r="AC5" s="26" t="s">
        <v>210</v>
      </c>
      <c r="AD5" s="26" t="s">
        <v>140</v>
      </c>
      <c r="AE5" s="26" t="s">
        <v>208</v>
      </c>
      <c r="AF5" s="27" t="s">
        <v>210</v>
      </c>
      <c r="AG5" s="28" t="s">
        <v>140</v>
      </c>
      <c r="AH5" s="28" t="s">
        <v>208</v>
      </c>
      <c r="AI5" s="27" t="s">
        <v>210</v>
      </c>
      <c r="AJ5" s="26" t="s">
        <v>140</v>
      </c>
      <c r="AK5" s="26" t="s">
        <v>208</v>
      </c>
      <c r="AL5" s="27" t="s">
        <v>210</v>
      </c>
      <c r="AM5" s="26" t="s">
        <v>140</v>
      </c>
      <c r="AN5" s="26" t="s">
        <v>208</v>
      </c>
      <c r="AO5" s="26" t="s">
        <v>210</v>
      </c>
      <c r="AP5" s="26" t="s">
        <v>140</v>
      </c>
      <c r="AQ5" s="26" t="s">
        <v>208</v>
      </c>
      <c r="AR5" s="126"/>
      <c r="AS5" s="27" t="s">
        <v>210</v>
      </c>
      <c r="AT5" s="26" t="s">
        <v>140</v>
      </c>
      <c r="AU5" s="26" t="s">
        <v>208</v>
      </c>
      <c r="AV5" s="27" t="s">
        <v>210</v>
      </c>
      <c r="AW5" s="26" t="s">
        <v>140</v>
      </c>
      <c r="AX5" s="26" t="s">
        <v>208</v>
      </c>
      <c r="AY5" s="26" t="s">
        <v>210</v>
      </c>
      <c r="AZ5" s="26" t="s">
        <v>140</v>
      </c>
      <c r="BA5" s="26" t="s">
        <v>208</v>
      </c>
      <c r="BB5" s="27" t="s">
        <v>210</v>
      </c>
      <c r="BC5" s="28" t="s">
        <v>140</v>
      </c>
      <c r="BD5" s="28" t="s">
        <v>208</v>
      </c>
      <c r="BE5" s="27" t="s">
        <v>210</v>
      </c>
      <c r="BF5" s="26" t="s">
        <v>140</v>
      </c>
      <c r="BG5" s="26" t="s">
        <v>208</v>
      </c>
      <c r="BH5" s="27" t="s">
        <v>210</v>
      </c>
      <c r="BI5" s="26" t="s">
        <v>140</v>
      </c>
      <c r="BJ5" s="26" t="s">
        <v>208</v>
      </c>
      <c r="BK5" s="26" t="s">
        <v>210</v>
      </c>
      <c r="BL5" s="26" t="s">
        <v>140</v>
      </c>
      <c r="BM5" s="26" t="s">
        <v>208</v>
      </c>
      <c r="BN5" s="126"/>
      <c r="BO5" s="27" t="s">
        <v>210</v>
      </c>
      <c r="BP5" s="26" t="s">
        <v>140</v>
      </c>
      <c r="BQ5" s="26" t="s">
        <v>208</v>
      </c>
      <c r="BR5" s="27" t="s">
        <v>210</v>
      </c>
      <c r="BS5" s="26" t="s">
        <v>140</v>
      </c>
      <c r="BT5" s="26" t="s">
        <v>208</v>
      </c>
      <c r="BU5" s="26" t="s">
        <v>210</v>
      </c>
      <c r="BV5" s="26" t="s">
        <v>140</v>
      </c>
      <c r="BW5" s="26" t="s">
        <v>208</v>
      </c>
      <c r="BX5" s="27" t="s">
        <v>210</v>
      </c>
      <c r="BY5" s="28" t="s">
        <v>140</v>
      </c>
      <c r="BZ5" s="28" t="s">
        <v>208</v>
      </c>
      <c r="CA5" s="27" t="s">
        <v>210</v>
      </c>
      <c r="CB5" s="26" t="s">
        <v>140</v>
      </c>
      <c r="CC5" s="26" t="s">
        <v>208</v>
      </c>
      <c r="CD5" s="27" t="s">
        <v>210</v>
      </c>
      <c r="CE5" s="26" t="s">
        <v>140</v>
      </c>
      <c r="CF5" s="26" t="s">
        <v>208</v>
      </c>
      <c r="CG5" s="26" t="s">
        <v>210</v>
      </c>
      <c r="CH5" s="26" t="s">
        <v>140</v>
      </c>
      <c r="CI5" s="26" t="s">
        <v>208</v>
      </c>
      <c r="CJ5" s="126"/>
      <c r="CK5" s="27" t="s">
        <v>241</v>
      </c>
      <c r="CL5" s="26" t="s">
        <v>140</v>
      </c>
      <c r="CM5" s="26" t="s">
        <v>242</v>
      </c>
      <c r="CN5" s="27" t="s">
        <v>241</v>
      </c>
      <c r="CO5" s="26" t="s">
        <v>140</v>
      </c>
      <c r="CP5" s="26" t="s">
        <v>242</v>
      </c>
      <c r="CQ5" s="27" t="s">
        <v>241</v>
      </c>
      <c r="CR5" s="26" t="s">
        <v>140</v>
      </c>
      <c r="CS5" s="26" t="s">
        <v>242</v>
      </c>
      <c r="CT5" s="27" t="s">
        <v>241</v>
      </c>
      <c r="CU5" s="28" t="s">
        <v>140</v>
      </c>
      <c r="CV5" s="28" t="s">
        <v>242</v>
      </c>
      <c r="CW5" s="27" t="s">
        <v>241</v>
      </c>
      <c r="CX5" s="26" t="s">
        <v>140</v>
      </c>
      <c r="CY5" s="26" t="s">
        <v>242</v>
      </c>
      <c r="CZ5" s="27" t="s">
        <v>241</v>
      </c>
      <c r="DA5" s="26" t="s">
        <v>140</v>
      </c>
      <c r="DB5" s="26" t="s">
        <v>242</v>
      </c>
      <c r="DC5" s="26" t="s">
        <v>141</v>
      </c>
      <c r="DD5" s="26" t="s">
        <v>140</v>
      </c>
      <c r="DE5" s="26" t="s">
        <v>142</v>
      </c>
      <c r="DF5" s="126"/>
      <c r="DG5" s="27" t="s">
        <v>241</v>
      </c>
      <c r="DH5" s="26" t="s">
        <v>140</v>
      </c>
      <c r="DI5" s="26" t="s">
        <v>242</v>
      </c>
      <c r="DJ5" s="26" t="s">
        <v>241</v>
      </c>
      <c r="DK5" s="26" t="s">
        <v>140</v>
      </c>
      <c r="DL5" s="26" t="s">
        <v>242</v>
      </c>
      <c r="DM5" s="27" t="s">
        <v>241</v>
      </c>
      <c r="DN5" s="26" t="s">
        <v>140</v>
      </c>
      <c r="DO5" s="26" t="s">
        <v>242</v>
      </c>
      <c r="DP5" s="27" t="s">
        <v>241</v>
      </c>
      <c r="DQ5" s="28" t="s">
        <v>140</v>
      </c>
      <c r="DR5" s="28" t="s">
        <v>242</v>
      </c>
      <c r="DS5" s="27" t="s">
        <v>241</v>
      </c>
      <c r="DT5" s="26" t="s">
        <v>140</v>
      </c>
      <c r="DU5" s="26" t="s">
        <v>242</v>
      </c>
      <c r="DV5" s="27" t="s">
        <v>241</v>
      </c>
      <c r="DW5" s="26" t="s">
        <v>140</v>
      </c>
      <c r="DX5" s="26" t="s">
        <v>242</v>
      </c>
      <c r="DY5" s="26" t="s">
        <v>241</v>
      </c>
      <c r="DZ5" s="26" t="s">
        <v>140</v>
      </c>
      <c r="EA5" s="26" t="s">
        <v>242</v>
      </c>
      <c r="EB5" s="126"/>
      <c r="EC5" s="27" t="s">
        <v>210</v>
      </c>
      <c r="ED5" s="26" t="s">
        <v>140</v>
      </c>
      <c r="EE5" s="26" t="s">
        <v>208</v>
      </c>
      <c r="EF5" s="27" t="s">
        <v>210</v>
      </c>
      <c r="EG5" s="26" t="s">
        <v>140</v>
      </c>
      <c r="EH5" s="26" t="s">
        <v>208</v>
      </c>
      <c r="EI5" s="26" t="s">
        <v>210</v>
      </c>
      <c r="EJ5" s="26" t="s">
        <v>140</v>
      </c>
      <c r="EK5" s="26" t="s">
        <v>208</v>
      </c>
      <c r="EL5" s="27" t="s">
        <v>263</v>
      </c>
      <c r="EM5" s="29" t="s">
        <v>140</v>
      </c>
      <c r="EN5" s="28" t="s">
        <v>264</v>
      </c>
      <c r="EO5" s="27" t="s">
        <v>263</v>
      </c>
      <c r="EP5" s="26" t="s">
        <v>140</v>
      </c>
      <c r="EQ5" s="26" t="s">
        <v>264</v>
      </c>
      <c r="ER5" s="27" t="s">
        <v>263</v>
      </c>
      <c r="ES5" s="26" t="s">
        <v>140</v>
      </c>
      <c r="ET5" s="26" t="s">
        <v>264</v>
      </c>
      <c r="EU5" s="27" t="s">
        <v>263</v>
      </c>
      <c r="EV5" s="30" t="s">
        <v>140</v>
      </c>
      <c r="EW5" s="30" t="s">
        <v>264</v>
      </c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53" ht="15" customHeight="1">
      <c r="A6" s="35" t="s">
        <v>213</v>
      </c>
      <c r="B6" s="12">
        <f>SUM(B7,B8,B9,B37:B52)</f>
        <v>71335</v>
      </c>
      <c r="C6" s="12">
        <f>SUM(C7,C8,C9,C37:C52)</f>
        <v>118831</v>
      </c>
      <c r="D6" s="12">
        <f>SUM(D7,D8,D9,D37:D52)</f>
        <v>35803</v>
      </c>
      <c r="E6" s="13">
        <f aca="true" t="shared" si="0" ref="E6:E52">IF(D6&gt;$B6,999,IF($B6=0,0,D6/$B6*100))</f>
        <v>50.18994883297119</v>
      </c>
      <c r="F6" s="12">
        <f>SUM(F7,F8,F9,F37:F52)</f>
        <v>78294</v>
      </c>
      <c r="G6" s="12">
        <f>SUM(G7,G8,G9,G37:G52)</f>
        <v>4353</v>
      </c>
      <c r="H6" s="13">
        <f aca="true" t="shared" si="1" ref="H6:H52">IF(G6&gt;$B6,999,IF($B6=0,0,G6/$B6*100))</f>
        <v>6.102193873974907</v>
      </c>
      <c r="I6" s="12">
        <f>SUM(I7,I8,I9,I37:I52)</f>
        <v>5120</v>
      </c>
      <c r="J6" s="12">
        <f>SUM(J7,J8,J9,J37:J52)</f>
        <v>614</v>
      </c>
      <c r="K6" s="13">
        <f aca="true" t="shared" si="2" ref="K6:K52">IF(J6&gt;$B6,999,IF($B6=0,0,J6/$B6*100))</f>
        <v>0.8607275530945538</v>
      </c>
      <c r="L6" s="12">
        <f>SUM(L7,L8,L9,L37:L52)</f>
        <v>638</v>
      </c>
      <c r="M6" s="12">
        <f>SUM(M7,M8,M9,M37:M52)</f>
        <v>60</v>
      </c>
      <c r="N6" s="13">
        <f aca="true" t="shared" si="3" ref="N6:N52">IF(M6&gt;$B6,999,IF($B6=0,0,M6/$B6*100))</f>
        <v>0.08411018434148734</v>
      </c>
      <c r="O6" s="12">
        <f>SUM(O7,O8,O9,O37:O52)</f>
        <v>82</v>
      </c>
      <c r="P6" s="12">
        <f>SUM(P7,P8,P9,P37:P52)</f>
        <v>1075</v>
      </c>
      <c r="Q6" s="13">
        <f aca="true" t="shared" si="4" ref="Q6:Q52">IF(P6&gt;$B6,999,IF($B6=0,0,P6/$B6*100))</f>
        <v>1.506974136118315</v>
      </c>
      <c r="R6" s="12">
        <f>SUM(R7,R8,R9,R37:R52)</f>
        <v>1105</v>
      </c>
      <c r="S6" s="12">
        <f>SUM(S7,S8,S9,S37:S52)</f>
        <v>6491</v>
      </c>
      <c r="T6" s="13">
        <f aca="true" t="shared" si="5" ref="T6:T52">IF(S6&gt;$B6,999,IF($B6=0,0,S6/$B6*100))</f>
        <v>9.099320109343239</v>
      </c>
      <c r="U6" s="12">
        <f>SUM(U7,U8,U9,U37:U52)</f>
        <v>8337</v>
      </c>
      <c r="V6" s="35" t="s">
        <v>213</v>
      </c>
      <c r="W6" s="12">
        <f>SUM(W7,W8,W9,W37:W52)</f>
        <v>901</v>
      </c>
      <c r="X6" s="13">
        <f aca="true" t="shared" si="6" ref="X6:X52">IF(W6&gt;$B6,999,IF($B6=0,0,W6/$B6*100))</f>
        <v>1.2630546015280015</v>
      </c>
      <c r="Y6" s="12">
        <f>SUM(Y7,Y8,Y9,Y37:Y52)</f>
        <v>1030</v>
      </c>
      <c r="Z6" s="12">
        <f>SUM(Z7,Z8,Z9,Z37:Z52)</f>
        <v>2040</v>
      </c>
      <c r="AA6" s="13">
        <f aca="true" t="shared" si="7" ref="AA6:AA52">IF(Z6&gt;$B6,999,IF($B6=0,0,Z6/$B6*100))</f>
        <v>2.85974626761057</v>
      </c>
      <c r="AB6" s="12">
        <f>SUM(AB7,AB8,AB9,AB37:AB52)</f>
        <v>2328</v>
      </c>
      <c r="AC6" s="12">
        <f>SUM(AC7,AC8,AC9,AC37:AC52)</f>
        <v>388</v>
      </c>
      <c r="AD6" s="13">
        <f aca="true" t="shared" si="8" ref="AD6:AD52">IF(AC6&gt;$B6,999,IF($B6=0,0,AC6/$B6*100))</f>
        <v>0.5439125254082849</v>
      </c>
      <c r="AE6" s="12">
        <f>SUM(AE7,AE8,AE9,AE37:AE52)</f>
        <v>486</v>
      </c>
      <c r="AF6" s="12">
        <f>SUM(AF7,AF8,AF9,AF37:AF52)</f>
        <v>2158</v>
      </c>
      <c r="AG6" s="13">
        <f aca="true" t="shared" si="9" ref="AG6:AG52">IF(AF6&gt;$B6,999,IF($B6=0,0,AF6/$B6*100))</f>
        <v>3.025162963482162</v>
      </c>
      <c r="AH6" s="12">
        <f>SUM(AH7,AH8,AH9,AH37:AH52)</f>
        <v>2612</v>
      </c>
      <c r="AI6" s="12">
        <f>SUM(AI7,AI8,AI9,AI37:AI52)</f>
        <v>7833</v>
      </c>
      <c r="AJ6" s="13">
        <f aca="true" t="shared" si="10" ref="AJ6:AJ52">IF(AI6&gt;$B6,999,IF($B6=0,0,AI6/$B6*100))</f>
        <v>10.980584565781173</v>
      </c>
      <c r="AK6" s="12">
        <f>SUM(AK7,AK8,AK9,AK37:AK52)</f>
        <v>9440</v>
      </c>
      <c r="AL6" s="12">
        <f>SUM(AL7,AL8,AL9,AL37:AL52)</f>
        <v>4108</v>
      </c>
      <c r="AM6" s="13">
        <f aca="true" t="shared" si="11" ref="AM6:AM52">IF(AL6&gt;$B6,999,IF($B6=0,0,AL6/$B6*100))</f>
        <v>5.7587439545805</v>
      </c>
      <c r="AN6" s="12">
        <f>SUM(AN7,AN8,AN9,AN37:AN52)</f>
        <v>7202</v>
      </c>
      <c r="AO6" s="12">
        <f>SUM(AO7,AO8,AO9,AO37:AO52)</f>
        <v>616</v>
      </c>
      <c r="AP6" s="13">
        <f aca="true" t="shared" si="12" ref="AP6:AP52">IF(AO6&gt;$B6,999,IF($B6=0,0,AO6/$B6*100))</f>
        <v>0.8635312259059369</v>
      </c>
      <c r="AQ6" s="12">
        <f>SUM(AQ7,AQ8,AQ9,AQ37:AQ52)</f>
        <v>714</v>
      </c>
      <c r="AR6" s="35" t="s">
        <v>213</v>
      </c>
      <c r="AS6" s="12">
        <f>SUM(AS7,AS8,AS9,AS37:AS52)</f>
        <v>1285</v>
      </c>
      <c r="AT6" s="13">
        <f aca="true" t="shared" si="13" ref="AT6:AT52">IF(AS6&gt;$B6,999,IF($B6=0,0,AS6/$B6*100))</f>
        <v>1.8013597813135207</v>
      </c>
      <c r="AU6" s="12">
        <f>SUM(AU7,AU8,AU9,AU37:AU52)</f>
        <v>1704</v>
      </c>
      <c r="AV6" s="12">
        <f>SUM(AV7,AV8,AV9,AV37:AV52)</f>
        <v>10278</v>
      </c>
      <c r="AW6" s="13">
        <f aca="true" t="shared" si="14" ref="AW6:AW52">IF(AV6&gt;$B6,999,IF($B6=0,0,AV6/$B6*100))</f>
        <v>14.408074577696784</v>
      </c>
      <c r="AX6" s="12">
        <f>SUM(AX7,AX8,AX9,AX37:AX52)</f>
        <v>12712</v>
      </c>
      <c r="AY6" s="12">
        <f>SUM(AY7,AY8,AY9,AY37:AY52)</f>
        <v>2784</v>
      </c>
      <c r="AZ6" s="13">
        <f aca="true" t="shared" si="15" ref="AZ6:AZ52">IF(AY6&gt;$B6,999,IF($B6=0,0,AY6/$B6*100))</f>
        <v>3.902712553445013</v>
      </c>
      <c r="BA6" s="12">
        <f>SUM(BA7,BA8,BA9,BA37:BA52)</f>
        <v>2926</v>
      </c>
      <c r="BB6" s="12">
        <f>SUM(BB7,BB8,BB9,BB37:BB52)</f>
        <v>41</v>
      </c>
      <c r="BC6" s="13">
        <f aca="true" t="shared" si="16" ref="BC6:BC52">IF(BB6&gt;$B6,999,IF($B6=0,0,BB6/$B6*100))</f>
        <v>0.05747529263334969</v>
      </c>
      <c r="BD6" s="12">
        <f>SUM(BD7,BD8,BD9,BD37:BD52)</f>
        <v>41</v>
      </c>
      <c r="BE6" s="12">
        <f>SUM(BE7,BE8,BE9,BE37:BE52)</f>
        <v>83</v>
      </c>
      <c r="BF6" s="13">
        <f aca="true" t="shared" si="17" ref="BF6:BF52">IF(BE6&gt;$B6,999,IF($B6=0,0,BE6/$B6*100))</f>
        <v>0.11635242167239083</v>
      </c>
      <c r="BG6" s="12">
        <f>SUM(BG7,BG8,BG9,BG37:BG52)</f>
        <v>85</v>
      </c>
      <c r="BH6" s="12">
        <f>SUM(BH7,BH8,BH9,BH37:BH52)</f>
        <v>538</v>
      </c>
      <c r="BI6" s="13">
        <f aca="true" t="shared" si="18" ref="BI6:BI52">IF(BH6&gt;$B6,999,IF($B6=0,0,BH6/$B6*100))</f>
        <v>0.7541879862620032</v>
      </c>
      <c r="BJ6" s="12">
        <f>SUM(BJ7,BJ8,BJ9,BJ37:BJ52)</f>
        <v>643</v>
      </c>
      <c r="BK6" s="12">
        <f>SUM(BK7,BK8,BK9,BK37:BK52)</f>
        <v>0</v>
      </c>
      <c r="BL6" s="13">
        <f aca="true" t="shared" si="19" ref="BL6:BL52">IF(BK6&gt;$B6,999,IF($B6=0,0,BK6/$B6*100))</f>
        <v>0</v>
      </c>
      <c r="BM6" s="12">
        <f>SUM(BM7,BM8,BM9,BM37:BM52)</f>
        <v>0</v>
      </c>
      <c r="BN6" s="35" t="s">
        <v>213</v>
      </c>
      <c r="BO6" s="12">
        <f>SUM(BO7,BO8,BO9,BO37:BO52)</f>
        <v>8</v>
      </c>
      <c r="BP6" s="13">
        <f aca="true" t="shared" si="20" ref="BP6:BP52">IF(BO6&gt;$B6,999,IF($B6=0,0,BO6/$B6*100))</f>
        <v>0.011214691245531648</v>
      </c>
      <c r="BQ6" s="12">
        <f>SUM(BQ7,BQ8,BQ9,BQ37:BQ52)</f>
        <v>8</v>
      </c>
      <c r="BR6" s="12">
        <f>SUM(BR7,BR8,BR9,BR37:BR52)</f>
        <v>43</v>
      </c>
      <c r="BS6" s="13">
        <f aca="true" t="shared" si="21" ref="BS6:BS52">IF(BR6&gt;$B6,999,IF($B6=0,0,BR6/$B6*100))</f>
        <v>0.0602789654447326</v>
      </c>
      <c r="BT6" s="12">
        <f>SUM(BT7,BT8,BT9,BT37:BT52)</f>
        <v>45</v>
      </c>
      <c r="BU6" s="12">
        <f>SUM(BU7,BU8,BU9,BU37:BU52)</f>
        <v>5025</v>
      </c>
      <c r="BV6" s="13">
        <f aca="true" t="shared" si="22" ref="BV6:BV52">IF(BU6&gt;$B6,999,IF($B6=0,0,BU6/$B6*100))</f>
        <v>7.0442279385995645</v>
      </c>
      <c r="BW6" s="12">
        <f>SUM(BW7,BW8,BW9,BW37:BW52)</f>
        <v>5876</v>
      </c>
      <c r="BX6" s="12">
        <f>SUM(BX7,BX8,BX9,BX37:BX52)</f>
        <v>6661</v>
      </c>
      <c r="BY6" s="13">
        <f aca="true" t="shared" si="23" ref="BY6:BY52">IF(BX6&gt;$B6,999,IF($B6=0,0,BX6/$B6*100))</f>
        <v>9.337632298310787</v>
      </c>
      <c r="BZ6" s="12">
        <f>SUM(BZ7,BZ8,BZ9,BZ37:BZ52)</f>
        <v>8296</v>
      </c>
      <c r="CA6" s="12">
        <f>SUM(CA7,CA8,CA9,CA37:CA52)</f>
        <v>124</v>
      </c>
      <c r="CB6" s="13">
        <f aca="true" t="shared" si="24" ref="CB6:CB52">IF(CA6&gt;$B6,999,IF($B6=0,0,CA6/$B6*100))</f>
        <v>0.1738277143057405</v>
      </c>
      <c r="CC6" s="12">
        <f>SUM(CC7,CC8,CC9,CC37:CC52)</f>
        <v>133</v>
      </c>
      <c r="CD6" s="12">
        <f>SUM(CD7,CD8,CD9,CD37:CD52)</f>
        <v>24</v>
      </c>
      <c r="CE6" s="13">
        <f aca="true" t="shared" si="25" ref="CE6:CE52">IF(CD6&gt;$B6,999,IF($B6=0,0,CD6/$B6*100))</f>
        <v>0.03364407373659494</v>
      </c>
      <c r="CF6" s="12">
        <f>SUM(CF7,CF8,CF9,CF37:CF52)</f>
        <v>32</v>
      </c>
      <c r="CG6" s="12">
        <f>SUM(CG7,CG8,CG9,CG37:CG52)</f>
        <v>523</v>
      </c>
      <c r="CH6" s="13">
        <f aca="true" t="shared" si="26" ref="CH6:CH52">IF(CG6&gt;$B6,999,IF($B6=0,0,CG6/$B6*100))</f>
        <v>0.7331604401766314</v>
      </c>
      <c r="CI6" s="12">
        <f>SUM(CI7,CI8,CI9,CI37:CI52)</f>
        <v>523</v>
      </c>
      <c r="CJ6" s="35" t="s">
        <v>213</v>
      </c>
      <c r="CK6" s="12">
        <f>SUM(CK7,CK8,CK9,CK37:CK52)</f>
        <v>413</v>
      </c>
      <c r="CL6" s="13">
        <f aca="true" t="shared" si="27" ref="CL6:CL52">IF(CK6&gt;$B6,999,IF($B6=0,0,CK6/$B6*100))</f>
        <v>0.5789584355505712</v>
      </c>
      <c r="CM6" s="12">
        <f>SUM(CM7,CM8,CM9,CM37:CM52)</f>
        <v>413</v>
      </c>
      <c r="CN6" s="12">
        <f>SUM(CN7,CN8,CN9,CN37:CN52)</f>
        <v>4242</v>
      </c>
      <c r="CO6" s="13">
        <f aca="true" t="shared" si="28" ref="CO6:CO52">IF(CN6&gt;$B6,999,IF($B6=0,0,CN6/$B6*100))</f>
        <v>5.946590032943155</v>
      </c>
      <c r="CP6" s="12">
        <f>SUM(CP7,CP8,CP9,CP37:CP52)</f>
        <v>5713</v>
      </c>
      <c r="CQ6" s="12">
        <f>SUM(CQ7,CQ8,CQ9,CQ37:CQ52)</f>
        <v>48</v>
      </c>
      <c r="CR6" s="13">
        <f aca="true" t="shared" si="29" ref="CR6:CR52">IF(CQ6&gt;$B6,999,IF($B6=0,0,CQ6/$B6*100))</f>
        <v>0.06728814747318988</v>
      </c>
      <c r="CS6" s="12">
        <f>SUM(CS7,CS8,CS9,CS37:CS52)</f>
        <v>50</v>
      </c>
      <c r="CT6" s="12">
        <f>SUM(CT7,CT8,CT9,CT37:CT52)</f>
        <v>6</v>
      </c>
      <c r="CU6" s="13">
        <f aca="true" t="shared" si="30" ref="CU6:CU52">IF(CT6&gt;$B6,999,IF($B6=0,0,CT6/$B6*100))</f>
        <v>0.008411018434148735</v>
      </c>
      <c r="CV6" s="12">
        <f>SUM(CV7,CV8,CV9,CV37:CV52)</f>
        <v>6</v>
      </c>
      <c r="CW6" s="12">
        <f>SUM(CW7,CW8,CW9,CW37:CW52)</f>
        <v>5312</v>
      </c>
      <c r="CX6" s="13">
        <f aca="true" t="shared" si="31" ref="CX6:CX52">IF(CW6&gt;$B6,999,IF($B6=0,0,CW6/$B6*100))</f>
        <v>7.446554987033013</v>
      </c>
      <c r="CY6" s="12">
        <f>SUM(CY7,CY8,CY9,CY37:CY52)</f>
        <v>8894</v>
      </c>
      <c r="CZ6" s="12">
        <f>SUM(CZ7,CZ8,CZ9,CZ37:CZ52)</f>
        <v>304</v>
      </c>
      <c r="DA6" s="13">
        <f aca="true" t="shared" si="32" ref="DA6:DA52">IF(CZ6&gt;$B6,999,IF($B6=0,0,CZ6/$B6*100))</f>
        <v>0.4261582673302026</v>
      </c>
      <c r="DB6" s="12">
        <f>SUM(DB7,DB8,DB9,DB37:DB52)</f>
        <v>304</v>
      </c>
      <c r="DC6" s="12">
        <f>SUM(DC7,DC8,DC9,DC37:DC52)</f>
        <v>0</v>
      </c>
      <c r="DD6" s="13">
        <f aca="true" t="shared" si="33" ref="DD6:DD52">IF(DC6&gt;$B6,999,IF($B6=0,0,DC6/$B6*100))</f>
        <v>0</v>
      </c>
      <c r="DE6" s="12">
        <f>SUM(DE7,DE8,DE9,DE37:DE52)</f>
        <v>0</v>
      </c>
      <c r="DF6" s="35" t="s">
        <v>213</v>
      </c>
      <c r="DG6" s="12">
        <f>SUM(DG7,DG8,DG9,DG37:DG52)</f>
        <v>166</v>
      </c>
      <c r="DH6" s="13">
        <f aca="true" t="shared" si="34" ref="DH6:DH52">IF(DG6&gt;$B6,999,IF($B6=0,0,DG6/$B6*100))</f>
        <v>0.23270484334478167</v>
      </c>
      <c r="DI6" s="12">
        <f>SUM(DI7,DI8,DI9,DI37:DI52)</f>
        <v>166</v>
      </c>
      <c r="DJ6" s="12">
        <f>SUM(DJ7,DJ8,DJ9,DJ37:DJ52)</f>
        <v>7937</v>
      </c>
      <c r="DK6" s="13">
        <f aca="true" t="shared" si="35" ref="DK6:DK52">IF(DJ6&gt;$B6,999,IF($B6=0,0,DJ6/$B6*100))</f>
        <v>11.126375551973085</v>
      </c>
      <c r="DL6" s="12">
        <f>SUM(DL7,DL8,DL9,DL37:DL52)</f>
        <v>9242</v>
      </c>
      <c r="DM6" s="12">
        <f>SUM(DM7,DM8,DM9,DM37:DM52)</f>
        <v>9107</v>
      </c>
      <c r="DN6" s="13">
        <f aca="true" t="shared" si="36" ref="DN6:DN52">IF(DM6&gt;$B6,999,IF($B6=0,0,DM6/$B6*100))</f>
        <v>12.766524146632088</v>
      </c>
      <c r="DO6" s="12">
        <f>SUM(DO7,DO8,DO9,DO37:DO52)</f>
        <v>12324</v>
      </c>
      <c r="DP6" s="12">
        <f>SUM(DP7,DP8,DP9,DP37:DP52)</f>
        <v>71</v>
      </c>
      <c r="DQ6" s="13">
        <f aca="true" t="shared" si="37" ref="DQ6:DQ52">IF(DP6&gt;$B6,999,IF($B6=0,0,DP6/$B6*100))</f>
        <v>0.09953038480409336</v>
      </c>
      <c r="DR6" s="12">
        <f>SUM(DR7,DR8,DR9,DR37:DR52)</f>
        <v>71</v>
      </c>
      <c r="DS6" s="12">
        <f>SUM(DS7,DS8,DS9,DS37:DS52)</f>
        <v>141</v>
      </c>
      <c r="DT6" s="13">
        <f aca="true" t="shared" si="38" ref="DT6:DT52">IF(DS6&gt;$B6,999,IF($B6=0,0,DS6/$B6*100))</f>
        <v>0.19765893320249525</v>
      </c>
      <c r="DU6" s="12">
        <f>SUM(DU7,DU8,DU9,DU37:DU52)</f>
        <v>141</v>
      </c>
      <c r="DV6" s="12">
        <f>SUM(DV7,DV8,DV9,DV37:DV52)</f>
        <v>705</v>
      </c>
      <c r="DW6" s="13">
        <f aca="true" t="shared" si="39" ref="DW6:DW52">IF(DV6&gt;$B6,999,IF($B6=0,0,DV6/$B6*100))</f>
        <v>0.9882946660124764</v>
      </c>
      <c r="DX6" s="12">
        <f>SUM(DX7,DX8,DX9,DX37:DX52)</f>
        <v>1832</v>
      </c>
      <c r="DY6" s="12">
        <f>SUM(DY7,DY8,DY9,DY37:DY52)</f>
        <v>0</v>
      </c>
      <c r="DZ6" s="13">
        <f aca="true" t="shared" si="40" ref="DZ6:DZ52">IF(DY6&gt;$B6,999,IF($B6=0,0,DY6/$B6*100))</f>
        <v>0</v>
      </c>
      <c r="EA6" s="12">
        <f>SUM(EA7,EA8,EA9,EA37:EA52)</f>
        <v>0</v>
      </c>
      <c r="EB6" s="35" t="s">
        <v>213</v>
      </c>
      <c r="EC6" s="12">
        <f>SUM(EC7,EC8,EC9,EC37:EC52)</f>
        <v>0</v>
      </c>
      <c r="ED6" s="13">
        <f aca="true" t="shared" si="41" ref="ED6:ED52">IF(EC6&gt;$B6,999,IF($B6=0,0,EC6/$B6*100))</f>
        <v>0</v>
      </c>
      <c r="EE6" s="12">
        <f>SUM(EE7,EE8,EE9,EE37:EE52)</f>
        <v>0</v>
      </c>
      <c r="EF6" s="12">
        <f>SUM(EF7,EF8,EF9,EF37:EF52)</f>
        <v>0</v>
      </c>
      <c r="EG6" s="13">
        <f aca="true" t="shared" si="42" ref="EG6:EG52">IF(EF6&gt;$B6,999,IF($B6=0,0,EF6/$B6*100))</f>
        <v>0</v>
      </c>
      <c r="EH6" s="12">
        <f>SUM(EH7,EH8,EH9,EH37:EH52)</f>
        <v>0</v>
      </c>
      <c r="EI6" s="12">
        <f>SUM(EI7,EI8,EI9,EI37:EI52)</f>
        <v>0</v>
      </c>
      <c r="EJ6" s="13">
        <f aca="true" t="shared" si="43" ref="EJ6:EJ52">IF(EI6&gt;$B6,999,IF($B6=0,0,EI6/$B6*100))</f>
        <v>0</v>
      </c>
      <c r="EK6" s="12">
        <f>SUM(EK7,EK8,EK9,EK37:EK52)</f>
        <v>0</v>
      </c>
      <c r="EL6" s="12">
        <f>SUM(EL7,EL8,EL9,EL37:EL52)</f>
        <v>1782</v>
      </c>
      <c r="EM6" s="13">
        <f aca="true" t="shared" si="44" ref="EM6:EM52">IF(EL6&gt;$B6,999,IF($B6=0,0,EL6/$B6*100))</f>
        <v>2.498072474942174</v>
      </c>
      <c r="EN6" s="12">
        <f>SUM(EN7,EN8,EN9,EN37:EN52)</f>
        <v>1782</v>
      </c>
      <c r="EO6" s="12">
        <f>SUM(EO7,EO8,EO9,EO37:EO52)</f>
        <v>0</v>
      </c>
      <c r="EP6" s="13">
        <f aca="true" t="shared" si="45" ref="EP6:EP52">IF(EO6&gt;$B6,999,IF($B6=0,0,EO6/$B6*100))</f>
        <v>0</v>
      </c>
      <c r="EQ6" s="12">
        <f>SUM(EQ7,EQ8,EQ9,EQ37:EQ52)</f>
        <v>0</v>
      </c>
      <c r="ER6" s="12">
        <f>SUM(ER7,ER8,ER9,ER37:ER52)</f>
        <v>5676</v>
      </c>
      <c r="ES6" s="13">
        <f aca="true" t="shared" si="46" ref="ES6:ES52">IF(ER6&gt;$B6,999,IF($B6=0,0,ER6/$B6*100))</f>
        <v>7.956823438704704</v>
      </c>
      <c r="ET6" s="12">
        <f>SUM(ET7,ET8,ET9,ET37:ET52)</f>
        <v>5676</v>
      </c>
      <c r="EU6" s="12">
        <f>SUM(EU7,EU8,EU9,EU37:EU52)</f>
        <v>99</v>
      </c>
      <c r="EV6" s="13">
        <f aca="true" t="shared" si="47" ref="EV6:EV52">IF(EU6&gt;$B6,999,IF($B6=0,0,EU6/$B6*100))</f>
        <v>0.13878180416345412</v>
      </c>
      <c r="EW6" s="12">
        <f>SUM(EW7,EW8,EW9,EW37:EW52)</f>
        <v>99</v>
      </c>
    </row>
    <row r="7" spans="1:153" ht="14.25" customHeight="1">
      <c r="A7" s="35" t="s">
        <v>214</v>
      </c>
      <c r="B7" s="12">
        <v>57</v>
      </c>
      <c r="C7" s="12">
        <f>SUM(F7,CV7,CY7,DB7,DE7,DI7,DL7,DO7,DR7,DU7,DX7,EA7,EE7,EH7,EK7,EN7,EQ7,ET7,EW7)</f>
        <v>81</v>
      </c>
      <c r="D7" s="12">
        <v>24</v>
      </c>
      <c r="E7" s="13">
        <f t="shared" si="0"/>
        <v>42.10526315789473</v>
      </c>
      <c r="F7" s="12">
        <f>SUM(I7+L7+O7+R7+U7+Y7+AB7+AE7+AH7+AK7+AN7++AQ7+AU7+AX7+BA7+BD7+BG7+BJ7+BM7+BQ7+BT7+BW7+BZ7+CC7+CF7+CI7+CM7+CP7+CS7)</f>
        <v>41</v>
      </c>
      <c r="G7" s="12">
        <v>6</v>
      </c>
      <c r="H7" s="13">
        <f t="shared" si="1"/>
        <v>10.526315789473683</v>
      </c>
      <c r="I7" s="12">
        <v>6</v>
      </c>
      <c r="J7" s="12">
        <v>0</v>
      </c>
      <c r="K7" s="13">
        <f t="shared" si="2"/>
        <v>0</v>
      </c>
      <c r="L7" s="12">
        <v>0</v>
      </c>
      <c r="M7" s="12">
        <v>0</v>
      </c>
      <c r="N7" s="13">
        <f t="shared" si="3"/>
        <v>0</v>
      </c>
      <c r="O7" s="12">
        <v>0</v>
      </c>
      <c r="P7" s="12">
        <v>0</v>
      </c>
      <c r="Q7" s="13">
        <f t="shared" si="4"/>
        <v>0</v>
      </c>
      <c r="R7" s="12">
        <v>0</v>
      </c>
      <c r="S7" s="12">
        <v>3</v>
      </c>
      <c r="T7" s="13">
        <f t="shared" si="5"/>
        <v>5.263157894736842</v>
      </c>
      <c r="U7" s="12">
        <v>4</v>
      </c>
      <c r="V7" s="35" t="s">
        <v>214</v>
      </c>
      <c r="W7" s="12">
        <v>1</v>
      </c>
      <c r="X7" s="13">
        <f t="shared" si="6"/>
        <v>1.7543859649122806</v>
      </c>
      <c r="Y7" s="12">
        <v>1</v>
      </c>
      <c r="Z7" s="12">
        <v>1</v>
      </c>
      <c r="AA7" s="13">
        <f t="shared" si="7"/>
        <v>1.7543859649122806</v>
      </c>
      <c r="AB7" s="12">
        <v>1</v>
      </c>
      <c r="AC7" s="12">
        <v>0</v>
      </c>
      <c r="AD7" s="13">
        <f t="shared" si="8"/>
        <v>0</v>
      </c>
      <c r="AE7" s="12">
        <v>0</v>
      </c>
      <c r="AF7" s="12">
        <v>4</v>
      </c>
      <c r="AG7" s="13">
        <f t="shared" si="9"/>
        <v>7.017543859649122</v>
      </c>
      <c r="AH7" s="12">
        <v>4</v>
      </c>
      <c r="AI7" s="12">
        <v>3</v>
      </c>
      <c r="AJ7" s="13">
        <f t="shared" si="10"/>
        <v>5.263157894736842</v>
      </c>
      <c r="AK7" s="12">
        <v>5</v>
      </c>
      <c r="AL7" s="12">
        <v>0</v>
      </c>
      <c r="AM7" s="13">
        <f t="shared" si="11"/>
        <v>0</v>
      </c>
      <c r="AN7" s="12">
        <v>0</v>
      </c>
      <c r="AO7" s="12">
        <v>0</v>
      </c>
      <c r="AP7" s="13">
        <f t="shared" si="12"/>
        <v>0</v>
      </c>
      <c r="AQ7" s="12">
        <v>0</v>
      </c>
      <c r="AR7" s="35" t="s">
        <v>214</v>
      </c>
      <c r="AS7" s="12">
        <v>0</v>
      </c>
      <c r="AT7" s="13">
        <f t="shared" si="13"/>
        <v>0</v>
      </c>
      <c r="AU7" s="12">
        <v>0</v>
      </c>
      <c r="AV7" s="12">
        <v>5</v>
      </c>
      <c r="AW7" s="13">
        <f t="shared" si="14"/>
        <v>8.771929824561402</v>
      </c>
      <c r="AX7" s="12">
        <v>7</v>
      </c>
      <c r="AY7" s="12">
        <v>1</v>
      </c>
      <c r="AZ7" s="13">
        <f t="shared" si="15"/>
        <v>1.7543859649122806</v>
      </c>
      <c r="BA7" s="12">
        <v>1</v>
      </c>
      <c r="BB7" s="12">
        <v>0</v>
      </c>
      <c r="BC7" s="13">
        <f t="shared" si="16"/>
        <v>0</v>
      </c>
      <c r="BD7" s="12">
        <v>0</v>
      </c>
      <c r="BE7" s="12">
        <v>1</v>
      </c>
      <c r="BF7" s="13">
        <f t="shared" si="17"/>
        <v>1.7543859649122806</v>
      </c>
      <c r="BG7" s="12">
        <v>1</v>
      </c>
      <c r="BH7" s="12">
        <v>0</v>
      </c>
      <c r="BI7" s="13">
        <f t="shared" si="18"/>
        <v>0</v>
      </c>
      <c r="BJ7" s="12">
        <v>0</v>
      </c>
      <c r="BK7" s="12">
        <v>0</v>
      </c>
      <c r="BL7" s="13">
        <f t="shared" si="19"/>
        <v>0</v>
      </c>
      <c r="BM7" s="12">
        <v>0</v>
      </c>
      <c r="BN7" s="35" t="s">
        <v>214</v>
      </c>
      <c r="BO7" s="12">
        <v>0</v>
      </c>
      <c r="BP7" s="13">
        <f t="shared" si="20"/>
        <v>0</v>
      </c>
      <c r="BQ7" s="12">
        <v>0</v>
      </c>
      <c r="BR7" s="12">
        <v>0</v>
      </c>
      <c r="BS7" s="13">
        <f t="shared" si="21"/>
        <v>0</v>
      </c>
      <c r="BT7" s="12">
        <v>0</v>
      </c>
      <c r="BU7" s="12">
        <v>1</v>
      </c>
      <c r="BV7" s="13">
        <f t="shared" si="22"/>
        <v>1.7543859649122806</v>
      </c>
      <c r="BW7" s="12">
        <v>1</v>
      </c>
      <c r="BX7" s="12">
        <v>2</v>
      </c>
      <c r="BY7" s="13">
        <f t="shared" si="23"/>
        <v>3.508771929824561</v>
      </c>
      <c r="BZ7" s="12">
        <v>2</v>
      </c>
      <c r="CA7" s="12">
        <v>0</v>
      </c>
      <c r="CB7" s="13">
        <f t="shared" si="24"/>
        <v>0</v>
      </c>
      <c r="CC7" s="12">
        <v>0</v>
      </c>
      <c r="CD7" s="12">
        <v>0</v>
      </c>
      <c r="CE7" s="13">
        <f t="shared" si="25"/>
        <v>0</v>
      </c>
      <c r="CF7" s="12">
        <v>0</v>
      </c>
      <c r="CG7" s="12">
        <v>1</v>
      </c>
      <c r="CH7" s="13">
        <f t="shared" si="26"/>
        <v>1.7543859649122806</v>
      </c>
      <c r="CI7" s="12">
        <v>1</v>
      </c>
      <c r="CJ7" s="35" t="s">
        <v>214</v>
      </c>
      <c r="CK7" s="12">
        <v>1</v>
      </c>
      <c r="CL7" s="13">
        <f t="shared" si="27"/>
        <v>1.7543859649122806</v>
      </c>
      <c r="CM7" s="12">
        <v>1</v>
      </c>
      <c r="CN7" s="12">
        <v>6</v>
      </c>
      <c r="CO7" s="13">
        <f t="shared" si="28"/>
        <v>10.526315789473683</v>
      </c>
      <c r="CP7" s="12">
        <v>6</v>
      </c>
      <c r="CQ7" s="12">
        <v>0</v>
      </c>
      <c r="CR7" s="13">
        <f t="shared" si="29"/>
        <v>0</v>
      </c>
      <c r="CS7" s="12">
        <v>0</v>
      </c>
      <c r="CT7" s="12">
        <v>0</v>
      </c>
      <c r="CU7" s="13">
        <f t="shared" si="30"/>
        <v>0</v>
      </c>
      <c r="CV7" s="12">
        <v>0</v>
      </c>
      <c r="CW7" s="12">
        <v>3</v>
      </c>
      <c r="CX7" s="13">
        <f t="shared" si="31"/>
        <v>5.263157894736842</v>
      </c>
      <c r="CY7" s="12">
        <v>4</v>
      </c>
      <c r="CZ7" s="12">
        <v>0</v>
      </c>
      <c r="DA7" s="13">
        <f t="shared" si="32"/>
        <v>0</v>
      </c>
      <c r="DB7" s="12">
        <v>0</v>
      </c>
      <c r="DC7" s="12">
        <v>0</v>
      </c>
      <c r="DD7" s="13">
        <f t="shared" si="33"/>
        <v>0</v>
      </c>
      <c r="DE7" s="12">
        <v>0</v>
      </c>
      <c r="DF7" s="35" t="s">
        <v>214</v>
      </c>
      <c r="DG7" s="12">
        <v>0</v>
      </c>
      <c r="DH7" s="13">
        <f t="shared" si="34"/>
        <v>0</v>
      </c>
      <c r="DI7" s="12">
        <v>0</v>
      </c>
      <c r="DJ7" s="12">
        <v>13</v>
      </c>
      <c r="DK7" s="13">
        <f t="shared" si="35"/>
        <v>22.807017543859647</v>
      </c>
      <c r="DL7" s="12">
        <v>16</v>
      </c>
      <c r="DM7" s="12">
        <v>8</v>
      </c>
      <c r="DN7" s="13">
        <f t="shared" si="36"/>
        <v>14.035087719298245</v>
      </c>
      <c r="DO7" s="12">
        <v>8</v>
      </c>
      <c r="DP7" s="12">
        <v>0</v>
      </c>
      <c r="DQ7" s="13">
        <f t="shared" si="37"/>
        <v>0</v>
      </c>
      <c r="DR7" s="12">
        <v>0</v>
      </c>
      <c r="DS7" s="12">
        <v>0</v>
      </c>
      <c r="DT7" s="13">
        <f t="shared" si="38"/>
        <v>0</v>
      </c>
      <c r="DU7" s="12">
        <v>0</v>
      </c>
      <c r="DV7" s="12">
        <v>0</v>
      </c>
      <c r="DW7" s="13">
        <f t="shared" si="39"/>
        <v>0</v>
      </c>
      <c r="DX7" s="12">
        <v>0</v>
      </c>
      <c r="DY7" s="12">
        <v>0</v>
      </c>
      <c r="DZ7" s="13">
        <f t="shared" si="40"/>
        <v>0</v>
      </c>
      <c r="EA7" s="12">
        <v>0</v>
      </c>
      <c r="EB7" s="35" t="s">
        <v>214</v>
      </c>
      <c r="EC7" s="12">
        <v>0</v>
      </c>
      <c r="ED7" s="13">
        <f t="shared" si="41"/>
        <v>0</v>
      </c>
      <c r="EE7" s="12">
        <v>0</v>
      </c>
      <c r="EF7" s="12">
        <v>0</v>
      </c>
      <c r="EG7" s="13">
        <f t="shared" si="42"/>
        <v>0</v>
      </c>
      <c r="EH7" s="12">
        <v>0</v>
      </c>
      <c r="EI7" s="12">
        <v>0</v>
      </c>
      <c r="EJ7" s="13">
        <f t="shared" si="43"/>
        <v>0</v>
      </c>
      <c r="EK7" s="12">
        <v>0</v>
      </c>
      <c r="EL7" s="12">
        <v>1</v>
      </c>
      <c r="EM7" s="13">
        <f t="shared" si="44"/>
        <v>1.7543859649122806</v>
      </c>
      <c r="EN7" s="12">
        <v>1</v>
      </c>
      <c r="EO7" s="12">
        <v>0</v>
      </c>
      <c r="EP7" s="13">
        <f t="shared" si="45"/>
        <v>0</v>
      </c>
      <c r="EQ7" s="12">
        <v>0</v>
      </c>
      <c r="ER7" s="12">
        <v>11</v>
      </c>
      <c r="ES7" s="13">
        <f t="shared" si="46"/>
        <v>19.298245614035086</v>
      </c>
      <c r="ET7" s="12">
        <v>11</v>
      </c>
      <c r="EU7" s="12">
        <v>0</v>
      </c>
      <c r="EV7" s="13">
        <f t="shared" si="47"/>
        <v>0</v>
      </c>
      <c r="EW7" s="12">
        <v>0</v>
      </c>
    </row>
    <row r="8" spans="1:153" ht="11.25" customHeight="1">
      <c r="A8" s="35" t="s">
        <v>119</v>
      </c>
      <c r="B8" s="12">
        <v>121</v>
      </c>
      <c r="C8" s="12">
        <f>SUM(F8,CV8,CY8,DB8,DE8,DI8,DL8,DO8,DR8,DU8,DX8,EA8,EE8,EH8,EK8,EN8,EQ8,ET8,EW8)</f>
        <v>331</v>
      </c>
      <c r="D8" s="12">
        <v>77</v>
      </c>
      <c r="E8" s="13">
        <f t="shared" si="0"/>
        <v>63.63636363636363</v>
      </c>
      <c r="F8" s="12">
        <f>SUM(I8+L8+O8+R8+U8+Y8+AB8+AE8+AH8+AK8+AN8++AQ8+AU8+AX8+BA8+BD8+BG8+BJ8+BM8+BQ8+BT8+BW8+BZ8+CC8+CF8+CI8+CM8+CP8+CS8)</f>
        <v>201</v>
      </c>
      <c r="G8" s="12">
        <v>32</v>
      </c>
      <c r="H8" s="13">
        <f t="shared" si="1"/>
        <v>26.446280991735538</v>
      </c>
      <c r="I8" s="12">
        <v>41</v>
      </c>
      <c r="J8" s="12">
        <v>1</v>
      </c>
      <c r="K8" s="13">
        <f t="shared" si="2"/>
        <v>0.8264462809917356</v>
      </c>
      <c r="L8" s="12">
        <v>1</v>
      </c>
      <c r="M8" s="12">
        <v>0</v>
      </c>
      <c r="N8" s="13">
        <f t="shared" si="3"/>
        <v>0</v>
      </c>
      <c r="O8" s="12">
        <v>0</v>
      </c>
      <c r="P8" s="12">
        <v>0</v>
      </c>
      <c r="Q8" s="13">
        <f t="shared" si="4"/>
        <v>0</v>
      </c>
      <c r="R8" s="12">
        <v>0</v>
      </c>
      <c r="S8" s="12">
        <v>19</v>
      </c>
      <c r="T8" s="13">
        <f t="shared" si="5"/>
        <v>15.702479338842975</v>
      </c>
      <c r="U8" s="12">
        <v>30</v>
      </c>
      <c r="V8" s="35" t="s">
        <v>119</v>
      </c>
      <c r="W8" s="12">
        <v>2</v>
      </c>
      <c r="X8" s="13">
        <f t="shared" si="6"/>
        <v>1.6528925619834711</v>
      </c>
      <c r="Y8" s="12">
        <v>2</v>
      </c>
      <c r="Z8" s="12">
        <v>6</v>
      </c>
      <c r="AA8" s="13">
        <f t="shared" si="7"/>
        <v>4.958677685950414</v>
      </c>
      <c r="AB8" s="12">
        <v>6</v>
      </c>
      <c r="AC8" s="12">
        <v>1</v>
      </c>
      <c r="AD8" s="13">
        <f t="shared" si="8"/>
        <v>0.8264462809917356</v>
      </c>
      <c r="AE8" s="12">
        <v>1</v>
      </c>
      <c r="AF8" s="12">
        <v>3</v>
      </c>
      <c r="AG8" s="13">
        <f t="shared" si="9"/>
        <v>2.479338842975207</v>
      </c>
      <c r="AH8" s="12">
        <v>3</v>
      </c>
      <c r="AI8" s="12">
        <v>19</v>
      </c>
      <c r="AJ8" s="13">
        <f t="shared" si="10"/>
        <v>15.702479338842975</v>
      </c>
      <c r="AK8" s="12">
        <v>23</v>
      </c>
      <c r="AL8" s="12">
        <v>0</v>
      </c>
      <c r="AM8" s="13">
        <f t="shared" si="11"/>
        <v>0</v>
      </c>
      <c r="AN8" s="12">
        <v>0</v>
      </c>
      <c r="AO8" s="12">
        <v>3</v>
      </c>
      <c r="AP8" s="13">
        <f t="shared" si="12"/>
        <v>2.479338842975207</v>
      </c>
      <c r="AQ8" s="12">
        <v>3</v>
      </c>
      <c r="AR8" s="35" t="s">
        <v>119</v>
      </c>
      <c r="AS8" s="12">
        <v>0</v>
      </c>
      <c r="AT8" s="13">
        <f t="shared" si="13"/>
        <v>0</v>
      </c>
      <c r="AU8" s="12">
        <v>0</v>
      </c>
      <c r="AV8" s="12">
        <v>21</v>
      </c>
      <c r="AW8" s="13">
        <f t="shared" si="14"/>
        <v>17.355371900826448</v>
      </c>
      <c r="AX8" s="12">
        <v>25</v>
      </c>
      <c r="AY8" s="12">
        <v>8</v>
      </c>
      <c r="AZ8" s="13">
        <f t="shared" si="15"/>
        <v>6.6115702479338845</v>
      </c>
      <c r="BA8" s="12">
        <v>8</v>
      </c>
      <c r="BB8" s="12">
        <v>1</v>
      </c>
      <c r="BC8" s="13">
        <f t="shared" si="16"/>
        <v>0.8264462809917356</v>
      </c>
      <c r="BD8" s="12">
        <v>1</v>
      </c>
      <c r="BE8" s="12">
        <v>0</v>
      </c>
      <c r="BF8" s="13">
        <f t="shared" si="17"/>
        <v>0</v>
      </c>
      <c r="BG8" s="12">
        <v>0</v>
      </c>
      <c r="BH8" s="12">
        <v>2</v>
      </c>
      <c r="BI8" s="13">
        <f t="shared" si="18"/>
        <v>1.6528925619834711</v>
      </c>
      <c r="BJ8" s="12">
        <v>2</v>
      </c>
      <c r="BK8" s="12">
        <v>0</v>
      </c>
      <c r="BL8" s="13">
        <f t="shared" si="19"/>
        <v>0</v>
      </c>
      <c r="BM8" s="12">
        <v>0</v>
      </c>
      <c r="BN8" s="35" t="s">
        <v>119</v>
      </c>
      <c r="BO8" s="12">
        <v>0</v>
      </c>
      <c r="BP8" s="13">
        <f t="shared" si="20"/>
        <v>0</v>
      </c>
      <c r="BQ8" s="12">
        <v>0</v>
      </c>
      <c r="BR8" s="12">
        <v>0</v>
      </c>
      <c r="BS8" s="13">
        <f t="shared" si="21"/>
        <v>0</v>
      </c>
      <c r="BT8" s="12">
        <v>0</v>
      </c>
      <c r="BU8" s="12">
        <v>16</v>
      </c>
      <c r="BV8" s="13">
        <f t="shared" si="22"/>
        <v>13.223140495867769</v>
      </c>
      <c r="BW8" s="12">
        <v>18</v>
      </c>
      <c r="BX8" s="12">
        <v>17</v>
      </c>
      <c r="BY8" s="13">
        <f t="shared" si="23"/>
        <v>14.049586776859504</v>
      </c>
      <c r="BZ8" s="12">
        <v>20</v>
      </c>
      <c r="CA8" s="12">
        <v>1</v>
      </c>
      <c r="CB8" s="13">
        <f t="shared" si="24"/>
        <v>0.8264462809917356</v>
      </c>
      <c r="CC8" s="12">
        <v>1</v>
      </c>
      <c r="CD8" s="12">
        <v>0</v>
      </c>
      <c r="CE8" s="13">
        <f t="shared" si="25"/>
        <v>0</v>
      </c>
      <c r="CF8" s="12">
        <v>0</v>
      </c>
      <c r="CG8" s="12">
        <v>1</v>
      </c>
      <c r="CH8" s="13">
        <f t="shared" si="26"/>
        <v>0.8264462809917356</v>
      </c>
      <c r="CI8" s="12">
        <v>1</v>
      </c>
      <c r="CJ8" s="35" t="s">
        <v>119</v>
      </c>
      <c r="CK8" s="12">
        <v>1</v>
      </c>
      <c r="CL8" s="13">
        <f t="shared" si="27"/>
        <v>0.8264462809917356</v>
      </c>
      <c r="CM8" s="12">
        <v>1</v>
      </c>
      <c r="CN8" s="12">
        <v>12</v>
      </c>
      <c r="CO8" s="13">
        <f t="shared" si="28"/>
        <v>9.917355371900827</v>
      </c>
      <c r="CP8" s="12">
        <v>14</v>
      </c>
      <c r="CQ8" s="12">
        <v>0</v>
      </c>
      <c r="CR8" s="13">
        <f t="shared" si="29"/>
        <v>0</v>
      </c>
      <c r="CS8" s="12">
        <v>0</v>
      </c>
      <c r="CT8" s="12">
        <v>0</v>
      </c>
      <c r="CU8" s="13">
        <f t="shared" si="30"/>
        <v>0</v>
      </c>
      <c r="CV8" s="12">
        <v>0</v>
      </c>
      <c r="CW8" s="12">
        <v>14</v>
      </c>
      <c r="CX8" s="13">
        <f t="shared" si="31"/>
        <v>11.570247933884298</v>
      </c>
      <c r="CY8" s="12">
        <v>15</v>
      </c>
      <c r="CZ8" s="12">
        <v>1</v>
      </c>
      <c r="DA8" s="13">
        <f t="shared" si="32"/>
        <v>0.8264462809917356</v>
      </c>
      <c r="DB8" s="12">
        <v>1</v>
      </c>
      <c r="DC8" s="12">
        <v>0</v>
      </c>
      <c r="DD8" s="13">
        <f t="shared" si="33"/>
        <v>0</v>
      </c>
      <c r="DE8" s="12">
        <v>0</v>
      </c>
      <c r="DF8" s="35" t="s">
        <v>119</v>
      </c>
      <c r="DG8" s="12">
        <v>2</v>
      </c>
      <c r="DH8" s="13">
        <f t="shared" si="34"/>
        <v>1.6528925619834711</v>
      </c>
      <c r="DI8" s="12">
        <v>2</v>
      </c>
      <c r="DJ8" s="12">
        <v>28</v>
      </c>
      <c r="DK8" s="13">
        <f t="shared" si="35"/>
        <v>23.140495867768596</v>
      </c>
      <c r="DL8" s="12">
        <v>31</v>
      </c>
      <c r="DM8" s="12">
        <v>33</v>
      </c>
      <c r="DN8" s="13">
        <f t="shared" si="36"/>
        <v>27.27272727272727</v>
      </c>
      <c r="DO8" s="12">
        <v>35</v>
      </c>
      <c r="DP8" s="12">
        <v>0</v>
      </c>
      <c r="DQ8" s="13">
        <f t="shared" si="37"/>
        <v>0</v>
      </c>
      <c r="DR8" s="12">
        <v>0</v>
      </c>
      <c r="DS8" s="12">
        <v>2</v>
      </c>
      <c r="DT8" s="13">
        <f t="shared" si="38"/>
        <v>1.6528925619834711</v>
      </c>
      <c r="DU8" s="12">
        <v>2</v>
      </c>
      <c r="DV8" s="12">
        <v>1</v>
      </c>
      <c r="DW8" s="13">
        <f t="shared" si="39"/>
        <v>0.8264462809917356</v>
      </c>
      <c r="DX8" s="12">
        <v>4</v>
      </c>
      <c r="DY8" s="12">
        <v>0</v>
      </c>
      <c r="DZ8" s="13">
        <f t="shared" si="40"/>
        <v>0</v>
      </c>
      <c r="EA8" s="12">
        <v>0</v>
      </c>
      <c r="EB8" s="35" t="s">
        <v>119</v>
      </c>
      <c r="EC8" s="12">
        <v>0</v>
      </c>
      <c r="ED8" s="13">
        <f t="shared" si="41"/>
        <v>0</v>
      </c>
      <c r="EE8" s="12">
        <v>0</v>
      </c>
      <c r="EF8" s="12">
        <v>0</v>
      </c>
      <c r="EG8" s="13">
        <f t="shared" si="42"/>
        <v>0</v>
      </c>
      <c r="EH8" s="12">
        <v>0</v>
      </c>
      <c r="EI8" s="12">
        <v>0</v>
      </c>
      <c r="EJ8" s="13">
        <f t="shared" si="43"/>
        <v>0</v>
      </c>
      <c r="EK8" s="12">
        <v>0</v>
      </c>
      <c r="EL8" s="12">
        <v>12</v>
      </c>
      <c r="EM8" s="13">
        <f t="shared" si="44"/>
        <v>9.917355371900827</v>
      </c>
      <c r="EN8" s="12">
        <v>12</v>
      </c>
      <c r="EO8" s="12">
        <v>0</v>
      </c>
      <c r="EP8" s="13">
        <f t="shared" si="45"/>
        <v>0</v>
      </c>
      <c r="EQ8" s="12">
        <v>0</v>
      </c>
      <c r="ER8" s="12">
        <v>28</v>
      </c>
      <c r="ES8" s="13">
        <f t="shared" si="46"/>
        <v>23.140495867768596</v>
      </c>
      <c r="ET8" s="12">
        <v>28</v>
      </c>
      <c r="EU8" s="12">
        <v>0</v>
      </c>
      <c r="EV8" s="13">
        <f t="shared" si="47"/>
        <v>0</v>
      </c>
      <c r="EW8" s="12">
        <v>0</v>
      </c>
    </row>
    <row r="9" spans="1:153" ht="14.25" customHeight="1">
      <c r="A9" s="35" t="s">
        <v>215</v>
      </c>
      <c r="B9" s="12">
        <f>SUM(B10:B36)</f>
        <v>24434</v>
      </c>
      <c r="C9" s="12">
        <f>SUM(C10:C36)</f>
        <v>55991</v>
      </c>
      <c r="D9" s="12">
        <f>SUM(D10:D36)</f>
        <v>13379</v>
      </c>
      <c r="E9" s="13">
        <f t="shared" si="0"/>
        <v>54.755668331014164</v>
      </c>
      <c r="F9" s="12">
        <f>SUM(F10:F36)</f>
        <v>34734</v>
      </c>
      <c r="G9" s="12">
        <f>SUM(G10:G36)</f>
        <v>3514</v>
      </c>
      <c r="H9" s="13">
        <f t="shared" si="1"/>
        <v>14.38159941065728</v>
      </c>
      <c r="I9" s="12">
        <f>SUM(I10:I36)</f>
        <v>4225</v>
      </c>
      <c r="J9" s="12">
        <f>SUM(J10:J36)</f>
        <v>498</v>
      </c>
      <c r="K9" s="13">
        <f t="shared" si="2"/>
        <v>2.0381435704346402</v>
      </c>
      <c r="L9" s="12">
        <f>SUM(L10:L36)</f>
        <v>520</v>
      </c>
      <c r="M9" s="12">
        <f>SUM(M10:M36)</f>
        <v>60</v>
      </c>
      <c r="N9" s="13">
        <f t="shared" si="3"/>
        <v>0.24555946631742653</v>
      </c>
      <c r="O9" s="12">
        <f>SUM(O10:O36)</f>
        <v>82</v>
      </c>
      <c r="P9" s="12">
        <f>SUM(P10:P36)</f>
        <v>936</v>
      </c>
      <c r="Q9" s="13">
        <f t="shared" si="4"/>
        <v>3.830727674551854</v>
      </c>
      <c r="R9" s="12">
        <f>SUM(R10:R36)</f>
        <v>964</v>
      </c>
      <c r="S9" s="12">
        <f>SUM(S10:S36)</f>
        <v>4039</v>
      </c>
      <c r="T9" s="13">
        <f t="shared" si="5"/>
        <v>16.530244740934762</v>
      </c>
      <c r="U9" s="12">
        <f>SUM(U10:U36)</f>
        <v>5458</v>
      </c>
      <c r="V9" s="35" t="s">
        <v>215</v>
      </c>
      <c r="W9" s="12">
        <f>SUM(W10:W36)</f>
        <v>693</v>
      </c>
      <c r="X9" s="13">
        <f t="shared" si="6"/>
        <v>2.8362118359662762</v>
      </c>
      <c r="Y9" s="12">
        <f>SUM(Y10:Y36)</f>
        <v>803</v>
      </c>
      <c r="Z9" s="12">
        <f>SUM(Z10:Z36)</f>
        <v>407</v>
      </c>
      <c r="AA9" s="13">
        <f t="shared" si="7"/>
        <v>1.6657117131865435</v>
      </c>
      <c r="AB9" s="12">
        <f>SUM(AB10:AB36)</f>
        <v>450</v>
      </c>
      <c r="AC9" s="12">
        <f>SUM(AC10:AC36)</f>
        <v>201</v>
      </c>
      <c r="AD9" s="13">
        <f t="shared" si="8"/>
        <v>0.822624212163379</v>
      </c>
      <c r="AE9" s="12">
        <f>SUM(AE10:AE36)</f>
        <v>256</v>
      </c>
      <c r="AF9" s="12">
        <f>SUM(AF10:AF36)</f>
        <v>1577</v>
      </c>
      <c r="AG9" s="13">
        <f t="shared" si="9"/>
        <v>6.4541213063763605</v>
      </c>
      <c r="AH9" s="12">
        <f>SUM(AH10:AH36)</f>
        <v>1954</v>
      </c>
      <c r="AI9" s="12">
        <f>SUM(AI10:AI36)</f>
        <v>2231</v>
      </c>
      <c r="AJ9" s="13">
        <f t="shared" si="10"/>
        <v>9.13071948923631</v>
      </c>
      <c r="AK9" s="12">
        <f>SUM(AK10:AK36)</f>
        <v>2717</v>
      </c>
      <c r="AL9" s="12">
        <f>SUM(AL10:AL36)</f>
        <v>72</v>
      </c>
      <c r="AM9" s="13">
        <f t="shared" si="11"/>
        <v>0.29467135958091184</v>
      </c>
      <c r="AN9" s="12">
        <f>SUM(AN10:AN36)</f>
        <v>96</v>
      </c>
      <c r="AO9" s="12">
        <f>SUM(AO10:AO36)</f>
        <v>11</v>
      </c>
      <c r="AP9" s="13">
        <f t="shared" si="12"/>
        <v>0.0450192354915282</v>
      </c>
      <c r="AQ9" s="12">
        <f>SUM(AQ10:AQ36)</f>
        <v>12</v>
      </c>
      <c r="AR9" s="35" t="s">
        <v>215</v>
      </c>
      <c r="AS9" s="12">
        <f>SUM(AS10:AS36)</f>
        <v>6</v>
      </c>
      <c r="AT9" s="13">
        <f t="shared" si="13"/>
        <v>0.024555946631742653</v>
      </c>
      <c r="AU9" s="12">
        <f>SUM(AU10:AU36)</f>
        <v>9</v>
      </c>
      <c r="AV9" s="12">
        <f>SUM(AV10:AV36)</f>
        <v>4298</v>
      </c>
      <c r="AW9" s="13">
        <f t="shared" si="14"/>
        <v>17.590243103871657</v>
      </c>
      <c r="AX9" s="12">
        <f>SUM(AX10:AX36)</f>
        <v>5586</v>
      </c>
      <c r="AY9" s="12">
        <f>SUM(AY10:AY36)</f>
        <v>1166</v>
      </c>
      <c r="AZ9" s="13">
        <f t="shared" si="15"/>
        <v>4.772038962101989</v>
      </c>
      <c r="BA9" s="12">
        <f>SUM(BA10:BA36)</f>
        <v>1230</v>
      </c>
      <c r="BB9" s="12">
        <f>SUM(BB10:BB36)</f>
        <v>35</v>
      </c>
      <c r="BC9" s="13">
        <f t="shared" si="16"/>
        <v>0.1432430220184988</v>
      </c>
      <c r="BD9" s="12">
        <f>SUM(BD10:BD36)</f>
        <v>35</v>
      </c>
      <c r="BE9" s="12">
        <f>SUM(BE10:BE36)</f>
        <v>66</v>
      </c>
      <c r="BF9" s="13">
        <f t="shared" si="17"/>
        <v>0.2701154129491692</v>
      </c>
      <c r="BG9" s="12">
        <f>SUM(BG10:BG36)</f>
        <v>66</v>
      </c>
      <c r="BH9" s="12">
        <f>SUM(BH10:BH36)</f>
        <v>515</v>
      </c>
      <c r="BI9" s="13">
        <f t="shared" si="18"/>
        <v>2.1077187525579113</v>
      </c>
      <c r="BJ9" s="12">
        <f>SUM(BJ10:BJ36)</f>
        <v>618</v>
      </c>
      <c r="BK9" s="12">
        <f>SUM(BK10:BK36)</f>
        <v>0</v>
      </c>
      <c r="BL9" s="13">
        <f t="shared" si="19"/>
        <v>0</v>
      </c>
      <c r="BM9" s="12">
        <f>SUM(BM10:BM36)</f>
        <v>0</v>
      </c>
      <c r="BN9" s="35" t="s">
        <v>215</v>
      </c>
      <c r="BO9" s="12">
        <f>SUM(BO10:BO36)</f>
        <v>8</v>
      </c>
      <c r="BP9" s="13">
        <f t="shared" si="20"/>
        <v>0.03274126217565687</v>
      </c>
      <c r="BQ9" s="12">
        <f>SUM(BQ10:BQ36)</f>
        <v>8</v>
      </c>
      <c r="BR9" s="12">
        <f>SUM(BR10:BR36)</f>
        <v>14</v>
      </c>
      <c r="BS9" s="13">
        <f t="shared" si="21"/>
        <v>0.05729720880739953</v>
      </c>
      <c r="BT9" s="12">
        <f>SUM(BT10:BT36)</f>
        <v>14</v>
      </c>
      <c r="BU9" s="12">
        <f>SUM(BU10:BU36)</f>
        <v>2536</v>
      </c>
      <c r="BV9" s="13">
        <f t="shared" si="22"/>
        <v>10.378980109683228</v>
      </c>
      <c r="BW9" s="12">
        <f>SUM(BW10:BW36)</f>
        <v>2975</v>
      </c>
      <c r="BX9" s="12">
        <f>SUM(BX10:BX36)</f>
        <v>2097</v>
      </c>
      <c r="BY9" s="13">
        <f t="shared" si="23"/>
        <v>8.582303347794056</v>
      </c>
      <c r="BZ9" s="12">
        <f>SUM(BZ10:BZ36)</f>
        <v>2565</v>
      </c>
      <c r="CA9" s="12">
        <f>SUM(CA10:CA36)</f>
        <v>24</v>
      </c>
      <c r="CB9" s="13">
        <f t="shared" si="24"/>
        <v>0.09822378652697061</v>
      </c>
      <c r="CC9" s="12">
        <f>SUM(CC10:CC36)</f>
        <v>24</v>
      </c>
      <c r="CD9" s="12">
        <f>SUM(CD10:CD36)</f>
        <v>14</v>
      </c>
      <c r="CE9" s="13">
        <f t="shared" si="25"/>
        <v>0.05729720880739953</v>
      </c>
      <c r="CF9" s="12">
        <f>SUM(CF10:CF36)</f>
        <v>21</v>
      </c>
      <c r="CG9" s="12">
        <f>SUM(CG10:CG36)</f>
        <v>8</v>
      </c>
      <c r="CH9" s="13">
        <f t="shared" si="26"/>
        <v>0.03274126217565687</v>
      </c>
      <c r="CI9" s="12">
        <f>SUM(CI10:CI36)</f>
        <v>8</v>
      </c>
      <c r="CJ9" s="35" t="s">
        <v>215</v>
      </c>
      <c r="CK9" s="12">
        <f>SUM(CK10:CK36)</f>
        <v>13</v>
      </c>
      <c r="CL9" s="13">
        <f t="shared" si="27"/>
        <v>0.053204551035442416</v>
      </c>
      <c r="CM9" s="12">
        <f>SUM(CM10:CM36)</f>
        <v>13</v>
      </c>
      <c r="CN9" s="12">
        <f>SUM(CN10:CN36)</f>
        <v>2898</v>
      </c>
      <c r="CO9" s="13">
        <f t="shared" si="28"/>
        <v>11.860522223131701</v>
      </c>
      <c r="CP9" s="12">
        <f>SUM(CP10:CP36)</f>
        <v>4022</v>
      </c>
      <c r="CQ9" s="12">
        <f>SUM(CQ10:CQ36)</f>
        <v>3</v>
      </c>
      <c r="CR9" s="13">
        <f t="shared" si="29"/>
        <v>0.012277973315871327</v>
      </c>
      <c r="CS9" s="12">
        <f>SUM(CS10:CS36)</f>
        <v>3</v>
      </c>
      <c r="CT9" s="12">
        <f>SUM(CT10:CT36)</f>
        <v>4</v>
      </c>
      <c r="CU9" s="13">
        <f t="shared" si="30"/>
        <v>0.016370631087828436</v>
      </c>
      <c r="CV9" s="12">
        <f>SUM(CV10:CV36)</f>
        <v>4</v>
      </c>
      <c r="CW9" s="12">
        <f>SUM(CW10:CW36)</f>
        <v>3882</v>
      </c>
      <c r="CX9" s="13">
        <f t="shared" si="31"/>
        <v>15.887697470737496</v>
      </c>
      <c r="CY9" s="12">
        <f>SUM(CY10:CY36)</f>
        <v>6774</v>
      </c>
      <c r="CZ9" s="12">
        <f>SUM(CZ10:CZ36)</f>
        <v>266</v>
      </c>
      <c r="DA9" s="13">
        <f t="shared" si="32"/>
        <v>1.088646967340591</v>
      </c>
      <c r="DB9" s="12">
        <f>SUM(DB10:DB36)</f>
        <v>266</v>
      </c>
      <c r="DC9" s="12">
        <f>SUM(DC10:DC36)</f>
        <v>0</v>
      </c>
      <c r="DD9" s="13">
        <f t="shared" si="33"/>
        <v>0</v>
      </c>
      <c r="DE9" s="12">
        <f>SUM(DE10:DE36)</f>
        <v>0</v>
      </c>
      <c r="DF9" s="35" t="s">
        <v>215</v>
      </c>
      <c r="DG9" s="12">
        <f>SUM(DG10:DG36)</f>
        <v>44</v>
      </c>
      <c r="DH9" s="13">
        <f t="shared" si="34"/>
        <v>0.1800769419661128</v>
      </c>
      <c r="DI9" s="12">
        <f>SUM(DI10:DI36)</f>
        <v>44</v>
      </c>
      <c r="DJ9" s="12">
        <f>SUM(DJ10:DJ36)</f>
        <v>3834</v>
      </c>
      <c r="DK9" s="13">
        <f t="shared" si="35"/>
        <v>15.691249897683557</v>
      </c>
      <c r="DL9" s="12">
        <f>SUM(DL10:DL36)</f>
        <v>4532</v>
      </c>
      <c r="DM9" s="12">
        <f>SUM(DM10:DM36)</f>
        <v>3984</v>
      </c>
      <c r="DN9" s="13">
        <f t="shared" si="36"/>
        <v>16.305148563477122</v>
      </c>
      <c r="DO9" s="12">
        <f>SUM(DO10:DO36)</f>
        <v>6607</v>
      </c>
      <c r="DP9" s="12">
        <f>SUM(DP10:DP36)</f>
        <v>59</v>
      </c>
      <c r="DQ9" s="13">
        <f t="shared" si="37"/>
        <v>0.24146680854546942</v>
      </c>
      <c r="DR9" s="12">
        <f>SUM(DR10:DR36)</f>
        <v>59</v>
      </c>
      <c r="DS9" s="12">
        <f>SUM(DS10:DS36)</f>
        <v>33</v>
      </c>
      <c r="DT9" s="13">
        <f t="shared" si="38"/>
        <v>0.1350577064745846</v>
      </c>
      <c r="DU9" s="12">
        <f>SUM(DU10:DU36)</f>
        <v>33</v>
      </c>
      <c r="DV9" s="12">
        <f>SUM(DV10:DV36)</f>
        <v>38</v>
      </c>
      <c r="DW9" s="13">
        <f t="shared" si="39"/>
        <v>0.15552099533437014</v>
      </c>
      <c r="DX9" s="12">
        <f>SUM(DX10:DX36)</f>
        <v>83</v>
      </c>
      <c r="DY9" s="12">
        <f>SUM(DY10:DY36)</f>
        <v>0</v>
      </c>
      <c r="DZ9" s="13">
        <f t="shared" si="40"/>
        <v>0</v>
      </c>
      <c r="EA9" s="12">
        <f>SUM(EA10:EA36)</f>
        <v>0</v>
      </c>
      <c r="EB9" s="35" t="s">
        <v>215</v>
      </c>
      <c r="EC9" s="12">
        <f>SUM(EC10:EC36)</f>
        <v>0</v>
      </c>
      <c r="ED9" s="13">
        <f t="shared" si="41"/>
        <v>0</v>
      </c>
      <c r="EE9" s="12">
        <f>SUM(EE10:EE36)</f>
        <v>0</v>
      </c>
      <c r="EF9" s="12">
        <f>SUM(EF10:EF36)</f>
        <v>0</v>
      </c>
      <c r="EG9" s="13">
        <f t="shared" si="42"/>
        <v>0</v>
      </c>
      <c r="EH9" s="12">
        <f>SUM(EH10:EH36)</f>
        <v>0</v>
      </c>
      <c r="EI9" s="12">
        <f>SUM(EI10:EI36)</f>
        <v>0</v>
      </c>
      <c r="EJ9" s="13">
        <f t="shared" si="43"/>
        <v>0</v>
      </c>
      <c r="EK9" s="12">
        <f>SUM(EK10:EK36)</f>
        <v>0</v>
      </c>
      <c r="EL9" s="12">
        <f>SUM(EL10:EL36)</f>
        <v>334</v>
      </c>
      <c r="EM9" s="13">
        <f t="shared" si="44"/>
        <v>1.3669476958336744</v>
      </c>
      <c r="EN9" s="12">
        <f>SUM(EN10:EN36)</f>
        <v>334</v>
      </c>
      <c r="EO9" s="12">
        <f>SUM(EO10:EO36)</f>
        <v>0</v>
      </c>
      <c r="EP9" s="13">
        <f t="shared" si="45"/>
        <v>0</v>
      </c>
      <c r="EQ9" s="12">
        <f>SUM(EQ10:EQ36)</f>
        <v>0</v>
      </c>
      <c r="ER9" s="12">
        <f>SUM(ER10:ER36)</f>
        <v>2456</v>
      </c>
      <c r="ES9" s="13">
        <f t="shared" si="46"/>
        <v>10.05156748792666</v>
      </c>
      <c r="ET9" s="12">
        <f>SUM(ET10:ET36)</f>
        <v>2456</v>
      </c>
      <c r="EU9" s="12">
        <f>SUM(EU10:EU36)</f>
        <v>65</v>
      </c>
      <c r="EV9" s="13">
        <f t="shared" si="47"/>
        <v>0.2660227551772121</v>
      </c>
      <c r="EW9" s="12">
        <f>SUM(EW10:EW36)</f>
        <v>65</v>
      </c>
    </row>
    <row r="10" spans="1:153" ht="11.25" customHeight="1">
      <c r="A10" s="36" t="s">
        <v>359</v>
      </c>
      <c r="B10" s="12">
        <v>1288</v>
      </c>
      <c r="C10" s="12">
        <f aca="true" t="shared" si="48" ref="C10:C44">SUM(F10,CV10,CY10,DB10,DE10,DI10,DL10,DO10,DR10,DU10,DX10,EA10,EE10,EH10,EK10,EN10,EQ10,ET10,EW10)</f>
        <v>3210</v>
      </c>
      <c r="D10" s="12">
        <v>783</v>
      </c>
      <c r="E10" s="13">
        <f t="shared" si="0"/>
        <v>60.79192546583852</v>
      </c>
      <c r="F10" s="12">
        <f>SUM(I10+L10+O10+R10+U10+Y10+AB10+AE10+AH10+AK10+AN10++AQ10+AU10++AX10+BA10+BD10+BG10+BJ10+BM10+BQ10+BT10+BW10+BZ10+CC10+CF10+CI10++CM10+CP10+CS10)</f>
        <v>1961</v>
      </c>
      <c r="G10" s="12">
        <v>173</v>
      </c>
      <c r="H10" s="13">
        <f t="shared" si="1"/>
        <v>13.43167701863354</v>
      </c>
      <c r="I10" s="12">
        <v>192</v>
      </c>
      <c r="J10" s="12">
        <v>12</v>
      </c>
      <c r="K10" s="13">
        <f t="shared" si="2"/>
        <v>0.9316770186335404</v>
      </c>
      <c r="L10" s="12">
        <v>12</v>
      </c>
      <c r="M10" s="12">
        <v>0</v>
      </c>
      <c r="N10" s="13">
        <f t="shared" si="3"/>
        <v>0</v>
      </c>
      <c r="O10" s="12">
        <v>0</v>
      </c>
      <c r="P10" s="12">
        <v>65</v>
      </c>
      <c r="Q10" s="13">
        <f t="shared" si="4"/>
        <v>5.046583850931677</v>
      </c>
      <c r="R10" s="12">
        <v>72</v>
      </c>
      <c r="S10" s="12">
        <v>237</v>
      </c>
      <c r="T10" s="13">
        <f t="shared" si="5"/>
        <v>18.400621118012424</v>
      </c>
      <c r="U10" s="12">
        <v>308</v>
      </c>
      <c r="V10" s="36" t="s">
        <v>359</v>
      </c>
      <c r="W10" s="12">
        <v>86</v>
      </c>
      <c r="X10" s="13">
        <f t="shared" si="6"/>
        <v>6.6770186335403725</v>
      </c>
      <c r="Y10" s="12">
        <v>114</v>
      </c>
      <c r="Z10" s="12">
        <v>12</v>
      </c>
      <c r="AA10" s="13">
        <f t="shared" si="7"/>
        <v>0.9316770186335404</v>
      </c>
      <c r="AB10" s="12">
        <v>13</v>
      </c>
      <c r="AC10" s="12">
        <v>18</v>
      </c>
      <c r="AD10" s="13">
        <f t="shared" si="8"/>
        <v>1.3975155279503106</v>
      </c>
      <c r="AE10" s="12">
        <v>24</v>
      </c>
      <c r="AF10" s="12">
        <v>62</v>
      </c>
      <c r="AG10" s="13">
        <f t="shared" si="9"/>
        <v>4.813664596273292</v>
      </c>
      <c r="AH10" s="12">
        <v>73</v>
      </c>
      <c r="AI10" s="12">
        <v>144</v>
      </c>
      <c r="AJ10" s="13">
        <f t="shared" si="10"/>
        <v>11.180124223602485</v>
      </c>
      <c r="AK10" s="12">
        <v>175</v>
      </c>
      <c r="AL10" s="12">
        <v>3</v>
      </c>
      <c r="AM10" s="13">
        <f t="shared" si="11"/>
        <v>0.2329192546583851</v>
      </c>
      <c r="AN10" s="12">
        <v>7</v>
      </c>
      <c r="AO10" s="12">
        <v>0</v>
      </c>
      <c r="AP10" s="13">
        <f t="shared" si="12"/>
        <v>0</v>
      </c>
      <c r="AQ10" s="12">
        <v>0</v>
      </c>
      <c r="AR10" s="36" t="s">
        <v>359</v>
      </c>
      <c r="AS10" s="12">
        <v>0</v>
      </c>
      <c r="AT10" s="13">
        <f t="shared" si="13"/>
        <v>0</v>
      </c>
      <c r="AU10" s="12">
        <v>0</v>
      </c>
      <c r="AV10" s="12">
        <v>268</v>
      </c>
      <c r="AW10" s="13">
        <f t="shared" si="14"/>
        <v>20.80745341614907</v>
      </c>
      <c r="AX10" s="12">
        <v>334</v>
      </c>
      <c r="AY10" s="12">
        <v>52</v>
      </c>
      <c r="AZ10" s="13">
        <f t="shared" si="15"/>
        <v>4.037267080745342</v>
      </c>
      <c r="BA10" s="12">
        <v>53</v>
      </c>
      <c r="BB10" s="12">
        <v>0</v>
      </c>
      <c r="BC10" s="13">
        <f t="shared" si="16"/>
        <v>0</v>
      </c>
      <c r="BD10" s="12">
        <v>0</v>
      </c>
      <c r="BE10" s="12">
        <v>1</v>
      </c>
      <c r="BF10" s="13">
        <f t="shared" si="17"/>
        <v>0.07763975155279502</v>
      </c>
      <c r="BG10" s="12">
        <v>1</v>
      </c>
      <c r="BH10" s="12">
        <v>24</v>
      </c>
      <c r="BI10" s="13">
        <f t="shared" si="18"/>
        <v>1.8633540372670807</v>
      </c>
      <c r="BJ10" s="12">
        <v>27</v>
      </c>
      <c r="BK10" s="12">
        <v>0</v>
      </c>
      <c r="BL10" s="13">
        <f t="shared" si="19"/>
        <v>0</v>
      </c>
      <c r="BM10" s="12">
        <v>0</v>
      </c>
      <c r="BN10" s="36" t="s">
        <v>359</v>
      </c>
      <c r="BO10" s="12">
        <v>1</v>
      </c>
      <c r="BP10" s="13">
        <f t="shared" si="20"/>
        <v>0.07763975155279502</v>
      </c>
      <c r="BQ10" s="12">
        <v>1</v>
      </c>
      <c r="BR10" s="12">
        <v>0</v>
      </c>
      <c r="BS10" s="13">
        <f t="shared" si="21"/>
        <v>0</v>
      </c>
      <c r="BT10" s="12">
        <v>0</v>
      </c>
      <c r="BU10" s="12">
        <v>124</v>
      </c>
      <c r="BV10" s="13">
        <f t="shared" si="22"/>
        <v>9.627329192546584</v>
      </c>
      <c r="BW10" s="12">
        <v>157</v>
      </c>
      <c r="BX10" s="12">
        <v>173</v>
      </c>
      <c r="BY10" s="13">
        <f t="shared" si="23"/>
        <v>13.43167701863354</v>
      </c>
      <c r="BZ10" s="12">
        <v>220</v>
      </c>
      <c r="CA10" s="12">
        <v>2</v>
      </c>
      <c r="CB10" s="13">
        <f t="shared" si="24"/>
        <v>0.15527950310559005</v>
      </c>
      <c r="CC10" s="12">
        <v>2</v>
      </c>
      <c r="CD10" s="12">
        <v>1</v>
      </c>
      <c r="CE10" s="13">
        <f t="shared" si="25"/>
        <v>0.07763975155279502</v>
      </c>
      <c r="CF10" s="12">
        <v>1</v>
      </c>
      <c r="CG10" s="12">
        <v>2</v>
      </c>
      <c r="CH10" s="13">
        <f t="shared" si="26"/>
        <v>0.15527950310559005</v>
      </c>
      <c r="CI10" s="12">
        <v>2</v>
      </c>
      <c r="CJ10" s="36" t="s">
        <v>359</v>
      </c>
      <c r="CK10" s="12">
        <v>0</v>
      </c>
      <c r="CL10" s="13">
        <f t="shared" si="27"/>
        <v>0</v>
      </c>
      <c r="CM10" s="12">
        <v>0</v>
      </c>
      <c r="CN10" s="12">
        <v>131</v>
      </c>
      <c r="CO10" s="13">
        <f t="shared" si="28"/>
        <v>10.170807453416149</v>
      </c>
      <c r="CP10" s="12">
        <v>173</v>
      </c>
      <c r="CQ10" s="12">
        <v>0</v>
      </c>
      <c r="CR10" s="13">
        <f t="shared" si="29"/>
        <v>0</v>
      </c>
      <c r="CS10" s="12">
        <v>0</v>
      </c>
      <c r="CT10" s="12">
        <v>0</v>
      </c>
      <c r="CU10" s="13">
        <f t="shared" si="30"/>
        <v>0</v>
      </c>
      <c r="CV10" s="12">
        <v>0</v>
      </c>
      <c r="CW10" s="12">
        <v>197</v>
      </c>
      <c r="CX10" s="13">
        <f t="shared" si="31"/>
        <v>15.29503105590062</v>
      </c>
      <c r="CY10" s="12">
        <v>319</v>
      </c>
      <c r="CZ10" s="12">
        <v>16</v>
      </c>
      <c r="DA10" s="13">
        <f t="shared" si="32"/>
        <v>1.2422360248447204</v>
      </c>
      <c r="DB10" s="12">
        <v>16</v>
      </c>
      <c r="DC10" s="12">
        <v>0</v>
      </c>
      <c r="DD10" s="13">
        <f t="shared" si="33"/>
        <v>0</v>
      </c>
      <c r="DE10" s="12">
        <v>0</v>
      </c>
      <c r="DF10" s="36" t="s">
        <v>359</v>
      </c>
      <c r="DG10" s="12">
        <v>1</v>
      </c>
      <c r="DH10" s="13">
        <f t="shared" si="34"/>
        <v>0.07763975155279502</v>
      </c>
      <c r="DI10" s="12">
        <v>1</v>
      </c>
      <c r="DJ10" s="12">
        <v>296</v>
      </c>
      <c r="DK10" s="13">
        <f t="shared" si="35"/>
        <v>22.981366459627328</v>
      </c>
      <c r="DL10" s="12">
        <v>339</v>
      </c>
      <c r="DM10" s="12">
        <v>215</v>
      </c>
      <c r="DN10" s="13">
        <f t="shared" si="36"/>
        <v>16.69254658385093</v>
      </c>
      <c r="DO10" s="12">
        <v>334</v>
      </c>
      <c r="DP10" s="12">
        <v>5</v>
      </c>
      <c r="DQ10" s="13">
        <f t="shared" si="37"/>
        <v>0.38819875776397517</v>
      </c>
      <c r="DR10" s="12">
        <v>5</v>
      </c>
      <c r="DS10" s="12">
        <v>2</v>
      </c>
      <c r="DT10" s="13">
        <f t="shared" si="38"/>
        <v>0.15527950310559005</v>
      </c>
      <c r="DU10" s="12">
        <v>2</v>
      </c>
      <c r="DV10" s="12">
        <v>2</v>
      </c>
      <c r="DW10" s="13">
        <f t="shared" si="39"/>
        <v>0.15527950310559005</v>
      </c>
      <c r="DX10" s="12">
        <v>3</v>
      </c>
      <c r="DY10" s="12">
        <v>0</v>
      </c>
      <c r="DZ10" s="13">
        <f t="shared" si="40"/>
        <v>0</v>
      </c>
      <c r="EA10" s="12">
        <v>0</v>
      </c>
      <c r="EB10" s="36" t="s">
        <v>359</v>
      </c>
      <c r="EC10" s="12">
        <v>0</v>
      </c>
      <c r="ED10" s="13">
        <f t="shared" si="41"/>
        <v>0</v>
      </c>
      <c r="EE10" s="12">
        <v>0</v>
      </c>
      <c r="EF10" s="12">
        <v>0</v>
      </c>
      <c r="EG10" s="13">
        <f t="shared" si="42"/>
        <v>0</v>
      </c>
      <c r="EH10" s="12">
        <v>0</v>
      </c>
      <c r="EI10" s="12">
        <v>0</v>
      </c>
      <c r="EJ10" s="13">
        <f t="shared" si="43"/>
        <v>0</v>
      </c>
      <c r="EK10" s="12">
        <v>0</v>
      </c>
      <c r="EL10" s="12">
        <v>20</v>
      </c>
      <c r="EM10" s="13">
        <f t="shared" si="44"/>
        <v>1.5527950310559007</v>
      </c>
      <c r="EN10" s="12">
        <v>20</v>
      </c>
      <c r="EO10" s="12">
        <v>0</v>
      </c>
      <c r="EP10" s="13">
        <f t="shared" si="45"/>
        <v>0</v>
      </c>
      <c r="EQ10" s="12">
        <v>0</v>
      </c>
      <c r="ER10" s="12">
        <v>208</v>
      </c>
      <c r="ES10" s="13">
        <f t="shared" si="46"/>
        <v>16.149068322981368</v>
      </c>
      <c r="ET10" s="12">
        <v>208</v>
      </c>
      <c r="EU10" s="12">
        <v>2</v>
      </c>
      <c r="EV10" s="13">
        <f t="shared" si="47"/>
        <v>0.15527950310559005</v>
      </c>
      <c r="EW10" s="12">
        <v>2</v>
      </c>
    </row>
    <row r="11" spans="1:153" ht="11.25" customHeight="1">
      <c r="A11" s="36" t="s">
        <v>360</v>
      </c>
      <c r="B11" s="12">
        <v>217</v>
      </c>
      <c r="C11" s="12">
        <f t="shared" si="48"/>
        <v>395</v>
      </c>
      <c r="D11" s="12">
        <v>109</v>
      </c>
      <c r="E11" s="13">
        <f t="shared" si="0"/>
        <v>50.23041474654379</v>
      </c>
      <c r="F11" s="12">
        <f aca="true" t="shared" si="49" ref="F11:F51">SUM(I11+L11+O11+R11+U11+Y11+AB11+AE11+AH11+AK11+AN11++AQ11+AU11++AX11+BA11+BD11+BG11+BJ11+BM11+BQ11+BT11+BW11+BZ11+CC11+CF11+CI11++CM11+CP11+CS11)</f>
        <v>276</v>
      </c>
      <c r="G11" s="12">
        <v>17</v>
      </c>
      <c r="H11" s="13">
        <f t="shared" si="1"/>
        <v>7.834101382488479</v>
      </c>
      <c r="I11" s="12">
        <v>20</v>
      </c>
      <c r="J11" s="12">
        <v>3</v>
      </c>
      <c r="K11" s="13">
        <f t="shared" si="2"/>
        <v>1.3824884792626728</v>
      </c>
      <c r="L11" s="12">
        <v>3</v>
      </c>
      <c r="M11" s="12">
        <v>0</v>
      </c>
      <c r="N11" s="13">
        <f t="shared" si="3"/>
        <v>0</v>
      </c>
      <c r="O11" s="12">
        <v>0</v>
      </c>
      <c r="P11" s="12">
        <v>10</v>
      </c>
      <c r="Q11" s="13">
        <f t="shared" si="4"/>
        <v>4.6082949308755765</v>
      </c>
      <c r="R11" s="12">
        <v>10</v>
      </c>
      <c r="S11" s="12">
        <v>17</v>
      </c>
      <c r="T11" s="13">
        <f t="shared" si="5"/>
        <v>7.834101382488479</v>
      </c>
      <c r="U11" s="12">
        <v>18</v>
      </c>
      <c r="V11" s="36" t="s">
        <v>360</v>
      </c>
      <c r="W11" s="12">
        <v>10</v>
      </c>
      <c r="X11" s="13">
        <f t="shared" si="6"/>
        <v>4.6082949308755765</v>
      </c>
      <c r="Y11" s="12">
        <v>11</v>
      </c>
      <c r="Z11" s="12">
        <v>2</v>
      </c>
      <c r="AA11" s="13">
        <f t="shared" si="7"/>
        <v>0.9216589861751152</v>
      </c>
      <c r="AB11" s="12">
        <v>2</v>
      </c>
      <c r="AC11" s="12">
        <v>0</v>
      </c>
      <c r="AD11" s="13">
        <f t="shared" si="8"/>
        <v>0</v>
      </c>
      <c r="AE11" s="12">
        <v>0</v>
      </c>
      <c r="AF11" s="12">
        <v>17</v>
      </c>
      <c r="AG11" s="13">
        <f t="shared" si="9"/>
        <v>7.834101382488479</v>
      </c>
      <c r="AH11" s="12">
        <v>20</v>
      </c>
      <c r="AI11" s="12">
        <v>28</v>
      </c>
      <c r="AJ11" s="13">
        <f t="shared" si="10"/>
        <v>12.903225806451612</v>
      </c>
      <c r="AK11" s="12">
        <v>35</v>
      </c>
      <c r="AL11" s="12">
        <v>0</v>
      </c>
      <c r="AM11" s="13">
        <f t="shared" si="11"/>
        <v>0</v>
      </c>
      <c r="AN11" s="12">
        <v>0</v>
      </c>
      <c r="AO11" s="12">
        <v>0</v>
      </c>
      <c r="AP11" s="13">
        <f t="shared" si="12"/>
        <v>0</v>
      </c>
      <c r="AQ11" s="12">
        <v>0</v>
      </c>
      <c r="AR11" s="36" t="s">
        <v>360</v>
      </c>
      <c r="AS11" s="12">
        <v>0</v>
      </c>
      <c r="AT11" s="13">
        <f t="shared" si="13"/>
        <v>0</v>
      </c>
      <c r="AU11" s="12">
        <v>0</v>
      </c>
      <c r="AV11" s="12">
        <v>34</v>
      </c>
      <c r="AW11" s="13">
        <f t="shared" si="14"/>
        <v>15.668202764976957</v>
      </c>
      <c r="AX11" s="12">
        <v>47</v>
      </c>
      <c r="AY11" s="12">
        <v>7</v>
      </c>
      <c r="AZ11" s="13">
        <f t="shared" si="15"/>
        <v>3.225806451612903</v>
      </c>
      <c r="BA11" s="12">
        <v>9</v>
      </c>
      <c r="BB11" s="12">
        <v>0</v>
      </c>
      <c r="BC11" s="13">
        <f t="shared" si="16"/>
        <v>0</v>
      </c>
      <c r="BD11" s="12">
        <v>0</v>
      </c>
      <c r="BE11" s="12">
        <v>0</v>
      </c>
      <c r="BF11" s="13">
        <f t="shared" si="17"/>
        <v>0</v>
      </c>
      <c r="BG11" s="12">
        <v>0</v>
      </c>
      <c r="BH11" s="12">
        <v>6</v>
      </c>
      <c r="BI11" s="13">
        <f t="shared" si="18"/>
        <v>2.7649769585253456</v>
      </c>
      <c r="BJ11" s="12">
        <v>6</v>
      </c>
      <c r="BK11" s="12">
        <v>0</v>
      </c>
      <c r="BL11" s="13">
        <f t="shared" si="19"/>
        <v>0</v>
      </c>
      <c r="BM11" s="12">
        <v>0</v>
      </c>
      <c r="BN11" s="36" t="s">
        <v>360</v>
      </c>
      <c r="BO11" s="12">
        <v>0</v>
      </c>
      <c r="BP11" s="13">
        <f t="shared" si="20"/>
        <v>0</v>
      </c>
      <c r="BQ11" s="12">
        <v>0</v>
      </c>
      <c r="BR11" s="12">
        <v>0</v>
      </c>
      <c r="BS11" s="13">
        <f t="shared" si="21"/>
        <v>0</v>
      </c>
      <c r="BT11" s="12">
        <v>0</v>
      </c>
      <c r="BU11" s="12">
        <v>20</v>
      </c>
      <c r="BV11" s="13">
        <f t="shared" si="22"/>
        <v>9.216589861751153</v>
      </c>
      <c r="BW11" s="12">
        <v>24</v>
      </c>
      <c r="BX11" s="12">
        <v>30</v>
      </c>
      <c r="BY11" s="13">
        <f t="shared" si="23"/>
        <v>13.82488479262673</v>
      </c>
      <c r="BZ11" s="12">
        <v>40</v>
      </c>
      <c r="CA11" s="12">
        <v>0</v>
      </c>
      <c r="CB11" s="13">
        <f t="shared" si="24"/>
        <v>0</v>
      </c>
      <c r="CC11" s="12">
        <v>0</v>
      </c>
      <c r="CD11" s="12">
        <v>1</v>
      </c>
      <c r="CE11" s="13">
        <f t="shared" si="25"/>
        <v>0.4608294930875576</v>
      </c>
      <c r="CF11" s="12">
        <v>2</v>
      </c>
      <c r="CG11" s="12">
        <v>0</v>
      </c>
      <c r="CH11" s="13">
        <f t="shared" si="26"/>
        <v>0</v>
      </c>
      <c r="CI11" s="12">
        <v>0</v>
      </c>
      <c r="CJ11" s="36" t="s">
        <v>360</v>
      </c>
      <c r="CK11" s="12">
        <v>0</v>
      </c>
      <c r="CL11" s="13">
        <f t="shared" si="27"/>
        <v>0</v>
      </c>
      <c r="CM11" s="12">
        <v>0</v>
      </c>
      <c r="CN11" s="12">
        <v>20</v>
      </c>
      <c r="CO11" s="13">
        <f t="shared" si="28"/>
        <v>9.216589861751153</v>
      </c>
      <c r="CP11" s="12">
        <v>29</v>
      </c>
      <c r="CQ11" s="12">
        <v>0</v>
      </c>
      <c r="CR11" s="13">
        <f t="shared" si="29"/>
        <v>0</v>
      </c>
      <c r="CS11" s="12">
        <v>0</v>
      </c>
      <c r="CT11" s="12">
        <v>0</v>
      </c>
      <c r="CU11" s="13">
        <f t="shared" si="30"/>
        <v>0</v>
      </c>
      <c r="CV11" s="12">
        <v>0</v>
      </c>
      <c r="CW11" s="12">
        <v>29</v>
      </c>
      <c r="CX11" s="13">
        <f t="shared" si="31"/>
        <v>13.36405529953917</v>
      </c>
      <c r="CY11" s="12">
        <v>42</v>
      </c>
      <c r="CZ11" s="12">
        <v>1</v>
      </c>
      <c r="DA11" s="13">
        <f t="shared" si="32"/>
        <v>0.4608294930875576</v>
      </c>
      <c r="DB11" s="12">
        <v>1</v>
      </c>
      <c r="DC11" s="12">
        <v>0</v>
      </c>
      <c r="DD11" s="13">
        <f t="shared" si="33"/>
        <v>0</v>
      </c>
      <c r="DE11" s="12">
        <v>0</v>
      </c>
      <c r="DF11" s="36" t="s">
        <v>360</v>
      </c>
      <c r="DG11" s="12">
        <v>0</v>
      </c>
      <c r="DH11" s="13">
        <f t="shared" si="34"/>
        <v>0</v>
      </c>
      <c r="DI11" s="12">
        <v>0</v>
      </c>
      <c r="DJ11" s="12">
        <v>33</v>
      </c>
      <c r="DK11" s="13">
        <f t="shared" si="35"/>
        <v>15.207373271889402</v>
      </c>
      <c r="DL11" s="12">
        <v>37</v>
      </c>
      <c r="DM11" s="12">
        <v>12</v>
      </c>
      <c r="DN11" s="13">
        <f t="shared" si="36"/>
        <v>5.529953917050691</v>
      </c>
      <c r="DO11" s="12">
        <v>15</v>
      </c>
      <c r="DP11" s="12">
        <v>0</v>
      </c>
      <c r="DQ11" s="13">
        <f t="shared" si="37"/>
        <v>0</v>
      </c>
      <c r="DR11" s="12">
        <v>0</v>
      </c>
      <c r="DS11" s="12">
        <v>0</v>
      </c>
      <c r="DT11" s="13">
        <f t="shared" si="38"/>
        <v>0</v>
      </c>
      <c r="DU11" s="12">
        <v>0</v>
      </c>
      <c r="DV11" s="12">
        <v>1</v>
      </c>
      <c r="DW11" s="13">
        <f t="shared" si="39"/>
        <v>0.4608294930875576</v>
      </c>
      <c r="DX11" s="12">
        <v>3</v>
      </c>
      <c r="DY11" s="12">
        <v>0</v>
      </c>
      <c r="DZ11" s="13">
        <f t="shared" si="40"/>
        <v>0</v>
      </c>
      <c r="EA11" s="12">
        <v>0</v>
      </c>
      <c r="EB11" s="36" t="s">
        <v>360</v>
      </c>
      <c r="EC11" s="12">
        <v>0</v>
      </c>
      <c r="ED11" s="13">
        <f t="shared" si="41"/>
        <v>0</v>
      </c>
      <c r="EE11" s="12">
        <v>0</v>
      </c>
      <c r="EF11" s="12">
        <v>0</v>
      </c>
      <c r="EG11" s="13">
        <f t="shared" si="42"/>
        <v>0</v>
      </c>
      <c r="EH11" s="12">
        <v>0</v>
      </c>
      <c r="EI11" s="12">
        <v>0</v>
      </c>
      <c r="EJ11" s="13">
        <f t="shared" si="43"/>
        <v>0</v>
      </c>
      <c r="EK11" s="12">
        <v>0</v>
      </c>
      <c r="EL11" s="12">
        <v>0</v>
      </c>
      <c r="EM11" s="13">
        <f t="shared" si="44"/>
        <v>0</v>
      </c>
      <c r="EN11" s="12">
        <v>0</v>
      </c>
      <c r="EO11" s="12">
        <v>0</v>
      </c>
      <c r="EP11" s="13">
        <f t="shared" si="45"/>
        <v>0</v>
      </c>
      <c r="EQ11" s="12">
        <v>0</v>
      </c>
      <c r="ER11" s="12">
        <v>21</v>
      </c>
      <c r="ES11" s="13">
        <f t="shared" si="46"/>
        <v>9.67741935483871</v>
      </c>
      <c r="ET11" s="12">
        <v>21</v>
      </c>
      <c r="EU11" s="12">
        <v>0</v>
      </c>
      <c r="EV11" s="13">
        <f t="shared" si="47"/>
        <v>0</v>
      </c>
      <c r="EW11" s="12">
        <v>0</v>
      </c>
    </row>
    <row r="12" spans="1:153" ht="11.25" customHeight="1">
      <c r="A12" s="36" t="s">
        <v>361</v>
      </c>
      <c r="B12" s="12">
        <v>7</v>
      </c>
      <c r="C12" s="12">
        <f>SUM(F12,CV12,CY12,DB12,DE12,DI12,DL12,DO12,DR12,DU12,DX12,EA12,EE12,EH12,EK12,EN12,EQ12,ET12,EW12)</f>
        <v>16</v>
      </c>
      <c r="D12" s="12">
        <v>7</v>
      </c>
      <c r="E12" s="13">
        <f t="shared" si="0"/>
        <v>100</v>
      </c>
      <c r="F12" s="12">
        <f t="shared" si="49"/>
        <v>14</v>
      </c>
      <c r="G12" s="12">
        <v>1</v>
      </c>
      <c r="H12" s="13">
        <f t="shared" si="1"/>
        <v>14.285714285714285</v>
      </c>
      <c r="I12" s="12">
        <v>1</v>
      </c>
      <c r="J12" s="12">
        <v>0</v>
      </c>
      <c r="K12" s="13">
        <f t="shared" si="2"/>
        <v>0</v>
      </c>
      <c r="L12" s="12">
        <v>0</v>
      </c>
      <c r="M12" s="12">
        <v>0</v>
      </c>
      <c r="N12" s="13">
        <f t="shared" si="3"/>
        <v>0</v>
      </c>
      <c r="O12" s="12">
        <v>0</v>
      </c>
      <c r="P12" s="12">
        <v>1</v>
      </c>
      <c r="Q12" s="13">
        <f t="shared" si="4"/>
        <v>14.285714285714285</v>
      </c>
      <c r="R12" s="12">
        <v>1</v>
      </c>
      <c r="S12" s="12">
        <v>2</v>
      </c>
      <c r="T12" s="13">
        <f t="shared" si="5"/>
        <v>28.57142857142857</v>
      </c>
      <c r="U12" s="12">
        <v>2</v>
      </c>
      <c r="V12" s="36" t="s">
        <v>361</v>
      </c>
      <c r="W12" s="12">
        <v>1</v>
      </c>
      <c r="X12" s="13">
        <f t="shared" si="6"/>
        <v>14.285714285714285</v>
      </c>
      <c r="Y12" s="12">
        <v>1</v>
      </c>
      <c r="Z12" s="12">
        <v>1</v>
      </c>
      <c r="AA12" s="13">
        <f t="shared" si="7"/>
        <v>14.285714285714285</v>
      </c>
      <c r="AB12" s="12">
        <v>1</v>
      </c>
      <c r="AC12" s="12">
        <v>0</v>
      </c>
      <c r="AD12" s="13">
        <f t="shared" si="8"/>
        <v>0</v>
      </c>
      <c r="AE12" s="12">
        <v>0</v>
      </c>
      <c r="AF12" s="12">
        <v>0</v>
      </c>
      <c r="AG12" s="13">
        <f t="shared" si="9"/>
        <v>0</v>
      </c>
      <c r="AH12" s="12">
        <v>0</v>
      </c>
      <c r="AI12" s="12">
        <v>1</v>
      </c>
      <c r="AJ12" s="13">
        <f t="shared" si="10"/>
        <v>14.285714285714285</v>
      </c>
      <c r="AK12" s="12">
        <v>1</v>
      </c>
      <c r="AL12" s="12">
        <v>0</v>
      </c>
      <c r="AM12" s="13">
        <f t="shared" si="11"/>
        <v>0</v>
      </c>
      <c r="AN12" s="12">
        <v>0</v>
      </c>
      <c r="AO12" s="12">
        <v>0</v>
      </c>
      <c r="AP12" s="13">
        <f t="shared" si="12"/>
        <v>0</v>
      </c>
      <c r="AQ12" s="12">
        <v>0</v>
      </c>
      <c r="AR12" s="36" t="s">
        <v>361</v>
      </c>
      <c r="AS12" s="12">
        <v>0</v>
      </c>
      <c r="AT12" s="13">
        <f t="shared" si="13"/>
        <v>0</v>
      </c>
      <c r="AU12" s="12">
        <v>0</v>
      </c>
      <c r="AV12" s="12">
        <v>1</v>
      </c>
      <c r="AW12" s="13">
        <f t="shared" si="14"/>
        <v>14.285714285714285</v>
      </c>
      <c r="AX12" s="12">
        <v>1</v>
      </c>
      <c r="AY12" s="12">
        <v>0</v>
      </c>
      <c r="AZ12" s="13">
        <f t="shared" si="15"/>
        <v>0</v>
      </c>
      <c r="BA12" s="12">
        <v>0</v>
      </c>
      <c r="BB12" s="12">
        <v>0</v>
      </c>
      <c r="BC12" s="13">
        <f t="shared" si="16"/>
        <v>0</v>
      </c>
      <c r="BD12" s="12">
        <v>0</v>
      </c>
      <c r="BE12" s="12">
        <v>0</v>
      </c>
      <c r="BF12" s="13">
        <f t="shared" si="17"/>
        <v>0</v>
      </c>
      <c r="BG12" s="12">
        <v>0</v>
      </c>
      <c r="BH12" s="12">
        <v>0</v>
      </c>
      <c r="BI12" s="13">
        <f t="shared" si="18"/>
        <v>0</v>
      </c>
      <c r="BJ12" s="12">
        <v>0</v>
      </c>
      <c r="BK12" s="12">
        <v>0</v>
      </c>
      <c r="BL12" s="13">
        <f t="shared" si="19"/>
        <v>0</v>
      </c>
      <c r="BM12" s="12">
        <v>0</v>
      </c>
      <c r="BN12" s="36" t="s">
        <v>361</v>
      </c>
      <c r="BO12" s="12">
        <v>0</v>
      </c>
      <c r="BP12" s="13">
        <f t="shared" si="20"/>
        <v>0</v>
      </c>
      <c r="BQ12" s="12">
        <v>0</v>
      </c>
      <c r="BR12" s="12">
        <v>0</v>
      </c>
      <c r="BS12" s="13">
        <f t="shared" si="21"/>
        <v>0</v>
      </c>
      <c r="BT12" s="12">
        <v>0</v>
      </c>
      <c r="BU12" s="12">
        <v>2</v>
      </c>
      <c r="BV12" s="13">
        <f t="shared" si="22"/>
        <v>28.57142857142857</v>
      </c>
      <c r="BW12" s="12">
        <v>2</v>
      </c>
      <c r="BX12" s="12">
        <v>1</v>
      </c>
      <c r="BY12" s="13">
        <f t="shared" si="23"/>
        <v>14.285714285714285</v>
      </c>
      <c r="BZ12" s="12">
        <v>1</v>
      </c>
      <c r="CA12" s="12">
        <v>0</v>
      </c>
      <c r="CB12" s="13">
        <f t="shared" si="24"/>
        <v>0</v>
      </c>
      <c r="CC12" s="12">
        <v>0</v>
      </c>
      <c r="CD12" s="12">
        <v>0</v>
      </c>
      <c r="CE12" s="13">
        <f t="shared" si="25"/>
        <v>0</v>
      </c>
      <c r="CF12" s="12">
        <v>0</v>
      </c>
      <c r="CG12" s="12">
        <v>0</v>
      </c>
      <c r="CH12" s="13">
        <f t="shared" si="26"/>
        <v>0</v>
      </c>
      <c r="CI12" s="12">
        <v>0</v>
      </c>
      <c r="CJ12" s="36" t="s">
        <v>361</v>
      </c>
      <c r="CK12" s="12">
        <v>0</v>
      </c>
      <c r="CL12" s="13">
        <f t="shared" si="27"/>
        <v>0</v>
      </c>
      <c r="CM12" s="12">
        <v>0</v>
      </c>
      <c r="CN12" s="12">
        <v>2</v>
      </c>
      <c r="CO12" s="13">
        <f t="shared" si="28"/>
        <v>28.57142857142857</v>
      </c>
      <c r="CP12" s="12">
        <v>3</v>
      </c>
      <c r="CQ12" s="12">
        <v>0</v>
      </c>
      <c r="CR12" s="13">
        <f t="shared" si="29"/>
        <v>0</v>
      </c>
      <c r="CS12" s="12">
        <v>0</v>
      </c>
      <c r="CT12" s="12">
        <v>0</v>
      </c>
      <c r="CU12" s="13">
        <f t="shared" si="30"/>
        <v>0</v>
      </c>
      <c r="CV12" s="12">
        <v>0</v>
      </c>
      <c r="CW12" s="12">
        <v>2</v>
      </c>
      <c r="CX12" s="13">
        <f t="shared" si="31"/>
        <v>28.57142857142857</v>
      </c>
      <c r="CY12" s="12">
        <v>2</v>
      </c>
      <c r="CZ12" s="12">
        <v>0</v>
      </c>
      <c r="DA12" s="13">
        <f t="shared" si="32"/>
        <v>0</v>
      </c>
      <c r="DB12" s="12">
        <v>0</v>
      </c>
      <c r="DC12" s="12">
        <v>0</v>
      </c>
      <c r="DD12" s="13">
        <f t="shared" si="33"/>
        <v>0</v>
      </c>
      <c r="DE12" s="12">
        <v>0</v>
      </c>
      <c r="DF12" s="36" t="s">
        <v>361</v>
      </c>
      <c r="DG12" s="12">
        <v>0</v>
      </c>
      <c r="DH12" s="13">
        <f t="shared" si="34"/>
        <v>0</v>
      </c>
      <c r="DI12" s="12">
        <v>0</v>
      </c>
      <c r="DJ12" s="12">
        <v>0</v>
      </c>
      <c r="DK12" s="13">
        <f t="shared" si="35"/>
        <v>0</v>
      </c>
      <c r="DL12" s="12">
        <v>0</v>
      </c>
      <c r="DM12" s="12">
        <v>0</v>
      </c>
      <c r="DN12" s="13">
        <f t="shared" si="36"/>
        <v>0</v>
      </c>
      <c r="DO12" s="12">
        <v>0</v>
      </c>
      <c r="DP12" s="12">
        <v>0</v>
      </c>
      <c r="DQ12" s="13">
        <f t="shared" si="37"/>
        <v>0</v>
      </c>
      <c r="DR12" s="12">
        <v>0</v>
      </c>
      <c r="DS12" s="12">
        <v>0</v>
      </c>
      <c r="DT12" s="13">
        <f t="shared" si="38"/>
        <v>0</v>
      </c>
      <c r="DU12" s="12">
        <v>0</v>
      </c>
      <c r="DV12" s="12">
        <v>0</v>
      </c>
      <c r="DW12" s="13">
        <f t="shared" si="39"/>
        <v>0</v>
      </c>
      <c r="DX12" s="12">
        <v>0</v>
      </c>
      <c r="DY12" s="12">
        <v>0</v>
      </c>
      <c r="DZ12" s="13">
        <f t="shared" si="40"/>
        <v>0</v>
      </c>
      <c r="EA12" s="12">
        <v>0</v>
      </c>
      <c r="EB12" s="36" t="s">
        <v>361</v>
      </c>
      <c r="EC12" s="12">
        <v>0</v>
      </c>
      <c r="ED12" s="13">
        <f t="shared" si="41"/>
        <v>0</v>
      </c>
      <c r="EE12" s="12">
        <v>0</v>
      </c>
      <c r="EF12" s="12">
        <v>0</v>
      </c>
      <c r="EG12" s="13">
        <f t="shared" si="42"/>
        <v>0</v>
      </c>
      <c r="EH12" s="12">
        <v>0</v>
      </c>
      <c r="EI12" s="12">
        <v>0</v>
      </c>
      <c r="EJ12" s="13">
        <f t="shared" si="43"/>
        <v>0</v>
      </c>
      <c r="EK12" s="12">
        <v>0</v>
      </c>
      <c r="EL12" s="12">
        <v>0</v>
      </c>
      <c r="EM12" s="13">
        <f t="shared" si="44"/>
        <v>0</v>
      </c>
      <c r="EN12" s="12">
        <v>0</v>
      </c>
      <c r="EO12" s="12">
        <v>0</v>
      </c>
      <c r="EP12" s="13">
        <f t="shared" si="45"/>
        <v>0</v>
      </c>
      <c r="EQ12" s="12">
        <v>0</v>
      </c>
      <c r="ER12" s="12">
        <v>0</v>
      </c>
      <c r="ES12" s="13">
        <f t="shared" si="46"/>
        <v>0</v>
      </c>
      <c r="ET12" s="12">
        <v>0</v>
      </c>
      <c r="EU12" s="12">
        <v>0</v>
      </c>
      <c r="EV12" s="13">
        <f t="shared" si="47"/>
        <v>0</v>
      </c>
      <c r="EW12" s="12">
        <v>0</v>
      </c>
    </row>
    <row r="13" spans="1:153" ht="11.25" customHeight="1">
      <c r="A13" s="36" t="s">
        <v>187</v>
      </c>
      <c r="B13" s="12">
        <v>766</v>
      </c>
      <c r="C13" s="12">
        <f>SUM(F13,CV13,CY13,DB13,DE13,DI13,DL13,DO13,DR13,DU13,DX13,EA13,EE13,EH13,EK13,EN13,EQ13,ET13,EW13)</f>
        <v>2054</v>
      </c>
      <c r="D13" s="12">
        <v>506</v>
      </c>
      <c r="E13" s="13">
        <f t="shared" si="0"/>
        <v>66.0574412532637</v>
      </c>
      <c r="F13" s="12">
        <f t="shared" si="49"/>
        <v>1348</v>
      </c>
      <c r="G13" s="12">
        <v>133</v>
      </c>
      <c r="H13" s="13">
        <f t="shared" si="1"/>
        <v>17.362924281984334</v>
      </c>
      <c r="I13" s="12">
        <v>153</v>
      </c>
      <c r="J13" s="12">
        <v>7</v>
      </c>
      <c r="K13" s="13">
        <f t="shared" si="2"/>
        <v>0.9138381201044387</v>
      </c>
      <c r="L13" s="12">
        <v>7</v>
      </c>
      <c r="M13" s="12">
        <v>0</v>
      </c>
      <c r="N13" s="13">
        <f t="shared" si="3"/>
        <v>0</v>
      </c>
      <c r="O13" s="12">
        <v>0</v>
      </c>
      <c r="P13" s="12">
        <v>36</v>
      </c>
      <c r="Q13" s="13">
        <f t="shared" si="4"/>
        <v>4.699738903394255</v>
      </c>
      <c r="R13" s="12">
        <v>38</v>
      </c>
      <c r="S13" s="12">
        <v>123</v>
      </c>
      <c r="T13" s="13">
        <f t="shared" si="5"/>
        <v>16.057441253263708</v>
      </c>
      <c r="U13" s="12">
        <v>156</v>
      </c>
      <c r="V13" s="36" t="s">
        <v>187</v>
      </c>
      <c r="W13" s="12">
        <v>81</v>
      </c>
      <c r="X13" s="13">
        <f t="shared" si="6"/>
        <v>10.574412532637076</v>
      </c>
      <c r="Y13" s="12">
        <v>110</v>
      </c>
      <c r="Z13" s="12">
        <v>8</v>
      </c>
      <c r="AA13" s="13">
        <f t="shared" si="7"/>
        <v>1.0443864229765014</v>
      </c>
      <c r="AB13" s="12">
        <v>8</v>
      </c>
      <c r="AC13" s="12">
        <v>3</v>
      </c>
      <c r="AD13" s="13">
        <f t="shared" si="8"/>
        <v>0.39164490861618795</v>
      </c>
      <c r="AE13" s="12">
        <v>3</v>
      </c>
      <c r="AF13" s="12">
        <v>41</v>
      </c>
      <c r="AG13" s="13">
        <f t="shared" si="9"/>
        <v>5.352480417754569</v>
      </c>
      <c r="AH13" s="12">
        <v>46</v>
      </c>
      <c r="AI13" s="12">
        <v>103</v>
      </c>
      <c r="AJ13" s="13">
        <f t="shared" si="10"/>
        <v>13.446475195822455</v>
      </c>
      <c r="AK13" s="12">
        <v>119</v>
      </c>
      <c r="AL13" s="12">
        <v>0</v>
      </c>
      <c r="AM13" s="13">
        <f t="shared" si="11"/>
        <v>0</v>
      </c>
      <c r="AN13" s="12">
        <v>0</v>
      </c>
      <c r="AO13" s="12">
        <v>0</v>
      </c>
      <c r="AP13" s="13">
        <f t="shared" si="12"/>
        <v>0</v>
      </c>
      <c r="AQ13" s="12">
        <v>0</v>
      </c>
      <c r="AR13" s="36" t="s">
        <v>187</v>
      </c>
      <c r="AS13" s="12">
        <v>0</v>
      </c>
      <c r="AT13" s="13">
        <f t="shared" si="13"/>
        <v>0</v>
      </c>
      <c r="AU13" s="12">
        <v>0</v>
      </c>
      <c r="AV13" s="12">
        <v>149</v>
      </c>
      <c r="AW13" s="13">
        <f t="shared" si="14"/>
        <v>19.451697127937337</v>
      </c>
      <c r="AX13" s="12">
        <v>185</v>
      </c>
      <c r="AY13" s="12">
        <v>49</v>
      </c>
      <c r="AZ13" s="13">
        <f t="shared" si="15"/>
        <v>6.396866840731071</v>
      </c>
      <c r="BA13" s="12">
        <v>52</v>
      </c>
      <c r="BB13" s="12">
        <v>1</v>
      </c>
      <c r="BC13" s="13">
        <f t="shared" si="16"/>
        <v>0.13054830287206268</v>
      </c>
      <c r="BD13" s="12">
        <v>1</v>
      </c>
      <c r="BE13" s="12">
        <v>1</v>
      </c>
      <c r="BF13" s="13">
        <f t="shared" si="17"/>
        <v>0.13054830287206268</v>
      </c>
      <c r="BG13" s="12">
        <v>1</v>
      </c>
      <c r="BH13" s="12">
        <v>39</v>
      </c>
      <c r="BI13" s="13">
        <f t="shared" si="18"/>
        <v>5.091383812010443</v>
      </c>
      <c r="BJ13" s="12">
        <v>44</v>
      </c>
      <c r="BK13" s="12">
        <v>0</v>
      </c>
      <c r="BL13" s="13">
        <f t="shared" si="19"/>
        <v>0</v>
      </c>
      <c r="BM13" s="12">
        <v>0</v>
      </c>
      <c r="BN13" s="36" t="s">
        <v>187</v>
      </c>
      <c r="BO13" s="12">
        <v>1</v>
      </c>
      <c r="BP13" s="13">
        <f t="shared" si="20"/>
        <v>0.13054830287206268</v>
      </c>
      <c r="BQ13" s="12">
        <v>1</v>
      </c>
      <c r="BR13" s="12">
        <v>1</v>
      </c>
      <c r="BS13" s="13">
        <f t="shared" si="21"/>
        <v>0.13054830287206268</v>
      </c>
      <c r="BT13" s="12">
        <v>1</v>
      </c>
      <c r="BU13" s="12">
        <v>159</v>
      </c>
      <c r="BV13" s="13">
        <f t="shared" si="22"/>
        <v>20.757180156657963</v>
      </c>
      <c r="BW13" s="12">
        <v>188</v>
      </c>
      <c r="BX13" s="12">
        <v>72</v>
      </c>
      <c r="BY13" s="13">
        <f t="shared" si="23"/>
        <v>9.39947780678851</v>
      </c>
      <c r="BZ13" s="12">
        <v>82</v>
      </c>
      <c r="CA13" s="12">
        <v>1</v>
      </c>
      <c r="CB13" s="13">
        <f t="shared" si="24"/>
        <v>0.13054830287206268</v>
      </c>
      <c r="CC13" s="12">
        <v>1</v>
      </c>
      <c r="CD13" s="12">
        <v>1</v>
      </c>
      <c r="CE13" s="13">
        <f t="shared" si="25"/>
        <v>0.13054830287206268</v>
      </c>
      <c r="CF13" s="12">
        <v>1</v>
      </c>
      <c r="CG13" s="12">
        <v>0</v>
      </c>
      <c r="CH13" s="13">
        <f t="shared" si="26"/>
        <v>0</v>
      </c>
      <c r="CI13" s="12">
        <v>0</v>
      </c>
      <c r="CJ13" s="36" t="s">
        <v>187</v>
      </c>
      <c r="CK13" s="12">
        <v>0</v>
      </c>
      <c r="CL13" s="13">
        <f t="shared" si="27"/>
        <v>0</v>
      </c>
      <c r="CM13" s="12">
        <v>0</v>
      </c>
      <c r="CN13" s="12">
        <v>120</v>
      </c>
      <c r="CO13" s="13">
        <f t="shared" si="28"/>
        <v>15.66579634464752</v>
      </c>
      <c r="CP13" s="12">
        <v>151</v>
      </c>
      <c r="CQ13" s="12">
        <v>0</v>
      </c>
      <c r="CR13" s="13">
        <f t="shared" si="29"/>
        <v>0</v>
      </c>
      <c r="CS13" s="12">
        <v>0</v>
      </c>
      <c r="CT13" s="12">
        <v>0</v>
      </c>
      <c r="CU13" s="13">
        <f t="shared" si="30"/>
        <v>0</v>
      </c>
      <c r="CV13" s="12">
        <v>0</v>
      </c>
      <c r="CW13" s="12">
        <v>147</v>
      </c>
      <c r="CX13" s="13">
        <f t="shared" si="31"/>
        <v>19.19060052219321</v>
      </c>
      <c r="CY13" s="12">
        <v>209</v>
      </c>
      <c r="CZ13" s="12">
        <v>24</v>
      </c>
      <c r="DA13" s="13">
        <f t="shared" si="32"/>
        <v>3.1331592689295036</v>
      </c>
      <c r="DB13" s="12">
        <v>24</v>
      </c>
      <c r="DC13" s="12">
        <v>0</v>
      </c>
      <c r="DD13" s="13">
        <f t="shared" si="33"/>
        <v>0</v>
      </c>
      <c r="DE13" s="12">
        <v>0</v>
      </c>
      <c r="DF13" s="36" t="s">
        <v>187</v>
      </c>
      <c r="DG13" s="12">
        <v>3</v>
      </c>
      <c r="DH13" s="13">
        <f t="shared" si="34"/>
        <v>0.39164490861618795</v>
      </c>
      <c r="DI13" s="12">
        <v>3</v>
      </c>
      <c r="DJ13" s="12">
        <v>129</v>
      </c>
      <c r="DK13" s="13">
        <f t="shared" si="35"/>
        <v>16.840731070496084</v>
      </c>
      <c r="DL13" s="12">
        <v>149</v>
      </c>
      <c r="DM13" s="12">
        <v>156</v>
      </c>
      <c r="DN13" s="13">
        <f t="shared" si="36"/>
        <v>20.365535248041773</v>
      </c>
      <c r="DO13" s="12">
        <v>240</v>
      </c>
      <c r="DP13" s="12">
        <v>5</v>
      </c>
      <c r="DQ13" s="13">
        <f t="shared" si="37"/>
        <v>0.6527415143603132</v>
      </c>
      <c r="DR13" s="12">
        <v>5</v>
      </c>
      <c r="DS13" s="12">
        <v>3</v>
      </c>
      <c r="DT13" s="13">
        <f t="shared" si="38"/>
        <v>0.39164490861618795</v>
      </c>
      <c r="DU13" s="12">
        <v>3</v>
      </c>
      <c r="DV13" s="12">
        <v>3</v>
      </c>
      <c r="DW13" s="13">
        <f t="shared" si="39"/>
        <v>0.39164490861618795</v>
      </c>
      <c r="DX13" s="12">
        <v>6</v>
      </c>
      <c r="DY13" s="12">
        <v>0</v>
      </c>
      <c r="DZ13" s="13">
        <f t="shared" si="40"/>
        <v>0</v>
      </c>
      <c r="EA13" s="12">
        <v>0</v>
      </c>
      <c r="EB13" s="36" t="s">
        <v>187</v>
      </c>
      <c r="EC13" s="12">
        <v>0</v>
      </c>
      <c r="ED13" s="13">
        <f t="shared" si="41"/>
        <v>0</v>
      </c>
      <c r="EE13" s="12">
        <v>0</v>
      </c>
      <c r="EF13" s="12">
        <v>0</v>
      </c>
      <c r="EG13" s="13">
        <f t="shared" si="42"/>
        <v>0</v>
      </c>
      <c r="EH13" s="12">
        <v>0</v>
      </c>
      <c r="EI13" s="12">
        <v>0</v>
      </c>
      <c r="EJ13" s="13">
        <f t="shared" si="43"/>
        <v>0</v>
      </c>
      <c r="EK13" s="12">
        <v>0</v>
      </c>
      <c r="EL13" s="12">
        <v>4</v>
      </c>
      <c r="EM13" s="13">
        <f t="shared" si="44"/>
        <v>0.5221932114882507</v>
      </c>
      <c r="EN13" s="12">
        <v>4</v>
      </c>
      <c r="EO13" s="12">
        <v>0</v>
      </c>
      <c r="EP13" s="13">
        <f t="shared" si="45"/>
        <v>0</v>
      </c>
      <c r="EQ13" s="12">
        <v>0</v>
      </c>
      <c r="ER13" s="12">
        <v>63</v>
      </c>
      <c r="ES13" s="13">
        <f t="shared" si="46"/>
        <v>8.224543080939947</v>
      </c>
      <c r="ET13" s="12">
        <v>63</v>
      </c>
      <c r="EU13" s="12">
        <v>0</v>
      </c>
      <c r="EV13" s="13">
        <f t="shared" si="47"/>
        <v>0</v>
      </c>
      <c r="EW13" s="12">
        <v>0</v>
      </c>
    </row>
    <row r="14" spans="1:153" ht="11.25" customHeight="1">
      <c r="A14" s="36" t="s">
        <v>362</v>
      </c>
      <c r="B14" s="12">
        <v>91</v>
      </c>
      <c r="C14" s="12">
        <f>SUM(F14,CV14,CY14,DB14,DE14,DI14,DL14,DO14,DR14,DU14,DX14,EA14,EE14,EH14,EK14,EN14,EQ14,ET14,EW14)</f>
        <v>229</v>
      </c>
      <c r="D14" s="12">
        <v>64</v>
      </c>
      <c r="E14" s="13">
        <f t="shared" si="0"/>
        <v>70.32967032967034</v>
      </c>
      <c r="F14" s="12">
        <f t="shared" si="49"/>
        <v>132</v>
      </c>
      <c r="G14" s="12">
        <v>6</v>
      </c>
      <c r="H14" s="13">
        <f t="shared" si="1"/>
        <v>6.593406593406594</v>
      </c>
      <c r="I14" s="12">
        <v>6</v>
      </c>
      <c r="J14" s="12">
        <v>4</v>
      </c>
      <c r="K14" s="13">
        <f t="shared" si="2"/>
        <v>4.395604395604396</v>
      </c>
      <c r="L14" s="12">
        <v>4</v>
      </c>
      <c r="M14" s="12">
        <v>0</v>
      </c>
      <c r="N14" s="13">
        <f t="shared" si="3"/>
        <v>0</v>
      </c>
      <c r="O14" s="12">
        <v>0</v>
      </c>
      <c r="P14" s="12">
        <v>3</v>
      </c>
      <c r="Q14" s="13">
        <f t="shared" si="4"/>
        <v>3.296703296703297</v>
      </c>
      <c r="R14" s="12">
        <v>3</v>
      </c>
      <c r="S14" s="12">
        <v>13</v>
      </c>
      <c r="T14" s="13">
        <f t="shared" si="5"/>
        <v>14.285714285714285</v>
      </c>
      <c r="U14" s="12">
        <v>14</v>
      </c>
      <c r="V14" s="36" t="s">
        <v>362</v>
      </c>
      <c r="W14" s="12">
        <v>7</v>
      </c>
      <c r="X14" s="13">
        <f t="shared" si="6"/>
        <v>7.6923076923076925</v>
      </c>
      <c r="Y14" s="12">
        <v>7</v>
      </c>
      <c r="Z14" s="12">
        <v>3</v>
      </c>
      <c r="AA14" s="13">
        <f t="shared" si="7"/>
        <v>3.296703296703297</v>
      </c>
      <c r="AB14" s="12">
        <v>3</v>
      </c>
      <c r="AC14" s="12">
        <v>0</v>
      </c>
      <c r="AD14" s="13">
        <f t="shared" si="8"/>
        <v>0</v>
      </c>
      <c r="AE14" s="12">
        <v>0</v>
      </c>
      <c r="AF14" s="12">
        <v>2</v>
      </c>
      <c r="AG14" s="13">
        <f t="shared" si="9"/>
        <v>2.197802197802198</v>
      </c>
      <c r="AH14" s="12">
        <v>2</v>
      </c>
      <c r="AI14" s="12">
        <v>5</v>
      </c>
      <c r="AJ14" s="13">
        <f t="shared" si="10"/>
        <v>5.4945054945054945</v>
      </c>
      <c r="AK14" s="12">
        <v>5</v>
      </c>
      <c r="AL14" s="12">
        <v>0</v>
      </c>
      <c r="AM14" s="13">
        <f t="shared" si="11"/>
        <v>0</v>
      </c>
      <c r="AN14" s="12">
        <v>0</v>
      </c>
      <c r="AO14" s="12">
        <v>0</v>
      </c>
      <c r="AP14" s="13">
        <f t="shared" si="12"/>
        <v>0</v>
      </c>
      <c r="AQ14" s="12">
        <v>0</v>
      </c>
      <c r="AR14" s="36" t="s">
        <v>362</v>
      </c>
      <c r="AS14" s="12">
        <v>0</v>
      </c>
      <c r="AT14" s="13">
        <f t="shared" si="13"/>
        <v>0</v>
      </c>
      <c r="AU14" s="12">
        <v>0</v>
      </c>
      <c r="AV14" s="12">
        <v>20</v>
      </c>
      <c r="AW14" s="13">
        <f t="shared" si="14"/>
        <v>21.978021978021978</v>
      </c>
      <c r="AX14" s="12">
        <v>20</v>
      </c>
      <c r="AY14" s="12">
        <v>3</v>
      </c>
      <c r="AZ14" s="13">
        <f t="shared" si="15"/>
        <v>3.296703296703297</v>
      </c>
      <c r="BA14" s="12">
        <v>4</v>
      </c>
      <c r="BB14" s="12">
        <v>0</v>
      </c>
      <c r="BC14" s="13">
        <f t="shared" si="16"/>
        <v>0</v>
      </c>
      <c r="BD14" s="12">
        <v>0</v>
      </c>
      <c r="BE14" s="12">
        <v>0</v>
      </c>
      <c r="BF14" s="13">
        <f t="shared" si="17"/>
        <v>0</v>
      </c>
      <c r="BG14" s="12">
        <v>0</v>
      </c>
      <c r="BH14" s="12">
        <v>2</v>
      </c>
      <c r="BI14" s="13">
        <f t="shared" si="18"/>
        <v>2.197802197802198</v>
      </c>
      <c r="BJ14" s="12">
        <v>2</v>
      </c>
      <c r="BK14" s="12">
        <v>0</v>
      </c>
      <c r="BL14" s="13">
        <f t="shared" si="19"/>
        <v>0</v>
      </c>
      <c r="BM14" s="12">
        <v>0</v>
      </c>
      <c r="BN14" s="36" t="s">
        <v>362</v>
      </c>
      <c r="BO14" s="12">
        <v>0</v>
      </c>
      <c r="BP14" s="13">
        <f t="shared" si="20"/>
        <v>0</v>
      </c>
      <c r="BQ14" s="12">
        <v>0</v>
      </c>
      <c r="BR14" s="12">
        <v>0</v>
      </c>
      <c r="BS14" s="13">
        <f t="shared" si="21"/>
        <v>0</v>
      </c>
      <c r="BT14" s="12">
        <v>0</v>
      </c>
      <c r="BU14" s="12">
        <v>20</v>
      </c>
      <c r="BV14" s="13">
        <f t="shared" si="22"/>
        <v>21.978021978021978</v>
      </c>
      <c r="BW14" s="12">
        <v>21</v>
      </c>
      <c r="BX14" s="12">
        <v>9</v>
      </c>
      <c r="BY14" s="13">
        <f t="shared" si="23"/>
        <v>9.89010989010989</v>
      </c>
      <c r="BZ14" s="12">
        <v>9</v>
      </c>
      <c r="CA14" s="12">
        <v>0</v>
      </c>
      <c r="CB14" s="13">
        <f t="shared" si="24"/>
        <v>0</v>
      </c>
      <c r="CC14" s="12">
        <v>0</v>
      </c>
      <c r="CD14" s="12">
        <v>0</v>
      </c>
      <c r="CE14" s="13">
        <f t="shared" si="25"/>
        <v>0</v>
      </c>
      <c r="CF14" s="12">
        <v>0</v>
      </c>
      <c r="CG14" s="12">
        <v>0</v>
      </c>
      <c r="CH14" s="13">
        <f t="shared" si="26"/>
        <v>0</v>
      </c>
      <c r="CI14" s="12">
        <v>0</v>
      </c>
      <c r="CJ14" s="36" t="s">
        <v>362</v>
      </c>
      <c r="CK14" s="12">
        <v>0</v>
      </c>
      <c r="CL14" s="13">
        <f t="shared" si="27"/>
        <v>0</v>
      </c>
      <c r="CM14" s="12">
        <v>0</v>
      </c>
      <c r="CN14" s="12">
        <v>23</v>
      </c>
      <c r="CO14" s="13">
        <f t="shared" si="28"/>
        <v>25.274725274725274</v>
      </c>
      <c r="CP14" s="12">
        <v>32</v>
      </c>
      <c r="CQ14" s="12">
        <v>0</v>
      </c>
      <c r="CR14" s="13">
        <f t="shared" si="29"/>
        <v>0</v>
      </c>
      <c r="CS14" s="12">
        <v>0</v>
      </c>
      <c r="CT14" s="12">
        <v>0</v>
      </c>
      <c r="CU14" s="13">
        <f t="shared" si="30"/>
        <v>0</v>
      </c>
      <c r="CV14" s="12">
        <v>0</v>
      </c>
      <c r="CW14" s="12">
        <v>11</v>
      </c>
      <c r="CX14" s="13">
        <f t="shared" si="31"/>
        <v>12.087912087912088</v>
      </c>
      <c r="CY14" s="12">
        <v>21</v>
      </c>
      <c r="CZ14" s="12">
        <v>1</v>
      </c>
      <c r="DA14" s="13">
        <f t="shared" si="32"/>
        <v>1.098901098901099</v>
      </c>
      <c r="DB14" s="12">
        <v>1</v>
      </c>
      <c r="DC14" s="12">
        <v>0</v>
      </c>
      <c r="DD14" s="13">
        <f t="shared" si="33"/>
        <v>0</v>
      </c>
      <c r="DE14" s="12">
        <v>0</v>
      </c>
      <c r="DF14" s="36" t="s">
        <v>362</v>
      </c>
      <c r="DG14" s="12">
        <v>0</v>
      </c>
      <c r="DH14" s="13">
        <f t="shared" si="34"/>
        <v>0</v>
      </c>
      <c r="DI14" s="12">
        <v>0</v>
      </c>
      <c r="DJ14" s="12">
        <v>26</v>
      </c>
      <c r="DK14" s="13">
        <f t="shared" si="35"/>
        <v>28.57142857142857</v>
      </c>
      <c r="DL14" s="12">
        <v>30</v>
      </c>
      <c r="DM14" s="12">
        <v>18</v>
      </c>
      <c r="DN14" s="13">
        <f t="shared" si="36"/>
        <v>19.78021978021978</v>
      </c>
      <c r="DO14" s="12">
        <v>24</v>
      </c>
      <c r="DP14" s="12">
        <v>1</v>
      </c>
      <c r="DQ14" s="13">
        <f t="shared" si="37"/>
        <v>1.098901098901099</v>
      </c>
      <c r="DR14" s="12">
        <v>1</v>
      </c>
      <c r="DS14" s="12">
        <v>0</v>
      </c>
      <c r="DT14" s="13">
        <f t="shared" si="38"/>
        <v>0</v>
      </c>
      <c r="DU14" s="12">
        <v>0</v>
      </c>
      <c r="DV14" s="12">
        <v>0</v>
      </c>
      <c r="DW14" s="13">
        <f t="shared" si="39"/>
        <v>0</v>
      </c>
      <c r="DX14" s="12">
        <v>0</v>
      </c>
      <c r="DY14" s="12">
        <v>0</v>
      </c>
      <c r="DZ14" s="13">
        <f t="shared" si="40"/>
        <v>0</v>
      </c>
      <c r="EA14" s="12">
        <v>0</v>
      </c>
      <c r="EB14" s="36" t="s">
        <v>362</v>
      </c>
      <c r="EC14" s="12">
        <v>0</v>
      </c>
      <c r="ED14" s="13">
        <f t="shared" si="41"/>
        <v>0</v>
      </c>
      <c r="EE14" s="12">
        <v>0</v>
      </c>
      <c r="EF14" s="12">
        <v>0</v>
      </c>
      <c r="EG14" s="13">
        <f t="shared" si="42"/>
        <v>0</v>
      </c>
      <c r="EH14" s="12">
        <v>0</v>
      </c>
      <c r="EI14" s="12">
        <v>0</v>
      </c>
      <c r="EJ14" s="13">
        <f t="shared" si="43"/>
        <v>0</v>
      </c>
      <c r="EK14" s="12">
        <v>0</v>
      </c>
      <c r="EL14" s="12">
        <v>3</v>
      </c>
      <c r="EM14" s="13">
        <f t="shared" si="44"/>
        <v>3.296703296703297</v>
      </c>
      <c r="EN14" s="12">
        <v>3</v>
      </c>
      <c r="EO14" s="12">
        <v>0</v>
      </c>
      <c r="EP14" s="13">
        <f t="shared" si="45"/>
        <v>0</v>
      </c>
      <c r="EQ14" s="12">
        <v>0</v>
      </c>
      <c r="ER14" s="12">
        <v>17</v>
      </c>
      <c r="ES14" s="13">
        <f t="shared" si="46"/>
        <v>18.681318681318682</v>
      </c>
      <c r="ET14" s="12">
        <v>17</v>
      </c>
      <c r="EU14" s="12">
        <v>0</v>
      </c>
      <c r="EV14" s="13">
        <f t="shared" si="47"/>
        <v>0</v>
      </c>
      <c r="EW14" s="12">
        <v>0</v>
      </c>
    </row>
    <row r="15" spans="1:153" ht="11.25" customHeight="1">
      <c r="A15" s="36" t="s">
        <v>188</v>
      </c>
      <c r="B15" s="12">
        <v>155</v>
      </c>
      <c r="C15" s="12">
        <f t="shared" si="48"/>
        <v>209</v>
      </c>
      <c r="D15" s="12">
        <v>59</v>
      </c>
      <c r="E15" s="13">
        <f t="shared" si="0"/>
        <v>38.064516129032256</v>
      </c>
      <c r="F15" s="12">
        <f t="shared" si="49"/>
        <v>129</v>
      </c>
      <c r="G15" s="12">
        <v>13</v>
      </c>
      <c r="H15" s="13">
        <f t="shared" si="1"/>
        <v>8.38709677419355</v>
      </c>
      <c r="I15" s="12">
        <v>15</v>
      </c>
      <c r="J15" s="12">
        <v>1</v>
      </c>
      <c r="K15" s="13">
        <f t="shared" si="2"/>
        <v>0.6451612903225806</v>
      </c>
      <c r="L15" s="12">
        <v>1</v>
      </c>
      <c r="M15" s="12">
        <v>0</v>
      </c>
      <c r="N15" s="13">
        <f t="shared" si="3"/>
        <v>0</v>
      </c>
      <c r="O15" s="12">
        <v>0</v>
      </c>
      <c r="P15" s="12">
        <v>2</v>
      </c>
      <c r="Q15" s="13">
        <f t="shared" si="4"/>
        <v>1.2903225806451613</v>
      </c>
      <c r="R15" s="12">
        <v>2</v>
      </c>
      <c r="S15" s="12">
        <v>8</v>
      </c>
      <c r="T15" s="13">
        <f t="shared" si="5"/>
        <v>5.161290322580645</v>
      </c>
      <c r="U15" s="12">
        <v>8</v>
      </c>
      <c r="V15" s="36" t="s">
        <v>188</v>
      </c>
      <c r="W15" s="12">
        <v>3</v>
      </c>
      <c r="X15" s="13">
        <f t="shared" si="6"/>
        <v>1.935483870967742</v>
      </c>
      <c r="Y15" s="12">
        <v>4</v>
      </c>
      <c r="Z15" s="12">
        <v>0</v>
      </c>
      <c r="AA15" s="13">
        <f t="shared" si="7"/>
        <v>0</v>
      </c>
      <c r="AB15" s="12">
        <v>0</v>
      </c>
      <c r="AC15" s="12">
        <v>0</v>
      </c>
      <c r="AD15" s="13">
        <f t="shared" si="8"/>
        <v>0</v>
      </c>
      <c r="AE15" s="12">
        <v>0</v>
      </c>
      <c r="AF15" s="12">
        <v>6</v>
      </c>
      <c r="AG15" s="13">
        <f t="shared" si="9"/>
        <v>3.870967741935484</v>
      </c>
      <c r="AH15" s="12">
        <v>6</v>
      </c>
      <c r="AI15" s="12">
        <v>9</v>
      </c>
      <c r="AJ15" s="13">
        <f t="shared" si="10"/>
        <v>5.806451612903226</v>
      </c>
      <c r="AK15" s="12">
        <v>9</v>
      </c>
      <c r="AL15" s="12">
        <v>0</v>
      </c>
      <c r="AM15" s="13">
        <f t="shared" si="11"/>
        <v>0</v>
      </c>
      <c r="AN15" s="12">
        <v>0</v>
      </c>
      <c r="AO15" s="12">
        <v>0</v>
      </c>
      <c r="AP15" s="13">
        <f t="shared" si="12"/>
        <v>0</v>
      </c>
      <c r="AQ15" s="12">
        <v>0</v>
      </c>
      <c r="AR15" s="36" t="s">
        <v>188</v>
      </c>
      <c r="AS15" s="12">
        <v>0</v>
      </c>
      <c r="AT15" s="13">
        <f t="shared" si="13"/>
        <v>0</v>
      </c>
      <c r="AU15" s="12">
        <v>0</v>
      </c>
      <c r="AV15" s="12">
        <v>16</v>
      </c>
      <c r="AW15" s="13">
        <f t="shared" si="14"/>
        <v>10.32258064516129</v>
      </c>
      <c r="AX15" s="12">
        <v>20</v>
      </c>
      <c r="AY15" s="12">
        <v>5</v>
      </c>
      <c r="AZ15" s="13">
        <f t="shared" si="15"/>
        <v>3.225806451612903</v>
      </c>
      <c r="BA15" s="12">
        <v>5</v>
      </c>
      <c r="BB15" s="12">
        <v>0</v>
      </c>
      <c r="BC15" s="13">
        <f t="shared" si="16"/>
        <v>0</v>
      </c>
      <c r="BD15" s="12">
        <v>0</v>
      </c>
      <c r="BE15" s="12">
        <v>0</v>
      </c>
      <c r="BF15" s="13">
        <f t="shared" si="17"/>
        <v>0</v>
      </c>
      <c r="BG15" s="12">
        <v>0</v>
      </c>
      <c r="BH15" s="12">
        <v>3</v>
      </c>
      <c r="BI15" s="13">
        <f t="shared" si="18"/>
        <v>1.935483870967742</v>
      </c>
      <c r="BJ15" s="12">
        <v>3</v>
      </c>
      <c r="BK15" s="12">
        <v>0</v>
      </c>
      <c r="BL15" s="13">
        <f t="shared" si="19"/>
        <v>0</v>
      </c>
      <c r="BM15" s="12">
        <v>0</v>
      </c>
      <c r="BN15" s="36" t="s">
        <v>188</v>
      </c>
      <c r="BO15" s="12">
        <v>0</v>
      </c>
      <c r="BP15" s="13">
        <f t="shared" si="20"/>
        <v>0</v>
      </c>
      <c r="BQ15" s="12">
        <v>0</v>
      </c>
      <c r="BR15" s="12">
        <v>0</v>
      </c>
      <c r="BS15" s="13">
        <f t="shared" si="21"/>
        <v>0</v>
      </c>
      <c r="BT15" s="12">
        <v>0</v>
      </c>
      <c r="BU15" s="12">
        <v>19</v>
      </c>
      <c r="BV15" s="13">
        <f t="shared" si="22"/>
        <v>12.258064516129032</v>
      </c>
      <c r="BW15" s="12">
        <v>21</v>
      </c>
      <c r="BX15" s="12">
        <v>9</v>
      </c>
      <c r="BY15" s="13">
        <f t="shared" si="23"/>
        <v>5.806451612903226</v>
      </c>
      <c r="BZ15" s="12">
        <v>10</v>
      </c>
      <c r="CA15" s="12">
        <v>0</v>
      </c>
      <c r="CB15" s="13">
        <f t="shared" si="24"/>
        <v>0</v>
      </c>
      <c r="CC15" s="12">
        <v>0</v>
      </c>
      <c r="CD15" s="12">
        <v>1</v>
      </c>
      <c r="CE15" s="13">
        <f t="shared" si="25"/>
        <v>0.6451612903225806</v>
      </c>
      <c r="CF15" s="12">
        <v>1</v>
      </c>
      <c r="CG15" s="12">
        <v>0</v>
      </c>
      <c r="CH15" s="13">
        <f t="shared" si="26"/>
        <v>0</v>
      </c>
      <c r="CI15" s="12">
        <v>0</v>
      </c>
      <c r="CJ15" s="36" t="s">
        <v>188</v>
      </c>
      <c r="CK15" s="12">
        <v>0</v>
      </c>
      <c r="CL15" s="13">
        <f t="shared" si="27"/>
        <v>0</v>
      </c>
      <c r="CM15" s="12">
        <v>0</v>
      </c>
      <c r="CN15" s="12">
        <v>18</v>
      </c>
      <c r="CO15" s="13">
        <f t="shared" si="28"/>
        <v>11.612903225806452</v>
      </c>
      <c r="CP15" s="12">
        <v>24</v>
      </c>
      <c r="CQ15" s="12">
        <v>0</v>
      </c>
      <c r="CR15" s="13">
        <f t="shared" si="29"/>
        <v>0</v>
      </c>
      <c r="CS15" s="12">
        <v>0</v>
      </c>
      <c r="CT15" s="12">
        <v>0</v>
      </c>
      <c r="CU15" s="13">
        <f t="shared" si="30"/>
        <v>0</v>
      </c>
      <c r="CV15" s="12">
        <v>0</v>
      </c>
      <c r="CW15" s="12">
        <v>27</v>
      </c>
      <c r="CX15" s="13">
        <f t="shared" si="31"/>
        <v>17.419354838709676</v>
      </c>
      <c r="CY15" s="12">
        <v>37</v>
      </c>
      <c r="CZ15" s="12">
        <v>0</v>
      </c>
      <c r="DA15" s="13">
        <f t="shared" si="32"/>
        <v>0</v>
      </c>
      <c r="DB15" s="12">
        <v>0</v>
      </c>
      <c r="DC15" s="12">
        <v>0</v>
      </c>
      <c r="DD15" s="13">
        <f t="shared" si="33"/>
        <v>0</v>
      </c>
      <c r="DE15" s="12">
        <v>0</v>
      </c>
      <c r="DF15" s="36" t="s">
        <v>188</v>
      </c>
      <c r="DG15" s="12">
        <v>0</v>
      </c>
      <c r="DH15" s="13">
        <f t="shared" si="34"/>
        <v>0</v>
      </c>
      <c r="DI15" s="12">
        <v>0</v>
      </c>
      <c r="DJ15" s="12">
        <v>18</v>
      </c>
      <c r="DK15" s="13">
        <f t="shared" si="35"/>
        <v>11.612903225806452</v>
      </c>
      <c r="DL15" s="12">
        <v>19</v>
      </c>
      <c r="DM15" s="12">
        <v>13</v>
      </c>
      <c r="DN15" s="13">
        <f t="shared" si="36"/>
        <v>8.38709677419355</v>
      </c>
      <c r="DO15" s="12">
        <v>13</v>
      </c>
      <c r="DP15" s="12">
        <v>0</v>
      </c>
      <c r="DQ15" s="13">
        <f t="shared" si="37"/>
        <v>0</v>
      </c>
      <c r="DR15" s="12">
        <v>0</v>
      </c>
      <c r="DS15" s="12">
        <v>1</v>
      </c>
      <c r="DT15" s="13">
        <f t="shared" si="38"/>
        <v>0.6451612903225806</v>
      </c>
      <c r="DU15" s="12">
        <v>1</v>
      </c>
      <c r="DV15" s="12">
        <v>1</v>
      </c>
      <c r="DW15" s="13">
        <f t="shared" si="39"/>
        <v>0.6451612903225806</v>
      </c>
      <c r="DX15" s="12">
        <v>1</v>
      </c>
      <c r="DY15" s="12">
        <v>0</v>
      </c>
      <c r="DZ15" s="13">
        <f t="shared" si="40"/>
        <v>0</v>
      </c>
      <c r="EA15" s="12">
        <v>0</v>
      </c>
      <c r="EB15" s="36" t="s">
        <v>188</v>
      </c>
      <c r="EC15" s="12">
        <v>0</v>
      </c>
      <c r="ED15" s="13">
        <f t="shared" si="41"/>
        <v>0</v>
      </c>
      <c r="EE15" s="12">
        <v>0</v>
      </c>
      <c r="EF15" s="12">
        <v>0</v>
      </c>
      <c r="EG15" s="13">
        <f t="shared" si="42"/>
        <v>0</v>
      </c>
      <c r="EH15" s="12">
        <v>0</v>
      </c>
      <c r="EI15" s="12">
        <v>0</v>
      </c>
      <c r="EJ15" s="13">
        <f t="shared" si="43"/>
        <v>0</v>
      </c>
      <c r="EK15" s="12">
        <v>0</v>
      </c>
      <c r="EL15" s="12">
        <v>1</v>
      </c>
      <c r="EM15" s="13">
        <f t="shared" si="44"/>
        <v>0.6451612903225806</v>
      </c>
      <c r="EN15" s="12">
        <v>1</v>
      </c>
      <c r="EO15" s="12">
        <v>0</v>
      </c>
      <c r="EP15" s="13">
        <f t="shared" si="45"/>
        <v>0</v>
      </c>
      <c r="EQ15" s="12">
        <v>0</v>
      </c>
      <c r="ER15" s="12">
        <v>8</v>
      </c>
      <c r="ES15" s="13">
        <f t="shared" si="46"/>
        <v>5.161290322580645</v>
      </c>
      <c r="ET15" s="12">
        <v>8</v>
      </c>
      <c r="EU15" s="12">
        <v>0</v>
      </c>
      <c r="EV15" s="13">
        <f t="shared" si="47"/>
        <v>0</v>
      </c>
      <c r="EW15" s="12">
        <v>0</v>
      </c>
    </row>
    <row r="16" spans="1:153" ht="11.25" customHeight="1">
      <c r="A16" s="36" t="s">
        <v>189</v>
      </c>
      <c r="B16" s="12">
        <v>104</v>
      </c>
      <c r="C16" s="12">
        <f t="shared" si="48"/>
        <v>361</v>
      </c>
      <c r="D16" s="12">
        <v>75</v>
      </c>
      <c r="E16" s="13">
        <f t="shared" si="0"/>
        <v>72.11538461538461</v>
      </c>
      <c r="F16" s="12">
        <f t="shared" si="49"/>
        <v>236</v>
      </c>
      <c r="G16" s="12">
        <v>24</v>
      </c>
      <c r="H16" s="13">
        <f t="shared" si="1"/>
        <v>23.076923076923077</v>
      </c>
      <c r="I16" s="12">
        <v>34</v>
      </c>
      <c r="J16" s="12">
        <v>15</v>
      </c>
      <c r="K16" s="13">
        <f t="shared" si="2"/>
        <v>14.423076923076922</v>
      </c>
      <c r="L16" s="12">
        <v>17</v>
      </c>
      <c r="M16" s="12">
        <v>0</v>
      </c>
      <c r="N16" s="13">
        <f t="shared" si="3"/>
        <v>0</v>
      </c>
      <c r="O16" s="12">
        <v>0</v>
      </c>
      <c r="P16" s="12">
        <v>6</v>
      </c>
      <c r="Q16" s="13">
        <f t="shared" si="4"/>
        <v>5.769230769230769</v>
      </c>
      <c r="R16" s="12">
        <v>6</v>
      </c>
      <c r="S16" s="12">
        <v>11</v>
      </c>
      <c r="T16" s="13">
        <f t="shared" si="5"/>
        <v>10.576923076923077</v>
      </c>
      <c r="U16" s="12">
        <v>16</v>
      </c>
      <c r="V16" s="36" t="s">
        <v>189</v>
      </c>
      <c r="W16" s="12">
        <v>5</v>
      </c>
      <c r="X16" s="13">
        <f t="shared" si="6"/>
        <v>4.807692307692308</v>
      </c>
      <c r="Y16" s="12">
        <v>6</v>
      </c>
      <c r="Z16" s="12">
        <v>2</v>
      </c>
      <c r="AA16" s="13">
        <f t="shared" si="7"/>
        <v>1.9230769230769231</v>
      </c>
      <c r="AB16" s="12">
        <v>2</v>
      </c>
      <c r="AC16" s="12">
        <v>0</v>
      </c>
      <c r="AD16" s="13">
        <f t="shared" si="8"/>
        <v>0</v>
      </c>
      <c r="AE16" s="12">
        <v>0</v>
      </c>
      <c r="AF16" s="12">
        <v>9</v>
      </c>
      <c r="AG16" s="13">
        <f t="shared" si="9"/>
        <v>8.653846153846153</v>
      </c>
      <c r="AH16" s="12">
        <v>11</v>
      </c>
      <c r="AI16" s="12">
        <v>10</v>
      </c>
      <c r="AJ16" s="13">
        <f t="shared" si="10"/>
        <v>9.615384615384617</v>
      </c>
      <c r="AK16" s="12">
        <v>11</v>
      </c>
      <c r="AL16" s="12">
        <v>0</v>
      </c>
      <c r="AM16" s="13">
        <f t="shared" si="11"/>
        <v>0</v>
      </c>
      <c r="AN16" s="12">
        <v>0</v>
      </c>
      <c r="AO16" s="12">
        <v>0</v>
      </c>
      <c r="AP16" s="13">
        <f t="shared" si="12"/>
        <v>0</v>
      </c>
      <c r="AQ16" s="12">
        <v>0</v>
      </c>
      <c r="AR16" s="36" t="s">
        <v>189</v>
      </c>
      <c r="AS16" s="12">
        <v>0</v>
      </c>
      <c r="AT16" s="13">
        <f t="shared" si="13"/>
        <v>0</v>
      </c>
      <c r="AU16" s="12">
        <v>0</v>
      </c>
      <c r="AV16" s="12">
        <v>32</v>
      </c>
      <c r="AW16" s="13">
        <f t="shared" si="14"/>
        <v>30.76923076923077</v>
      </c>
      <c r="AX16" s="12">
        <v>39</v>
      </c>
      <c r="AY16" s="12">
        <v>6</v>
      </c>
      <c r="AZ16" s="13">
        <f t="shared" si="15"/>
        <v>5.769230769230769</v>
      </c>
      <c r="BA16" s="12">
        <v>6</v>
      </c>
      <c r="BB16" s="12">
        <v>0</v>
      </c>
      <c r="BC16" s="13">
        <f t="shared" si="16"/>
        <v>0</v>
      </c>
      <c r="BD16" s="12">
        <v>0</v>
      </c>
      <c r="BE16" s="12">
        <v>0</v>
      </c>
      <c r="BF16" s="13">
        <f t="shared" si="17"/>
        <v>0</v>
      </c>
      <c r="BG16" s="12">
        <v>0</v>
      </c>
      <c r="BH16" s="12">
        <v>1</v>
      </c>
      <c r="BI16" s="13">
        <f t="shared" si="18"/>
        <v>0.9615384615384616</v>
      </c>
      <c r="BJ16" s="12">
        <v>1</v>
      </c>
      <c r="BK16" s="12">
        <v>0</v>
      </c>
      <c r="BL16" s="13">
        <f t="shared" si="19"/>
        <v>0</v>
      </c>
      <c r="BM16" s="12">
        <v>0</v>
      </c>
      <c r="BN16" s="36" t="s">
        <v>189</v>
      </c>
      <c r="BO16" s="12">
        <v>0</v>
      </c>
      <c r="BP16" s="13">
        <f t="shared" si="20"/>
        <v>0</v>
      </c>
      <c r="BQ16" s="12">
        <v>0</v>
      </c>
      <c r="BR16" s="12">
        <v>0</v>
      </c>
      <c r="BS16" s="13">
        <f t="shared" si="21"/>
        <v>0</v>
      </c>
      <c r="BT16" s="12">
        <v>0</v>
      </c>
      <c r="BU16" s="12">
        <v>33</v>
      </c>
      <c r="BV16" s="13">
        <f t="shared" si="22"/>
        <v>31.73076923076923</v>
      </c>
      <c r="BW16" s="12">
        <v>52</v>
      </c>
      <c r="BX16" s="12">
        <v>9</v>
      </c>
      <c r="BY16" s="13">
        <f t="shared" si="23"/>
        <v>8.653846153846153</v>
      </c>
      <c r="BZ16" s="12">
        <v>9</v>
      </c>
      <c r="CA16" s="12">
        <v>0</v>
      </c>
      <c r="CB16" s="13">
        <f t="shared" si="24"/>
        <v>0</v>
      </c>
      <c r="CC16" s="12">
        <v>0</v>
      </c>
      <c r="CD16" s="12">
        <v>0</v>
      </c>
      <c r="CE16" s="13">
        <f t="shared" si="25"/>
        <v>0</v>
      </c>
      <c r="CF16" s="12">
        <v>0</v>
      </c>
      <c r="CG16" s="12">
        <v>0</v>
      </c>
      <c r="CH16" s="13">
        <f t="shared" si="26"/>
        <v>0</v>
      </c>
      <c r="CI16" s="12">
        <v>0</v>
      </c>
      <c r="CJ16" s="36" t="s">
        <v>189</v>
      </c>
      <c r="CK16" s="12">
        <v>0</v>
      </c>
      <c r="CL16" s="13">
        <f t="shared" si="27"/>
        <v>0</v>
      </c>
      <c r="CM16" s="12">
        <v>0</v>
      </c>
      <c r="CN16" s="12">
        <v>16</v>
      </c>
      <c r="CO16" s="13">
        <f t="shared" si="28"/>
        <v>15.384615384615385</v>
      </c>
      <c r="CP16" s="12">
        <v>26</v>
      </c>
      <c r="CQ16" s="12">
        <v>0</v>
      </c>
      <c r="CR16" s="13">
        <f t="shared" si="29"/>
        <v>0</v>
      </c>
      <c r="CS16" s="12">
        <v>0</v>
      </c>
      <c r="CT16" s="12">
        <v>0</v>
      </c>
      <c r="CU16" s="13">
        <f t="shared" si="30"/>
        <v>0</v>
      </c>
      <c r="CV16" s="12">
        <v>0</v>
      </c>
      <c r="CW16" s="12">
        <v>12</v>
      </c>
      <c r="CX16" s="13">
        <f t="shared" si="31"/>
        <v>11.538461538461538</v>
      </c>
      <c r="CY16" s="12">
        <v>19</v>
      </c>
      <c r="CZ16" s="12">
        <v>1</v>
      </c>
      <c r="DA16" s="13">
        <f t="shared" si="32"/>
        <v>0.9615384615384616</v>
      </c>
      <c r="DB16" s="12">
        <v>1</v>
      </c>
      <c r="DC16" s="12">
        <v>0</v>
      </c>
      <c r="DD16" s="13">
        <f t="shared" si="33"/>
        <v>0</v>
      </c>
      <c r="DE16" s="12">
        <v>0</v>
      </c>
      <c r="DF16" s="36" t="s">
        <v>189</v>
      </c>
      <c r="DG16" s="12">
        <v>0</v>
      </c>
      <c r="DH16" s="13">
        <f t="shared" si="34"/>
        <v>0</v>
      </c>
      <c r="DI16" s="12">
        <v>0</v>
      </c>
      <c r="DJ16" s="12">
        <v>32</v>
      </c>
      <c r="DK16" s="13">
        <f t="shared" si="35"/>
        <v>30.76923076923077</v>
      </c>
      <c r="DL16" s="12">
        <v>40</v>
      </c>
      <c r="DM16" s="12">
        <v>26</v>
      </c>
      <c r="DN16" s="13">
        <f t="shared" si="36"/>
        <v>25</v>
      </c>
      <c r="DO16" s="12">
        <v>34</v>
      </c>
      <c r="DP16" s="12">
        <v>0</v>
      </c>
      <c r="DQ16" s="13">
        <f t="shared" si="37"/>
        <v>0</v>
      </c>
      <c r="DR16" s="12">
        <v>0</v>
      </c>
      <c r="DS16" s="12">
        <v>0</v>
      </c>
      <c r="DT16" s="13">
        <f t="shared" si="38"/>
        <v>0</v>
      </c>
      <c r="DU16" s="12">
        <v>0</v>
      </c>
      <c r="DV16" s="12">
        <v>0</v>
      </c>
      <c r="DW16" s="13">
        <f t="shared" si="39"/>
        <v>0</v>
      </c>
      <c r="DX16" s="12">
        <v>0</v>
      </c>
      <c r="DY16" s="12">
        <v>0</v>
      </c>
      <c r="DZ16" s="13">
        <f t="shared" si="40"/>
        <v>0</v>
      </c>
      <c r="EA16" s="12">
        <v>0</v>
      </c>
      <c r="EB16" s="36" t="s">
        <v>189</v>
      </c>
      <c r="EC16" s="12">
        <v>0</v>
      </c>
      <c r="ED16" s="13">
        <f t="shared" si="41"/>
        <v>0</v>
      </c>
      <c r="EE16" s="12">
        <v>0</v>
      </c>
      <c r="EF16" s="12">
        <v>0</v>
      </c>
      <c r="EG16" s="13">
        <f t="shared" si="42"/>
        <v>0</v>
      </c>
      <c r="EH16" s="12">
        <v>0</v>
      </c>
      <c r="EI16" s="12">
        <v>0</v>
      </c>
      <c r="EJ16" s="13">
        <f t="shared" si="43"/>
        <v>0</v>
      </c>
      <c r="EK16" s="12">
        <v>0</v>
      </c>
      <c r="EL16" s="12">
        <v>3</v>
      </c>
      <c r="EM16" s="13">
        <f t="shared" si="44"/>
        <v>2.8846153846153846</v>
      </c>
      <c r="EN16" s="12">
        <v>3</v>
      </c>
      <c r="EO16" s="12">
        <v>0</v>
      </c>
      <c r="EP16" s="13">
        <f t="shared" si="45"/>
        <v>0</v>
      </c>
      <c r="EQ16" s="12">
        <v>0</v>
      </c>
      <c r="ER16" s="12">
        <v>28</v>
      </c>
      <c r="ES16" s="13">
        <f t="shared" si="46"/>
        <v>26.923076923076923</v>
      </c>
      <c r="ET16" s="12">
        <v>28</v>
      </c>
      <c r="EU16" s="12">
        <v>0</v>
      </c>
      <c r="EV16" s="13">
        <f t="shared" si="47"/>
        <v>0</v>
      </c>
      <c r="EW16" s="12">
        <v>0</v>
      </c>
    </row>
    <row r="17" spans="1:153" ht="11.25" customHeight="1">
      <c r="A17" s="36" t="s">
        <v>190</v>
      </c>
      <c r="B17" s="12">
        <v>444</v>
      </c>
      <c r="C17" s="12">
        <f t="shared" si="48"/>
        <v>1181</v>
      </c>
      <c r="D17" s="12">
        <v>299</v>
      </c>
      <c r="E17" s="13">
        <f t="shared" si="0"/>
        <v>67.34234234234235</v>
      </c>
      <c r="F17" s="12">
        <f t="shared" si="49"/>
        <v>822</v>
      </c>
      <c r="G17" s="12">
        <v>113</v>
      </c>
      <c r="H17" s="13">
        <f t="shared" si="1"/>
        <v>25.45045045045045</v>
      </c>
      <c r="I17" s="12">
        <v>139</v>
      </c>
      <c r="J17" s="12">
        <v>18</v>
      </c>
      <c r="K17" s="13">
        <f t="shared" si="2"/>
        <v>4.054054054054054</v>
      </c>
      <c r="L17" s="12">
        <v>18</v>
      </c>
      <c r="M17" s="12">
        <v>0</v>
      </c>
      <c r="N17" s="13">
        <f t="shared" si="3"/>
        <v>0</v>
      </c>
      <c r="O17" s="12">
        <v>0</v>
      </c>
      <c r="P17" s="12">
        <v>36</v>
      </c>
      <c r="Q17" s="13">
        <f t="shared" si="4"/>
        <v>8.108108108108109</v>
      </c>
      <c r="R17" s="12">
        <v>39</v>
      </c>
      <c r="S17" s="12">
        <v>55</v>
      </c>
      <c r="T17" s="13">
        <f t="shared" si="5"/>
        <v>12.387387387387387</v>
      </c>
      <c r="U17" s="12">
        <v>72</v>
      </c>
      <c r="V17" s="36" t="s">
        <v>190</v>
      </c>
      <c r="W17" s="12">
        <v>19</v>
      </c>
      <c r="X17" s="13">
        <f t="shared" si="6"/>
        <v>4.2792792792792795</v>
      </c>
      <c r="Y17" s="12">
        <v>20</v>
      </c>
      <c r="Z17" s="12">
        <v>5</v>
      </c>
      <c r="AA17" s="13">
        <f t="shared" si="7"/>
        <v>1.1261261261261262</v>
      </c>
      <c r="AB17" s="12">
        <v>6</v>
      </c>
      <c r="AC17" s="12">
        <v>2</v>
      </c>
      <c r="AD17" s="13">
        <f t="shared" si="8"/>
        <v>0.45045045045045046</v>
      </c>
      <c r="AE17" s="12">
        <v>2</v>
      </c>
      <c r="AF17" s="12">
        <v>18</v>
      </c>
      <c r="AG17" s="13">
        <f t="shared" si="9"/>
        <v>4.054054054054054</v>
      </c>
      <c r="AH17" s="12">
        <v>19</v>
      </c>
      <c r="AI17" s="12">
        <v>59</v>
      </c>
      <c r="AJ17" s="13">
        <f t="shared" si="10"/>
        <v>13.288288288288289</v>
      </c>
      <c r="AK17" s="12">
        <v>73</v>
      </c>
      <c r="AL17" s="12">
        <v>0</v>
      </c>
      <c r="AM17" s="13">
        <f t="shared" si="11"/>
        <v>0</v>
      </c>
      <c r="AN17" s="12">
        <v>0</v>
      </c>
      <c r="AO17" s="12">
        <v>0</v>
      </c>
      <c r="AP17" s="13">
        <f t="shared" si="12"/>
        <v>0</v>
      </c>
      <c r="AQ17" s="12">
        <v>0</v>
      </c>
      <c r="AR17" s="36" t="s">
        <v>190</v>
      </c>
      <c r="AS17" s="12">
        <v>0</v>
      </c>
      <c r="AT17" s="13">
        <f t="shared" si="13"/>
        <v>0</v>
      </c>
      <c r="AU17" s="12">
        <v>0</v>
      </c>
      <c r="AV17" s="12">
        <v>96</v>
      </c>
      <c r="AW17" s="13">
        <f t="shared" si="14"/>
        <v>21.62162162162162</v>
      </c>
      <c r="AX17" s="12">
        <v>133</v>
      </c>
      <c r="AY17" s="12">
        <v>36</v>
      </c>
      <c r="AZ17" s="13">
        <f t="shared" si="15"/>
        <v>8.108108108108109</v>
      </c>
      <c r="BA17" s="12">
        <v>43</v>
      </c>
      <c r="BB17" s="12">
        <v>0</v>
      </c>
      <c r="BC17" s="13">
        <f t="shared" si="16"/>
        <v>0</v>
      </c>
      <c r="BD17" s="12">
        <v>0</v>
      </c>
      <c r="BE17" s="12">
        <v>1</v>
      </c>
      <c r="BF17" s="13">
        <f t="shared" si="17"/>
        <v>0.22522522522522523</v>
      </c>
      <c r="BG17" s="12">
        <v>1</v>
      </c>
      <c r="BH17" s="12">
        <v>15</v>
      </c>
      <c r="BI17" s="13">
        <f t="shared" si="18"/>
        <v>3.3783783783783785</v>
      </c>
      <c r="BJ17" s="12">
        <v>17</v>
      </c>
      <c r="BK17" s="12">
        <v>0</v>
      </c>
      <c r="BL17" s="13">
        <f t="shared" si="19"/>
        <v>0</v>
      </c>
      <c r="BM17" s="12">
        <v>0</v>
      </c>
      <c r="BN17" s="36" t="s">
        <v>190</v>
      </c>
      <c r="BO17" s="12">
        <v>1</v>
      </c>
      <c r="BP17" s="13">
        <f t="shared" si="20"/>
        <v>0.22522522522522523</v>
      </c>
      <c r="BQ17" s="12">
        <v>1</v>
      </c>
      <c r="BR17" s="12">
        <v>1</v>
      </c>
      <c r="BS17" s="13">
        <f t="shared" si="21"/>
        <v>0.22522522522522523</v>
      </c>
      <c r="BT17" s="12">
        <v>1</v>
      </c>
      <c r="BU17" s="12">
        <v>76</v>
      </c>
      <c r="BV17" s="13">
        <f t="shared" si="22"/>
        <v>17.117117117117118</v>
      </c>
      <c r="BW17" s="12">
        <v>91</v>
      </c>
      <c r="BX17" s="12">
        <v>56</v>
      </c>
      <c r="BY17" s="13">
        <f t="shared" si="23"/>
        <v>12.612612612612612</v>
      </c>
      <c r="BZ17" s="12">
        <v>69</v>
      </c>
      <c r="CA17" s="12">
        <v>0</v>
      </c>
      <c r="CB17" s="13">
        <f t="shared" si="24"/>
        <v>0</v>
      </c>
      <c r="CC17" s="12">
        <v>0</v>
      </c>
      <c r="CD17" s="12">
        <v>0</v>
      </c>
      <c r="CE17" s="13">
        <f t="shared" si="25"/>
        <v>0</v>
      </c>
      <c r="CF17" s="12">
        <v>0</v>
      </c>
      <c r="CG17" s="12">
        <v>0</v>
      </c>
      <c r="CH17" s="13">
        <f t="shared" si="26"/>
        <v>0</v>
      </c>
      <c r="CI17" s="12">
        <v>0</v>
      </c>
      <c r="CJ17" s="36" t="s">
        <v>190</v>
      </c>
      <c r="CK17" s="12">
        <v>0</v>
      </c>
      <c r="CL17" s="13">
        <f t="shared" si="27"/>
        <v>0</v>
      </c>
      <c r="CM17" s="12">
        <v>0</v>
      </c>
      <c r="CN17" s="12">
        <v>46</v>
      </c>
      <c r="CO17" s="13">
        <f t="shared" si="28"/>
        <v>10.36036036036036</v>
      </c>
      <c r="CP17" s="12">
        <v>78</v>
      </c>
      <c r="CQ17" s="12">
        <v>0</v>
      </c>
      <c r="CR17" s="13">
        <f t="shared" si="29"/>
        <v>0</v>
      </c>
      <c r="CS17" s="12">
        <v>0</v>
      </c>
      <c r="CT17" s="12">
        <v>0</v>
      </c>
      <c r="CU17" s="13">
        <f t="shared" si="30"/>
        <v>0</v>
      </c>
      <c r="CV17" s="12">
        <v>0</v>
      </c>
      <c r="CW17" s="12">
        <v>59</v>
      </c>
      <c r="CX17" s="13">
        <f t="shared" si="31"/>
        <v>13.288288288288289</v>
      </c>
      <c r="CY17" s="12">
        <v>96</v>
      </c>
      <c r="CZ17" s="12">
        <v>12</v>
      </c>
      <c r="DA17" s="13">
        <f t="shared" si="32"/>
        <v>2.7027027027027026</v>
      </c>
      <c r="DB17" s="12">
        <v>12</v>
      </c>
      <c r="DC17" s="12">
        <v>0</v>
      </c>
      <c r="DD17" s="13">
        <f t="shared" si="33"/>
        <v>0</v>
      </c>
      <c r="DE17" s="12">
        <v>0</v>
      </c>
      <c r="DF17" s="36" t="s">
        <v>190</v>
      </c>
      <c r="DG17" s="12">
        <v>0</v>
      </c>
      <c r="DH17" s="13">
        <f t="shared" si="34"/>
        <v>0</v>
      </c>
      <c r="DI17" s="12">
        <v>0</v>
      </c>
      <c r="DJ17" s="12">
        <v>88</v>
      </c>
      <c r="DK17" s="13">
        <f t="shared" si="35"/>
        <v>19.81981981981982</v>
      </c>
      <c r="DL17" s="12">
        <v>102</v>
      </c>
      <c r="DM17" s="12">
        <v>56</v>
      </c>
      <c r="DN17" s="13">
        <f t="shared" si="36"/>
        <v>12.612612612612612</v>
      </c>
      <c r="DO17" s="12">
        <v>76</v>
      </c>
      <c r="DP17" s="12">
        <v>3</v>
      </c>
      <c r="DQ17" s="13">
        <f t="shared" si="37"/>
        <v>0.6756756756756757</v>
      </c>
      <c r="DR17" s="12">
        <v>3</v>
      </c>
      <c r="DS17" s="12">
        <v>0</v>
      </c>
      <c r="DT17" s="13">
        <f t="shared" si="38"/>
        <v>0</v>
      </c>
      <c r="DU17" s="12">
        <v>0</v>
      </c>
      <c r="DV17" s="12">
        <v>0</v>
      </c>
      <c r="DW17" s="13">
        <f t="shared" si="39"/>
        <v>0</v>
      </c>
      <c r="DX17" s="12">
        <v>0</v>
      </c>
      <c r="DY17" s="12">
        <v>0</v>
      </c>
      <c r="DZ17" s="13">
        <f t="shared" si="40"/>
        <v>0</v>
      </c>
      <c r="EA17" s="12">
        <v>0</v>
      </c>
      <c r="EB17" s="36" t="s">
        <v>190</v>
      </c>
      <c r="EC17" s="12">
        <v>0</v>
      </c>
      <c r="ED17" s="13">
        <f t="shared" si="41"/>
        <v>0</v>
      </c>
      <c r="EE17" s="12">
        <v>0</v>
      </c>
      <c r="EF17" s="12">
        <v>0</v>
      </c>
      <c r="EG17" s="13">
        <f t="shared" si="42"/>
        <v>0</v>
      </c>
      <c r="EH17" s="12">
        <v>0</v>
      </c>
      <c r="EI17" s="12">
        <v>0</v>
      </c>
      <c r="EJ17" s="13">
        <f t="shared" si="43"/>
        <v>0</v>
      </c>
      <c r="EK17" s="12">
        <v>0</v>
      </c>
      <c r="EL17" s="12">
        <v>7</v>
      </c>
      <c r="EM17" s="13">
        <f t="shared" si="44"/>
        <v>1.5765765765765765</v>
      </c>
      <c r="EN17" s="12">
        <v>7</v>
      </c>
      <c r="EO17" s="12">
        <v>0</v>
      </c>
      <c r="EP17" s="13">
        <f t="shared" si="45"/>
        <v>0</v>
      </c>
      <c r="EQ17" s="12">
        <v>0</v>
      </c>
      <c r="ER17" s="12">
        <v>60</v>
      </c>
      <c r="ES17" s="13">
        <f t="shared" si="46"/>
        <v>13.513513513513514</v>
      </c>
      <c r="ET17" s="12">
        <v>60</v>
      </c>
      <c r="EU17" s="12">
        <v>3</v>
      </c>
      <c r="EV17" s="13">
        <f t="shared" si="47"/>
        <v>0.6756756756756757</v>
      </c>
      <c r="EW17" s="12">
        <v>3</v>
      </c>
    </row>
    <row r="18" spans="1:153" ht="11.25" customHeight="1">
      <c r="A18" s="36" t="s">
        <v>363</v>
      </c>
      <c r="B18" s="12">
        <v>192</v>
      </c>
      <c r="C18" s="12">
        <f t="shared" si="48"/>
        <v>473</v>
      </c>
      <c r="D18" s="12">
        <v>99</v>
      </c>
      <c r="E18" s="13">
        <f t="shared" si="0"/>
        <v>51.5625</v>
      </c>
      <c r="F18" s="12">
        <f t="shared" si="49"/>
        <v>216</v>
      </c>
      <c r="G18" s="12">
        <v>14</v>
      </c>
      <c r="H18" s="13">
        <f t="shared" si="1"/>
        <v>7.291666666666667</v>
      </c>
      <c r="I18" s="12">
        <v>15</v>
      </c>
      <c r="J18" s="12">
        <v>4</v>
      </c>
      <c r="K18" s="13">
        <f t="shared" si="2"/>
        <v>2.083333333333333</v>
      </c>
      <c r="L18" s="12">
        <v>4</v>
      </c>
      <c r="M18" s="12">
        <v>0</v>
      </c>
      <c r="N18" s="13">
        <f t="shared" si="3"/>
        <v>0</v>
      </c>
      <c r="O18" s="12">
        <v>0</v>
      </c>
      <c r="P18" s="12">
        <v>6</v>
      </c>
      <c r="Q18" s="13">
        <f t="shared" si="4"/>
        <v>3.125</v>
      </c>
      <c r="R18" s="12">
        <v>6</v>
      </c>
      <c r="S18" s="12">
        <v>27</v>
      </c>
      <c r="T18" s="13">
        <f t="shared" si="5"/>
        <v>14.0625</v>
      </c>
      <c r="U18" s="12">
        <v>34</v>
      </c>
      <c r="V18" s="36" t="s">
        <v>363</v>
      </c>
      <c r="W18" s="12">
        <v>3</v>
      </c>
      <c r="X18" s="13">
        <f t="shared" si="6"/>
        <v>1.5625</v>
      </c>
      <c r="Y18" s="12">
        <v>3</v>
      </c>
      <c r="Z18" s="12">
        <v>0</v>
      </c>
      <c r="AA18" s="13">
        <f t="shared" si="7"/>
        <v>0</v>
      </c>
      <c r="AB18" s="12">
        <v>0</v>
      </c>
      <c r="AC18" s="12">
        <v>0</v>
      </c>
      <c r="AD18" s="13">
        <f t="shared" si="8"/>
        <v>0</v>
      </c>
      <c r="AE18" s="12">
        <v>0</v>
      </c>
      <c r="AF18" s="12">
        <v>22</v>
      </c>
      <c r="AG18" s="13">
        <f t="shared" si="9"/>
        <v>11.458333333333332</v>
      </c>
      <c r="AH18" s="12">
        <v>28</v>
      </c>
      <c r="AI18" s="12">
        <v>11</v>
      </c>
      <c r="AJ18" s="13">
        <f t="shared" si="10"/>
        <v>5.729166666666666</v>
      </c>
      <c r="AK18" s="12">
        <v>12</v>
      </c>
      <c r="AL18" s="12">
        <v>0</v>
      </c>
      <c r="AM18" s="13">
        <f t="shared" si="11"/>
        <v>0</v>
      </c>
      <c r="AN18" s="12">
        <v>0</v>
      </c>
      <c r="AO18" s="12">
        <v>0</v>
      </c>
      <c r="AP18" s="13">
        <f t="shared" si="12"/>
        <v>0</v>
      </c>
      <c r="AQ18" s="12">
        <v>0</v>
      </c>
      <c r="AR18" s="36" t="s">
        <v>363</v>
      </c>
      <c r="AS18" s="12">
        <v>0</v>
      </c>
      <c r="AT18" s="13">
        <f t="shared" si="13"/>
        <v>0</v>
      </c>
      <c r="AU18" s="12">
        <v>0</v>
      </c>
      <c r="AV18" s="12">
        <v>33</v>
      </c>
      <c r="AW18" s="13">
        <f t="shared" si="14"/>
        <v>17.1875</v>
      </c>
      <c r="AX18" s="12">
        <v>34</v>
      </c>
      <c r="AY18" s="12">
        <v>7</v>
      </c>
      <c r="AZ18" s="13">
        <f t="shared" si="15"/>
        <v>3.6458333333333335</v>
      </c>
      <c r="BA18" s="12">
        <v>7</v>
      </c>
      <c r="BB18" s="12">
        <v>0</v>
      </c>
      <c r="BC18" s="13">
        <f t="shared" si="16"/>
        <v>0</v>
      </c>
      <c r="BD18" s="12">
        <v>0</v>
      </c>
      <c r="BE18" s="12">
        <v>0</v>
      </c>
      <c r="BF18" s="13">
        <f t="shared" si="17"/>
        <v>0</v>
      </c>
      <c r="BG18" s="12">
        <v>0</v>
      </c>
      <c r="BH18" s="12">
        <v>1</v>
      </c>
      <c r="BI18" s="13">
        <f t="shared" si="18"/>
        <v>0.5208333333333333</v>
      </c>
      <c r="BJ18" s="12">
        <v>1</v>
      </c>
      <c r="BK18" s="12">
        <v>0</v>
      </c>
      <c r="BL18" s="13">
        <f t="shared" si="19"/>
        <v>0</v>
      </c>
      <c r="BM18" s="12">
        <v>0</v>
      </c>
      <c r="BN18" s="36" t="s">
        <v>363</v>
      </c>
      <c r="BO18" s="12">
        <v>0</v>
      </c>
      <c r="BP18" s="13">
        <f t="shared" si="20"/>
        <v>0</v>
      </c>
      <c r="BQ18" s="12">
        <v>0</v>
      </c>
      <c r="BR18" s="12">
        <v>0</v>
      </c>
      <c r="BS18" s="13">
        <f t="shared" si="21"/>
        <v>0</v>
      </c>
      <c r="BT18" s="12">
        <v>0</v>
      </c>
      <c r="BU18" s="12">
        <v>23</v>
      </c>
      <c r="BV18" s="13">
        <f t="shared" si="22"/>
        <v>11.979166666666668</v>
      </c>
      <c r="BW18" s="12">
        <v>28</v>
      </c>
      <c r="BX18" s="12">
        <v>6</v>
      </c>
      <c r="BY18" s="13">
        <f t="shared" si="23"/>
        <v>3.125</v>
      </c>
      <c r="BZ18" s="12">
        <v>6</v>
      </c>
      <c r="CA18" s="12">
        <v>0</v>
      </c>
      <c r="CB18" s="13">
        <f t="shared" si="24"/>
        <v>0</v>
      </c>
      <c r="CC18" s="12">
        <v>0</v>
      </c>
      <c r="CD18" s="12">
        <v>0</v>
      </c>
      <c r="CE18" s="13">
        <f t="shared" si="25"/>
        <v>0</v>
      </c>
      <c r="CF18" s="12">
        <v>0</v>
      </c>
      <c r="CG18" s="12">
        <v>0</v>
      </c>
      <c r="CH18" s="13">
        <f t="shared" si="26"/>
        <v>0</v>
      </c>
      <c r="CI18" s="12">
        <v>0</v>
      </c>
      <c r="CJ18" s="36" t="s">
        <v>363</v>
      </c>
      <c r="CK18" s="12">
        <v>0</v>
      </c>
      <c r="CL18" s="13">
        <f t="shared" si="27"/>
        <v>0</v>
      </c>
      <c r="CM18" s="12">
        <v>0</v>
      </c>
      <c r="CN18" s="12">
        <v>30</v>
      </c>
      <c r="CO18" s="13">
        <f t="shared" si="28"/>
        <v>15.625</v>
      </c>
      <c r="CP18" s="12">
        <v>38</v>
      </c>
      <c r="CQ18" s="12">
        <v>0</v>
      </c>
      <c r="CR18" s="13">
        <f t="shared" si="29"/>
        <v>0</v>
      </c>
      <c r="CS18" s="12">
        <v>0</v>
      </c>
      <c r="CT18" s="12">
        <v>0</v>
      </c>
      <c r="CU18" s="13">
        <f t="shared" si="30"/>
        <v>0</v>
      </c>
      <c r="CV18" s="12">
        <v>0</v>
      </c>
      <c r="CW18" s="12">
        <v>64</v>
      </c>
      <c r="CX18" s="13">
        <f t="shared" si="31"/>
        <v>33.33333333333333</v>
      </c>
      <c r="CY18" s="12">
        <v>105</v>
      </c>
      <c r="CZ18" s="12">
        <v>1</v>
      </c>
      <c r="DA18" s="13">
        <f t="shared" si="32"/>
        <v>0.5208333333333333</v>
      </c>
      <c r="DB18" s="12">
        <v>1</v>
      </c>
      <c r="DC18" s="12">
        <v>0</v>
      </c>
      <c r="DD18" s="13">
        <f t="shared" si="33"/>
        <v>0</v>
      </c>
      <c r="DE18" s="12">
        <v>0</v>
      </c>
      <c r="DF18" s="36" t="s">
        <v>363</v>
      </c>
      <c r="DG18" s="12">
        <v>2</v>
      </c>
      <c r="DH18" s="13">
        <f t="shared" si="34"/>
        <v>1.0416666666666665</v>
      </c>
      <c r="DI18" s="12">
        <v>2</v>
      </c>
      <c r="DJ18" s="12">
        <v>54</v>
      </c>
      <c r="DK18" s="13">
        <f t="shared" si="35"/>
        <v>28.125</v>
      </c>
      <c r="DL18" s="12">
        <v>57</v>
      </c>
      <c r="DM18" s="12">
        <v>31</v>
      </c>
      <c r="DN18" s="13">
        <f t="shared" si="36"/>
        <v>16.145833333333336</v>
      </c>
      <c r="DO18" s="12">
        <v>51</v>
      </c>
      <c r="DP18" s="12">
        <v>0</v>
      </c>
      <c r="DQ18" s="13">
        <f t="shared" si="37"/>
        <v>0</v>
      </c>
      <c r="DR18" s="12">
        <v>0</v>
      </c>
      <c r="DS18" s="12">
        <v>0</v>
      </c>
      <c r="DT18" s="13">
        <f t="shared" si="38"/>
        <v>0</v>
      </c>
      <c r="DU18" s="12">
        <v>0</v>
      </c>
      <c r="DV18" s="12">
        <v>0</v>
      </c>
      <c r="DW18" s="13">
        <f t="shared" si="39"/>
        <v>0</v>
      </c>
      <c r="DX18" s="12">
        <v>0</v>
      </c>
      <c r="DY18" s="12">
        <v>0</v>
      </c>
      <c r="DZ18" s="13">
        <f t="shared" si="40"/>
        <v>0</v>
      </c>
      <c r="EA18" s="12">
        <v>0</v>
      </c>
      <c r="EB18" s="36" t="s">
        <v>363</v>
      </c>
      <c r="EC18" s="12">
        <v>0</v>
      </c>
      <c r="ED18" s="13">
        <f t="shared" si="41"/>
        <v>0</v>
      </c>
      <c r="EE18" s="12">
        <v>0</v>
      </c>
      <c r="EF18" s="12">
        <v>0</v>
      </c>
      <c r="EG18" s="13">
        <f t="shared" si="42"/>
        <v>0</v>
      </c>
      <c r="EH18" s="12">
        <v>0</v>
      </c>
      <c r="EI18" s="12">
        <v>0</v>
      </c>
      <c r="EJ18" s="13">
        <f t="shared" si="43"/>
        <v>0</v>
      </c>
      <c r="EK18" s="12">
        <v>0</v>
      </c>
      <c r="EL18" s="12">
        <v>5</v>
      </c>
      <c r="EM18" s="13">
        <f t="shared" si="44"/>
        <v>2.604166666666667</v>
      </c>
      <c r="EN18" s="12">
        <v>5</v>
      </c>
      <c r="EO18" s="12">
        <v>0</v>
      </c>
      <c r="EP18" s="13">
        <f t="shared" si="45"/>
        <v>0</v>
      </c>
      <c r="EQ18" s="12">
        <v>0</v>
      </c>
      <c r="ER18" s="12">
        <v>36</v>
      </c>
      <c r="ES18" s="13">
        <f t="shared" si="46"/>
        <v>18.75</v>
      </c>
      <c r="ET18" s="12">
        <v>36</v>
      </c>
      <c r="EU18" s="12">
        <v>0</v>
      </c>
      <c r="EV18" s="13">
        <f t="shared" si="47"/>
        <v>0</v>
      </c>
      <c r="EW18" s="12">
        <v>0</v>
      </c>
    </row>
    <row r="19" spans="1:153" ht="11.25" customHeight="1">
      <c r="A19" s="36" t="s">
        <v>193</v>
      </c>
      <c r="B19" s="12">
        <v>217</v>
      </c>
      <c r="C19" s="12">
        <f t="shared" si="48"/>
        <v>374</v>
      </c>
      <c r="D19" s="12">
        <v>88</v>
      </c>
      <c r="E19" s="13">
        <f t="shared" si="0"/>
        <v>40.55299539170507</v>
      </c>
      <c r="F19" s="12">
        <f t="shared" si="49"/>
        <v>233</v>
      </c>
      <c r="G19" s="12">
        <v>26</v>
      </c>
      <c r="H19" s="13">
        <f t="shared" si="1"/>
        <v>11.981566820276496</v>
      </c>
      <c r="I19" s="12">
        <v>28</v>
      </c>
      <c r="J19" s="12">
        <v>1</v>
      </c>
      <c r="K19" s="13">
        <f t="shared" si="2"/>
        <v>0.4608294930875576</v>
      </c>
      <c r="L19" s="12">
        <v>1</v>
      </c>
      <c r="M19" s="12">
        <v>0</v>
      </c>
      <c r="N19" s="13">
        <f t="shared" si="3"/>
        <v>0</v>
      </c>
      <c r="O19" s="12">
        <v>0</v>
      </c>
      <c r="P19" s="12">
        <v>3</v>
      </c>
      <c r="Q19" s="13">
        <f t="shared" si="4"/>
        <v>1.3824884792626728</v>
      </c>
      <c r="R19" s="12">
        <v>3</v>
      </c>
      <c r="S19" s="12">
        <v>21</v>
      </c>
      <c r="T19" s="13">
        <f t="shared" si="5"/>
        <v>9.67741935483871</v>
      </c>
      <c r="U19" s="12">
        <v>22</v>
      </c>
      <c r="V19" s="36" t="s">
        <v>193</v>
      </c>
      <c r="W19" s="12">
        <v>7</v>
      </c>
      <c r="X19" s="13">
        <f t="shared" si="6"/>
        <v>3.225806451612903</v>
      </c>
      <c r="Y19" s="12">
        <v>8</v>
      </c>
      <c r="Z19" s="12">
        <v>2</v>
      </c>
      <c r="AA19" s="13">
        <f t="shared" si="7"/>
        <v>0.9216589861751152</v>
      </c>
      <c r="AB19" s="12">
        <v>2</v>
      </c>
      <c r="AC19" s="12">
        <v>2</v>
      </c>
      <c r="AD19" s="13">
        <f t="shared" si="8"/>
        <v>0.9216589861751152</v>
      </c>
      <c r="AE19" s="12">
        <v>2</v>
      </c>
      <c r="AF19" s="12">
        <v>20</v>
      </c>
      <c r="AG19" s="13">
        <f t="shared" si="9"/>
        <v>9.216589861751153</v>
      </c>
      <c r="AH19" s="12">
        <v>26</v>
      </c>
      <c r="AI19" s="12">
        <v>23</v>
      </c>
      <c r="AJ19" s="13">
        <f t="shared" si="10"/>
        <v>10.599078341013826</v>
      </c>
      <c r="AK19" s="12">
        <v>27</v>
      </c>
      <c r="AL19" s="12">
        <v>0</v>
      </c>
      <c r="AM19" s="13">
        <f t="shared" si="11"/>
        <v>0</v>
      </c>
      <c r="AN19" s="12">
        <v>0</v>
      </c>
      <c r="AO19" s="12">
        <v>0</v>
      </c>
      <c r="AP19" s="13">
        <f t="shared" si="12"/>
        <v>0</v>
      </c>
      <c r="AQ19" s="12">
        <v>0</v>
      </c>
      <c r="AR19" s="36" t="s">
        <v>193</v>
      </c>
      <c r="AS19" s="12">
        <v>0</v>
      </c>
      <c r="AT19" s="13">
        <f t="shared" si="13"/>
        <v>0</v>
      </c>
      <c r="AU19" s="12">
        <v>0</v>
      </c>
      <c r="AV19" s="12">
        <v>22</v>
      </c>
      <c r="AW19" s="13">
        <f t="shared" si="14"/>
        <v>10.138248847926267</v>
      </c>
      <c r="AX19" s="12">
        <v>28</v>
      </c>
      <c r="AY19" s="12">
        <v>5</v>
      </c>
      <c r="AZ19" s="13">
        <f t="shared" si="15"/>
        <v>2.3041474654377883</v>
      </c>
      <c r="BA19" s="12">
        <v>5</v>
      </c>
      <c r="BB19" s="12">
        <v>0</v>
      </c>
      <c r="BC19" s="13">
        <f t="shared" si="16"/>
        <v>0</v>
      </c>
      <c r="BD19" s="12">
        <v>0</v>
      </c>
      <c r="BE19" s="12">
        <v>0</v>
      </c>
      <c r="BF19" s="13">
        <f t="shared" si="17"/>
        <v>0</v>
      </c>
      <c r="BG19" s="12">
        <v>0</v>
      </c>
      <c r="BH19" s="12">
        <v>1</v>
      </c>
      <c r="BI19" s="13">
        <f t="shared" si="18"/>
        <v>0.4608294930875576</v>
      </c>
      <c r="BJ19" s="12">
        <v>1</v>
      </c>
      <c r="BK19" s="12">
        <v>0</v>
      </c>
      <c r="BL19" s="13">
        <f t="shared" si="19"/>
        <v>0</v>
      </c>
      <c r="BM19" s="12">
        <v>0</v>
      </c>
      <c r="BN19" s="36" t="s">
        <v>193</v>
      </c>
      <c r="BO19" s="12">
        <v>0</v>
      </c>
      <c r="BP19" s="13">
        <f t="shared" si="20"/>
        <v>0</v>
      </c>
      <c r="BQ19" s="12">
        <v>0</v>
      </c>
      <c r="BR19" s="12">
        <v>0</v>
      </c>
      <c r="BS19" s="13">
        <f t="shared" si="21"/>
        <v>0</v>
      </c>
      <c r="BT19" s="12">
        <v>0</v>
      </c>
      <c r="BU19" s="12">
        <v>12</v>
      </c>
      <c r="BV19" s="13">
        <f t="shared" si="22"/>
        <v>5.529953917050691</v>
      </c>
      <c r="BW19" s="12">
        <v>14</v>
      </c>
      <c r="BX19" s="12">
        <v>36</v>
      </c>
      <c r="BY19" s="13">
        <f t="shared" si="23"/>
        <v>16.589861751152075</v>
      </c>
      <c r="BZ19" s="12">
        <v>49</v>
      </c>
      <c r="CA19" s="12">
        <v>0</v>
      </c>
      <c r="CB19" s="13">
        <f t="shared" si="24"/>
        <v>0</v>
      </c>
      <c r="CC19" s="12">
        <v>0</v>
      </c>
      <c r="CD19" s="12">
        <v>0</v>
      </c>
      <c r="CE19" s="13">
        <f t="shared" si="25"/>
        <v>0</v>
      </c>
      <c r="CF19" s="12">
        <v>0</v>
      </c>
      <c r="CG19" s="12">
        <v>1</v>
      </c>
      <c r="CH19" s="13">
        <f t="shared" si="26"/>
        <v>0.4608294930875576</v>
      </c>
      <c r="CI19" s="12">
        <v>1</v>
      </c>
      <c r="CJ19" s="36" t="s">
        <v>193</v>
      </c>
      <c r="CK19" s="12">
        <v>1</v>
      </c>
      <c r="CL19" s="13">
        <f t="shared" si="27"/>
        <v>0.4608294930875576</v>
      </c>
      <c r="CM19" s="12">
        <v>1</v>
      </c>
      <c r="CN19" s="12">
        <v>10</v>
      </c>
      <c r="CO19" s="13">
        <f t="shared" si="28"/>
        <v>4.6082949308755765</v>
      </c>
      <c r="CP19" s="12">
        <v>15</v>
      </c>
      <c r="CQ19" s="12">
        <v>0</v>
      </c>
      <c r="CR19" s="13">
        <f t="shared" si="29"/>
        <v>0</v>
      </c>
      <c r="CS19" s="12">
        <v>0</v>
      </c>
      <c r="CT19" s="12">
        <v>0</v>
      </c>
      <c r="CU19" s="13">
        <f t="shared" si="30"/>
        <v>0</v>
      </c>
      <c r="CV19" s="12">
        <v>0</v>
      </c>
      <c r="CW19" s="12">
        <v>32</v>
      </c>
      <c r="CX19" s="13">
        <f t="shared" si="31"/>
        <v>14.746543778801843</v>
      </c>
      <c r="CY19" s="12">
        <v>45</v>
      </c>
      <c r="CZ19" s="12">
        <v>4</v>
      </c>
      <c r="DA19" s="13">
        <f t="shared" si="32"/>
        <v>1.8433179723502304</v>
      </c>
      <c r="DB19" s="12">
        <v>4</v>
      </c>
      <c r="DC19" s="12">
        <v>0</v>
      </c>
      <c r="DD19" s="13">
        <f t="shared" si="33"/>
        <v>0</v>
      </c>
      <c r="DE19" s="12">
        <v>0</v>
      </c>
      <c r="DF19" s="36" t="s">
        <v>193</v>
      </c>
      <c r="DG19" s="12">
        <v>0</v>
      </c>
      <c r="DH19" s="13">
        <f t="shared" si="34"/>
        <v>0</v>
      </c>
      <c r="DI19" s="12">
        <v>0</v>
      </c>
      <c r="DJ19" s="12">
        <v>19</v>
      </c>
      <c r="DK19" s="13">
        <f t="shared" si="35"/>
        <v>8.755760368663594</v>
      </c>
      <c r="DL19" s="12">
        <v>20</v>
      </c>
      <c r="DM19" s="12">
        <v>30</v>
      </c>
      <c r="DN19" s="13">
        <f t="shared" si="36"/>
        <v>13.82488479262673</v>
      </c>
      <c r="DO19" s="12">
        <v>45</v>
      </c>
      <c r="DP19" s="12">
        <v>0</v>
      </c>
      <c r="DQ19" s="13">
        <f t="shared" si="37"/>
        <v>0</v>
      </c>
      <c r="DR19" s="12">
        <v>0</v>
      </c>
      <c r="DS19" s="12">
        <v>0</v>
      </c>
      <c r="DT19" s="13">
        <f t="shared" si="38"/>
        <v>0</v>
      </c>
      <c r="DU19" s="12">
        <v>0</v>
      </c>
      <c r="DV19" s="12">
        <v>1</v>
      </c>
      <c r="DW19" s="13">
        <f t="shared" si="39"/>
        <v>0.4608294930875576</v>
      </c>
      <c r="DX19" s="12">
        <v>2</v>
      </c>
      <c r="DY19" s="12">
        <v>0</v>
      </c>
      <c r="DZ19" s="13">
        <f t="shared" si="40"/>
        <v>0</v>
      </c>
      <c r="EA19" s="12">
        <v>0</v>
      </c>
      <c r="EB19" s="36" t="s">
        <v>193</v>
      </c>
      <c r="EC19" s="12">
        <v>0</v>
      </c>
      <c r="ED19" s="13">
        <f t="shared" si="41"/>
        <v>0</v>
      </c>
      <c r="EE19" s="12">
        <v>0</v>
      </c>
      <c r="EF19" s="12">
        <v>0</v>
      </c>
      <c r="EG19" s="13">
        <f t="shared" si="42"/>
        <v>0</v>
      </c>
      <c r="EH19" s="12">
        <v>0</v>
      </c>
      <c r="EI19" s="12">
        <v>0</v>
      </c>
      <c r="EJ19" s="13">
        <f t="shared" si="43"/>
        <v>0</v>
      </c>
      <c r="EK19" s="12">
        <v>0</v>
      </c>
      <c r="EL19" s="12">
        <v>4</v>
      </c>
      <c r="EM19" s="13">
        <f t="shared" si="44"/>
        <v>1.8433179723502304</v>
      </c>
      <c r="EN19" s="12">
        <v>4</v>
      </c>
      <c r="EO19" s="12">
        <v>0</v>
      </c>
      <c r="EP19" s="13">
        <f t="shared" si="45"/>
        <v>0</v>
      </c>
      <c r="EQ19" s="12">
        <v>0</v>
      </c>
      <c r="ER19" s="12">
        <v>21</v>
      </c>
      <c r="ES19" s="13">
        <f t="shared" si="46"/>
        <v>9.67741935483871</v>
      </c>
      <c r="ET19" s="12">
        <v>21</v>
      </c>
      <c r="EU19" s="12">
        <v>0</v>
      </c>
      <c r="EV19" s="13">
        <f t="shared" si="47"/>
        <v>0</v>
      </c>
      <c r="EW19" s="12">
        <v>0</v>
      </c>
    </row>
    <row r="20" spans="1:153" ht="11.25" customHeight="1">
      <c r="A20" s="36" t="s">
        <v>191</v>
      </c>
      <c r="B20" s="12">
        <v>1634</v>
      </c>
      <c r="C20" s="12">
        <f t="shared" si="48"/>
        <v>2464</v>
      </c>
      <c r="D20" s="12">
        <v>691</v>
      </c>
      <c r="E20" s="13">
        <f t="shared" si="0"/>
        <v>42.28886168910649</v>
      </c>
      <c r="F20" s="12">
        <f t="shared" si="49"/>
        <v>1649</v>
      </c>
      <c r="G20" s="12">
        <v>122</v>
      </c>
      <c r="H20" s="13">
        <f t="shared" si="1"/>
        <v>7.466340269277846</v>
      </c>
      <c r="I20" s="12">
        <v>131</v>
      </c>
      <c r="J20" s="12">
        <v>5</v>
      </c>
      <c r="K20" s="13">
        <f t="shared" si="2"/>
        <v>0.30599755201958384</v>
      </c>
      <c r="L20" s="12">
        <v>5</v>
      </c>
      <c r="M20" s="12">
        <v>0</v>
      </c>
      <c r="N20" s="13">
        <f t="shared" si="3"/>
        <v>0</v>
      </c>
      <c r="O20" s="12">
        <v>0</v>
      </c>
      <c r="P20" s="12">
        <v>44</v>
      </c>
      <c r="Q20" s="13">
        <f t="shared" si="4"/>
        <v>2.692778457772338</v>
      </c>
      <c r="R20" s="12">
        <v>45</v>
      </c>
      <c r="S20" s="12">
        <v>133</v>
      </c>
      <c r="T20" s="13">
        <f t="shared" si="5"/>
        <v>8.13953488372093</v>
      </c>
      <c r="U20" s="12">
        <v>172</v>
      </c>
      <c r="V20" s="36" t="s">
        <v>191</v>
      </c>
      <c r="W20" s="12">
        <v>60</v>
      </c>
      <c r="X20" s="13">
        <f t="shared" si="6"/>
        <v>3.6719706242350063</v>
      </c>
      <c r="Y20" s="12">
        <v>66</v>
      </c>
      <c r="Z20" s="12">
        <v>16</v>
      </c>
      <c r="AA20" s="13">
        <f t="shared" si="7"/>
        <v>0.9791921664626682</v>
      </c>
      <c r="AB20" s="12">
        <v>18</v>
      </c>
      <c r="AC20" s="12">
        <v>30</v>
      </c>
      <c r="AD20" s="13">
        <f t="shared" si="8"/>
        <v>1.8359853121175032</v>
      </c>
      <c r="AE20" s="12">
        <v>42</v>
      </c>
      <c r="AF20" s="12">
        <v>172</v>
      </c>
      <c r="AG20" s="13">
        <f t="shared" si="9"/>
        <v>10.526315789473683</v>
      </c>
      <c r="AH20" s="12">
        <v>242</v>
      </c>
      <c r="AI20" s="12">
        <v>115</v>
      </c>
      <c r="AJ20" s="13">
        <f t="shared" si="10"/>
        <v>7.037943696450428</v>
      </c>
      <c r="AK20" s="12">
        <v>144</v>
      </c>
      <c r="AL20" s="12">
        <v>5</v>
      </c>
      <c r="AM20" s="13">
        <f t="shared" si="11"/>
        <v>0.30599755201958384</v>
      </c>
      <c r="AN20" s="12">
        <v>8</v>
      </c>
      <c r="AO20" s="12">
        <v>0</v>
      </c>
      <c r="AP20" s="13">
        <f t="shared" si="12"/>
        <v>0</v>
      </c>
      <c r="AQ20" s="12">
        <v>0</v>
      </c>
      <c r="AR20" s="36" t="s">
        <v>191</v>
      </c>
      <c r="AS20" s="12">
        <v>0</v>
      </c>
      <c r="AT20" s="13">
        <f t="shared" si="13"/>
        <v>0</v>
      </c>
      <c r="AU20" s="12">
        <v>0</v>
      </c>
      <c r="AV20" s="12">
        <v>189</v>
      </c>
      <c r="AW20" s="13">
        <f t="shared" si="14"/>
        <v>11.566707466340269</v>
      </c>
      <c r="AX20" s="12">
        <v>230</v>
      </c>
      <c r="AY20" s="12">
        <v>59</v>
      </c>
      <c r="AZ20" s="13">
        <f t="shared" si="15"/>
        <v>3.610771113831089</v>
      </c>
      <c r="BA20" s="12">
        <v>62</v>
      </c>
      <c r="BB20" s="12">
        <v>2</v>
      </c>
      <c r="BC20" s="13">
        <f t="shared" si="16"/>
        <v>0.12239902080783352</v>
      </c>
      <c r="BD20" s="12">
        <v>2</v>
      </c>
      <c r="BE20" s="12">
        <v>1</v>
      </c>
      <c r="BF20" s="13">
        <f t="shared" si="17"/>
        <v>0.06119951040391676</v>
      </c>
      <c r="BG20" s="12">
        <v>1</v>
      </c>
      <c r="BH20" s="12">
        <v>16</v>
      </c>
      <c r="BI20" s="13">
        <f t="shared" si="18"/>
        <v>0.9791921664626682</v>
      </c>
      <c r="BJ20" s="12">
        <v>17</v>
      </c>
      <c r="BK20" s="12">
        <v>0</v>
      </c>
      <c r="BL20" s="13">
        <f t="shared" si="19"/>
        <v>0</v>
      </c>
      <c r="BM20" s="12">
        <v>0</v>
      </c>
      <c r="BN20" s="36" t="s">
        <v>191</v>
      </c>
      <c r="BO20" s="12">
        <v>0</v>
      </c>
      <c r="BP20" s="13">
        <f t="shared" si="20"/>
        <v>0</v>
      </c>
      <c r="BQ20" s="12">
        <v>0</v>
      </c>
      <c r="BR20" s="12">
        <v>0</v>
      </c>
      <c r="BS20" s="13">
        <f t="shared" si="21"/>
        <v>0</v>
      </c>
      <c r="BT20" s="12">
        <v>0</v>
      </c>
      <c r="BU20" s="12">
        <v>148</v>
      </c>
      <c r="BV20" s="13">
        <f t="shared" si="22"/>
        <v>9.057527539779683</v>
      </c>
      <c r="BW20" s="12">
        <v>182</v>
      </c>
      <c r="BX20" s="12">
        <v>170</v>
      </c>
      <c r="BY20" s="13">
        <f t="shared" si="23"/>
        <v>10.403916768665852</v>
      </c>
      <c r="BZ20" s="12">
        <v>189</v>
      </c>
      <c r="CA20" s="12">
        <v>0</v>
      </c>
      <c r="CB20" s="13">
        <f t="shared" si="24"/>
        <v>0</v>
      </c>
      <c r="CC20" s="12">
        <v>0</v>
      </c>
      <c r="CD20" s="12">
        <v>0</v>
      </c>
      <c r="CE20" s="13">
        <f t="shared" si="25"/>
        <v>0</v>
      </c>
      <c r="CF20" s="12">
        <v>0</v>
      </c>
      <c r="CG20" s="12">
        <v>0</v>
      </c>
      <c r="CH20" s="13">
        <f t="shared" si="26"/>
        <v>0</v>
      </c>
      <c r="CI20" s="12">
        <v>0</v>
      </c>
      <c r="CJ20" s="36" t="s">
        <v>191</v>
      </c>
      <c r="CK20" s="12">
        <v>0</v>
      </c>
      <c r="CL20" s="13">
        <f t="shared" si="27"/>
        <v>0</v>
      </c>
      <c r="CM20" s="12">
        <v>0</v>
      </c>
      <c r="CN20" s="12">
        <v>80</v>
      </c>
      <c r="CO20" s="13">
        <f t="shared" si="28"/>
        <v>4.8959608323133414</v>
      </c>
      <c r="CP20" s="12">
        <v>93</v>
      </c>
      <c r="CQ20" s="12">
        <v>0</v>
      </c>
      <c r="CR20" s="13">
        <f t="shared" si="29"/>
        <v>0</v>
      </c>
      <c r="CS20" s="12">
        <v>0</v>
      </c>
      <c r="CT20" s="12">
        <v>0</v>
      </c>
      <c r="CU20" s="13">
        <f t="shared" si="30"/>
        <v>0</v>
      </c>
      <c r="CV20" s="12">
        <v>0</v>
      </c>
      <c r="CW20" s="12">
        <v>229</v>
      </c>
      <c r="CX20" s="13">
        <f t="shared" si="31"/>
        <v>14.01468788249694</v>
      </c>
      <c r="CY20" s="12">
        <v>313</v>
      </c>
      <c r="CZ20" s="12">
        <v>4</v>
      </c>
      <c r="DA20" s="13">
        <f t="shared" si="32"/>
        <v>0.24479804161566704</v>
      </c>
      <c r="DB20" s="12">
        <v>4</v>
      </c>
      <c r="DC20" s="12">
        <v>0</v>
      </c>
      <c r="DD20" s="13">
        <f t="shared" si="33"/>
        <v>0</v>
      </c>
      <c r="DE20" s="12">
        <v>0</v>
      </c>
      <c r="DF20" s="36" t="s">
        <v>191</v>
      </c>
      <c r="DG20" s="12">
        <v>0</v>
      </c>
      <c r="DH20" s="13">
        <f t="shared" si="34"/>
        <v>0</v>
      </c>
      <c r="DI20" s="12">
        <v>0</v>
      </c>
      <c r="DJ20" s="12">
        <v>154</v>
      </c>
      <c r="DK20" s="13">
        <f t="shared" si="35"/>
        <v>9.424724602203183</v>
      </c>
      <c r="DL20" s="12">
        <v>172</v>
      </c>
      <c r="DM20" s="12">
        <v>144</v>
      </c>
      <c r="DN20" s="13">
        <f t="shared" si="36"/>
        <v>8.812729498164016</v>
      </c>
      <c r="DO20" s="12">
        <v>216</v>
      </c>
      <c r="DP20" s="12">
        <v>1</v>
      </c>
      <c r="DQ20" s="13">
        <f t="shared" si="37"/>
        <v>0.06119951040391676</v>
      </c>
      <c r="DR20" s="12">
        <v>1</v>
      </c>
      <c r="DS20" s="12">
        <v>1</v>
      </c>
      <c r="DT20" s="13">
        <f t="shared" si="38"/>
        <v>0.06119951040391676</v>
      </c>
      <c r="DU20" s="12">
        <v>1</v>
      </c>
      <c r="DV20" s="12">
        <v>3</v>
      </c>
      <c r="DW20" s="13">
        <f t="shared" si="39"/>
        <v>0.18359853121175032</v>
      </c>
      <c r="DX20" s="12">
        <v>6</v>
      </c>
      <c r="DY20" s="12">
        <v>0</v>
      </c>
      <c r="DZ20" s="13">
        <f t="shared" si="40"/>
        <v>0</v>
      </c>
      <c r="EA20" s="12">
        <v>0</v>
      </c>
      <c r="EB20" s="36" t="s">
        <v>191</v>
      </c>
      <c r="EC20" s="12">
        <v>0</v>
      </c>
      <c r="ED20" s="13">
        <f t="shared" si="41"/>
        <v>0</v>
      </c>
      <c r="EE20" s="12">
        <v>0</v>
      </c>
      <c r="EF20" s="12">
        <v>0</v>
      </c>
      <c r="EG20" s="13">
        <f t="shared" si="42"/>
        <v>0</v>
      </c>
      <c r="EH20" s="12">
        <v>0</v>
      </c>
      <c r="EI20" s="12">
        <v>0</v>
      </c>
      <c r="EJ20" s="13">
        <f t="shared" si="43"/>
        <v>0</v>
      </c>
      <c r="EK20" s="12">
        <v>0</v>
      </c>
      <c r="EL20" s="12">
        <v>11</v>
      </c>
      <c r="EM20" s="13">
        <f t="shared" si="44"/>
        <v>0.6731946144430845</v>
      </c>
      <c r="EN20" s="12">
        <v>11</v>
      </c>
      <c r="EO20" s="12">
        <v>0</v>
      </c>
      <c r="EP20" s="13">
        <f t="shared" si="45"/>
        <v>0</v>
      </c>
      <c r="EQ20" s="12">
        <v>0</v>
      </c>
      <c r="ER20" s="12">
        <v>91</v>
      </c>
      <c r="ES20" s="13">
        <f t="shared" si="46"/>
        <v>5.569155446756426</v>
      </c>
      <c r="ET20" s="12">
        <v>91</v>
      </c>
      <c r="EU20" s="12">
        <v>0</v>
      </c>
      <c r="EV20" s="13">
        <f t="shared" si="47"/>
        <v>0</v>
      </c>
      <c r="EW20" s="12">
        <v>0</v>
      </c>
    </row>
    <row r="21" spans="1:153" ht="11.25" customHeight="1">
      <c r="A21" s="36" t="s">
        <v>192</v>
      </c>
      <c r="B21" s="12">
        <v>2361</v>
      </c>
      <c r="C21" s="12">
        <f t="shared" si="48"/>
        <v>5198</v>
      </c>
      <c r="D21" s="12">
        <v>1255</v>
      </c>
      <c r="E21" s="13">
        <f t="shared" si="0"/>
        <v>53.155442609063954</v>
      </c>
      <c r="F21" s="12">
        <f t="shared" si="49"/>
        <v>3025</v>
      </c>
      <c r="G21" s="12">
        <v>239</v>
      </c>
      <c r="H21" s="13">
        <f t="shared" si="1"/>
        <v>10.12282930961457</v>
      </c>
      <c r="I21" s="12">
        <v>248</v>
      </c>
      <c r="J21" s="12">
        <v>8</v>
      </c>
      <c r="K21" s="13">
        <f t="shared" si="2"/>
        <v>0.33883947479881404</v>
      </c>
      <c r="L21" s="12">
        <v>8</v>
      </c>
      <c r="M21" s="12">
        <v>0</v>
      </c>
      <c r="N21" s="13">
        <f t="shared" si="3"/>
        <v>0</v>
      </c>
      <c r="O21" s="12">
        <v>0</v>
      </c>
      <c r="P21" s="12">
        <v>83</v>
      </c>
      <c r="Q21" s="13">
        <f t="shared" si="4"/>
        <v>3.515459551037696</v>
      </c>
      <c r="R21" s="12">
        <v>85</v>
      </c>
      <c r="S21" s="12">
        <v>293</v>
      </c>
      <c r="T21" s="13">
        <f t="shared" si="5"/>
        <v>12.409995764506565</v>
      </c>
      <c r="U21" s="12">
        <v>371</v>
      </c>
      <c r="V21" s="36" t="s">
        <v>192</v>
      </c>
      <c r="W21" s="12">
        <v>112</v>
      </c>
      <c r="X21" s="13">
        <f t="shared" si="6"/>
        <v>4.743752647183397</v>
      </c>
      <c r="Y21" s="12">
        <v>127</v>
      </c>
      <c r="Z21" s="12">
        <v>19</v>
      </c>
      <c r="AA21" s="13">
        <f t="shared" si="7"/>
        <v>0.8047437526471835</v>
      </c>
      <c r="AB21" s="12">
        <v>19</v>
      </c>
      <c r="AC21" s="12">
        <v>14</v>
      </c>
      <c r="AD21" s="13">
        <f t="shared" si="8"/>
        <v>0.5929690808979247</v>
      </c>
      <c r="AE21" s="12">
        <v>18</v>
      </c>
      <c r="AF21" s="12">
        <v>310</v>
      </c>
      <c r="AG21" s="13">
        <f t="shared" si="9"/>
        <v>13.130029648454045</v>
      </c>
      <c r="AH21" s="12">
        <v>422</v>
      </c>
      <c r="AI21" s="12">
        <v>235</v>
      </c>
      <c r="AJ21" s="13">
        <f t="shared" si="10"/>
        <v>9.953409572215163</v>
      </c>
      <c r="AK21" s="12">
        <v>299</v>
      </c>
      <c r="AL21" s="12">
        <v>3</v>
      </c>
      <c r="AM21" s="13">
        <f t="shared" si="11"/>
        <v>0.12706480304955528</v>
      </c>
      <c r="AN21" s="12">
        <v>3</v>
      </c>
      <c r="AO21" s="12">
        <v>0</v>
      </c>
      <c r="AP21" s="13">
        <f t="shared" si="12"/>
        <v>0</v>
      </c>
      <c r="AQ21" s="12">
        <v>0</v>
      </c>
      <c r="AR21" s="36" t="s">
        <v>192</v>
      </c>
      <c r="AS21" s="12">
        <v>0</v>
      </c>
      <c r="AT21" s="13">
        <f t="shared" si="13"/>
        <v>0</v>
      </c>
      <c r="AU21" s="12">
        <v>0</v>
      </c>
      <c r="AV21" s="12">
        <v>378</v>
      </c>
      <c r="AW21" s="13">
        <f t="shared" si="14"/>
        <v>16.010165184243967</v>
      </c>
      <c r="AX21" s="12">
        <v>441</v>
      </c>
      <c r="AY21" s="12">
        <v>67</v>
      </c>
      <c r="AZ21" s="13">
        <f t="shared" si="15"/>
        <v>2.8377806014400675</v>
      </c>
      <c r="BA21" s="12">
        <v>67</v>
      </c>
      <c r="BB21" s="12">
        <v>3</v>
      </c>
      <c r="BC21" s="13">
        <f t="shared" si="16"/>
        <v>0.12706480304955528</v>
      </c>
      <c r="BD21" s="12">
        <v>3</v>
      </c>
      <c r="BE21" s="12">
        <v>1</v>
      </c>
      <c r="BF21" s="13">
        <f t="shared" si="17"/>
        <v>0.042354934349851756</v>
      </c>
      <c r="BG21" s="12">
        <v>1</v>
      </c>
      <c r="BH21" s="12">
        <v>13</v>
      </c>
      <c r="BI21" s="13">
        <f t="shared" si="18"/>
        <v>0.5506141465480728</v>
      </c>
      <c r="BJ21" s="12">
        <v>14</v>
      </c>
      <c r="BK21" s="12">
        <v>0</v>
      </c>
      <c r="BL21" s="13">
        <f t="shared" si="19"/>
        <v>0</v>
      </c>
      <c r="BM21" s="12">
        <v>0</v>
      </c>
      <c r="BN21" s="36" t="s">
        <v>192</v>
      </c>
      <c r="BO21" s="12">
        <v>0</v>
      </c>
      <c r="BP21" s="13">
        <f t="shared" si="20"/>
        <v>0</v>
      </c>
      <c r="BQ21" s="12">
        <v>0</v>
      </c>
      <c r="BR21" s="12">
        <v>0</v>
      </c>
      <c r="BS21" s="13">
        <f t="shared" si="21"/>
        <v>0</v>
      </c>
      <c r="BT21" s="12">
        <v>0</v>
      </c>
      <c r="BU21" s="12">
        <v>281</v>
      </c>
      <c r="BV21" s="13">
        <f t="shared" si="22"/>
        <v>11.901736552308344</v>
      </c>
      <c r="BW21" s="12">
        <v>315</v>
      </c>
      <c r="BX21" s="12">
        <v>209</v>
      </c>
      <c r="BY21" s="13">
        <f t="shared" si="23"/>
        <v>8.852181279119018</v>
      </c>
      <c r="BZ21" s="12">
        <v>241</v>
      </c>
      <c r="CA21" s="12">
        <v>2</v>
      </c>
      <c r="CB21" s="13">
        <f t="shared" si="24"/>
        <v>0.08470986869970351</v>
      </c>
      <c r="CC21" s="12">
        <v>2</v>
      </c>
      <c r="CD21" s="12">
        <v>0</v>
      </c>
      <c r="CE21" s="13">
        <f t="shared" si="25"/>
        <v>0</v>
      </c>
      <c r="CF21" s="12">
        <v>0</v>
      </c>
      <c r="CG21" s="12">
        <v>0</v>
      </c>
      <c r="CH21" s="13">
        <f t="shared" si="26"/>
        <v>0</v>
      </c>
      <c r="CI21" s="12">
        <v>0</v>
      </c>
      <c r="CJ21" s="36" t="s">
        <v>192</v>
      </c>
      <c r="CK21" s="12">
        <v>0</v>
      </c>
      <c r="CL21" s="13">
        <f t="shared" si="27"/>
        <v>0</v>
      </c>
      <c r="CM21" s="12">
        <v>0</v>
      </c>
      <c r="CN21" s="12">
        <v>261</v>
      </c>
      <c r="CO21" s="13">
        <f t="shared" si="28"/>
        <v>11.054637865311308</v>
      </c>
      <c r="CP21" s="12">
        <v>341</v>
      </c>
      <c r="CQ21" s="12">
        <v>0</v>
      </c>
      <c r="CR21" s="13">
        <f t="shared" si="29"/>
        <v>0</v>
      </c>
      <c r="CS21" s="12">
        <v>0</v>
      </c>
      <c r="CT21" s="12">
        <v>0</v>
      </c>
      <c r="CU21" s="13">
        <f t="shared" si="30"/>
        <v>0</v>
      </c>
      <c r="CV21" s="12">
        <v>0</v>
      </c>
      <c r="CW21" s="12">
        <v>588</v>
      </c>
      <c r="CX21" s="13">
        <f t="shared" si="31"/>
        <v>24.904701397712834</v>
      </c>
      <c r="CY21" s="12">
        <v>924</v>
      </c>
      <c r="CZ21" s="12">
        <v>5</v>
      </c>
      <c r="DA21" s="13">
        <f t="shared" si="32"/>
        <v>0.21177467174925876</v>
      </c>
      <c r="DB21" s="12">
        <v>5</v>
      </c>
      <c r="DC21" s="12">
        <v>0</v>
      </c>
      <c r="DD21" s="13">
        <f t="shared" si="33"/>
        <v>0</v>
      </c>
      <c r="DE21" s="12">
        <v>0</v>
      </c>
      <c r="DF21" s="36" t="s">
        <v>192</v>
      </c>
      <c r="DG21" s="12">
        <v>1</v>
      </c>
      <c r="DH21" s="13">
        <f t="shared" si="34"/>
        <v>0.042354934349851756</v>
      </c>
      <c r="DI21" s="12">
        <v>1</v>
      </c>
      <c r="DJ21" s="12">
        <v>371</v>
      </c>
      <c r="DK21" s="13">
        <f t="shared" si="35"/>
        <v>15.713680643795003</v>
      </c>
      <c r="DL21" s="12">
        <v>399</v>
      </c>
      <c r="DM21" s="12">
        <v>386</v>
      </c>
      <c r="DN21" s="13">
        <f t="shared" si="36"/>
        <v>16.34900465904278</v>
      </c>
      <c r="DO21" s="12">
        <v>559</v>
      </c>
      <c r="DP21" s="12">
        <v>0</v>
      </c>
      <c r="DQ21" s="13">
        <f t="shared" si="37"/>
        <v>0</v>
      </c>
      <c r="DR21" s="12">
        <v>0</v>
      </c>
      <c r="DS21" s="12">
        <v>1</v>
      </c>
      <c r="DT21" s="13">
        <f t="shared" si="38"/>
        <v>0.042354934349851756</v>
      </c>
      <c r="DU21" s="12">
        <v>1</v>
      </c>
      <c r="DV21" s="12">
        <v>1</v>
      </c>
      <c r="DW21" s="13">
        <f t="shared" si="39"/>
        <v>0.042354934349851756</v>
      </c>
      <c r="DX21" s="12">
        <v>1</v>
      </c>
      <c r="DY21" s="12">
        <v>0</v>
      </c>
      <c r="DZ21" s="13">
        <f t="shared" si="40"/>
        <v>0</v>
      </c>
      <c r="EA21" s="12">
        <v>0</v>
      </c>
      <c r="EB21" s="36" t="s">
        <v>192</v>
      </c>
      <c r="EC21" s="12">
        <v>0</v>
      </c>
      <c r="ED21" s="13">
        <f t="shared" si="41"/>
        <v>0</v>
      </c>
      <c r="EE21" s="12">
        <v>0</v>
      </c>
      <c r="EF21" s="12">
        <v>0</v>
      </c>
      <c r="EG21" s="13">
        <f t="shared" si="42"/>
        <v>0</v>
      </c>
      <c r="EH21" s="12">
        <v>0</v>
      </c>
      <c r="EI21" s="12">
        <v>0</v>
      </c>
      <c r="EJ21" s="13">
        <f t="shared" si="43"/>
        <v>0</v>
      </c>
      <c r="EK21" s="12">
        <v>0</v>
      </c>
      <c r="EL21" s="12">
        <v>38</v>
      </c>
      <c r="EM21" s="13">
        <f t="shared" si="44"/>
        <v>1.609487505294367</v>
      </c>
      <c r="EN21" s="12">
        <v>38</v>
      </c>
      <c r="EO21" s="12">
        <v>0</v>
      </c>
      <c r="EP21" s="13">
        <f t="shared" si="45"/>
        <v>0</v>
      </c>
      <c r="EQ21" s="12">
        <v>0</v>
      </c>
      <c r="ER21" s="12">
        <v>242</v>
      </c>
      <c r="ES21" s="13">
        <f t="shared" si="46"/>
        <v>10.249894112664125</v>
      </c>
      <c r="ET21" s="12">
        <v>242</v>
      </c>
      <c r="EU21" s="12">
        <v>3</v>
      </c>
      <c r="EV21" s="13">
        <f t="shared" si="47"/>
        <v>0.12706480304955528</v>
      </c>
      <c r="EW21" s="12">
        <v>3</v>
      </c>
    </row>
    <row r="22" spans="1:153" ht="11.25" customHeight="1">
      <c r="A22" s="36" t="s">
        <v>364</v>
      </c>
      <c r="B22" s="12">
        <v>265</v>
      </c>
      <c r="C22" s="12">
        <f t="shared" si="48"/>
        <v>725</v>
      </c>
      <c r="D22" s="12">
        <v>165</v>
      </c>
      <c r="E22" s="13">
        <f t="shared" si="0"/>
        <v>62.264150943396224</v>
      </c>
      <c r="F22" s="12">
        <f t="shared" si="49"/>
        <v>402</v>
      </c>
      <c r="G22" s="12">
        <v>44</v>
      </c>
      <c r="H22" s="13">
        <f t="shared" si="1"/>
        <v>16.60377358490566</v>
      </c>
      <c r="I22" s="12">
        <v>44</v>
      </c>
      <c r="J22" s="12">
        <v>0</v>
      </c>
      <c r="K22" s="13">
        <f t="shared" si="2"/>
        <v>0</v>
      </c>
      <c r="L22" s="12">
        <v>0</v>
      </c>
      <c r="M22" s="12">
        <v>0</v>
      </c>
      <c r="N22" s="13">
        <f t="shared" si="3"/>
        <v>0</v>
      </c>
      <c r="O22" s="12">
        <v>0</v>
      </c>
      <c r="P22" s="12">
        <v>13</v>
      </c>
      <c r="Q22" s="13">
        <f t="shared" si="4"/>
        <v>4.905660377358491</v>
      </c>
      <c r="R22" s="12">
        <v>13</v>
      </c>
      <c r="S22" s="12">
        <v>46</v>
      </c>
      <c r="T22" s="13">
        <f t="shared" si="5"/>
        <v>17.358490566037734</v>
      </c>
      <c r="U22" s="12">
        <v>52</v>
      </c>
      <c r="V22" s="36" t="s">
        <v>364</v>
      </c>
      <c r="W22" s="12">
        <v>40</v>
      </c>
      <c r="X22" s="13">
        <f t="shared" si="6"/>
        <v>15.09433962264151</v>
      </c>
      <c r="Y22" s="12">
        <v>49</v>
      </c>
      <c r="Z22" s="12">
        <v>4</v>
      </c>
      <c r="AA22" s="13">
        <f t="shared" si="7"/>
        <v>1.509433962264151</v>
      </c>
      <c r="AB22" s="12">
        <v>4</v>
      </c>
      <c r="AC22" s="12">
        <v>3</v>
      </c>
      <c r="AD22" s="13">
        <f t="shared" si="8"/>
        <v>1.1320754716981132</v>
      </c>
      <c r="AE22" s="12">
        <v>3</v>
      </c>
      <c r="AF22" s="12">
        <v>30</v>
      </c>
      <c r="AG22" s="13">
        <f t="shared" si="9"/>
        <v>11.320754716981133</v>
      </c>
      <c r="AH22" s="12">
        <v>37</v>
      </c>
      <c r="AI22" s="12">
        <v>25</v>
      </c>
      <c r="AJ22" s="13">
        <f t="shared" si="10"/>
        <v>9.433962264150944</v>
      </c>
      <c r="AK22" s="12">
        <v>33</v>
      </c>
      <c r="AL22" s="12">
        <v>0</v>
      </c>
      <c r="AM22" s="13">
        <f t="shared" si="11"/>
        <v>0</v>
      </c>
      <c r="AN22" s="12">
        <v>0</v>
      </c>
      <c r="AO22" s="12">
        <v>0</v>
      </c>
      <c r="AP22" s="13">
        <f t="shared" si="12"/>
        <v>0</v>
      </c>
      <c r="AQ22" s="12">
        <v>0</v>
      </c>
      <c r="AR22" s="36" t="s">
        <v>364</v>
      </c>
      <c r="AS22" s="12">
        <v>0</v>
      </c>
      <c r="AT22" s="13">
        <f t="shared" si="13"/>
        <v>0</v>
      </c>
      <c r="AU22" s="12">
        <v>0</v>
      </c>
      <c r="AV22" s="12">
        <v>53</v>
      </c>
      <c r="AW22" s="13">
        <f t="shared" si="14"/>
        <v>20</v>
      </c>
      <c r="AX22" s="12">
        <v>59</v>
      </c>
      <c r="AY22" s="12">
        <v>4</v>
      </c>
      <c r="AZ22" s="13">
        <f t="shared" si="15"/>
        <v>1.509433962264151</v>
      </c>
      <c r="BA22" s="12">
        <v>4</v>
      </c>
      <c r="BB22" s="12">
        <v>0</v>
      </c>
      <c r="BC22" s="13">
        <f t="shared" si="16"/>
        <v>0</v>
      </c>
      <c r="BD22" s="12">
        <v>0</v>
      </c>
      <c r="BE22" s="12">
        <v>0</v>
      </c>
      <c r="BF22" s="13">
        <f t="shared" si="17"/>
        <v>0</v>
      </c>
      <c r="BG22" s="12">
        <v>0</v>
      </c>
      <c r="BH22" s="12">
        <v>3</v>
      </c>
      <c r="BI22" s="13">
        <f t="shared" si="18"/>
        <v>1.1320754716981132</v>
      </c>
      <c r="BJ22" s="12">
        <v>5</v>
      </c>
      <c r="BK22" s="12">
        <v>0</v>
      </c>
      <c r="BL22" s="13">
        <f t="shared" si="19"/>
        <v>0</v>
      </c>
      <c r="BM22" s="12">
        <v>0</v>
      </c>
      <c r="BN22" s="36" t="s">
        <v>364</v>
      </c>
      <c r="BO22" s="12">
        <v>0</v>
      </c>
      <c r="BP22" s="13">
        <f t="shared" si="20"/>
        <v>0</v>
      </c>
      <c r="BQ22" s="12">
        <v>0</v>
      </c>
      <c r="BR22" s="12">
        <v>0</v>
      </c>
      <c r="BS22" s="13">
        <f t="shared" si="21"/>
        <v>0</v>
      </c>
      <c r="BT22" s="12">
        <v>0</v>
      </c>
      <c r="BU22" s="12">
        <v>27</v>
      </c>
      <c r="BV22" s="13">
        <f t="shared" si="22"/>
        <v>10.18867924528302</v>
      </c>
      <c r="BW22" s="12">
        <v>30</v>
      </c>
      <c r="BX22" s="12">
        <v>30</v>
      </c>
      <c r="BY22" s="13">
        <f t="shared" si="23"/>
        <v>11.320754716981133</v>
      </c>
      <c r="BZ22" s="12">
        <v>37</v>
      </c>
      <c r="CA22" s="12">
        <v>0</v>
      </c>
      <c r="CB22" s="13">
        <f t="shared" si="24"/>
        <v>0</v>
      </c>
      <c r="CC22" s="12">
        <v>0</v>
      </c>
      <c r="CD22" s="12">
        <v>1</v>
      </c>
      <c r="CE22" s="13">
        <f t="shared" si="25"/>
        <v>0.37735849056603776</v>
      </c>
      <c r="CF22" s="12">
        <v>1</v>
      </c>
      <c r="CG22" s="12">
        <v>0</v>
      </c>
      <c r="CH22" s="13">
        <f t="shared" si="26"/>
        <v>0</v>
      </c>
      <c r="CI22" s="12">
        <v>0</v>
      </c>
      <c r="CJ22" s="36" t="s">
        <v>364</v>
      </c>
      <c r="CK22" s="12">
        <v>0</v>
      </c>
      <c r="CL22" s="13">
        <f t="shared" si="27"/>
        <v>0</v>
      </c>
      <c r="CM22" s="12">
        <v>0</v>
      </c>
      <c r="CN22" s="12">
        <v>26</v>
      </c>
      <c r="CO22" s="13">
        <f t="shared" si="28"/>
        <v>9.811320754716983</v>
      </c>
      <c r="CP22" s="12">
        <v>31</v>
      </c>
      <c r="CQ22" s="12">
        <v>0</v>
      </c>
      <c r="CR22" s="13">
        <f t="shared" si="29"/>
        <v>0</v>
      </c>
      <c r="CS22" s="12">
        <v>0</v>
      </c>
      <c r="CT22" s="12">
        <v>0</v>
      </c>
      <c r="CU22" s="13">
        <f t="shared" si="30"/>
        <v>0</v>
      </c>
      <c r="CV22" s="12">
        <v>0</v>
      </c>
      <c r="CW22" s="12">
        <v>69</v>
      </c>
      <c r="CX22" s="13">
        <f t="shared" si="31"/>
        <v>26.037735849056602</v>
      </c>
      <c r="CY22" s="12">
        <v>111</v>
      </c>
      <c r="CZ22" s="12">
        <v>3</v>
      </c>
      <c r="DA22" s="13">
        <f t="shared" si="32"/>
        <v>1.1320754716981132</v>
      </c>
      <c r="DB22" s="12">
        <v>3</v>
      </c>
      <c r="DC22" s="12">
        <v>0</v>
      </c>
      <c r="DD22" s="13">
        <f t="shared" si="33"/>
        <v>0</v>
      </c>
      <c r="DE22" s="12">
        <v>0</v>
      </c>
      <c r="DF22" s="36" t="s">
        <v>364</v>
      </c>
      <c r="DG22" s="12">
        <v>0</v>
      </c>
      <c r="DH22" s="13">
        <f t="shared" si="34"/>
        <v>0</v>
      </c>
      <c r="DI22" s="12">
        <v>0</v>
      </c>
      <c r="DJ22" s="12">
        <v>50</v>
      </c>
      <c r="DK22" s="13">
        <f t="shared" si="35"/>
        <v>18.867924528301888</v>
      </c>
      <c r="DL22" s="12">
        <v>61</v>
      </c>
      <c r="DM22" s="12">
        <v>59</v>
      </c>
      <c r="DN22" s="13">
        <f t="shared" si="36"/>
        <v>22.264150943396228</v>
      </c>
      <c r="DO22" s="12">
        <v>99</v>
      </c>
      <c r="DP22" s="12">
        <v>1</v>
      </c>
      <c r="DQ22" s="13">
        <f t="shared" si="37"/>
        <v>0.37735849056603776</v>
      </c>
      <c r="DR22" s="12">
        <v>1</v>
      </c>
      <c r="DS22" s="12">
        <v>0</v>
      </c>
      <c r="DT22" s="13">
        <f t="shared" si="38"/>
        <v>0</v>
      </c>
      <c r="DU22" s="12">
        <v>0</v>
      </c>
      <c r="DV22" s="12">
        <v>0</v>
      </c>
      <c r="DW22" s="13">
        <f t="shared" si="39"/>
        <v>0</v>
      </c>
      <c r="DX22" s="12">
        <v>0</v>
      </c>
      <c r="DY22" s="12">
        <v>0</v>
      </c>
      <c r="DZ22" s="13">
        <f t="shared" si="40"/>
        <v>0</v>
      </c>
      <c r="EA22" s="12">
        <v>0</v>
      </c>
      <c r="EB22" s="36" t="s">
        <v>364</v>
      </c>
      <c r="EC22" s="12">
        <v>0</v>
      </c>
      <c r="ED22" s="13">
        <f t="shared" si="41"/>
        <v>0</v>
      </c>
      <c r="EE22" s="12">
        <v>0</v>
      </c>
      <c r="EF22" s="12">
        <v>0</v>
      </c>
      <c r="EG22" s="13">
        <f t="shared" si="42"/>
        <v>0</v>
      </c>
      <c r="EH22" s="12">
        <v>0</v>
      </c>
      <c r="EI22" s="12">
        <v>0</v>
      </c>
      <c r="EJ22" s="13">
        <f t="shared" si="43"/>
        <v>0</v>
      </c>
      <c r="EK22" s="12">
        <v>0</v>
      </c>
      <c r="EL22" s="12">
        <v>3</v>
      </c>
      <c r="EM22" s="13">
        <f t="shared" si="44"/>
        <v>1.1320754716981132</v>
      </c>
      <c r="EN22" s="12">
        <v>3</v>
      </c>
      <c r="EO22" s="12">
        <v>0</v>
      </c>
      <c r="EP22" s="13">
        <f t="shared" si="45"/>
        <v>0</v>
      </c>
      <c r="EQ22" s="12">
        <v>0</v>
      </c>
      <c r="ER22" s="12">
        <v>42</v>
      </c>
      <c r="ES22" s="13">
        <f t="shared" si="46"/>
        <v>15.849056603773585</v>
      </c>
      <c r="ET22" s="12">
        <v>42</v>
      </c>
      <c r="EU22" s="12">
        <v>3</v>
      </c>
      <c r="EV22" s="13">
        <f t="shared" si="47"/>
        <v>1.1320754716981132</v>
      </c>
      <c r="EW22" s="12">
        <v>3</v>
      </c>
    </row>
    <row r="23" spans="1:153" ht="14.25" customHeight="1">
      <c r="A23" s="36" t="s">
        <v>194</v>
      </c>
      <c r="B23" s="12">
        <v>414</v>
      </c>
      <c r="C23" s="12">
        <f t="shared" si="48"/>
        <v>1132</v>
      </c>
      <c r="D23" s="12">
        <v>266</v>
      </c>
      <c r="E23" s="13">
        <f t="shared" si="0"/>
        <v>64.25120772946859</v>
      </c>
      <c r="F23" s="12">
        <f t="shared" si="49"/>
        <v>723</v>
      </c>
      <c r="G23" s="12">
        <v>82</v>
      </c>
      <c r="H23" s="13">
        <f t="shared" si="1"/>
        <v>19.806763285024154</v>
      </c>
      <c r="I23" s="12">
        <v>105</v>
      </c>
      <c r="J23" s="12">
        <v>12</v>
      </c>
      <c r="K23" s="13">
        <f t="shared" si="2"/>
        <v>2.898550724637681</v>
      </c>
      <c r="L23" s="12">
        <v>13</v>
      </c>
      <c r="M23" s="12">
        <v>0</v>
      </c>
      <c r="N23" s="13">
        <f t="shared" si="3"/>
        <v>0</v>
      </c>
      <c r="O23" s="12">
        <v>0</v>
      </c>
      <c r="P23" s="12">
        <v>41</v>
      </c>
      <c r="Q23" s="13">
        <f t="shared" si="4"/>
        <v>9.903381642512077</v>
      </c>
      <c r="R23" s="12">
        <v>42</v>
      </c>
      <c r="S23" s="12">
        <v>79</v>
      </c>
      <c r="T23" s="13">
        <f t="shared" si="5"/>
        <v>19.082125603864732</v>
      </c>
      <c r="U23" s="12">
        <v>113</v>
      </c>
      <c r="V23" s="36" t="s">
        <v>194</v>
      </c>
      <c r="W23" s="12">
        <v>23</v>
      </c>
      <c r="X23" s="13">
        <f t="shared" si="6"/>
        <v>5.555555555555555</v>
      </c>
      <c r="Y23" s="12">
        <v>25</v>
      </c>
      <c r="Z23" s="12">
        <v>3</v>
      </c>
      <c r="AA23" s="13">
        <f t="shared" si="7"/>
        <v>0.7246376811594203</v>
      </c>
      <c r="AB23" s="12">
        <v>3</v>
      </c>
      <c r="AC23" s="12">
        <v>3</v>
      </c>
      <c r="AD23" s="13">
        <f t="shared" si="8"/>
        <v>0.7246376811594203</v>
      </c>
      <c r="AE23" s="12">
        <v>3</v>
      </c>
      <c r="AF23" s="12">
        <v>33</v>
      </c>
      <c r="AG23" s="13">
        <f t="shared" si="9"/>
        <v>7.971014492753622</v>
      </c>
      <c r="AH23" s="12">
        <v>37</v>
      </c>
      <c r="AI23" s="12">
        <v>29</v>
      </c>
      <c r="AJ23" s="13">
        <f t="shared" si="10"/>
        <v>7.004830917874397</v>
      </c>
      <c r="AK23" s="12">
        <v>33</v>
      </c>
      <c r="AL23" s="12">
        <v>0</v>
      </c>
      <c r="AM23" s="13">
        <f t="shared" si="11"/>
        <v>0</v>
      </c>
      <c r="AN23" s="12">
        <v>0</v>
      </c>
      <c r="AO23" s="12">
        <v>0</v>
      </c>
      <c r="AP23" s="13">
        <f t="shared" si="12"/>
        <v>0</v>
      </c>
      <c r="AQ23" s="12">
        <v>0</v>
      </c>
      <c r="AR23" s="36" t="s">
        <v>194</v>
      </c>
      <c r="AS23" s="12">
        <v>0</v>
      </c>
      <c r="AT23" s="13">
        <f t="shared" si="13"/>
        <v>0</v>
      </c>
      <c r="AU23" s="12">
        <v>0</v>
      </c>
      <c r="AV23" s="12">
        <v>94</v>
      </c>
      <c r="AW23" s="13">
        <f t="shared" si="14"/>
        <v>22.705314009661837</v>
      </c>
      <c r="AX23" s="12">
        <v>119</v>
      </c>
      <c r="AY23" s="12">
        <v>28</v>
      </c>
      <c r="AZ23" s="13">
        <f t="shared" si="15"/>
        <v>6.763285024154589</v>
      </c>
      <c r="BA23" s="12">
        <v>28</v>
      </c>
      <c r="BB23" s="12">
        <v>0</v>
      </c>
      <c r="BC23" s="13">
        <f t="shared" si="16"/>
        <v>0</v>
      </c>
      <c r="BD23" s="12">
        <v>0</v>
      </c>
      <c r="BE23" s="12">
        <v>0</v>
      </c>
      <c r="BF23" s="13">
        <f t="shared" si="17"/>
        <v>0</v>
      </c>
      <c r="BG23" s="12">
        <v>0</v>
      </c>
      <c r="BH23" s="12">
        <v>10</v>
      </c>
      <c r="BI23" s="13">
        <f t="shared" si="18"/>
        <v>2.4154589371980677</v>
      </c>
      <c r="BJ23" s="12">
        <v>12</v>
      </c>
      <c r="BK23" s="12">
        <v>0</v>
      </c>
      <c r="BL23" s="13">
        <f t="shared" si="19"/>
        <v>0</v>
      </c>
      <c r="BM23" s="12">
        <v>0</v>
      </c>
      <c r="BN23" s="36" t="s">
        <v>194</v>
      </c>
      <c r="BO23" s="12">
        <v>0</v>
      </c>
      <c r="BP23" s="13">
        <f t="shared" si="20"/>
        <v>0</v>
      </c>
      <c r="BQ23" s="12">
        <v>0</v>
      </c>
      <c r="BR23" s="12">
        <v>0</v>
      </c>
      <c r="BS23" s="13">
        <f t="shared" si="21"/>
        <v>0</v>
      </c>
      <c r="BT23" s="12">
        <v>0</v>
      </c>
      <c r="BU23" s="12">
        <v>53</v>
      </c>
      <c r="BV23" s="13">
        <f t="shared" si="22"/>
        <v>12.80193236714976</v>
      </c>
      <c r="BW23" s="12">
        <v>59</v>
      </c>
      <c r="BX23" s="12">
        <v>34</v>
      </c>
      <c r="BY23" s="13">
        <f t="shared" si="23"/>
        <v>8.212560386473431</v>
      </c>
      <c r="BZ23" s="12">
        <v>41</v>
      </c>
      <c r="CA23" s="12">
        <v>0</v>
      </c>
      <c r="CB23" s="13">
        <f t="shared" si="24"/>
        <v>0</v>
      </c>
      <c r="CC23" s="12">
        <v>0</v>
      </c>
      <c r="CD23" s="12">
        <v>0</v>
      </c>
      <c r="CE23" s="13">
        <f t="shared" si="25"/>
        <v>0</v>
      </c>
      <c r="CF23" s="12">
        <v>0</v>
      </c>
      <c r="CG23" s="12">
        <v>0</v>
      </c>
      <c r="CH23" s="13">
        <f t="shared" si="26"/>
        <v>0</v>
      </c>
      <c r="CI23" s="12">
        <v>0</v>
      </c>
      <c r="CJ23" s="36" t="s">
        <v>194</v>
      </c>
      <c r="CK23" s="12">
        <v>0</v>
      </c>
      <c r="CL23" s="13">
        <f t="shared" si="27"/>
        <v>0</v>
      </c>
      <c r="CM23" s="12">
        <v>0</v>
      </c>
      <c r="CN23" s="12">
        <v>69</v>
      </c>
      <c r="CO23" s="13">
        <f t="shared" si="28"/>
        <v>16.666666666666664</v>
      </c>
      <c r="CP23" s="12">
        <v>90</v>
      </c>
      <c r="CQ23" s="12">
        <v>0</v>
      </c>
      <c r="CR23" s="13">
        <f t="shared" si="29"/>
        <v>0</v>
      </c>
      <c r="CS23" s="12">
        <v>0</v>
      </c>
      <c r="CT23" s="12">
        <v>0</v>
      </c>
      <c r="CU23" s="13">
        <f t="shared" si="30"/>
        <v>0</v>
      </c>
      <c r="CV23" s="12">
        <v>0</v>
      </c>
      <c r="CW23" s="12">
        <v>76</v>
      </c>
      <c r="CX23" s="13">
        <f t="shared" si="31"/>
        <v>18.357487922705314</v>
      </c>
      <c r="CY23" s="12">
        <v>104</v>
      </c>
      <c r="CZ23" s="12">
        <v>5</v>
      </c>
      <c r="DA23" s="13">
        <f t="shared" si="32"/>
        <v>1.2077294685990339</v>
      </c>
      <c r="DB23" s="12">
        <v>5</v>
      </c>
      <c r="DC23" s="12">
        <v>0</v>
      </c>
      <c r="DD23" s="13">
        <f t="shared" si="33"/>
        <v>0</v>
      </c>
      <c r="DE23" s="12">
        <v>0</v>
      </c>
      <c r="DF23" s="36" t="s">
        <v>194</v>
      </c>
      <c r="DG23" s="12">
        <v>1</v>
      </c>
      <c r="DH23" s="13">
        <f t="shared" si="34"/>
        <v>0.24154589371980675</v>
      </c>
      <c r="DI23" s="12">
        <v>1</v>
      </c>
      <c r="DJ23" s="12">
        <v>75</v>
      </c>
      <c r="DK23" s="13">
        <f t="shared" si="35"/>
        <v>18.115942028985508</v>
      </c>
      <c r="DL23" s="12">
        <v>81</v>
      </c>
      <c r="DM23" s="12">
        <v>103</v>
      </c>
      <c r="DN23" s="13">
        <f t="shared" si="36"/>
        <v>24.879227053140095</v>
      </c>
      <c r="DO23" s="12">
        <v>147</v>
      </c>
      <c r="DP23" s="12">
        <v>1</v>
      </c>
      <c r="DQ23" s="13">
        <f t="shared" si="37"/>
        <v>0.24154589371980675</v>
      </c>
      <c r="DR23" s="12">
        <v>1</v>
      </c>
      <c r="DS23" s="12">
        <v>0</v>
      </c>
      <c r="DT23" s="13">
        <f t="shared" si="38"/>
        <v>0</v>
      </c>
      <c r="DU23" s="12">
        <v>0</v>
      </c>
      <c r="DV23" s="12">
        <v>0</v>
      </c>
      <c r="DW23" s="13">
        <f t="shared" si="39"/>
        <v>0</v>
      </c>
      <c r="DX23" s="12">
        <v>0</v>
      </c>
      <c r="DY23" s="12">
        <v>0</v>
      </c>
      <c r="DZ23" s="13">
        <f t="shared" si="40"/>
        <v>0</v>
      </c>
      <c r="EA23" s="12">
        <v>0</v>
      </c>
      <c r="EB23" s="36" t="s">
        <v>194</v>
      </c>
      <c r="EC23" s="12">
        <v>0</v>
      </c>
      <c r="ED23" s="13">
        <f t="shared" si="41"/>
        <v>0</v>
      </c>
      <c r="EE23" s="12">
        <v>0</v>
      </c>
      <c r="EF23" s="12">
        <v>0</v>
      </c>
      <c r="EG23" s="13">
        <f t="shared" si="42"/>
        <v>0</v>
      </c>
      <c r="EH23" s="12">
        <v>0</v>
      </c>
      <c r="EI23" s="12">
        <v>0</v>
      </c>
      <c r="EJ23" s="13">
        <f t="shared" si="43"/>
        <v>0</v>
      </c>
      <c r="EK23" s="12">
        <v>0</v>
      </c>
      <c r="EL23" s="12">
        <v>4</v>
      </c>
      <c r="EM23" s="13">
        <f t="shared" si="44"/>
        <v>0.966183574879227</v>
      </c>
      <c r="EN23" s="12">
        <v>4</v>
      </c>
      <c r="EO23" s="12">
        <v>0</v>
      </c>
      <c r="EP23" s="13">
        <f t="shared" si="45"/>
        <v>0</v>
      </c>
      <c r="EQ23" s="12">
        <v>0</v>
      </c>
      <c r="ER23" s="12">
        <v>65</v>
      </c>
      <c r="ES23" s="13">
        <f t="shared" si="46"/>
        <v>15.70048309178744</v>
      </c>
      <c r="ET23" s="12">
        <v>65</v>
      </c>
      <c r="EU23" s="12">
        <v>1</v>
      </c>
      <c r="EV23" s="13">
        <f t="shared" si="47"/>
        <v>0.24154589371980675</v>
      </c>
      <c r="EW23" s="12">
        <v>1</v>
      </c>
    </row>
    <row r="24" spans="1:153" ht="11.25" customHeight="1">
      <c r="A24" s="36" t="s">
        <v>195</v>
      </c>
      <c r="B24" s="12">
        <v>1270</v>
      </c>
      <c r="C24" s="12">
        <f t="shared" si="48"/>
        <v>3890</v>
      </c>
      <c r="D24" s="12">
        <v>851</v>
      </c>
      <c r="E24" s="13">
        <f t="shared" si="0"/>
        <v>67.00787401574803</v>
      </c>
      <c r="F24" s="12">
        <f t="shared" si="49"/>
        <v>2446</v>
      </c>
      <c r="G24" s="12">
        <v>263</v>
      </c>
      <c r="H24" s="13">
        <f t="shared" si="1"/>
        <v>20.708661417322833</v>
      </c>
      <c r="I24" s="12">
        <v>305</v>
      </c>
      <c r="J24" s="12">
        <v>44</v>
      </c>
      <c r="K24" s="13">
        <f t="shared" si="2"/>
        <v>3.4645669291338583</v>
      </c>
      <c r="L24" s="12">
        <v>47</v>
      </c>
      <c r="M24" s="12">
        <v>1</v>
      </c>
      <c r="N24" s="13">
        <f t="shared" si="3"/>
        <v>0.07874015748031496</v>
      </c>
      <c r="O24" s="12">
        <v>1</v>
      </c>
      <c r="P24" s="12">
        <v>89</v>
      </c>
      <c r="Q24" s="13">
        <f t="shared" si="4"/>
        <v>7.007874015748032</v>
      </c>
      <c r="R24" s="12">
        <v>96</v>
      </c>
      <c r="S24" s="12">
        <v>304</v>
      </c>
      <c r="T24" s="13">
        <f t="shared" si="5"/>
        <v>23.937007874015748</v>
      </c>
      <c r="U24" s="12">
        <v>394</v>
      </c>
      <c r="V24" s="36" t="s">
        <v>195</v>
      </c>
      <c r="W24" s="12">
        <v>37</v>
      </c>
      <c r="X24" s="13">
        <f t="shared" si="6"/>
        <v>2.9133858267716537</v>
      </c>
      <c r="Y24" s="12">
        <v>41</v>
      </c>
      <c r="Z24" s="12">
        <v>23</v>
      </c>
      <c r="AA24" s="13">
        <f t="shared" si="7"/>
        <v>1.811023622047244</v>
      </c>
      <c r="AB24" s="12">
        <v>26</v>
      </c>
      <c r="AC24" s="12">
        <v>9</v>
      </c>
      <c r="AD24" s="13">
        <f t="shared" si="8"/>
        <v>0.7086614173228346</v>
      </c>
      <c r="AE24" s="12">
        <v>12</v>
      </c>
      <c r="AF24" s="12">
        <v>85</v>
      </c>
      <c r="AG24" s="13">
        <f t="shared" si="9"/>
        <v>6.692913385826772</v>
      </c>
      <c r="AH24" s="12">
        <v>101</v>
      </c>
      <c r="AI24" s="12">
        <v>155</v>
      </c>
      <c r="AJ24" s="13">
        <f t="shared" si="10"/>
        <v>12.204724409448819</v>
      </c>
      <c r="AK24" s="12">
        <v>181</v>
      </c>
      <c r="AL24" s="12">
        <v>1</v>
      </c>
      <c r="AM24" s="13">
        <f t="shared" si="11"/>
        <v>0.07874015748031496</v>
      </c>
      <c r="AN24" s="12">
        <v>1</v>
      </c>
      <c r="AO24" s="12">
        <v>0</v>
      </c>
      <c r="AP24" s="13">
        <f t="shared" si="12"/>
        <v>0</v>
      </c>
      <c r="AQ24" s="12">
        <v>0</v>
      </c>
      <c r="AR24" s="36" t="s">
        <v>195</v>
      </c>
      <c r="AS24" s="12">
        <v>0</v>
      </c>
      <c r="AT24" s="13">
        <f t="shared" si="13"/>
        <v>0</v>
      </c>
      <c r="AU24" s="12">
        <v>0</v>
      </c>
      <c r="AV24" s="12">
        <v>335</v>
      </c>
      <c r="AW24" s="13">
        <f t="shared" si="14"/>
        <v>26.37795275590551</v>
      </c>
      <c r="AX24" s="12">
        <v>443</v>
      </c>
      <c r="AY24" s="12">
        <v>69</v>
      </c>
      <c r="AZ24" s="13">
        <f t="shared" si="15"/>
        <v>5.433070866141732</v>
      </c>
      <c r="BA24" s="12">
        <v>71</v>
      </c>
      <c r="BB24" s="12">
        <v>0</v>
      </c>
      <c r="BC24" s="13">
        <f t="shared" si="16"/>
        <v>0</v>
      </c>
      <c r="BD24" s="12">
        <v>0</v>
      </c>
      <c r="BE24" s="12">
        <v>1</v>
      </c>
      <c r="BF24" s="13">
        <f t="shared" si="17"/>
        <v>0.07874015748031496</v>
      </c>
      <c r="BG24" s="12">
        <v>1</v>
      </c>
      <c r="BH24" s="12">
        <v>32</v>
      </c>
      <c r="BI24" s="13">
        <f t="shared" si="18"/>
        <v>2.5196850393700787</v>
      </c>
      <c r="BJ24" s="12">
        <v>42</v>
      </c>
      <c r="BK24" s="12">
        <v>0</v>
      </c>
      <c r="BL24" s="13">
        <f t="shared" si="19"/>
        <v>0</v>
      </c>
      <c r="BM24" s="12">
        <v>0</v>
      </c>
      <c r="BN24" s="36" t="s">
        <v>195</v>
      </c>
      <c r="BO24" s="12">
        <v>2</v>
      </c>
      <c r="BP24" s="13">
        <f t="shared" si="20"/>
        <v>0.15748031496062992</v>
      </c>
      <c r="BQ24" s="12">
        <v>2</v>
      </c>
      <c r="BR24" s="12">
        <v>1</v>
      </c>
      <c r="BS24" s="13">
        <f t="shared" si="21"/>
        <v>0.07874015748031496</v>
      </c>
      <c r="BT24" s="12">
        <v>1</v>
      </c>
      <c r="BU24" s="12">
        <v>240</v>
      </c>
      <c r="BV24" s="13">
        <f t="shared" si="22"/>
        <v>18.89763779527559</v>
      </c>
      <c r="BW24" s="12">
        <v>284</v>
      </c>
      <c r="BX24" s="12">
        <v>131</v>
      </c>
      <c r="BY24" s="13">
        <f t="shared" si="23"/>
        <v>10.314960629921261</v>
      </c>
      <c r="BZ24" s="12">
        <v>149</v>
      </c>
      <c r="CA24" s="12">
        <v>2</v>
      </c>
      <c r="CB24" s="13">
        <f t="shared" si="24"/>
        <v>0.15748031496062992</v>
      </c>
      <c r="CC24" s="12">
        <v>2</v>
      </c>
      <c r="CD24" s="12">
        <v>0</v>
      </c>
      <c r="CE24" s="13">
        <f t="shared" si="25"/>
        <v>0</v>
      </c>
      <c r="CF24" s="12">
        <v>0</v>
      </c>
      <c r="CG24" s="12">
        <v>0</v>
      </c>
      <c r="CH24" s="13">
        <f t="shared" si="26"/>
        <v>0</v>
      </c>
      <c r="CI24" s="12">
        <v>0</v>
      </c>
      <c r="CJ24" s="36" t="s">
        <v>195</v>
      </c>
      <c r="CK24" s="12">
        <v>0</v>
      </c>
      <c r="CL24" s="13">
        <f t="shared" si="27"/>
        <v>0</v>
      </c>
      <c r="CM24" s="12">
        <v>0</v>
      </c>
      <c r="CN24" s="12">
        <v>193</v>
      </c>
      <c r="CO24" s="13">
        <f t="shared" si="28"/>
        <v>15.196850393700787</v>
      </c>
      <c r="CP24" s="12">
        <v>246</v>
      </c>
      <c r="CQ24" s="12">
        <v>0</v>
      </c>
      <c r="CR24" s="13">
        <f t="shared" si="29"/>
        <v>0</v>
      </c>
      <c r="CS24" s="12">
        <v>0</v>
      </c>
      <c r="CT24" s="12">
        <v>0</v>
      </c>
      <c r="CU24" s="13">
        <f t="shared" si="30"/>
        <v>0</v>
      </c>
      <c r="CV24" s="12">
        <v>0</v>
      </c>
      <c r="CW24" s="12">
        <v>215</v>
      </c>
      <c r="CX24" s="13">
        <f t="shared" si="31"/>
        <v>16.92913385826772</v>
      </c>
      <c r="CY24" s="12">
        <v>342</v>
      </c>
      <c r="CZ24" s="12">
        <v>20</v>
      </c>
      <c r="DA24" s="13">
        <f t="shared" si="32"/>
        <v>1.574803149606299</v>
      </c>
      <c r="DB24" s="12">
        <v>20</v>
      </c>
      <c r="DC24" s="12">
        <v>0</v>
      </c>
      <c r="DD24" s="13">
        <f t="shared" si="33"/>
        <v>0</v>
      </c>
      <c r="DE24" s="12">
        <v>0</v>
      </c>
      <c r="DF24" s="36" t="s">
        <v>195</v>
      </c>
      <c r="DG24" s="12">
        <v>3</v>
      </c>
      <c r="DH24" s="13">
        <f t="shared" si="34"/>
        <v>0.23622047244094488</v>
      </c>
      <c r="DI24" s="12">
        <v>3</v>
      </c>
      <c r="DJ24" s="12">
        <v>288</v>
      </c>
      <c r="DK24" s="13">
        <f t="shared" si="35"/>
        <v>22.677165354330707</v>
      </c>
      <c r="DL24" s="12">
        <v>353</v>
      </c>
      <c r="DM24" s="12">
        <v>293</v>
      </c>
      <c r="DN24" s="13">
        <f t="shared" si="36"/>
        <v>23.07086614173228</v>
      </c>
      <c r="DO24" s="12">
        <v>503</v>
      </c>
      <c r="DP24" s="12">
        <v>3</v>
      </c>
      <c r="DQ24" s="13">
        <f t="shared" si="37"/>
        <v>0.23622047244094488</v>
      </c>
      <c r="DR24" s="12">
        <v>3</v>
      </c>
      <c r="DS24" s="12">
        <v>2</v>
      </c>
      <c r="DT24" s="13">
        <f t="shared" si="38"/>
        <v>0.15748031496062992</v>
      </c>
      <c r="DU24" s="12">
        <v>2</v>
      </c>
      <c r="DV24" s="12">
        <v>2</v>
      </c>
      <c r="DW24" s="13">
        <f t="shared" si="39"/>
        <v>0.15748031496062992</v>
      </c>
      <c r="DX24" s="12">
        <v>2</v>
      </c>
      <c r="DY24" s="12">
        <v>0</v>
      </c>
      <c r="DZ24" s="13">
        <f t="shared" si="40"/>
        <v>0</v>
      </c>
      <c r="EA24" s="12">
        <v>0</v>
      </c>
      <c r="EB24" s="36" t="s">
        <v>195</v>
      </c>
      <c r="EC24" s="12">
        <v>0</v>
      </c>
      <c r="ED24" s="13">
        <f t="shared" si="41"/>
        <v>0</v>
      </c>
      <c r="EE24" s="12">
        <v>0</v>
      </c>
      <c r="EF24" s="12">
        <v>0</v>
      </c>
      <c r="EG24" s="13">
        <f t="shared" si="42"/>
        <v>0</v>
      </c>
      <c r="EH24" s="12">
        <v>0</v>
      </c>
      <c r="EI24" s="12">
        <v>0</v>
      </c>
      <c r="EJ24" s="13">
        <f t="shared" si="43"/>
        <v>0</v>
      </c>
      <c r="EK24" s="12">
        <v>0</v>
      </c>
      <c r="EL24" s="12">
        <v>30</v>
      </c>
      <c r="EM24" s="13">
        <f t="shared" si="44"/>
        <v>2.3622047244094486</v>
      </c>
      <c r="EN24" s="12">
        <v>30</v>
      </c>
      <c r="EO24" s="12">
        <v>0</v>
      </c>
      <c r="EP24" s="13">
        <f t="shared" si="45"/>
        <v>0</v>
      </c>
      <c r="EQ24" s="12">
        <v>0</v>
      </c>
      <c r="ER24" s="12">
        <v>181</v>
      </c>
      <c r="ES24" s="13">
        <f t="shared" si="46"/>
        <v>14.251968503937007</v>
      </c>
      <c r="ET24" s="12">
        <v>181</v>
      </c>
      <c r="EU24" s="12">
        <v>5</v>
      </c>
      <c r="EV24" s="13">
        <f t="shared" si="47"/>
        <v>0.39370078740157477</v>
      </c>
      <c r="EW24" s="12">
        <v>5</v>
      </c>
    </row>
    <row r="25" spans="1:153" ht="11.25" customHeight="1">
      <c r="A25" s="36" t="s">
        <v>196</v>
      </c>
      <c r="B25" s="12">
        <v>1342</v>
      </c>
      <c r="C25" s="12">
        <f t="shared" si="48"/>
        <v>3685</v>
      </c>
      <c r="D25" s="12">
        <v>829</v>
      </c>
      <c r="E25" s="13">
        <f t="shared" si="0"/>
        <v>61.77347242921013</v>
      </c>
      <c r="F25" s="12">
        <f t="shared" si="49"/>
        <v>2549</v>
      </c>
      <c r="G25" s="12">
        <v>337</v>
      </c>
      <c r="H25" s="13">
        <f t="shared" si="1"/>
        <v>25.11177347242921</v>
      </c>
      <c r="I25" s="12">
        <v>448</v>
      </c>
      <c r="J25" s="12">
        <v>18</v>
      </c>
      <c r="K25" s="13">
        <f t="shared" si="2"/>
        <v>1.3412816691505216</v>
      </c>
      <c r="L25" s="12">
        <v>18</v>
      </c>
      <c r="M25" s="12">
        <v>0</v>
      </c>
      <c r="N25" s="13">
        <f t="shared" si="3"/>
        <v>0</v>
      </c>
      <c r="O25" s="12">
        <v>0</v>
      </c>
      <c r="P25" s="12">
        <v>51</v>
      </c>
      <c r="Q25" s="13">
        <f t="shared" si="4"/>
        <v>3.8002980625931446</v>
      </c>
      <c r="R25" s="12">
        <v>51</v>
      </c>
      <c r="S25" s="12">
        <v>324</v>
      </c>
      <c r="T25" s="13">
        <f t="shared" si="5"/>
        <v>24.14307004470939</v>
      </c>
      <c r="U25" s="12">
        <v>430</v>
      </c>
      <c r="V25" s="36" t="s">
        <v>196</v>
      </c>
      <c r="W25" s="12">
        <v>16</v>
      </c>
      <c r="X25" s="13">
        <f t="shared" si="6"/>
        <v>1.1922503725782414</v>
      </c>
      <c r="Y25" s="12">
        <v>18</v>
      </c>
      <c r="Z25" s="12">
        <v>19</v>
      </c>
      <c r="AA25" s="13">
        <f t="shared" si="7"/>
        <v>1.4157973174366618</v>
      </c>
      <c r="AB25" s="12">
        <v>19</v>
      </c>
      <c r="AC25" s="12">
        <v>3</v>
      </c>
      <c r="AD25" s="13">
        <f t="shared" si="8"/>
        <v>0.22354694485842028</v>
      </c>
      <c r="AE25" s="12">
        <v>3</v>
      </c>
      <c r="AF25" s="12">
        <v>49</v>
      </c>
      <c r="AG25" s="13">
        <f t="shared" si="9"/>
        <v>3.651266766020864</v>
      </c>
      <c r="AH25" s="12">
        <v>53</v>
      </c>
      <c r="AI25" s="12">
        <v>225</v>
      </c>
      <c r="AJ25" s="13">
        <f t="shared" si="10"/>
        <v>16.76602086438152</v>
      </c>
      <c r="AK25" s="12">
        <v>296</v>
      </c>
      <c r="AL25" s="12">
        <v>9</v>
      </c>
      <c r="AM25" s="13">
        <f t="shared" si="11"/>
        <v>0.6706408345752608</v>
      </c>
      <c r="AN25" s="12">
        <v>10</v>
      </c>
      <c r="AO25" s="12">
        <v>4</v>
      </c>
      <c r="AP25" s="13">
        <f t="shared" si="12"/>
        <v>0.29806259314456035</v>
      </c>
      <c r="AQ25" s="12">
        <v>5</v>
      </c>
      <c r="AR25" s="36" t="s">
        <v>196</v>
      </c>
      <c r="AS25" s="12">
        <v>2</v>
      </c>
      <c r="AT25" s="13">
        <f t="shared" si="13"/>
        <v>0.14903129657228018</v>
      </c>
      <c r="AU25" s="12">
        <v>2</v>
      </c>
      <c r="AV25" s="12">
        <v>330</v>
      </c>
      <c r="AW25" s="13">
        <f t="shared" si="14"/>
        <v>24.59016393442623</v>
      </c>
      <c r="AX25" s="12">
        <v>469</v>
      </c>
      <c r="AY25" s="12">
        <v>62</v>
      </c>
      <c r="AZ25" s="13">
        <f t="shared" si="15"/>
        <v>4.619970193740686</v>
      </c>
      <c r="BA25" s="12">
        <v>64</v>
      </c>
      <c r="BB25" s="12">
        <v>6</v>
      </c>
      <c r="BC25" s="13">
        <f t="shared" si="16"/>
        <v>0.44709388971684055</v>
      </c>
      <c r="BD25" s="12">
        <v>6</v>
      </c>
      <c r="BE25" s="12">
        <v>1</v>
      </c>
      <c r="BF25" s="13">
        <f t="shared" si="17"/>
        <v>0.07451564828614009</v>
      </c>
      <c r="BG25" s="12">
        <v>1</v>
      </c>
      <c r="BH25" s="12">
        <v>17</v>
      </c>
      <c r="BI25" s="13">
        <f t="shared" si="18"/>
        <v>1.2667660208643814</v>
      </c>
      <c r="BJ25" s="12">
        <v>20</v>
      </c>
      <c r="BK25" s="12">
        <v>0</v>
      </c>
      <c r="BL25" s="13">
        <f t="shared" si="19"/>
        <v>0</v>
      </c>
      <c r="BM25" s="12">
        <v>0</v>
      </c>
      <c r="BN25" s="36" t="s">
        <v>196</v>
      </c>
      <c r="BO25" s="12">
        <v>0</v>
      </c>
      <c r="BP25" s="13">
        <f t="shared" si="20"/>
        <v>0</v>
      </c>
      <c r="BQ25" s="12">
        <v>0</v>
      </c>
      <c r="BR25" s="12">
        <v>0</v>
      </c>
      <c r="BS25" s="13">
        <f t="shared" si="21"/>
        <v>0</v>
      </c>
      <c r="BT25" s="12">
        <v>0</v>
      </c>
      <c r="BU25" s="12">
        <v>182</v>
      </c>
      <c r="BV25" s="13">
        <f t="shared" si="22"/>
        <v>13.561847988077497</v>
      </c>
      <c r="BW25" s="12">
        <v>217</v>
      </c>
      <c r="BX25" s="12">
        <v>126</v>
      </c>
      <c r="BY25" s="13">
        <f t="shared" si="23"/>
        <v>9.38897168405365</v>
      </c>
      <c r="BZ25" s="12">
        <v>163</v>
      </c>
      <c r="CA25" s="12">
        <v>3</v>
      </c>
      <c r="CB25" s="13">
        <f t="shared" si="24"/>
        <v>0.22354694485842028</v>
      </c>
      <c r="CC25" s="12">
        <v>3</v>
      </c>
      <c r="CD25" s="12">
        <v>0</v>
      </c>
      <c r="CE25" s="13">
        <f t="shared" si="25"/>
        <v>0</v>
      </c>
      <c r="CF25" s="12">
        <v>0</v>
      </c>
      <c r="CG25" s="12">
        <v>1</v>
      </c>
      <c r="CH25" s="13">
        <f t="shared" si="26"/>
        <v>0.07451564828614009</v>
      </c>
      <c r="CI25" s="12">
        <v>1</v>
      </c>
      <c r="CJ25" s="36" t="s">
        <v>196</v>
      </c>
      <c r="CK25" s="12">
        <v>2</v>
      </c>
      <c r="CL25" s="13">
        <f t="shared" si="27"/>
        <v>0.14903129657228018</v>
      </c>
      <c r="CM25" s="12">
        <v>2</v>
      </c>
      <c r="CN25" s="12">
        <v>191</v>
      </c>
      <c r="CO25" s="13">
        <f t="shared" si="28"/>
        <v>14.232488822652755</v>
      </c>
      <c r="CP25" s="12">
        <v>250</v>
      </c>
      <c r="CQ25" s="12">
        <v>0</v>
      </c>
      <c r="CR25" s="13">
        <f t="shared" si="29"/>
        <v>0</v>
      </c>
      <c r="CS25" s="12">
        <v>0</v>
      </c>
      <c r="CT25" s="12">
        <v>0</v>
      </c>
      <c r="CU25" s="13">
        <f t="shared" si="30"/>
        <v>0</v>
      </c>
      <c r="CV25" s="12">
        <v>0</v>
      </c>
      <c r="CW25" s="12">
        <v>138</v>
      </c>
      <c r="CX25" s="13">
        <f t="shared" si="31"/>
        <v>10.283159463487332</v>
      </c>
      <c r="CY25" s="12">
        <v>222</v>
      </c>
      <c r="CZ25" s="12">
        <v>13</v>
      </c>
      <c r="DA25" s="13">
        <f t="shared" si="32"/>
        <v>0.9687034277198211</v>
      </c>
      <c r="DB25" s="12">
        <v>13</v>
      </c>
      <c r="DC25" s="12">
        <v>0</v>
      </c>
      <c r="DD25" s="13">
        <f t="shared" si="33"/>
        <v>0</v>
      </c>
      <c r="DE25" s="12">
        <v>0</v>
      </c>
      <c r="DF25" s="36" t="s">
        <v>196</v>
      </c>
      <c r="DG25" s="12">
        <v>2</v>
      </c>
      <c r="DH25" s="13">
        <f t="shared" si="34"/>
        <v>0.14903129657228018</v>
      </c>
      <c r="DI25" s="12">
        <v>2</v>
      </c>
      <c r="DJ25" s="12">
        <v>155</v>
      </c>
      <c r="DK25" s="13">
        <f t="shared" si="35"/>
        <v>11.549925484351714</v>
      </c>
      <c r="DL25" s="12">
        <v>176</v>
      </c>
      <c r="DM25" s="12">
        <v>316</v>
      </c>
      <c r="DN25" s="13">
        <f t="shared" si="36"/>
        <v>23.546944858420268</v>
      </c>
      <c r="DO25" s="12">
        <v>520</v>
      </c>
      <c r="DP25" s="12">
        <v>2</v>
      </c>
      <c r="DQ25" s="13">
        <f t="shared" si="37"/>
        <v>0.14903129657228018</v>
      </c>
      <c r="DR25" s="12">
        <v>2</v>
      </c>
      <c r="DS25" s="12">
        <v>4</v>
      </c>
      <c r="DT25" s="13">
        <f t="shared" si="38"/>
        <v>0.29806259314456035</v>
      </c>
      <c r="DU25" s="12">
        <v>4</v>
      </c>
      <c r="DV25" s="12">
        <v>4</v>
      </c>
      <c r="DW25" s="13">
        <f t="shared" si="39"/>
        <v>0.29806259314456035</v>
      </c>
      <c r="DX25" s="12">
        <v>10</v>
      </c>
      <c r="DY25" s="12">
        <v>0</v>
      </c>
      <c r="DZ25" s="13">
        <f t="shared" si="40"/>
        <v>0</v>
      </c>
      <c r="EA25" s="12">
        <v>0</v>
      </c>
      <c r="EB25" s="36" t="s">
        <v>196</v>
      </c>
      <c r="EC25" s="12">
        <v>0</v>
      </c>
      <c r="ED25" s="13">
        <f t="shared" si="41"/>
        <v>0</v>
      </c>
      <c r="EE25" s="12">
        <v>0</v>
      </c>
      <c r="EF25" s="12">
        <v>0</v>
      </c>
      <c r="EG25" s="13">
        <f t="shared" si="42"/>
        <v>0</v>
      </c>
      <c r="EH25" s="12">
        <v>0</v>
      </c>
      <c r="EI25" s="12">
        <v>0</v>
      </c>
      <c r="EJ25" s="13">
        <f t="shared" si="43"/>
        <v>0</v>
      </c>
      <c r="EK25" s="12">
        <v>0</v>
      </c>
      <c r="EL25" s="12">
        <v>12</v>
      </c>
      <c r="EM25" s="13">
        <f t="shared" si="44"/>
        <v>0.8941877794336811</v>
      </c>
      <c r="EN25" s="12">
        <v>12</v>
      </c>
      <c r="EO25" s="12">
        <v>0</v>
      </c>
      <c r="EP25" s="13">
        <f t="shared" si="45"/>
        <v>0</v>
      </c>
      <c r="EQ25" s="12">
        <v>0</v>
      </c>
      <c r="ER25" s="12">
        <v>173</v>
      </c>
      <c r="ES25" s="13">
        <f t="shared" si="46"/>
        <v>12.891207153502235</v>
      </c>
      <c r="ET25" s="12">
        <v>173</v>
      </c>
      <c r="EU25" s="12">
        <v>2</v>
      </c>
      <c r="EV25" s="13">
        <f t="shared" si="47"/>
        <v>0.14903129657228018</v>
      </c>
      <c r="EW25" s="12">
        <v>2</v>
      </c>
    </row>
    <row r="26" spans="1:153" ht="11.25" customHeight="1">
      <c r="A26" s="36" t="s">
        <v>384</v>
      </c>
      <c r="B26" s="12">
        <v>1216</v>
      </c>
      <c r="C26" s="12">
        <f t="shared" si="48"/>
        <v>2708</v>
      </c>
      <c r="D26" s="12">
        <v>670</v>
      </c>
      <c r="E26" s="13">
        <f t="shared" si="0"/>
        <v>55.098684210526315</v>
      </c>
      <c r="F26" s="12">
        <f t="shared" si="49"/>
        <v>1952</v>
      </c>
      <c r="G26" s="12">
        <v>201</v>
      </c>
      <c r="H26" s="13">
        <f t="shared" si="1"/>
        <v>16.529605263157894</v>
      </c>
      <c r="I26" s="12">
        <v>235</v>
      </c>
      <c r="J26" s="12">
        <v>25</v>
      </c>
      <c r="K26" s="13">
        <f t="shared" si="2"/>
        <v>2.055921052631579</v>
      </c>
      <c r="L26" s="12">
        <v>27</v>
      </c>
      <c r="M26" s="12">
        <v>1</v>
      </c>
      <c r="N26" s="13">
        <f t="shared" si="3"/>
        <v>0.08223684210526315</v>
      </c>
      <c r="O26" s="12">
        <v>1</v>
      </c>
      <c r="P26" s="12">
        <v>63</v>
      </c>
      <c r="Q26" s="13">
        <f t="shared" si="4"/>
        <v>5.180921052631579</v>
      </c>
      <c r="R26" s="12">
        <v>63</v>
      </c>
      <c r="S26" s="12">
        <v>311</v>
      </c>
      <c r="T26" s="13">
        <f t="shared" si="5"/>
        <v>25.575657894736842</v>
      </c>
      <c r="U26" s="12">
        <v>452</v>
      </c>
      <c r="V26" s="36" t="s">
        <v>384</v>
      </c>
      <c r="W26" s="12">
        <v>14</v>
      </c>
      <c r="X26" s="13">
        <f t="shared" si="6"/>
        <v>1.151315789473684</v>
      </c>
      <c r="Y26" s="12">
        <v>15</v>
      </c>
      <c r="Z26" s="12">
        <v>50</v>
      </c>
      <c r="AA26" s="13">
        <f t="shared" si="7"/>
        <v>4.111842105263158</v>
      </c>
      <c r="AB26" s="12">
        <v>54</v>
      </c>
      <c r="AC26" s="12">
        <v>8</v>
      </c>
      <c r="AD26" s="13">
        <f t="shared" si="8"/>
        <v>0.6578947368421052</v>
      </c>
      <c r="AE26" s="12">
        <v>10</v>
      </c>
      <c r="AF26" s="12">
        <v>60</v>
      </c>
      <c r="AG26" s="13">
        <f t="shared" si="9"/>
        <v>4.934210526315789</v>
      </c>
      <c r="AH26" s="12">
        <v>68</v>
      </c>
      <c r="AI26" s="12">
        <v>114</v>
      </c>
      <c r="AJ26" s="13">
        <f t="shared" si="10"/>
        <v>9.375</v>
      </c>
      <c r="AK26" s="12">
        <v>127</v>
      </c>
      <c r="AL26" s="12">
        <v>5</v>
      </c>
      <c r="AM26" s="13">
        <f t="shared" si="11"/>
        <v>0.41118421052631576</v>
      </c>
      <c r="AN26" s="12">
        <v>5</v>
      </c>
      <c r="AO26" s="12">
        <v>0</v>
      </c>
      <c r="AP26" s="13">
        <f t="shared" si="12"/>
        <v>0</v>
      </c>
      <c r="AQ26" s="12">
        <v>0</v>
      </c>
      <c r="AR26" s="36" t="s">
        <v>384</v>
      </c>
      <c r="AS26" s="12">
        <v>0</v>
      </c>
      <c r="AT26" s="13">
        <f t="shared" si="13"/>
        <v>0</v>
      </c>
      <c r="AU26" s="12">
        <v>0</v>
      </c>
      <c r="AV26" s="12">
        <v>240</v>
      </c>
      <c r="AW26" s="13">
        <f t="shared" si="14"/>
        <v>19.736842105263158</v>
      </c>
      <c r="AX26" s="12">
        <v>323</v>
      </c>
      <c r="AY26" s="12">
        <v>87</v>
      </c>
      <c r="AZ26" s="13">
        <f t="shared" si="15"/>
        <v>7.154605263157894</v>
      </c>
      <c r="BA26" s="12">
        <v>93</v>
      </c>
      <c r="BB26" s="12">
        <v>4</v>
      </c>
      <c r="BC26" s="13">
        <f t="shared" si="16"/>
        <v>0.3289473684210526</v>
      </c>
      <c r="BD26" s="12">
        <v>4</v>
      </c>
      <c r="BE26" s="12">
        <v>1</v>
      </c>
      <c r="BF26" s="13">
        <f t="shared" si="17"/>
        <v>0.08223684210526315</v>
      </c>
      <c r="BG26" s="12">
        <v>1</v>
      </c>
      <c r="BH26" s="12">
        <v>38</v>
      </c>
      <c r="BI26" s="13">
        <f t="shared" si="18"/>
        <v>3.125</v>
      </c>
      <c r="BJ26" s="12">
        <v>49</v>
      </c>
      <c r="BK26" s="12">
        <v>0</v>
      </c>
      <c r="BL26" s="13">
        <f t="shared" si="19"/>
        <v>0</v>
      </c>
      <c r="BM26" s="12">
        <v>0</v>
      </c>
      <c r="BN26" s="36" t="s">
        <v>384</v>
      </c>
      <c r="BO26" s="12">
        <v>0</v>
      </c>
      <c r="BP26" s="13">
        <f t="shared" si="20"/>
        <v>0</v>
      </c>
      <c r="BQ26" s="12">
        <v>0</v>
      </c>
      <c r="BR26" s="12">
        <v>1</v>
      </c>
      <c r="BS26" s="13">
        <f t="shared" si="21"/>
        <v>0.08223684210526315</v>
      </c>
      <c r="BT26" s="12">
        <v>1</v>
      </c>
      <c r="BU26" s="12">
        <v>151</v>
      </c>
      <c r="BV26" s="13">
        <f t="shared" si="22"/>
        <v>12.417763157894738</v>
      </c>
      <c r="BW26" s="12">
        <v>182</v>
      </c>
      <c r="BX26" s="12">
        <v>85</v>
      </c>
      <c r="BY26" s="13">
        <f t="shared" si="23"/>
        <v>6.990131578947369</v>
      </c>
      <c r="BZ26" s="12">
        <v>105</v>
      </c>
      <c r="CA26" s="12">
        <v>1</v>
      </c>
      <c r="CB26" s="13">
        <f t="shared" si="24"/>
        <v>0.08223684210526315</v>
      </c>
      <c r="CC26" s="12">
        <v>1</v>
      </c>
      <c r="CD26" s="12">
        <v>0</v>
      </c>
      <c r="CE26" s="13">
        <f t="shared" si="25"/>
        <v>0</v>
      </c>
      <c r="CF26" s="12">
        <v>0</v>
      </c>
      <c r="CG26" s="12">
        <v>0</v>
      </c>
      <c r="CH26" s="13">
        <f t="shared" si="26"/>
        <v>0</v>
      </c>
      <c r="CI26" s="12">
        <v>0</v>
      </c>
      <c r="CJ26" s="36" t="s">
        <v>384</v>
      </c>
      <c r="CK26" s="12">
        <v>3</v>
      </c>
      <c r="CL26" s="13">
        <f t="shared" si="27"/>
        <v>0.24671052631578946</v>
      </c>
      <c r="CM26" s="12">
        <v>3</v>
      </c>
      <c r="CN26" s="12">
        <v>103</v>
      </c>
      <c r="CO26" s="13">
        <f t="shared" si="28"/>
        <v>8.470394736842106</v>
      </c>
      <c r="CP26" s="12">
        <v>132</v>
      </c>
      <c r="CQ26" s="12">
        <v>1</v>
      </c>
      <c r="CR26" s="13">
        <f t="shared" si="29"/>
        <v>0.08223684210526315</v>
      </c>
      <c r="CS26" s="12">
        <v>1</v>
      </c>
      <c r="CT26" s="12">
        <v>1</v>
      </c>
      <c r="CU26" s="13">
        <f t="shared" si="30"/>
        <v>0.08223684210526315</v>
      </c>
      <c r="CV26" s="12">
        <v>1</v>
      </c>
      <c r="CW26" s="12">
        <v>146</v>
      </c>
      <c r="CX26" s="13">
        <f t="shared" si="31"/>
        <v>12.006578947368421</v>
      </c>
      <c r="CY26" s="12">
        <v>231</v>
      </c>
      <c r="CZ26" s="12">
        <v>21</v>
      </c>
      <c r="DA26" s="13">
        <f t="shared" si="32"/>
        <v>1.7269736842105265</v>
      </c>
      <c r="DB26" s="12">
        <v>21</v>
      </c>
      <c r="DC26" s="12">
        <v>0</v>
      </c>
      <c r="DD26" s="13">
        <f t="shared" si="33"/>
        <v>0</v>
      </c>
      <c r="DE26" s="12">
        <v>0</v>
      </c>
      <c r="DF26" s="36" t="s">
        <v>384</v>
      </c>
      <c r="DG26" s="12">
        <v>2</v>
      </c>
      <c r="DH26" s="13">
        <f t="shared" si="34"/>
        <v>0.1644736842105263</v>
      </c>
      <c r="DI26" s="12">
        <v>2</v>
      </c>
      <c r="DJ26" s="12">
        <v>139</v>
      </c>
      <c r="DK26" s="13">
        <f t="shared" si="35"/>
        <v>11.430921052631579</v>
      </c>
      <c r="DL26" s="12">
        <v>160</v>
      </c>
      <c r="DM26" s="12">
        <v>147</v>
      </c>
      <c r="DN26" s="13">
        <f t="shared" si="36"/>
        <v>12.088815789473683</v>
      </c>
      <c r="DO26" s="12">
        <v>210</v>
      </c>
      <c r="DP26" s="12">
        <v>9</v>
      </c>
      <c r="DQ26" s="13">
        <f t="shared" si="37"/>
        <v>0.7401315789473684</v>
      </c>
      <c r="DR26" s="12">
        <v>9</v>
      </c>
      <c r="DS26" s="12">
        <v>2</v>
      </c>
      <c r="DT26" s="13">
        <f t="shared" si="38"/>
        <v>0.1644736842105263</v>
      </c>
      <c r="DU26" s="12">
        <v>2</v>
      </c>
      <c r="DV26" s="12">
        <v>3</v>
      </c>
      <c r="DW26" s="13">
        <f t="shared" si="39"/>
        <v>0.24671052631578946</v>
      </c>
      <c r="DX26" s="12">
        <v>9</v>
      </c>
      <c r="DY26" s="12">
        <v>0</v>
      </c>
      <c r="DZ26" s="13">
        <f t="shared" si="40"/>
        <v>0</v>
      </c>
      <c r="EA26" s="12">
        <v>0</v>
      </c>
      <c r="EB26" s="36" t="s">
        <v>384</v>
      </c>
      <c r="EC26" s="12">
        <v>0</v>
      </c>
      <c r="ED26" s="13">
        <f t="shared" si="41"/>
        <v>0</v>
      </c>
      <c r="EE26" s="12">
        <v>0</v>
      </c>
      <c r="EF26" s="12">
        <v>0</v>
      </c>
      <c r="EG26" s="13">
        <f t="shared" si="42"/>
        <v>0</v>
      </c>
      <c r="EH26" s="12">
        <v>0</v>
      </c>
      <c r="EI26" s="12">
        <v>0</v>
      </c>
      <c r="EJ26" s="13">
        <f t="shared" si="43"/>
        <v>0</v>
      </c>
      <c r="EK26" s="12">
        <v>0</v>
      </c>
      <c r="EL26" s="12">
        <v>20</v>
      </c>
      <c r="EM26" s="13">
        <f t="shared" si="44"/>
        <v>1.644736842105263</v>
      </c>
      <c r="EN26" s="12">
        <v>20</v>
      </c>
      <c r="EO26" s="12">
        <v>0</v>
      </c>
      <c r="EP26" s="13">
        <f t="shared" si="45"/>
        <v>0</v>
      </c>
      <c r="EQ26" s="12">
        <v>0</v>
      </c>
      <c r="ER26" s="12">
        <v>90</v>
      </c>
      <c r="ES26" s="13">
        <f t="shared" si="46"/>
        <v>7.401315789473683</v>
      </c>
      <c r="ET26" s="12">
        <v>90</v>
      </c>
      <c r="EU26" s="12">
        <v>1</v>
      </c>
      <c r="EV26" s="13">
        <f t="shared" si="47"/>
        <v>0.08223684210526315</v>
      </c>
      <c r="EW26" s="12">
        <v>1</v>
      </c>
    </row>
    <row r="27" spans="1:153" ht="11.25" customHeight="1">
      <c r="A27" s="36" t="s">
        <v>197</v>
      </c>
      <c r="B27" s="12">
        <v>4019</v>
      </c>
      <c r="C27" s="12">
        <f t="shared" si="48"/>
        <v>10001</v>
      </c>
      <c r="D27" s="12">
        <v>2421</v>
      </c>
      <c r="E27" s="13">
        <f t="shared" si="0"/>
        <v>60.23886538940035</v>
      </c>
      <c r="F27" s="12">
        <f>SUM(I27+L27+O27+R27+U27+Y27+AB27+AE27+AH27+AK27+AN27++AQ27+AU27++AX27+BA27+BD27+BG27+BJ27+BM27+BQ27+BT27+BW27+BZ27+CC27+CF27+CI27++CM27+CP27+CS27)</f>
        <v>6566</v>
      </c>
      <c r="G27" s="12">
        <v>777</v>
      </c>
      <c r="H27" s="13">
        <f t="shared" si="1"/>
        <v>19.333167454590694</v>
      </c>
      <c r="I27" s="12">
        <v>972</v>
      </c>
      <c r="J27" s="12">
        <v>123</v>
      </c>
      <c r="K27" s="13">
        <f t="shared" si="2"/>
        <v>3.0604628016919633</v>
      </c>
      <c r="L27" s="12">
        <v>127</v>
      </c>
      <c r="M27" s="12">
        <v>31</v>
      </c>
      <c r="N27" s="13">
        <f t="shared" si="3"/>
        <v>0.7713361532719583</v>
      </c>
      <c r="O27" s="12">
        <v>41</v>
      </c>
      <c r="P27" s="12">
        <v>185</v>
      </c>
      <c r="Q27" s="13">
        <f t="shared" si="4"/>
        <v>4.60313510823588</v>
      </c>
      <c r="R27" s="12">
        <v>188</v>
      </c>
      <c r="S27" s="12">
        <v>906</v>
      </c>
      <c r="T27" s="13">
        <f t="shared" si="5"/>
        <v>22.542921124657873</v>
      </c>
      <c r="U27" s="12">
        <v>1263</v>
      </c>
      <c r="V27" s="36" t="s">
        <v>197</v>
      </c>
      <c r="W27" s="12">
        <v>54</v>
      </c>
      <c r="X27" s="13">
        <f t="shared" si="6"/>
        <v>1.3436178153769593</v>
      </c>
      <c r="Y27" s="12">
        <v>59</v>
      </c>
      <c r="Z27" s="12">
        <v>107</v>
      </c>
      <c r="AA27" s="13">
        <f t="shared" si="7"/>
        <v>2.6623538193580494</v>
      </c>
      <c r="AB27" s="12">
        <v>120</v>
      </c>
      <c r="AC27" s="12">
        <v>50</v>
      </c>
      <c r="AD27" s="13">
        <f t="shared" si="8"/>
        <v>1.244090569793481</v>
      </c>
      <c r="AE27" s="12">
        <v>55</v>
      </c>
      <c r="AF27" s="12">
        <v>210</v>
      </c>
      <c r="AG27" s="13">
        <f t="shared" si="9"/>
        <v>5.225180393132621</v>
      </c>
      <c r="AH27" s="12">
        <v>250</v>
      </c>
      <c r="AI27" s="12">
        <v>361</v>
      </c>
      <c r="AJ27" s="13">
        <f t="shared" si="10"/>
        <v>8.982333913908933</v>
      </c>
      <c r="AK27" s="12">
        <v>436</v>
      </c>
      <c r="AL27" s="12">
        <v>25</v>
      </c>
      <c r="AM27" s="13">
        <f t="shared" si="11"/>
        <v>0.6220452848967405</v>
      </c>
      <c r="AN27" s="12">
        <v>33</v>
      </c>
      <c r="AO27" s="12">
        <v>1</v>
      </c>
      <c r="AP27" s="13">
        <f t="shared" si="12"/>
        <v>0.02488181139586962</v>
      </c>
      <c r="AQ27" s="12">
        <v>1</v>
      </c>
      <c r="AR27" s="36" t="s">
        <v>197</v>
      </c>
      <c r="AS27" s="12">
        <v>1</v>
      </c>
      <c r="AT27" s="13">
        <f t="shared" si="13"/>
        <v>0.02488181139586962</v>
      </c>
      <c r="AU27" s="12">
        <v>1</v>
      </c>
      <c r="AV27" s="12">
        <v>809</v>
      </c>
      <c r="AW27" s="13">
        <f t="shared" si="14"/>
        <v>20.129385419258522</v>
      </c>
      <c r="AX27" s="12">
        <v>1096</v>
      </c>
      <c r="AY27" s="12">
        <v>265</v>
      </c>
      <c r="AZ27" s="13">
        <f t="shared" si="15"/>
        <v>6.593680019905449</v>
      </c>
      <c r="BA27" s="12">
        <v>280</v>
      </c>
      <c r="BB27" s="12">
        <v>5</v>
      </c>
      <c r="BC27" s="13">
        <f t="shared" si="16"/>
        <v>0.1244090569793481</v>
      </c>
      <c r="BD27" s="12">
        <v>5</v>
      </c>
      <c r="BE27" s="12">
        <v>6</v>
      </c>
      <c r="BF27" s="13">
        <f t="shared" si="17"/>
        <v>0.1492908683752177</v>
      </c>
      <c r="BG27" s="12">
        <v>6</v>
      </c>
      <c r="BH27" s="12">
        <v>122</v>
      </c>
      <c r="BI27" s="13">
        <f t="shared" si="18"/>
        <v>3.0355809902960935</v>
      </c>
      <c r="BJ27" s="12">
        <v>152</v>
      </c>
      <c r="BK27" s="12">
        <v>0</v>
      </c>
      <c r="BL27" s="13">
        <f t="shared" si="19"/>
        <v>0</v>
      </c>
      <c r="BM27" s="12">
        <v>0</v>
      </c>
      <c r="BN27" s="36" t="s">
        <v>197</v>
      </c>
      <c r="BO27" s="12">
        <v>1</v>
      </c>
      <c r="BP27" s="13">
        <f t="shared" si="20"/>
        <v>0.02488181139586962</v>
      </c>
      <c r="BQ27" s="12">
        <v>1</v>
      </c>
      <c r="BR27" s="12">
        <v>4</v>
      </c>
      <c r="BS27" s="13">
        <f t="shared" si="21"/>
        <v>0.09952724558347847</v>
      </c>
      <c r="BT27" s="12">
        <v>4</v>
      </c>
      <c r="BU27" s="12">
        <v>426</v>
      </c>
      <c r="BV27" s="13">
        <f t="shared" si="22"/>
        <v>10.599651654640457</v>
      </c>
      <c r="BW27" s="12">
        <v>494</v>
      </c>
      <c r="BX27" s="12">
        <v>305</v>
      </c>
      <c r="BY27" s="13">
        <f t="shared" si="23"/>
        <v>7.588952475740234</v>
      </c>
      <c r="BZ27" s="12">
        <v>384</v>
      </c>
      <c r="CA27" s="12">
        <v>0</v>
      </c>
      <c r="CB27" s="13">
        <f t="shared" si="24"/>
        <v>0</v>
      </c>
      <c r="CC27" s="12">
        <v>0</v>
      </c>
      <c r="CD27" s="12">
        <v>4</v>
      </c>
      <c r="CE27" s="13">
        <f t="shared" si="25"/>
        <v>0.09952724558347847</v>
      </c>
      <c r="CF27" s="12">
        <v>8</v>
      </c>
      <c r="CG27" s="12">
        <v>2</v>
      </c>
      <c r="CH27" s="13">
        <f t="shared" si="26"/>
        <v>0.04976362279173924</v>
      </c>
      <c r="CI27" s="12">
        <v>2</v>
      </c>
      <c r="CJ27" s="36" t="s">
        <v>197</v>
      </c>
      <c r="CK27" s="12">
        <v>3</v>
      </c>
      <c r="CL27" s="13">
        <f t="shared" si="27"/>
        <v>0.07464543418760886</v>
      </c>
      <c r="CM27" s="12">
        <v>3</v>
      </c>
      <c r="CN27" s="12">
        <v>422</v>
      </c>
      <c r="CO27" s="13">
        <f t="shared" si="28"/>
        <v>10.50012440905698</v>
      </c>
      <c r="CP27" s="12">
        <v>583</v>
      </c>
      <c r="CQ27" s="12">
        <v>2</v>
      </c>
      <c r="CR27" s="13">
        <f t="shared" si="29"/>
        <v>0.04976362279173924</v>
      </c>
      <c r="CS27" s="12">
        <v>2</v>
      </c>
      <c r="CT27" s="12">
        <v>3</v>
      </c>
      <c r="CU27" s="13">
        <f t="shared" si="30"/>
        <v>0.07464543418760886</v>
      </c>
      <c r="CV27" s="12">
        <v>3</v>
      </c>
      <c r="CW27" s="12">
        <v>565</v>
      </c>
      <c r="CX27" s="13">
        <f t="shared" si="31"/>
        <v>14.058223438666333</v>
      </c>
      <c r="CY27" s="12">
        <v>1004</v>
      </c>
      <c r="CZ27" s="12">
        <v>60</v>
      </c>
      <c r="DA27" s="13">
        <f t="shared" si="32"/>
        <v>1.4929086837521772</v>
      </c>
      <c r="DB27" s="12">
        <v>60</v>
      </c>
      <c r="DC27" s="12">
        <v>0</v>
      </c>
      <c r="DD27" s="13">
        <f t="shared" si="33"/>
        <v>0</v>
      </c>
      <c r="DE27" s="12">
        <v>0</v>
      </c>
      <c r="DF27" s="36" t="s">
        <v>197</v>
      </c>
      <c r="DG27" s="12">
        <v>11</v>
      </c>
      <c r="DH27" s="13">
        <f t="shared" si="34"/>
        <v>0.2736999253545658</v>
      </c>
      <c r="DI27" s="12">
        <v>11</v>
      </c>
      <c r="DJ27" s="12">
        <v>658</v>
      </c>
      <c r="DK27" s="13">
        <f t="shared" si="35"/>
        <v>16.37223189848221</v>
      </c>
      <c r="DL27" s="12">
        <v>774</v>
      </c>
      <c r="DM27" s="12">
        <v>682</v>
      </c>
      <c r="DN27" s="13">
        <f t="shared" si="36"/>
        <v>16.969395371983083</v>
      </c>
      <c r="DO27" s="12">
        <v>1036</v>
      </c>
      <c r="DP27" s="12">
        <v>11</v>
      </c>
      <c r="DQ27" s="13">
        <f t="shared" si="37"/>
        <v>0.2736999253545658</v>
      </c>
      <c r="DR27" s="12">
        <v>11</v>
      </c>
      <c r="DS27" s="12">
        <v>7</v>
      </c>
      <c r="DT27" s="13">
        <f t="shared" si="38"/>
        <v>0.17417267977108733</v>
      </c>
      <c r="DU27" s="12">
        <v>7</v>
      </c>
      <c r="DV27" s="12">
        <v>4</v>
      </c>
      <c r="DW27" s="13">
        <f t="shared" si="39"/>
        <v>0.09952724558347847</v>
      </c>
      <c r="DX27" s="12">
        <v>9</v>
      </c>
      <c r="DY27" s="12">
        <v>0</v>
      </c>
      <c r="DZ27" s="13">
        <f t="shared" si="40"/>
        <v>0</v>
      </c>
      <c r="EA27" s="12">
        <v>0</v>
      </c>
      <c r="EB27" s="36" t="s">
        <v>197</v>
      </c>
      <c r="EC27" s="12">
        <v>0</v>
      </c>
      <c r="ED27" s="13">
        <f t="shared" si="41"/>
        <v>0</v>
      </c>
      <c r="EE27" s="12">
        <v>0</v>
      </c>
      <c r="EF27" s="12">
        <v>0</v>
      </c>
      <c r="EG27" s="13">
        <f t="shared" si="42"/>
        <v>0</v>
      </c>
      <c r="EH27" s="12">
        <v>0</v>
      </c>
      <c r="EI27" s="12">
        <v>0</v>
      </c>
      <c r="EJ27" s="13">
        <f t="shared" si="43"/>
        <v>0</v>
      </c>
      <c r="EK27" s="12">
        <v>0</v>
      </c>
      <c r="EL27" s="12">
        <v>94</v>
      </c>
      <c r="EM27" s="13">
        <f t="shared" si="44"/>
        <v>2.3388902712117443</v>
      </c>
      <c r="EN27" s="12">
        <v>94</v>
      </c>
      <c r="EO27" s="12">
        <v>0</v>
      </c>
      <c r="EP27" s="13">
        <f t="shared" si="45"/>
        <v>0</v>
      </c>
      <c r="EQ27" s="12">
        <v>0</v>
      </c>
      <c r="ER27" s="12">
        <v>421</v>
      </c>
      <c r="ES27" s="13">
        <f t="shared" si="46"/>
        <v>10.47524259766111</v>
      </c>
      <c r="ET27" s="12">
        <v>421</v>
      </c>
      <c r="EU27" s="12">
        <v>5</v>
      </c>
      <c r="EV27" s="13">
        <f t="shared" si="47"/>
        <v>0.1244090569793481</v>
      </c>
      <c r="EW27" s="12">
        <v>5</v>
      </c>
    </row>
    <row r="28" spans="1:153" ht="11.25" customHeight="1">
      <c r="A28" s="36" t="s">
        <v>198</v>
      </c>
      <c r="B28" s="12">
        <v>2964</v>
      </c>
      <c r="C28" s="12">
        <f t="shared" si="48"/>
        <v>5294</v>
      </c>
      <c r="D28" s="12">
        <v>1228</v>
      </c>
      <c r="E28" s="13">
        <f t="shared" si="0"/>
        <v>41.43049932523617</v>
      </c>
      <c r="F28" s="12">
        <f t="shared" si="49"/>
        <v>2463</v>
      </c>
      <c r="G28" s="12">
        <v>138</v>
      </c>
      <c r="H28" s="13">
        <f t="shared" si="1"/>
        <v>4.65587044534413</v>
      </c>
      <c r="I28" s="12">
        <v>155</v>
      </c>
      <c r="J28" s="12">
        <v>26</v>
      </c>
      <c r="K28" s="13">
        <f t="shared" si="2"/>
        <v>0.8771929824561403</v>
      </c>
      <c r="L28" s="12">
        <v>29</v>
      </c>
      <c r="M28" s="12">
        <v>1</v>
      </c>
      <c r="N28" s="13">
        <f t="shared" si="3"/>
        <v>0.033738191632928474</v>
      </c>
      <c r="O28" s="12">
        <v>1</v>
      </c>
      <c r="P28" s="12">
        <v>43</v>
      </c>
      <c r="Q28" s="13">
        <f t="shared" si="4"/>
        <v>1.4507422402159245</v>
      </c>
      <c r="R28" s="12">
        <v>43</v>
      </c>
      <c r="S28" s="12">
        <v>156</v>
      </c>
      <c r="T28" s="13">
        <f t="shared" si="5"/>
        <v>5.263157894736842</v>
      </c>
      <c r="U28" s="12">
        <v>185</v>
      </c>
      <c r="V28" s="36" t="s">
        <v>198</v>
      </c>
      <c r="W28" s="12">
        <v>42</v>
      </c>
      <c r="X28" s="13">
        <f t="shared" si="6"/>
        <v>1.417004048582996</v>
      </c>
      <c r="Y28" s="12">
        <v>42</v>
      </c>
      <c r="Z28" s="12">
        <v>11</v>
      </c>
      <c r="AA28" s="13">
        <f t="shared" si="7"/>
        <v>0.37112010796221323</v>
      </c>
      <c r="AB28" s="12">
        <v>11</v>
      </c>
      <c r="AC28" s="12">
        <v>18</v>
      </c>
      <c r="AD28" s="13">
        <f t="shared" si="8"/>
        <v>0.6072874493927125</v>
      </c>
      <c r="AE28" s="12">
        <v>24</v>
      </c>
      <c r="AF28" s="12">
        <v>139</v>
      </c>
      <c r="AG28" s="13">
        <f t="shared" si="9"/>
        <v>4.6896086369770575</v>
      </c>
      <c r="AH28" s="12">
        <v>190</v>
      </c>
      <c r="AI28" s="12">
        <v>159</v>
      </c>
      <c r="AJ28" s="13">
        <f t="shared" si="10"/>
        <v>5.364372469635628</v>
      </c>
      <c r="AK28" s="12">
        <v>198</v>
      </c>
      <c r="AL28" s="12">
        <v>0</v>
      </c>
      <c r="AM28" s="13">
        <f t="shared" si="11"/>
        <v>0</v>
      </c>
      <c r="AN28" s="12">
        <v>0</v>
      </c>
      <c r="AO28" s="12">
        <v>0</v>
      </c>
      <c r="AP28" s="13">
        <f t="shared" si="12"/>
        <v>0</v>
      </c>
      <c r="AQ28" s="12">
        <v>0</v>
      </c>
      <c r="AR28" s="36" t="s">
        <v>198</v>
      </c>
      <c r="AS28" s="12">
        <v>0</v>
      </c>
      <c r="AT28" s="13">
        <f t="shared" si="13"/>
        <v>0</v>
      </c>
      <c r="AU28" s="12">
        <v>0</v>
      </c>
      <c r="AV28" s="12">
        <v>218</v>
      </c>
      <c r="AW28" s="13">
        <f t="shared" si="14"/>
        <v>7.3549257759784075</v>
      </c>
      <c r="AX28" s="12">
        <v>257</v>
      </c>
      <c r="AY28" s="12">
        <v>93</v>
      </c>
      <c r="AZ28" s="13">
        <f t="shared" si="15"/>
        <v>3.137651821862348</v>
      </c>
      <c r="BA28" s="12">
        <v>101</v>
      </c>
      <c r="BB28" s="12">
        <v>3</v>
      </c>
      <c r="BC28" s="13">
        <f t="shared" si="16"/>
        <v>0.10121457489878542</v>
      </c>
      <c r="BD28" s="12">
        <v>3</v>
      </c>
      <c r="BE28" s="12">
        <v>44</v>
      </c>
      <c r="BF28" s="13">
        <f t="shared" si="17"/>
        <v>1.484480431848853</v>
      </c>
      <c r="BG28" s="12">
        <v>44</v>
      </c>
      <c r="BH28" s="12">
        <v>78</v>
      </c>
      <c r="BI28" s="13">
        <f t="shared" si="18"/>
        <v>2.631578947368421</v>
      </c>
      <c r="BJ28" s="12">
        <v>89</v>
      </c>
      <c r="BK28" s="12">
        <v>0</v>
      </c>
      <c r="BL28" s="13">
        <f t="shared" si="19"/>
        <v>0</v>
      </c>
      <c r="BM28" s="12">
        <v>0</v>
      </c>
      <c r="BN28" s="36" t="s">
        <v>198</v>
      </c>
      <c r="BO28" s="12">
        <v>1</v>
      </c>
      <c r="BP28" s="13">
        <f t="shared" si="20"/>
        <v>0.033738191632928474</v>
      </c>
      <c r="BQ28" s="12">
        <v>1</v>
      </c>
      <c r="BR28" s="12">
        <v>1</v>
      </c>
      <c r="BS28" s="13">
        <f t="shared" si="21"/>
        <v>0.033738191632928474</v>
      </c>
      <c r="BT28" s="12">
        <v>1</v>
      </c>
      <c r="BU28" s="12">
        <v>84</v>
      </c>
      <c r="BV28" s="13">
        <f t="shared" si="22"/>
        <v>2.834008097165992</v>
      </c>
      <c r="BW28" s="12">
        <v>95</v>
      </c>
      <c r="BX28" s="12">
        <v>274</v>
      </c>
      <c r="BY28" s="13">
        <f t="shared" si="23"/>
        <v>9.244264507422402</v>
      </c>
      <c r="BZ28" s="12">
        <v>344</v>
      </c>
      <c r="CA28" s="12">
        <v>6</v>
      </c>
      <c r="CB28" s="13">
        <f t="shared" si="24"/>
        <v>0.20242914979757085</v>
      </c>
      <c r="CC28" s="12">
        <v>6</v>
      </c>
      <c r="CD28" s="12">
        <v>1</v>
      </c>
      <c r="CE28" s="13">
        <f t="shared" si="25"/>
        <v>0.033738191632928474</v>
      </c>
      <c r="CF28" s="12">
        <v>1</v>
      </c>
      <c r="CG28" s="12">
        <v>0</v>
      </c>
      <c r="CH28" s="13">
        <f t="shared" si="26"/>
        <v>0</v>
      </c>
      <c r="CI28" s="12">
        <v>0</v>
      </c>
      <c r="CJ28" s="36" t="s">
        <v>198</v>
      </c>
      <c r="CK28" s="12">
        <v>1</v>
      </c>
      <c r="CL28" s="13">
        <f t="shared" si="27"/>
        <v>0.033738191632928474</v>
      </c>
      <c r="CM28" s="12">
        <v>1</v>
      </c>
      <c r="CN28" s="12">
        <v>409</v>
      </c>
      <c r="CO28" s="13">
        <f t="shared" si="28"/>
        <v>13.798920377867747</v>
      </c>
      <c r="CP28" s="12">
        <v>642</v>
      </c>
      <c r="CQ28" s="12">
        <v>0</v>
      </c>
      <c r="CR28" s="13">
        <f t="shared" si="29"/>
        <v>0</v>
      </c>
      <c r="CS28" s="12">
        <v>0</v>
      </c>
      <c r="CT28" s="12">
        <v>0</v>
      </c>
      <c r="CU28" s="13">
        <f t="shared" si="30"/>
        <v>0</v>
      </c>
      <c r="CV28" s="12">
        <v>0</v>
      </c>
      <c r="CW28" s="12">
        <v>520</v>
      </c>
      <c r="CX28" s="13">
        <f t="shared" si="31"/>
        <v>17.543859649122805</v>
      </c>
      <c r="CY28" s="12">
        <v>1277</v>
      </c>
      <c r="CZ28" s="12">
        <v>6</v>
      </c>
      <c r="DA28" s="13">
        <f t="shared" si="32"/>
        <v>0.20242914979757085</v>
      </c>
      <c r="DB28" s="12">
        <v>6</v>
      </c>
      <c r="DC28" s="12">
        <v>0</v>
      </c>
      <c r="DD28" s="13">
        <f t="shared" si="33"/>
        <v>0</v>
      </c>
      <c r="DE28" s="12">
        <v>0</v>
      </c>
      <c r="DF28" s="36" t="s">
        <v>198</v>
      </c>
      <c r="DG28" s="12">
        <v>2</v>
      </c>
      <c r="DH28" s="13">
        <f t="shared" si="34"/>
        <v>0.06747638326585695</v>
      </c>
      <c r="DI28" s="12">
        <v>2</v>
      </c>
      <c r="DJ28" s="12">
        <v>346</v>
      </c>
      <c r="DK28" s="13">
        <f t="shared" si="35"/>
        <v>11.673414304993253</v>
      </c>
      <c r="DL28" s="12">
        <v>451</v>
      </c>
      <c r="DM28" s="12">
        <v>364</v>
      </c>
      <c r="DN28" s="13">
        <f t="shared" si="36"/>
        <v>12.280701754385964</v>
      </c>
      <c r="DO28" s="12">
        <v>957</v>
      </c>
      <c r="DP28" s="12">
        <v>0</v>
      </c>
      <c r="DQ28" s="13">
        <f t="shared" si="37"/>
        <v>0</v>
      </c>
      <c r="DR28" s="12">
        <v>0</v>
      </c>
      <c r="DS28" s="12">
        <v>1</v>
      </c>
      <c r="DT28" s="13">
        <f t="shared" si="38"/>
        <v>0.033738191632928474</v>
      </c>
      <c r="DU28" s="12">
        <v>1</v>
      </c>
      <c r="DV28" s="12">
        <v>2</v>
      </c>
      <c r="DW28" s="13">
        <f t="shared" si="39"/>
        <v>0.06747638326585695</v>
      </c>
      <c r="DX28" s="12">
        <v>5</v>
      </c>
      <c r="DY28" s="12">
        <v>0</v>
      </c>
      <c r="DZ28" s="13">
        <f t="shared" si="40"/>
        <v>0</v>
      </c>
      <c r="EA28" s="12">
        <v>0</v>
      </c>
      <c r="EB28" s="36" t="s">
        <v>198</v>
      </c>
      <c r="EC28" s="12">
        <v>0</v>
      </c>
      <c r="ED28" s="13">
        <f t="shared" si="41"/>
        <v>0</v>
      </c>
      <c r="EE28" s="12">
        <v>0</v>
      </c>
      <c r="EF28" s="12">
        <v>0</v>
      </c>
      <c r="EG28" s="13">
        <f t="shared" si="42"/>
        <v>0</v>
      </c>
      <c r="EH28" s="12">
        <v>0</v>
      </c>
      <c r="EI28" s="12">
        <v>0</v>
      </c>
      <c r="EJ28" s="13">
        <f t="shared" si="43"/>
        <v>0</v>
      </c>
      <c r="EK28" s="12">
        <v>0</v>
      </c>
      <c r="EL28" s="12">
        <v>8</v>
      </c>
      <c r="EM28" s="13">
        <f t="shared" si="44"/>
        <v>0.2699055330634278</v>
      </c>
      <c r="EN28" s="12">
        <v>8</v>
      </c>
      <c r="EO28" s="12">
        <v>0</v>
      </c>
      <c r="EP28" s="13">
        <f t="shared" si="45"/>
        <v>0</v>
      </c>
      <c r="EQ28" s="12">
        <v>0</v>
      </c>
      <c r="ER28" s="12">
        <v>107</v>
      </c>
      <c r="ES28" s="13">
        <f t="shared" si="46"/>
        <v>3.609986504723347</v>
      </c>
      <c r="ET28" s="12">
        <v>107</v>
      </c>
      <c r="EU28" s="12">
        <v>17</v>
      </c>
      <c r="EV28" s="13">
        <f t="shared" si="47"/>
        <v>0.5735492577597842</v>
      </c>
      <c r="EW28" s="12">
        <v>17</v>
      </c>
    </row>
    <row r="29" spans="1:153" ht="11.25" customHeight="1">
      <c r="A29" s="36" t="s">
        <v>365</v>
      </c>
      <c r="B29" s="12">
        <v>621</v>
      </c>
      <c r="C29" s="12">
        <f t="shared" si="48"/>
        <v>1093</v>
      </c>
      <c r="D29" s="12">
        <v>263</v>
      </c>
      <c r="E29" s="13">
        <f t="shared" si="0"/>
        <v>42.351046698872786</v>
      </c>
      <c r="F29" s="12">
        <f t="shared" si="49"/>
        <v>540</v>
      </c>
      <c r="G29" s="12">
        <v>46</v>
      </c>
      <c r="H29" s="13">
        <f t="shared" si="1"/>
        <v>7.4074074074074066</v>
      </c>
      <c r="I29" s="12">
        <v>57</v>
      </c>
      <c r="J29" s="12">
        <v>6</v>
      </c>
      <c r="K29" s="13">
        <f t="shared" si="2"/>
        <v>0.966183574879227</v>
      </c>
      <c r="L29" s="12">
        <v>6</v>
      </c>
      <c r="M29" s="12">
        <v>2</v>
      </c>
      <c r="N29" s="13">
        <f t="shared" si="3"/>
        <v>0.322061191626409</v>
      </c>
      <c r="O29" s="12">
        <v>6</v>
      </c>
      <c r="P29" s="12">
        <v>6</v>
      </c>
      <c r="Q29" s="13">
        <f t="shared" si="4"/>
        <v>0.966183574879227</v>
      </c>
      <c r="R29" s="12">
        <v>6</v>
      </c>
      <c r="S29" s="12">
        <v>34</v>
      </c>
      <c r="T29" s="13">
        <f t="shared" si="5"/>
        <v>5.475040257648954</v>
      </c>
      <c r="U29" s="12">
        <v>44</v>
      </c>
      <c r="V29" s="36" t="s">
        <v>365</v>
      </c>
      <c r="W29" s="12">
        <v>7</v>
      </c>
      <c r="X29" s="13">
        <f t="shared" si="6"/>
        <v>1.1272141706924315</v>
      </c>
      <c r="Y29" s="12">
        <v>7</v>
      </c>
      <c r="Z29" s="12">
        <v>1</v>
      </c>
      <c r="AA29" s="13">
        <f t="shared" si="7"/>
        <v>0.1610305958132045</v>
      </c>
      <c r="AB29" s="12">
        <v>1</v>
      </c>
      <c r="AC29" s="12">
        <v>1</v>
      </c>
      <c r="AD29" s="13">
        <f t="shared" si="8"/>
        <v>0.1610305958132045</v>
      </c>
      <c r="AE29" s="12">
        <v>3</v>
      </c>
      <c r="AF29" s="12">
        <v>19</v>
      </c>
      <c r="AG29" s="13">
        <f t="shared" si="9"/>
        <v>3.059581320450886</v>
      </c>
      <c r="AH29" s="12">
        <v>20</v>
      </c>
      <c r="AI29" s="12">
        <v>30</v>
      </c>
      <c r="AJ29" s="13">
        <f t="shared" si="10"/>
        <v>4.830917874396135</v>
      </c>
      <c r="AK29" s="12">
        <v>41</v>
      </c>
      <c r="AL29" s="12">
        <v>0</v>
      </c>
      <c r="AM29" s="13">
        <f t="shared" si="11"/>
        <v>0</v>
      </c>
      <c r="AN29" s="12">
        <v>0</v>
      </c>
      <c r="AO29" s="12">
        <v>1</v>
      </c>
      <c r="AP29" s="13">
        <f t="shared" si="12"/>
        <v>0.1610305958132045</v>
      </c>
      <c r="AQ29" s="12">
        <v>1</v>
      </c>
      <c r="AR29" s="36" t="s">
        <v>365</v>
      </c>
      <c r="AS29" s="12">
        <v>0</v>
      </c>
      <c r="AT29" s="13">
        <f t="shared" si="13"/>
        <v>0</v>
      </c>
      <c r="AU29" s="12">
        <v>0</v>
      </c>
      <c r="AV29" s="12">
        <v>64</v>
      </c>
      <c r="AW29" s="13">
        <f t="shared" si="14"/>
        <v>10.305958132045088</v>
      </c>
      <c r="AX29" s="12">
        <v>76</v>
      </c>
      <c r="AY29" s="12">
        <v>25</v>
      </c>
      <c r="AZ29" s="13">
        <f t="shared" si="15"/>
        <v>4.025764895330113</v>
      </c>
      <c r="BA29" s="12">
        <v>26</v>
      </c>
      <c r="BB29" s="12">
        <v>1</v>
      </c>
      <c r="BC29" s="13">
        <f t="shared" si="16"/>
        <v>0.1610305958132045</v>
      </c>
      <c r="BD29" s="12">
        <v>1</v>
      </c>
      <c r="BE29" s="12">
        <v>3</v>
      </c>
      <c r="BF29" s="13">
        <f t="shared" si="17"/>
        <v>0.4830917874396135</v>
      </c>
      <c r="BG29" s="12">
        <v>3</v>
      </c>
      <c r="BH29" s="12">
        <v>8</v>
      </c>
      <c r="BI29" s="13">
        <f t="shared" si="18"/>
        <v>1.288244766505636</v>
      </c>
      <c r="BJ29" s="12">
        <v>10</v>
      </c>
      <c r="BK29" s="12">
        <v>0</v>
      </c>
      <c r="BL29" s="13">
        <f t="shared" si="19"/>
        <v>0</v>
      </c>
      <c r="BM29" s="12">
        <v>0</v>
      </c>
      <c r="BN29" s="36" t="s">
        <v>365</v>
      </c>
      <c r="BO29" s="12">
        <v>0</v>
      </c>
      <c r="BP29" s="13">
        <f t="shared" si="20"/>
        <v>0</v>
      </c>
      <c r="BQ29" s="12">
        <v>0</v>
      </c>
      <c r="BR29" s="12">
        <v>0</v>
      </c>
      <c r="BS29" s="13">
        <f t="shared" si="21"/>
        <v>0</v>
      </c>
      <c r="BT29" s="12">
        <v>0</v>
      </c>
      <c r="BU29" s="12">
        <v>26</v>
      </c>
      <c r="BV29" s="13">
        <f t="shared" si="22"/>
        <v>4.186795491143317</v>
      </c>
      <c r="BW29" s="12">
        <v>28</v>
      </c>
      <c r="BX29" s="12">
        <v>38</v>
      </c>
      <c r="BY29" s="13">
        <f t="shared" si="23"/>
        <v>6.119162640901772</v>
      </c>
      <c r="BZ29" s="12">
        <v>44</v>
      </c>
      <c r="CA29" s="12">
        <v>1</v>
      </c>
      <c r="CB29" s="13">
        <f t="shared" si="24"/>
        <v>0.1610305958132045</v>
      </c>
      <c r="CC29" s="12">
        <v>1</v>
      </c>
      <c r="CD29" s="12">
        <v>2</v>
      </c>
      <c r="CE29" s="13">
        <f t="shared" si="25"/>
        <v>0.322061191626409</v>
      </c>
      <c r="CF29" s="12">
        <v>4</v>
      </c>
      <c r="CG29" s="12">
        <v>0</v>
      </c>
      <c r="CH29" s="13">
        <f t="shared" si="26"/>
        <v>0</v>
      </c>
      <c r="CI29" s="12">
        <v>0</v>
      </c>
      <c r="CJ29" s="36" t="s">
        <v>365</v>
      </c>
      <c r="CK29" s="12">
        <v>1</v>
      </c>
      <c r="CL29" s="13">
        <f t="shared" si="27"/>
        <v>0.1610305958132045</v>
      </c>
      <c r="CM29" s="12">
        <v>1</v>
      </c>
      <c r="CN29" s="12">
        <v>104</v>
      </c>
      <c r="CO29" s="13">
        <f t="shared" si="28"/>
        <v>16.74718196457327</v>
      </c>
      <c r="CP29" s="12">
        <v>154</v>
      </c>
      <c r="CQ29" s="12">
        <v>0</v>
      </c>
      <c r="CR29" s="13">
        <f t="shared" si="29"/>
        <v>0</v>
      </c>
      <c r="CS29" s="12">
        <v>0</v>
      </c>
      <c r="CT29" s="12">
        <v>0</v>
      </c>
      <c r="CU29" s="13">
        <f t="shared" si="30"/>
        <v>0</v>
      </c>
      <c r="CV29" s="12">
        <v>0</v>
      </c>
      <c r="CW29" s="12">
        <v>117</v>
      </c>
      <c r="CX29" s="13">
        <f t="shared" si="31"/>
        <v>18.84057971014493</v>
      </c>
      <c r="CY29" s="12">
        <v>242</v>
      </c>
      <c r="CZ29" s="12">
        <v>2</v>
      </c>
      <c r="DA29" s="13">
        <f t="shared" si="32"/>
        <v>0.322061191626409</v>
      </c>
      <c r="DB29" s="12">
        <v>2</v>
      </c>
      <c r="DC29" s="12">
        <v>0</v>
      </c>
      <c r="DD29" s="13">
        <f t="shared" si="33"/>
        <v>0</v>
      </c>
      <c r="DE29" s="12">
        <v>0</v>
      </c>
      <c r="DF29" s="36" t="s">
        <v>365</v>
      </c>
      <c r="DG29" s="12">
        <v>1</v>
      </c>
      <c r="DH29" s="13">
        <f t="shared" si="34"/>
        <v>0.1610305958132045</v>
      </c>
      <c r="DI29" s="12">
        <v>1</v>
      </c>
      <c r="DJ29" s="12">
        <v>100</v>
      </c>
      <c r="DK29" s="13">
        <f t="shared" si="35"/>
        <v>16.10305958132045</v>
      </c>
      <c r="DL29" s="12">
        <v>123</v>
      </c>
      <c r="DM29" s="12">
        <v>81</v>
      </c>
      <c r="DN29" s="13">
        <f t="shared" si="36"/>
        <v>13.043478260869565</v>
      </c>
      <c r="DO29" s="12">
        <v>146</v>
      </c>
      <c r="DP29" s="12">
        <v>1</v>
      </c>
      <c r="DQ29" s="13">
        <f t="shared" si="37"/>
        <v>0.1610305958132045</v>
      </c>
      <c r="DR29" s="12">
        <v>1</v>
      </c>
      <c r="DS29" s="12">
        <v>0</v>
      </c>
      <c r="DT29" s="13">
        <f t="shared" si="38"/>
        <v>0</v>
      </c>
      <c r="DU29" s="12">
        <v>0</v>
      </c>
      <c r="DV29" s="12">
        <v>0</v>
      </c>
      <c r="DW29" s="13">
        <f t="shared" si="39"/>
        <v>0</v>
      </c>
      <c r="DX29" s="12">
        <v>0</v>
      </c>
      <c r="DY29" s="12">
        <v>0</v>
      </c>
      <c r="DZ29" s="13">
        <f t="shared" si="40"/>
        <v>0</v>
      </c>
      <c r="EA29" s="12">
        <v>0</v>
      </c>
      <c r="EB29" s="36" t="s">
        <v>365</v>
      </c>
      <c r="EC29" s="12">
        <v>0</v>
      </c>
      <c r="ED29" s="13">
        <f t="shared" si="41"/>
        <v>0</v>
      </c>
      <c r="EE29" s="12">
        <v>0</v>
      </c>
      <c r="EF29" s="12">
        <v>0</v>
      </c>
      <c r="EG29" s="13">
        <f t="shared" si="42"/>
        <v>0</v>
      </c>
      <c r="EH29" s="12">
        <v>0</v>
      </c>
      <c r="EI29" s="12">
        <v>0</v>
      </c>
      <c r="EJ29" s="13">
        <f t="shared" si="43"/>
        <v>0</v>
      </c>
      <c r="EK29" s="12">
        <v>0</v>
      </c>
      <c r="EL29" s="12">
        <v>4</v>
      </c>
      <c r="EM29" s="13">
        <f t="shared" si="44"/>
        <v>0.644122383252818</v>
      </c>
      <c r="EN29" s="12">
        <v>4</v>
      </c>
      <c r="EO29" s="12">
        <v>0</v>
      </c>
      <c r="EP29" s="13">
        <f t="shared" si="45"/>
        <v>0</v>
      </c>
      <c r="EQ29" s="12">
        <v>0</v>
      </c>
      <c r="ER29" s="12">
        <v>32</v>
      </c>
      <c r="ES29" s="13">
        <f t="shared" si="46"/>
        <v>5.152979066022544</v>
      </c>
      <c r="ET29" s="12">
        <v>32</v>
      </c>
      <c r="EU29" s="12">
        <v>2</v>
      </c>
      <c r="EV29" s="13">
        <f t="shared" si="47"/>
        <v>0.322061191626409</v>
      </c>
      <c r="EW29" s="12">
        <v>2</v>
      </c>
    </row>
    <row r="30" spans="1:153" ht="11.25" customHeight="1">
      <c r="A30" s="37" t="s">
        <v>366</v>
      </c>
      <c r="B30" s="12">
        <v>661</v>
      </c>
      <c r="C30" s="12">
        <f t="shared" si="48"/>
        <v>1217</v>
      </c>
      <c r="D30" s="12">
        <v>298</v>
      </c>
      <c r="E30" s="13">
        <f t="shared" si="0"/>
        <v>45.08320726172466</v>
      </c>
      <c r="F30" s="12">
        <f t="shared" si="49"/>
        <v>715</v>
      </c>
      <c r="G30" s="12">
        <v>60</v>
      </c>
      <c r="H30" s="13">
        <f t="shared" si="1"/>
        <v>9.07715582450832</v>
      </c>
      <c r="I30" s="12">
        <v>70</v>
      </c>
      <c r="J30" s="12">
        <v>12</v>
      </c>
      <c r="K30" s="13">
        <f t="shared" si="2"/>
        <v>1.8154311649016641</v>
      </c>
      <c r="L30" s="12">
        <v>12</v>
      </c>
      <c r="M30" s="12">
        <v>1</v>
      </c>
      <c r="N30" s="13">
        <f t="shared" si="3"/>
        <v>0.15128593040847202</v>
      </c>
      <c r="O30" s="12">
        <v>2</v>
      </c>
      <c r="P30" s="12">
        <v>10</v>
      </c>
      <c r="Q30" s="13">
        <f t="shared" si="4"/>
        <v>1.5128593040847202</v>
      </c>
      <c r="R30" s="12">
        <v>10</v>
      </c>
      <c r="S30" s="12">
        <v>88</v>
      </c>
      <c r="T30" s="13">
        <f t="shared" si="5"/>
        <v>13.313161875945537</v>
      </c>
      <c r="U30" s="12">
        <v>121</v>
      </c>
      <c r="V30" s="37" t="s">
        <v>366</v>
      </c>
      <c r="W30" s="12">
        <v>11</v>
      </c>
      <c r="X30" s="13">
        <f t="shared" si="6"/>
        <v>1.6641452344931922</v>
      </c>
      <c r="Y30" s="12">
        <v>11</v>
      </c>
      <c r="Z30" s="12">
        <v>9</v>
      </c>
      <c r="AA30" s="13">
        <f t="shared" si="7"/>
        <v>1.361573373676248</v>
      </c>
      <c r="AB30" s="12">
        <v>10</v>
      </c>
      <c r="AC30" s="12">
        <v>3</v>
      </c>
      <c r="AD30" s="13">
        <f t="shared" si="8"/>
        <v>0.45385779122541603</v>
      </c>
      <c r="AE30" s="12">
        <v>3</v>
      </c>
      <c r="AF30" s="12">
        <v>28</v>
      </c>
      <c r="AG30" s="13">
        <f t="shared" si="9"/>
        <v>4.236006051437216</v>
      </c>
      <c r="AH30" s="12">
        <v>33</v>
      </c>
      <c r="AI30" s="12">
        <v>46</v>
      </c>
      <c r="AJ30" s="13">
        <f t="shared" si="10"/>
        <v>6.959152798789712</v>
      </c>
      <c r="AK30" s="12">
        <v>51</v>
      </c>
      <c r="AL30" s="12">
        <v>2</v>
      </c>
      <c r="AM30" s="13">
        <f t="shared" si="11"/>
        <v>0.30257186081694404</v>
      </c>
      <c r="AN30" s="12">
        <v>2</v>
      </c>
      <c r="AO30" s="12">
        <v>2</v>
      </c>
      <c r="AP30" s="13">
        <f t="shared" si="12"/>
        <v>0.30257186081694404</v>
      </c>
      <c r="AQ30" s="12">
        <v>2</v>
      </c>
      <c r="AR30" s="37" t="s">
        <v>366</v>
      </c>
      <c r="AS30" s="12">
        <v>2</v>
      </c>
      <c r="AT30" s="13">
        <f t="shared" si="13"/>
        <v>0.30257186081694404</v>
      </c>
      <c r="AU30" s="12">
        <v>2</v>
      </c>
      <c r="AV30" s="12">
        <v>83</v>
      </c>
      <c r="AW30" s="13">
        <f t="shared" si="14"/>
        <v>12.556732223903177</v>
      </c>
      <c r="AX30" s="12">
        <v>112</v>
      </c>
      <c r="AY30" s="12">
        <v>27</v>
      </c>
      <c r="AZ30" s="13">
        <f t="shared" si="15"/>
        <v>4.084720121028744</v>
      </c>
      <c r="BA30" s="12">
        <v>27</v>
      </c>
      <c r="BB30" s="12">
        <v>5</v>
      </c>
      <c r="BC30" s="13">
        <f t="shared" si="16"/>
        <v>0.7564296520423601</v>
      </c>
      <c r="BD30" s="12">
        <v>5</v>
      </c>
      <c r="BE30" s="12">
        <v>2</v>
      </c>
      <c r="BF30" s="13">
        <f t="shared" si="17"/>
        <v>0.30257186081694404</v>
      </c>
      <c r="BG30" s="12">
        <v>2</v>
      </c>
      <c r="BH30" s="12">
        <v>8</v>
      </c>
      <c r="BI30" s="13">
        <f t="shared" si="18"/>
        <v>1.2102874432677762</v>
      </c>
      <c r="BJ30" s="12">
        <v>12</v>
      </c>
      <c r="BK30" s="12">
        <v>0</v>
      </c>
      <c r="BL30" s="13">
        <f t="shared" si="19"/>
        <v>0</v>
      </c>
      <c r="BM30" s="12">
        <v>0</v>
      </c>
      <c r="BN30" s="37" t="s">
        <v>366</v>
      </c>
      <c r="BO30" s="12">
        <v>0</v>
      </c>
      <c r="BP30" s="13">
        <f t="shared" si="20"/>
        <v>0</v>
      </c>
      <c r="BQ30" s="12">
        <v>0</v>
      </c>
      <c r="BR30" s="12">
        <v>0</v>
      </c>
      <c r="BS30" s="13">
        <f t="shared" si="21"/>
        <v>0</v>
      </c>
      <c r="BT30" s="12">
        <v>0</v>
      </c>
      <c r="BU30" s="12">
        <v>49</v>
      </c>
      <c r="BV30" s="13">
        <f t="shared" si="22"/>
        <v>7.413010590015129</v>
      </c>
      <c r="BW30" s="12">
        <v>58</v>
      </c>
      <c r="BX30" s="12">
        <v>49</v>
      </c>
      <c r="BY30" s="13">
        <f t="shared" si="23"/>
        <v>7.413010590015129</v>
      </c>
      <c r="BZ30" s="12">
        <v>61</v>
      </c>
      <c r="CA30" s="12">
        <v>2</v>
      </c>
      <c r="CB30" s="13">
        <f t="shared" si="24"/>
        <v>0.30257186081694404</v>
      </c>
      <c r="CC30" s="12">
        <v>2</v>
      </c>
      <c r="CD30" s="12">
        <v>0</v>
      </c>
      <c r="CE30" s="13">
        <f t="shared" si="25"/>
        <v>0</v>
      </c>
      <c r="CF30" s="12">
        <v>0</v>
      </c>
      <c r="CG30" s="12">
        <v>1</v>
      </c>
      <c r="CH30" s="13">
        <f t="shared" si="26"/>
        <v>0.15128593040847202</v>
      </c>
      <c r="CI30" s="12">
        <v>1</v>
      </c>
      <c r="CJ30" s="37" t="s">
        <v>366</v>
      </c>
      <c r="CK30" s="12">
        <v>1</v>
      </c>
      <c r="CL30" s="13">
        <f t="shared" si="27"/>
        <v>0.15128593040847202</v>
      </c>
      <c r="CM30" s="12">
        <v>1</v>
      </c>
      <c r="CN30" s="12">
        <v>70</v>
      </c>
      <c r="CO30" s="13">
        <f t="shared" si="28"/>
        <v>10.59001512859304</v>
      </c>
      <c r="CP30" s="12">
        <v>105</v>
      </c>
      <c r="CQ30" s="12">
        <v>0</v>
      </c>
      <c r="CR30" s="13">
        <f t="shared" si="29"/>
        <v>0</v>
      </c>
      <c r="CS30" s="12">
        <v>0</v>
      </c>
      <c r="CT30" s="12">
        <v>0</v>
      </c>
      <c r="CU30" s="13">
        <f t="shared" si="30"/>
        <v>0</v>
      </c>
      <c r="CV30" s="12">
        <v>0</v>
      </c>
      <c r="CW30" s="12">
        <v>95</v>
      </c>
      <c r="CX30" s="13">
        <f t="shared" si="31"/>
        <v>14.37216338880484</v>
      </c>
      <c r="CY30" s="12">
        <v>182</v>
      </c>
      <c r="CZ30" s="12">
        <v>4</v>
      </c>
      <c r="DA30" s="13">
        <f t="shared" si="32"/>
        <v>0.6051437216338881</v>
      </c>
      <c r="DB30" s="12">
        <v>4</v>
      </c>
      <c r="DC30" s="12">
        <v>0</v>
      </c>
      <c r="DD30" s="13">
        <f t="shared" si="33"/>
        <v>0</v>
      </c>
      <c r="DE30" s="12">
        <v>0</v>
      </c>
      <c r="DF30" s="37" t="s">
        <v>366</v>
      </c>
      <c r="DG30" s="12">
        <v>1</v>
      </c>
      <c r="DH30" s="13">
        <f t="shared" si="34"/>
        <v>0.15128593040847202</v>
      </c>
      <c r="DI30" s="12">
        <v>1</v>
      </c>
      <c r="DJ30" s="12">
        <v>75</v>
      </c>
      <c r="DK30" s="13">
        <f t="shared" si="35"/>
        <v>11.346444780635402</v>
      </c>
      <c r="DL30" s="12">
        <v>88</v>
      </c>
      <c r="DM30" s="12">
        <v>95</v>
      </c>
      <c r="DN30" s="13">
        <f t="shared" si="36"/>
        <v>14.37216338880484</v>
      </c>
      <c r="DO30" s="12">
        <v>168</v>
      </c>
      <c r="DP30" s="12">
        <v>2</v>
      </c>
      <c r="DQ30" s="13">
        <f t="shared" si="37"/>
        <v>0.30257186081694404</v>
      </c>
      <c r="DR30" s="12">
        <v>2</v>
      </c>
      <c r="DS30" s="12">
        <v>0</v>
      </c>
      <c r="DT30" s="13">
        <f t="shared" si="38"/>
        <v>0</v>
      </c>
      <c r="DU30" s="12">
        <v>0</v>
      </c>
      <c r="DV30" s="12">
        <v>3</v>
      </c>
      <c r="DW30" s="13">
        <f t="shared" si="39"/>
        <v>0.45385779122541603</v>
      </c>
      <c r="DX30" s="12">
        <v>8</v>
      </c>
      <c r="DY30" s="12">
        <v>0</v>
      </c>
      <c r="DZ30" s="13">
        <f t="shared" si="40"/>
        <v>0</v>
      </c>
      <c r="EA30" s="12">
        <v>0</v>
      </c>
      <c r="EB30" s="37" t="s">
        <v>366</v>
      </c>
      <c r="EC30" s="12">
        <v>0</v>
      </c>
      <c r="ED30" s="13">
        <f t="shared" si="41"/>
        <v>0</v>
      </c>
      <c r="EE30" s="12">
        <v>0</v>
      </c>
      <c r="EF30" s="12">
        <v>0</v>
      </c>
      <c r="EG30" s="13">
        <f t="shared" si="42"/>
        <v>0</v>
      </c>
      <c r="EH30" s="12">
        <v>0</v>
      </c>
      <c r="EI30" s="12">
        <v>0</v>
      </c>
      <c r="EJ30" s="13">
        <f t="shared" si="43"/>
        <v>0</v>
      </c>
      <c r="EK30" s="12">
        <v>0</v>
      </c>
      <c r="EL30" s="12">
        <v>2</v>
      </c>
      <c r="EM30" s="13">
        <f t="shared" si="44"/>
        <v>0.30257186081694404</v>
      </c>
      <c r="EN30" s="12">
        <v>2</v>
      </c>
      <c r="EO30" s="12">
        <v>0</v>
      </c>
      <c r="EP30" s="13">
        <f t="shared" si="45"/>
        <v>0</v>
      </c>
      <c r="EQ30" s="12">
        <v>0</v>
      </c>
      <c r="ER30" s="12">
        <v>45</v>
      </c>
      <c r="ES30" s="13">
        <f t="shared" si="46"/>
        <v>6.80786686838124</v>
      </c>
      <c r="ET30" s="12">
        <v>45</v>
      </c>
      <c r="EU30" s="12">
        <v>2</v>
      </c>
      <c r="EV30" s="13">
        <f t="shared" si="47"/>
        <v>0.30257186081694404</v>
      </c>
      <c r="EW30" s="12">
        <v>2</v>
      </c>
    </row>
    <row r="31" spans="1:153" ht="11.25" customHeight="1">
      <c r="A31" s="37" t="s">
        <v>367</v>
      </c>
      <c r="B31" s="12">
        <v>2268</v>
      </c>
      <c r="C31" s="12">
        <f t="shared" si="48"/>
        <v>5733</v>
      </c>
      <c r="D31" s="12">
        <v>1285</v>
      </c>
      <c r="E31" s="13">
        <f t="shared" si="0"/>
        <v>56.657848324514994</v>
      </c>
      <c r="F31" s="12">
        <f t="shared" si="49"/>
        <v>3601</v>
      </c>
      <c r="G31" s="12">
        <v>408</v>
      </c>
      <c r="H31" s="13">
        <f t="shared" si="1"/>
        <v>17.989417989417987</v>
      </c>
      <c r="I31" s="12">
        <v>516</v>
      </c>
      <c r="J31" s="12">
        <v>102</v>
      </c>
      <c r="K31" s="13">
        <f t="shared" si="2"/>
        <v>4.497354497354497</v>
      </c>
      <c r="L31" s="12">
        <v>104</v>
      </c>
      <c r="M31" s="12">
        <v>9</v>
      </c>
      <c r="N31" s="13">
        <f t="shared" si="3"/>
        <v>0.3968253968253968</v>
      </c>
      <c r="O31" s="12">
        <v>13</v>
      </c>
      <c r="P31" s="12">
        <v>64</v>
      </c>
      <c r="Q31" s="13">
        <f t="shared" si="4"/>
        <v>2.821869488536155</v>
      </c>
      <c r="R31" s="12">
        <v>65</v>
      </c>
      <c r="S31" s="12">
        <v>524</v>
      </c>
      <c r="T31" s="13">
        <f t="shared" si="5"/>
        <v>23.10405643738977</v>
      </c>
      <c r="U31" s="12">
        <v>771</v>
      </c>
      <c r="V31" s="37" t="s">
        <v>367</v>
      </c>
      <c r="W31" s="12">
        <v>23</v>
      </c>
      <c r="X31" s="13">
        <f t="shared" si="6"/>
        <v>1.0141093474426808</v>
      </c>
      <c r="Y31" s="12">
        <v>23</v>
      </c>
      <c r="Z31" s="12">
        <v>80</v>
      </c>
      <c r="AA31" s="13">
        <f t="shared" si="7"/>
        <v>3.527336860670194</v>
      </c>
      <c r="AB31" s="12">
        <v>91</v>
      </c>
      <c r="AC31" s="12">
        <v>11</v>
      </c>
      <c r="AD31" s="13">
        <f t="shared" si="8"/>
        <v>0.48500881834215165</v>
      </c>
      <c r="AE31" s="12">
        <v>13</v>
      </c>
      <c r="AF31" s="12">
        <v>124</v>
      </c>
      <c r="AG31" s="13">
        <f t="shared" si="9"/>
        <v>5.467372134038801</v>
      </c>
      <c r="AH31" s="12">
        <v>134</v>
      </c>
      <c r="AI31" s="12">
        <v>188</v>
      </c>
      <c r="AJ31" s="13">
        <f t="shared" si="10"/>
        <v>8.289241622574956</v>
      </c>
      <c r="AK31" s="12">
        <v>225</v>
      </c>
      <c r="AL31" s="12">
        <v>11</v>
      </c>
      <c r="AM31" s="13">
        <f t="shared" si="11"/>
        <v>0.48500881834215165</v>
      </c>
      <c r="AN31" s="12">
        <v>13</v>
      </c>
      <c r="AO31" s="12">
        <v>2</v>
      </c>
      <c r="AP31" s="13">
        <f t="shared" si="12"/>
        <v>0.08818342151675485</v>
      </c>
      <c r="AQ31" s="12">
        <v>2</v>
      </c>
      <c r="AR31" s="37" t="s">
        <v>367</v>
      </c>
      <c r="AS31" s="12">
        <v>0</v>
      </c>
      <c r="AT31" s="13">
        <f t="shared" si="13"/>
        <v>0</v>
      </c>
      <c r="AU31" s="12">
        <v>0</v>
      </c>
      <c r="AV31" s="12">
        <v>478</v>
      </c>
      <c r="AW31" s="13">
        <f t="shared" si="14"/>
        <v>21.075837742504408</v>
      </c>
      <c r="AX31" s="12">
        <v>662</v>
      </c>
      <c r="AY31" s="12">
        <v>106</v>
      </c>
      <c r="AZ31" s="13">
        <f t="shared" si="15"/>
        <v>4.673721340388007</v>
      </c>
      <c r="BA31" s="12">
        <v>111</v>
      </c>
      <c r="BB31" s="12">
        <v>1</v>
      </c>
      <c r="BC31" s="13">
        <f t="shared" si="16"/>
        <v>0.04409171075837742</v>
      </c>
      <c r="BD31" s="12">
        <v>1</v>
      </c>
      <c r="BE31" s="12">
        <v>1</v>
      </c>
      <c r="BF31" s="13">
        <f t="shared" si="17"/>
        <v>0.04409171075837742</v>
      </c>
      <c r="BG31" s="12">
        <v>1</v>
      </c>
      <c r="BH31" s="12">
        <v>25</v>
      </c>
      <c r="BI31" s="13">
        <f t="shared" si="18"/>
        <v>1.1022927689594355</v>
      </c>
      <c r="BJ31" s="12">
        <v>29</v>
      </c>
      <c r="BK31" s="12">
        <v>0</v>
      </c>
      <c r="BL31" s="13">
        <f t="shared" si="19"/>
        <v>0</v>
      </c>
      <c r="BM31" s="12">
        <v>0</v>
      </c>
      <c r="BN31" s="37" t="s">
        <v>367</v>
      </c>
      <c r="BO31" s="12">
        <v>1</v>
      </c>
      <c r="BP31" s="13">
        <f t="shared" si="20"/>
        <v>0.04409171075837742</v>
      </c>
      <c r="BQ31" s="12">
        <v>1</v>
      </c>
      <c r="BR31" s="12">
        <v>3</v>
      </c>
      <c r="BS31" s="13">
        <f t="shared" si="21"/>
        <v>0.13227513227513227</v>
      </c>
      <c r="BT31" s="12">
        <v>3</v>
      </c>
      <c r="BU31" s="12">
        <v>201</v>
      </c>
      <c r="BV31" s="13">
        <f>IF(BU31&gt;$B31,999,IF($B31=0,0,BU31/$B31*100))</f>
        <v>8.862433862433862</v>
      </c>
      <c r="BW31" s="12">
        <v>228</v>
      </c>
      <c r="BX31" s="12">
        <v>105</v>
      </c>
      <c r="BY31" s="13">
        <f t="shared" si="23"/>
        <v>4.62962962962963</v>
      </c>
      <c r="BZ31" s="12">
        <v>134</v>
      </c>
      <c r="CA31" s="12">
        <v>1</v>
      </c>
      <c r="CB31" s="13">
        <f t="shared" si="24"/>
        <v>0.04409171075837742</v>
      </c>
      <c r="CC31" s="12">
        <v>1</v>
      </c>
      <c r="CD31" s="12">
        <v>2</v>
      </c>
      <c r="CE31" s="13">
        <f t="shared" si="25"/>
        <v>0.08818342151675485</v>
      </c>
      <c r="CF31" s="12">
        <v>2</v>
      </c>
      <c r="CG31" s="12">
        <v>1</v>
      </c>
      <c r="CH31" s="13">
        <f t="shared" si="26"/>
        <v>0.04409171075837742</v>
      </c>
      <c r="CI31" s="12">
        <v>1</v>
      </c>
      <c r="CJ31" s="37" t="s">
        <v>367</v>
      </c>
      <c r="CK31" s="12">
        <v>0</v>
      </c>
      <c r="CL31" s="13">
        <f t="shared" si="27"/>
        <v>0</v>
      </c>
      <c r="CM31" s="12">
        <v>0</v>
      </c>
      <c r="CN31" s="12">
        <v>320</v>
      </c>
      <c r="CO31" s="13">
        <f t="shared" si="28"/>
        <v>14.109347442680775</v>
      </c>
      <c r="CP31" s="12">
        <v>457</v>
      </c>
      <c r="CQ31" s="12">
        <v>0</v>
      </c>
      <c r="CR31" s="13">
        <f t="shared" si="29"/>
        <v>0</v>
      </c>
      <c r="CS31" s="12">
        <v>0</v>
      </c>
      <c r="CT31" s="12">
        <v>0</v>
      </c>
      <c r="CU31" s="13">
        <f t="shared" si="30"/>
        <v>0</v>
      </c>
      <c r="CV31" s="12">
        <v>0</v>
      </c>
      <c r="CW31" s="12">
        <v>236</v>
      </c>
      <c r="CX31" s="13">
        <f t="shared" si="31"/>
        <v>10.405643738977071</v>
      </c>
      <c r="CY31" s="12">
        <v>420</v>
      </c>
      <c r="CZ31" s="12">
        <v>47</v>
      </c>
      <c r="DA31" s="13">
        <f t="shared" si="32"/>
        <v>2.072310405643739</v>
      </c>
      <c r="DB31" s="12">
        <v>47</v>
      </c>
      <c r="DC31" s="12">
        <v>0</v>
      </c>
      <c r="DD31" s="13">
        <f t="shared" si="33"/>
        <v>0</v>
      </c>
      <c r="DE31" s="12">
        <v>0</v>
      </c>
      <c r="DF31" s="37" t="s">
        <v>367</v>
      </c>
      <c r="DG31" s="12">
        <v>8</v>
      </c>
      <c r="DH31" s="13">
        <f t="shared" si="34"/>
        <v>0.3527336860670194</v>
      </c>
      <c r="DI31" s="12">
        <v>8</v>
      </c>
      <c r="DJ31" s="12">
        <v>418</v>
      </c>
      <c r="DK31" s="13">
        <f t="shared" si="35"/>
        <v>18.430335097001763</v>
      </c>
      <c r="DL31" s="12">
        <v>509</v>
      </c>
      <c r="DM31" s="12">
        <v>451</v>
      </c>
      <c r="DN31" s="13">
        <f t="shared" si="36"/>
        <v>19.88536155202822</v>
      </c>
      <c r="DO31" s="12">
        <v>749</v>
      </c>
      <c r="DP31" s="12">
        <v>10</v>
      </c>
      <c r="DQ31" s="13">
        <f t="shared" si="37"/>
        <v>0.4409171075837742</v>
      </c>
      <c r="DR31" s="12">
        <v>10</v>
      </c>
      <c r="DS31" s="12">
        <v>8</v>
      </c>
      <c r="DT31" s="13">
        <f t="shared" si="38"/>
        <v>0.3527336860670194</v>
      </c>
      <c r="DU31" s="12">
        <v>8</v>
      </c>
      <c r="DV31" s="12">
        <v>6</v>
      </c>
      <c r="DW31" s="13">
        <f t="shared" si="39"/>
        <v>0.26455026455026454</v>
      </c>
      <c r="DX31" s="12">
        <v>12</v>
      </c>
      <c r="DY31" s="12">
        <v>0</v>
      </c>
      <c r="DZ31" s="13">
        <f t="shared" si="40"/>
        <v>0</v>
      </c>
      <c r="EA31" s="12">
        <v>0</v>
      </c>
      <c r="EB31" s="37" t="s">
        <v>367</v>
      </c>
      <c r="EC31" s="12">
        <v>0</v>
      </c>
      <c r="ED31" s="13">
        <f t="shared" si="41"/>
        <v>0</v>
      </c>
      <c r="EE31" s="12">
        <v>0</v>
      </c>
      <c r="EF31" s="12">
        <v>0</v>
      </c>
      <c r="EG31" s="13">
        <f t="shared" si="42"/>
        <v>0</v>
      </c>
      <c r="EH31" s="12">
        <v>0</v>
      </c>
      <c r="EI31" s="12">
        <v>0</v>
      </c>
      <c r="EJ31" s="13">
        <f t="shared" si="43"/>
        <v>0</v>
      </c>
      <c r="EK31" s="12">
        <v>0</v>
      </c>
      <c r="EL31" s="12">
        <v>46</v>
      </c>
      <c r="EM31" s="13">
        <f t="shared" si="44"/>
        <v>2.0282186948853616</v>
      </c>
      <c r="EN31" s="12">
        <v>46</v>
      </c>
      <c r="EO31" s="12">
        <v>0</v>
      </c>
      <c r="EP31" s="13">
        <f t="shared" si="45"/>
        <v>0</v>
      </c>
      <c r="EQ31" s="12">
        <v>0</v>
      </c>
      <c r="ER31" s="12">
        <v>313</v>
      </c>
      <c r="ES31" s="13">
        <f t="shared" si="46"/>
        <v>13.800705467372135</v>
      </c>
      <c r="ET31" s="12">
        <v>313</v>
      </c>
      <c r="EU31" s="12">
        <v>10</v>
      </c>
      <c r="EV31" s="13">
        <f t="shared" si="47"/>
        <v>0.4409171075837742</v>
      </c>
      <c r="EW31" s="12">
        <v>10</v>
      </c>
    </row>
    <row r="32" spans="1:153" ht="11.25" customHeight="1">
      <c r="A32" s="37" t="s">
        <v>368</v>
      </c>
      <c r="B32" s="12">
        <v>587</v>
      </c>
      <c r="C32" s="12">
        <f t="shared" si="48"/>
        <v>1372</v>
      </c>
      <c r="D32" s="12">
        <v>320</v>
      </c>
      <c r="E32" s="13">
        <f t="shared" si="0"/>
        <v>54.5144804088586</v>
      </c>
      <c r="F32" s="12">
        <f t="shared" si="49"/>
        <v>901</v>
      </c>
      <c r="G32" s="12">
        <v>82</v>
      </c>
      <c r="H32" s="13">
        <f t="shared" si="1"/>
        <v>13.969335604770016</v>
      </c>
      <c r="I32" s="12">
        <v>104</v>
      </c>
      <c r="J32" s="12">
        <v>16</v>
      </c>
      <c r="K32" s="13">
        <f t="shared" si="2"/>
        <v>2.72572402044293</v>
      </c>
      <c r="L32" s="12">
        <v>18</v>
      </c>
      <c r="M32" s="12">
        <v>6</v>
      </c>
      <c r="N32" s="13">
        <f t="shared" si="3"/>
        <v>1.0221465076660987</v>
      </c>
      <c r="O32" s="12">
        <v>9</v>
      </c>
      <c r="P32" s="12">
        <v>29</v>
      </c>
      <c r="Q32" s="13">
        <f t="shared" si="4"/>
        <v>4.940374787052811</v>
      </c>
      <c r="R32" s="12">
        <v>30</v>
      </c>
      <c r="S32" s="12">
        <v>108</v>
      </c>
      <c r="T32" s="13">
        <f t="shared" si="5"/>
        <v>18.39863713798978</v>
      </c>
      <c r="U32" s="12">
        <v>152</v>
      </c>
      <c r="V32" s="37" t="s">
        <v>368</v>
      </c>
      <c r="W32" s="12">
        <v>10</v>
      </c>
      <c r="X32" s="13">
        <f t="shared" si="6"/>
        <v>1.7035775127768313</v>
      </c>
      <c r="Y32" s="12">
        <v>10</v>
      </c>
      <c r="Z32" s="12">
        <v>11</v>
      </c>
      <c r="AA32" s="13">
        <f t="shared" si="7"/>
        <v>1.8739352640545146</v>
      </c>
      <c r="AB32" s="12">
        <v>15</v>
      </c>
      <c r="AC32" s="12">
        <v>2</v>
      </c>
      <c r="AD32" s="13">
        <f t="shared" si="8"/>
        <v>0.34071550255536626</v>
      </c>
      <c r="AE32" s="12">
        <v>2</v>
      </c>
      <c r="AF32" s="12">
        <v>33</v>
      </c>
      <c r="AG32" s="13">
        <f t="shared" si="9"/>
        <v>5.621805792163544</v>
      </c>
      <c r="AH32" s="12">
        <v>35</v>
      </c>
      <c r="AI32" s="12">
        <v>44</v>
      </c>
      <c r="AJ32" s="13">
        <f t="shared" si="10"/>
        <v>7.495741056218058</v>
      </c>
      <c r="AK32" s="12">
        <v>52</v>
      </c>
      <c r="AL32" s="12">
        <v>0</v>
      </c>
      <c r="AM32" s="13">
        <f t="shared" si="11"/>
        <v>0</v>
      </c>
      <c r="AN32" s="12">
        <v>0</v>
      </c>
      <c r="AO32" s="12">
        <v>0</v>
      </c>
      <c r="AP32" s="13">
        <f t="shared" si="12"/>
        <v>0</v>
      </c>
      <c r="AQ32" s="12">
        <v>0</v>
      </c>
      <c r="AR32" s="37" t="s">
        <v>368</v>
      </c>
      <c r="AS32" s="12">
        <v>0</v>
      </c>
      <c r="AT32" s="13">
        <f t="shared" si="13"/>
        <v>0</v>
      </c>
      <c r="AU32" s="12">
        <v>0</v>
      </c>
      <c r="AV32" s="12">
        <v>121</v>
      </c>
      <c r="AW32" s="13">
        <f t="shared" si="14"/>
        <v>20.61328790459966</v>
      </c>
      <c r="AX32" s="12">
        <v>177</v>
      </c>
      <c r="AY32" s="12">
        <v>26</v>
      </c>
      <c r="AZ32" s="13">
        <f t="shared" si="15"/>
        <v>4.429301533219761</v>
      </c>
      <c r="BA32" s="12">
        <v>28</v>
      </c>
      <c r="BB32" s="12">
        <v>1</v>
      </c>
      <c r="BC32" s="13">
        <f t="shared" si="16"/>
        <v>0.17035775127768313</v>
      </c>
      <c r="BD32" s="12">
        <v>1</v>
      </c>
      <c r="BE32" s="12">
        <v>1</v>
      </c>
      <c r="BF32" s="13">
        <f t="shared" si="17"/>
        <v>0.17035775127768313</v>
      </c>
      <c r="BG32" s="12">
        <v>1</v>
      </c>
      <c r="BH32" s="12">
        <v>22</v>
      </c>
      <c r="BI32" s="13">
        <f t="shared" si="18"/>
        <v>3.747870528109029</v>
      </c>
      <c r="BJ32" s="12">
        <v>29</v>
      </c>
      <c r="BK32" s="12">
        <v>0</v>
      </c>
      <c r="BL32" s="13">
        <f t="shared" si="19"/>
        <v>0</v>
      </c>
      <c r="BM32" s="12">
        <v>0</v>
      </c>
      <c r="BN32" s="37" t="s">
        <v>368</v>
      </c>
      <c r="BO32" s="12">
        <v>0</v>
      </c>
      <c r="BP32" s="13">
        <f t="shared" si="20"/>
        <v>0</v>
      </c>
      <c r="BQ32" s="12">
        <v>0</v>
      </c>
      <c r="BR32" s="12">
        <v>1</v>
      </c>
      <c r="BS32" s="13">
        <f t="shared" si="21"/>
        <v>0.17035775127768313</v>
      </c>
      <c r="BT32" s="12">
        <v>1</v>
      </c>
      <c r="BU32" s="12">
        <v>58</v>
      </c>
      <c r="BV32" s="13">
        <f t="shared" si="22"/>
        <v>9.880749574105621</v>
      </c>
      <c r="BW32" s="12">
        <v>68</v>
      </c>
      <c r="BX32" s="12">
        <v>45</v>
      </c>
      <c r="BY32" s="13">
        <f t="shared" si="23"/>
        <v>7.666098807495741</v>
      </c>
      <c r="BZ32" s="12">
        <v>63</v>
      </c>
      <c r="CA32" s="12">
        <v>0</v>
      </c>
      <c r="CB32" s="13">
        <f t="shared" si="24"/>
        <v>0</v>
      </c>
      <c r="CC32" s="12">
        <v>0</v>
      </c>
      <c r="CD32" s="12">
        <v>0</v>
      </c>
      <c r="CE32" s="13">
        <f t="shared" si="25"/>
        <v>0</v>
      </c>
      <c r="CF32" s="12">
        <v>0</v>
      </c>
      <c r="CG32" s="12">
        <v>0</v>
      </c>
      <c r="CH32" s="13">
        <f t="shared" si="26"/>
        <v>0</v>
      </c>
      <c r="CI32" s="12">
        <v>0</v>
      </c>
      <c r="CJ32" s="37" t="s">
        <v>368</v>
      </c>
      <c r="CK32" s="12">
        <v>0</v>
      </c>
      <c r="CL32" s="13">
        <f t="shared" si="27"/>
        <v>0</v>
      </c>
      <c r="CM32" s="12">
        <v>0</v>
      </c>
      <c r="CN32" s="12">
        <v>70</v>
      </c>
      <c r="CO32" s="13">
        <f t="shared" si="28"/>
        <v>11.925042589437819</v>
      </c>
      <c r="CP32" s="12">
        <v>106</v>
      </c>
      <c r="CQ32" s="12">
        <v>0</v>
      </c>
      <c r="CR32" s="13">
        <f t="shared" si="29"/>
        <v>0</v>
      </c>
      <c r="CS32" s="12">
        <v>0</v>
      </c>
      <c r="CT32" s="12">
        <v>0</v>
      </c>
      <c r="CU32" s="13">
        <f t="shared" si="30"/>
        <v>0</v>
      </c>
      <c r="CV32" s="12">
        <v>0</v>
      </c>
      <c r="CW32" s="12">
        <v>89</v>
      </c>
      <c r="CX32" s="13">
        <f t="shared" si="31"/>
        <v>15.1618398637138</v>
      </c>
      <c r="CY32" s="12">
        <v>143</v>
      </c>
      <c r="CZ32" s="12">
        <v>3</v>
      </c>
      <c r="DA32" s="13">
        <f t="shared" si="32"/>
        <v>0.5110732538330494</v>
      </c>
      <c r="DB32" s="12">
        <v>3</v>
      </c>
      <c r="DC32" s="12">
        <v>0</v>
      </c>
      <c r="DD32" s="13">
        <f t="shared" si="33"/>
        <v>0</v>
      </c>
      <c r="DE32" s="12">
        <v>0</v>
      </c>
      <c r="DF32" s="37" t="s">
        <v>368</v>
      </c>
      <c r="DG32" s="12">
        <v>1</v>
      </c>
      <c r="DH32" s="13">
        <f t="shared" si="34"/>
        <v>0.17035775127768313</v>
      </c>
      <c r="DI32" s="12">
        <v>1</v>
      </c>
      <c r="DJ32" s="12">
        <v>87</v>
      </c>
      <c r="DK32" s="13">
        <f t="shared" si="35"/>
        <v>14.821124361158432</v>
      </c>
      <c r="DL32" s="12">
        <v>112</v>
      </c>
      <c r="DM32" s="12">
        <v>101</v>
      </c>
      <c r="DN32" s="13">
        <f t="shared" si="36"/>
        <v>17.206132879045995</v>
      </c>
      <c r="DO32" s="12">
        <v>170</v>
      </c>
      <c r="DP32" s="12">
        <v>1</v>
      </c>
      <c r="DQ32" s="13">
        <f t="shared" si="37"/>
        <v>0.17035775127768313</v>
      </c>
      <c r="DR32" s="12">
        <v>1</v>
      </c>
      <c r="DS32" s="12">
        <v>0</v>
      </c>
      <c r="DT32" s="13">
        <f t="shared" si="38"/>
        <v>0</v>
      </c>
      <c r="DU32" s="12">
        <v>0</v>
      </c>
      <c r="DV32" s="12">
        <v>0</v>
      </c>
      <c r="DW32" s="13">
        <f t="shared" si="39"/>
        <v>0</v>
      </c>
      <c r="DX32" s="12">
        <v>0</v>
      </c>
      <c r="DY32" s="12">
        <v>0</v>
      </c>
      <c r="DZ32" s="13">
        <f t="shared" si="40"/>
        <v>0</v>
      </c>
      <c r="EA32" s="12">
        <v>0</v>
      </c>
      <c r="EB32" s="37" t="s">
        <v>368</v>
      </c>
      <c r="EC32" s="12">
        <v>0</v>
      </c>
      <c r="ED32" s="13">
        <f t="shared" si="41"/>
        <v>0</v>
      </c>
      <c r="EE32" s="12">
        <v>0</v>
      </c>
      <c r="EF32" s="12">
        <v>0</v>
      </c>
      <c r="EG32" s="13">
        <f t="shared" si="42"/>
        <v>0</v>
      </c>
      <c r="EH32" s="12">
        <v>0</v>
      </c>
      <c r="EI32" s="12">
        <v>0</v>
      </c>
      <c r="EJ32" s="13">
        <f t="shared" si="43"/>
        <v>0</v>
      </c>
      <c r="EK32" s="12">
        <v>0</v>
      </c>
      <c r="EL32" s="12">
        <v>3</v>
      </c>
      <c r="EM32" s="13">
        <f t="shared" si="44"/>
        <v>0.5110732538330494</v>
      </c>
      <c r="EN32" s="12">
        <v>3</v>
      </c>
      <c r="EO32" s="12">
        <v>0</v>
      </c>
      <c r="EP32" s="13">
        <f t="shared" si="45"/>
        <v>0</v>
      </c>
      <c r="EQ32" s="12">
        <v>0</v>
      </c>
      <c r="ER32" s="12">
        <v>36</v>
      </c>
      <c r="ES32" s="13">
        <f t="shared" si="46"/>
        <v>6.132879045996593</v>
      </c>
      <c r="ET32" s="12">
        <v>36</v>
      </c>
      <c r="EU32" s="12">
        <v>2</v>
      </c>
      <c r="EV32" s="13">
        <f t="shared" si="47"/>
        <v>0.34071550255536626</v>
      </c>
      <c r="EW32" s="12">
        <v>2</v>
      </c>
    </row>
    <row r="33" spans="1:153" ht="11.25" customHeight="1">
      <c r="A33" s="36" t="s">
        <v>369</v>
      </c>
      <c r="B33" s="12">
        <v>627</v>
      </c>
      <c r="C33" s="12">
        <f t="shared" si="48"/>
        <v>1308</v>
      </c>
      <c r="D33" s="12">
        <v>365</v>
      </c>
      <c r="E33" s="13">
        <f t="shared" si="0"/>
        <v>58.21371610845295</v>
      </c>
      <c r="F33" s="12">
        <f t="shared" si="49"/>
        <v>861</v>
      </c>
      <c r="G33" s="12">
        <v>84</v>
      </c>
      <c r="H33" s="13">
        <f t="shared" si="1"/>
        <v>13.397129186602871</v>
      </c>
      <c r="I33" s="12">
        <v>102</v>
      </c>
      <c r="J33" s="12">
        <v>19</v>
      </c>
      <c r="K33" s="13">
        <f t="shared" si="2"/>
        <v>3.0303030303030303</v>
      </c>
      <c r="L33" s="12">
        <v>22</v>
      </c>
      <c r="M33" s="12">
        <v>5</v>
      </c>
      <c r="N33" s="13">
        <f t="shared" si="3"/>
        <v>0.7974481658692184</v>
      </c>
      <c r="O33" s="12">
        <v>5</v>
      </c>
      <c r="P33" s="12">
        <v>22</v>
      </c>
      <c r="Q33" s="13">
        <f t="shared" si="4"/>
        <v>3.508771929824561</v>
      </c>
      <c r="R33" s="12">
        <v>22</v>
      </c>
      <c r="S33" s="12">
        <v>103</v>
      </c>
      <c r="T33" s="13">
        <f t="shared" si="5"/>
        <v>16.427432216905903</v>
      </c>
      <c r="U33" s="12">
        <v>134</v>
      </c>
      <c r="V33" s="36" t="s">
        <v>369</v>
      </c>
      <c r="W33" s="12">
        <v>10</v>
      </c>
      <c r="X33" s="13">
        <f t="shared" si="6"/>
        <v>1.5948963317384368</v>
      </c>
      <c r="Y33" s="12">
        <v>13</v>
      </c>
      <c r="Z33" s="12">
        <v>7</v>
      </c>
      <c r="AA33" s="13">
        <f t="shared" si="7"/>
        <v>1.1164274322169059</v>
      </c>
      <c r="AB33" s="12">
        <v>8</v>
      </c>
      <c r="AC33" s="12">
        <v>4</v>
      </c>
      <c r="AD33" s="13">
        <f t="shared" si="8"/>
        <v>0.6379585326953748</v>
      </c>
      <c r="AE33" s="12">
        <v>4</v>
      </c>
      <c r="AF33" s="12">
        <v>48</v>
      </c>
      <c r="AG33" s="13">
        <f t="shared" si="9"/>
        <v>7.655502392344498</v>
      </c>
      <c r="AH33" s="12">
        <v>56</v>
      </c>
      <c r="AI33" s="12">
        <v>52</v>
      </c>
      <c r="AJ33" s="13">
        <f t="shared" si="10"/>
        <v>8.293460925039872</v>
      </c>
      <c r="AK33" s="12">
        <v>62</v>
      </c>
      <c r="AL33" s="12">
        <v>4</v>
      </c>
      <c r="AM33" s="13">
        <f t="shared" si="11"/>
        <v>0.6379585326953748</v>
      </c>
      <c r="AN33" s="12">
        <v>6</v>
      </c>
      <c r="AO33" s="12">
        <v>1</v>
      </c>
      <c r="AP33" s="13">
        <f t="shared" si="12"/>
        <v>0.1594896331738437</v>
      </c>
      <c r="AQ33" s="12">
        <v>1</v>
      </c>
      <c r="AR33" s="36" t="s">
        <v>369</v>
      </c>
      <c r="AS33" s="12">
        <v>0</v>
      </c>
      <c r="AT33" s="13">
        <f t="shared" si="13"/>
        <v>0</v>
      </c>
      <c r="AU33" s="12">
        <v>0</v>
      </c>
      <c r="AV33" s="12">
        <v>110</v>
      </c>
      <c r="AW33" s="13">
        <f t="shared" si="14"/>
        <v>17.543859649122805</v>
      </c>
      <c r="AX33" s="12">
        <v>127</v>
      </c>
      <c r="AY33" s="12">
        <v>48</v>
      </c>
      <c r="AZ33" s="13">
        <f t="shared" si="15"/>
        <v>7.655502392344498</v>
      </c>
      <c r="BA33" s="12">
        <v>50</v>
      </c>
      <c r="BB33" s="12">
        <v>1</v>
      </c>
      <c r="BC33" s="13">
        <f t="shared" si="16"/>
        <v>0.1594896331738437</v>
      </c>
      <c r="BD33" s="12">
        <v>1</v>
      </c>
      <c r="BE33" s="12">
        <v>1</v>
      </c>
      <c r="BF33" s="13">
        <f t="shared" si="17"/>
        <v>0.1594896331738437</v>
      </c>
      <c r="BG33" s="12">
        <v>1</v>
      </c>
      <c r="BH33" s="12">
        <v>19</v>
      </c>
      <c r="BI33" s="13">
        <f t="shared" si="18"/>
        <v>3.0303030303030303</v>
      </c>
      <c r="BJ33" s="12">
        <v>23</v>
      </c>
      <c r="BK33" s="12">
        <v>0</v>
      </c>
      <c r="BL33" s="13">
        <f t="shared" si="19"/>
        <v>0</v>
      </c>
      <c r="BM33" s="12">
        <v>0</v>
      </c>
      <c r="BN33" s="36" t="s">
        <v>369</v>
      </c>
      <c r="BO33" s="12">
        <v>0</v>
      </c>
      <c r="BP33" s="13">
        <f t="shared" si="20"/>
        <v>0</v>
      </c>
      <c r="BQ33" s="12">
        <v>0</v>
      </c>
      <c r="BR33" s="12">
        <v>1</v>
      </c>
      <c r="BS33" s="13">
        <f t="shared" si="21"/>
        <v>0.1594896331738437</v>
      </c>
      <c r="BT33" s="12">
        <v>1</v>
      </c>
      <c r="BU33" s="12">
        <v>54</v>
      </c>
      <c r="BV33" s="13">
        <f t="shared" si="22"/>
        <v>8.61244019138756</v>
      </c>
      <c r="BW33" s="12">
        <v>59</v>
      </c>
      <c r="BX33" s="12">
        <v>61</v>
      </c>
      <c r="BY33" s="13">
        <f t="shared" si="23"/>
        <v>9.728867623604467</v>
      </c>
      <c r="BZ33" s="12">
        <v>67</v>
      </c>
      <c r="CA33" s="12">
        <v>3</v>
      </c>
      <c r="CB33" s="13">
        <f t="shared" si="24"/>
        <v>0.4784688995215311</v>
      </c>
      <c r="CC33" s="12">
        <v>3</v>
      </c>
      <c r="CD33" s="12">
        <v>0</v>
      </c>
      <c r="CE33" s="13">
        <f t="shared" si="25"/>
        <v>0</v>
      </c>
      <c r="CF33" s="12">
        <v>0</v>
      </c>
      <c r="CG33" s="12">
        <v>0</v>
      </c>
      <c r="CH33" s="13">
        <f t="shared" si="26"/>
        <v>0</v>
      </c>
      <c r="CI33" s="12">
        <v>0</v>
      </c>
      <c r="CJ33" s="36" t="s">
        <v>369</v>
      </c>
      <c r="CK33" s="12">
        <v>0</v>
      </c>
      <c r="CL33" s="13">
        <f t="shared" si="27"/>
        <v>0</v>
      </c>
      <c r="CM33" s="12">
        <v>0</v>
      </c>
      <c r="CN33" s="12">
        <v>67</v>
      </c>
      <c r="CO33" s="13">
        <f t="shared" si="28"/>
        <v>10.685805422647528</v>
      </c>
      <c r="CP33" s="12">
        <v>94</v>
      </c>
      <c r="CQ33" s="12">
        <v>0</v>
      </c>
      <c r="CR33" s="13">
        <f t="shared" si="29"/>
        <v>0</v>
      </c>
      <c r="CS33" s="12">
        <v>0</v>
      </c>
      <c r="CT33" s="12">
        <v>0</v>
      </c>
      <c r="CU33" s="13">
        <f t="shared" si="30"/>
        <v>0</v>
      </c>
      <c r="CV33" s="12">
        <v>0</v>
      </c>
      <c r="CW33" s="12">
        <v>84</v>
      </c>
      <c r="CX33" s="13">
        <f t="shared" si="31"/>
        <v>13.397129186602871</v>
      </c>
      <c r="CY33" s="12">
        <v>140</v>
      </c>
      <c r="CZ33" s="12">
        <v>3</v>
      </c>
      <c r="DA33" s="13">
        <f t="shared" si="32"/>
        <v>0.4784688995215311</v>
      </c>
      <c r="DB33" s="12">
        <v>3</v>
      </c>
      <c r="DC33" s="12">
        <v>0</v>
      </c>
      <c r="DD33" s="13">
        <f t="shared" si="33"/>
        <v>0</v>
      </c>
      <c r="DE33" s="12">
        <v>0</v>
      </c>
      <c r="DF33" s="36" t="s">
        <v>369</v>
      </c>
      <c r="DG33" s="12">
        <v>1</v>
      </c>
      <c r="DH33" s="13">
        <f t="shared" si="34"/>
        <v>0.1594896331738437</v>
      </c>
      <c r="DI33" s="12">
        <v>1</v>
      </c>
      <c r="DJ33" s="12">
        <v>86</v>
      </c>
      <c r="DK33" s="13">
        <f t="shared" si="35"/>
        <v>13.716108452950559</v>
      </c>
      <c r="DL33" s="12">
        <v>111</v>
      </c>
      <c r="DM33" s="12">
        <v>88</v>
      </c>
      <c r="DN33" s="13">
        <f t="shared" si="36"/>
        <v>14.035087719298245</v>
      </c>
      <c r="DO33" s="12">
        <v>131</v>
      </c>
      <c r="DP33" s="12">
        <v>2</v>
      </c>
      <c r="DQ33" s="13">
        <f t="shared" si="37"/>
        <v>0.3189792663476874</v>
      </c>
      <c r="DR33" s="12">
        <v>2</v>
      </c>
      <c r="DS33" s="12">
        <v>0</v>
      </c>
      <c r="DT33" s="13">
        <f t="shared" si="38"/>
        <v>0</v>
      </c>
      <c r="DU33" s="12">
        <v>0</v>
      </c>
      <c r="DV33" s="12">
        <v>1</v>
      </c>
      <c r="DW33" s="13">
        <f t="shared" si="39"/>
        <v>0.1594896331738437</v>
      </c>
      <c r="DX33" s="12">
        <v>3</v>
      </c>
      <c r="DY33" s="12">
        <v>0</v>
      </c>
      <c r="DZ33" s="13">
        <f t="shared" si="40"/>
        <v>0</v>
      </c>
      <c r="EA33" s="12">
        <v>0</v>
      </c>
      <c r="EB33" s="36" t="s">
        <v>369</v>
      </c>
      <c r="EC33" s="12">
        <v>0</v>
      </c>
      <c r="ED33" s="13">
        <f t="shared" si="41"/>
        <v>0</v>
      </c>
      <c r="EE33" s="12">
        <v>0</v>
      </c>
      <c r="EF33" s="12">
        <v>0</v>
      </c>
      <c r="EG33" s="13">
        <f t="shared" si="42"/>
        <v>0</v>
      </c>
      <c r="EH33" s="12">
        <v>0</v>
      </c>
      <c r="EI33" s="12">
        <v>0</v>
      </c>
      <c r="EJ33" s="13">
        <f t="shared" si="43"/>
        <v>0</v>
      </c>
      <c r="EK33" s="12">
        <v>0</v>
      </c>
      <c r="EL33" s="12">
        <v>5</v>
      </c>
      <c r="EM33" s="13">
        <f t="shared" si="44"/>
        <v>0.7974481658692184</v>
      </c>
      <c r="EN33" s="12">
        <v>5</v>
      </c>
      <c r="EO33" s="12">
        <v>0</v>
      </c>
      <c r="EP33" s="13">
        <f t="shared" si="45"/>
        <v>0</v>
      </c>
      <c r="EQ33" s="12">
        <v>0</v>
      </c>
      <c r="ER33" s="12">
        <v>50</v>
      </c>
      <c r="ES33" s="13">
        <f t="shared" si="46"/>
        <v>7.974481658692185</v>
      </c>
      <c r="ET33" s="12">
        <v>50</v>
      </c>
      <c r="EU33" s="12">
        <v>1</v>
      </c>
      <c r="EV33" s="13">
        <f t="shared" si="47"/>
        <v>0.1594896331738437</v>
      </c>
      <c r="EW33" s="12">
        <v>1</v>
      </c>
    </row>
    <row r="34" spans="1:153" ht="11.25" customHeight="1">
      <c r="A34" s="36" t="s">
        <v>370</v>
      </c>
      <c r="B34" s="12">
        <v>147</v>
      </c>
      <c r="C34" s="12">
        <f t="shared" si="48"/>
        <v>459</v>
      </c>
      <c r="D34" s="12">
        <v>93</v>
      </c>
      <c r="E34" s="13">
        <f t="shared" si="0"/>
        <v>63.26530612244898</v>
      </c>
      <c r="F34" s="12">
        <f t="shared" si="49"/>
        <v>288</v>
      </c>
      <c r="G34" s="12">
        <v>45</v>
      </c>
      <c r="H34" s="13">
        <f t="shared" si="1"/>
        <v>30.612244897959183</v>
      </c>
      <c r="I34" s="12">
        <v>56</v>
      </c>
      <c r="J34" s="12">
        <v>9</v>
      </c>
      <c r="K34" s="13">
        <f t="shared" si="2"/>
        <v>6.122448979591836</v>
      </c>
      <c r="L34" s="12">
        <v>9</v>
      </c>
      <c r="M34" s="12">
        <v>3</v>
      </c>
      <c r="N34" s="13">
        <f t="shared" si="3"/>
        <v>2.0408163265306123</v>
      </c>
      <c r="O34" s="12">
        <v>3</v>
      </c>
      <c r="P34" s="12">
        <v>9</v>
      </c>
      <c r="Q34" s="13">
        <f t="shared" si="4"/>
        <v>6.122448979591836</v>
      </c>
      <c r="R34" s="12">
        <v>9</v>
      </c>
      <c r="S34" s="12">
        <v>33</v>
      </c>
      <c r="T34" s="13">
        <f t="shared" si="5"/>
        <v>22.448979591836736</v>
      </c>
      <c r="U34" s="12">
        <v>46</v>
      </c>
      <c r="V34" s="36" t="s">
        <v>370</v>
      </c>
      <c r="W34" s="12">
        <v>3</v>
      </c>
      <c r="X34" s="13">
        <f t="shared" si="6"/>
        <v>2.0408163265306123</v>
      </c>
      <c r="Y34" s="12">
        <v>3</v>
      </c>
      <c r="Z34" s="12">
        <v>3</v>
      </c>
      <c r="AA34" s="13">
        <f t="shared" si="7"/>
        <v>2.0408163265306123</v>
      </c>
      <c r="AB34" s="12">
        <v>3</v>
      </c>
      <c r="AC34" s="12">
        <v>2</v>
      </c>
      <c r="AD34" s="13">
        <f t="shared" si="8"/>
        <v>1.3605442176870748</v>
      </c>
      <c r="AE34" s="12">
        <v>2</v>
      </c>
      <c r="AF34" s="12">
        <v>11</v>
      </c>
      <c r="AG34" s="13">
        <f t="shared" si="9"/>
        <v>7.482993197278912</v>
      </c>
      <c r="AH34" s="12">
        <v>11</v>
      </c>
      <c r="AI34" s="12">
        <v>16</v>
      </c>
      <c r="AJ34" s="13">
        <f t="shared" si="10"/>
        <v>10.884353741496598</v>
      </c>
      <c r="AK34" s="12">
        <v>23</v>
      </c>
      <c r="AL34" s="12">
        <v>0</v>
      </c>
      <c r="AM34" s="13">
        <f t="shared" si="11"/>
        <v>0</v>
      </c>
      <c r="AN34" s="12">
        <v>0</v>
      </c>
      <c r="AO34" s="12">
        <v>0</v>
      </c>
      <c r="AP34" s="13">
        <f t="shared" si="12"/>
        <v>0</v>
      </c>
      <c r="AQ34" s="12">
        <v>0</v>
      </c>
      <c r="AR34" s="36" t="s">
        <v>370</v>
      </c>
      <c r="AS34" s="12">
        <v>0</v>
      </c>
      <c r="AT34" s="13">
        <f t="shared" si="13"/>
        <v>0</v>
      </c>
      <c r="AU34" s="12">
        <v>0</v>
      </c>
      <c r="AV34" s="12">
        <v>41</v>
      </c>
      <c r="AW34" s="13">
        <f t="shared" si="14"/>
        <v>27.89115646258503</v>
      </c>
      <c r="AX34" s="12">
        <v>48</v>
      </c>
      <c r="AY34" s="12">
        <v>7</v>
      </c>
      <c r="AZ34" s="13">
        <f t="shared" si="15"/>
        <v>4.761904761904762</v>
      </c>
      <c r="BA34" s="12">
        <v>8</v>
      </c>
      <c r="BB34" s="12">
        <v>0</v>
      </c>
      <c r="BC34" s="13">
        <f t="shared" si="16"/>
        <v>0</v>
      </c>
      <c r="BD34" s="12">
        <v>0</v>
      </c>
      <c r="BE34" s="12">
        <v>0</v>
      </c>
      <c r="BF34" s="13">
        <f t="shared" si="17"/>
        <v>0</v>
      </c>
      <c r="BG34" s="12">
        <v>0</v>
      </c>
      <c r="BH34" s="12">
        <v>0</v>
      </c>
      <c r="BI34" s="13">
        <f t="shared" si="18"/>
        <v>0</v>
      </c>
      <c r="BJ34" s="12">
        <v>0</v>
      </c>
      <c r="BK34" s="12">
        <v>0</v>
      </c>
      <c r="BL34" s="13">
        <f t="shared" si="19"/>
        <v>0</v>
      </c>
      <c r="BM34" s="12">
        <v>0</v>
      </c>
      <c r="BN34" s="36" t="s">
        <v>370</v>
      </c>
      <c r="BO34" s="12">
        <v>0</v>
      </c>
      <c r="BP34" s="13">
        <f t="shared" si="20"/>
        <v>0</v>
      </c>
      <c r="BQ34" s="12">
        <v>0</v>
      </c>
      <c r="BR34" s="12">
        <v>0</v>
      </c>
      <c r="BS34" s="13">
        <f t="shared" si="21"/>
        <v>0</v>
      </c>
      <c r="BT34" s="12">
        <v>0</v>
      </c>
      <c r="BU34" s="12">
        <v>24</v>
      </c>
      <c r="BV34" s="13">
        <f t="shared" si="22"/>
        <v>16.3265306122449</v>
      </c>
      <c r="BW34" s="12">
        <v>29</v>
      </c>
      <c r="BX34" s="12">
        <v>7</v>
      </c>
      <c r="BY34" s="13">
        <f t="shared" si="23"/>
        <v>4.761904761904762</v>
      </c>
      <c r="BZ34" s="12">
        <v>7</v>
      </c>
      <c r="CA34" s="12">
        <v>0</v>
      </c>
      <c r="CB34" s="13">
        <f t="shared" si="24"/>
        <v>0</v>
      </c>
      <c r="CC34" s="12">
        <v>0</v>
      </c>
      <c r="CD34" s="12">
        <v>0</v>
      </c>
      <c r="CE34" s="13">
        <f t="shared" si="25"/>
        <v>0</v>
      </c>
      <c r="CF34" s="12">
        <v>0</v>
      </c>
      <c r="CG34" s="12">
        <v>0</v>
      </c>
      <c r="CH34" s="13">
        <f t="shared" si="26"/>
        <v>0</v>
      </c>
      <c r="CI34" s="12">
        <v>0</v>
      </c>
      <c r="CJ34" s="36" t="s">
        <v>370</v>
      </c>
      <c r="CK34" s="12">
        <v>0</v>
      </c>
      <c r="CL34" s="13">
        <f t="shared" si="27"/>
        <v>0</v>
      </c>
      <c r="CM34" s="12">
        <v>0</v>
      </c>
      <c r="CN34" s="12">
        <v>18</v>
      </c>
      <c r="CO34" s="13">
        <f t="shared" si="28"/>
        <v>12.244897959183673</v>
      </c>
      <c r="CP34" s="12">
        <v>31</v>
      </c>
      <c r="CQ34" s="12">
        <v>0</v>
      </c>
      <c r="CR34" s="13">
        <f t="shared" si="29"/>
        <v>0</v>
      </c>
      <c r="CS34" s="12">
        <v>0</v>
      </c>
      <c r="CT34" s="12">
        <v>0</v>
      </c>
      <c r="CU34" s="13">
        <f t="shared" si="30"/>
        <v>0</v>
      </c>
      <c r="CV34" s="12">
        <v>0</v>
      </c>
      <c r="CW34" s="12">
        <v>32</v>
      </c>
      <c r="CX34" s="13">
        <f t="shared" si="31"/>
        <v>21.768707482993197</v>
      </c>
      <c r="CY34" s="12">
        <v>61</v>
      </c>
      <c r="CZ34" s="12">
        <v>4</v>
      </c>
      <c r="DA34" s="13">
        <f t="shared" si="32"/>
        <v>2.7210884353741496</v>
      </c>
      <c r="DB34" s="12">
        <v>4</v>
      </c>
      <c r="DC34" s="12">
        <v>0</v>
      </c>
      <c r="DD34" s="13">
        <f t="shared" si="33"/>
        <v>0</v>
      </c>
      <c r="DE34" s="12">
        <v>0</v>
      </c>
      <c r="DF34" s="36" t="s">
        <v>370</v>
      </c>
      <c r="DG34" s="12">
        <v>1</v>
      </c>
      <c r="DH34" s="13">
        <f t="shared" si="34"/>
        <v>0.6802721088435374</v>
      </c>
      <c r="DI34" s="12">
        <v>1</v>
      </c>
      <c r="DJ34" s="12">
        <v>32</v>
      </c>
      <c r="DK34" s="13">
        <f t="shared" si="35"/>
        <v>21.768707482993197</v>
      </c>
      <c r="DL34" s="12">
        <v>41</v>
      </c>
      <c r="DM34" s="12">
        <v>31</v>
      </c>
      <c r="DN34" s="13">
        <f t="shared" si="36"/>
        <v>21.08843537414966</v>
      </c>
      <c r="DO34" s="12">
        <v>45</v>
      </c>
      <c r="DP34" s="12">
        <v>0</v>
      </c>
      <c r="DQ34" s="13">
        <f t="shared" si="37"/>
        <v>0</v>
      </c>
      <c r="DR34" s="12">
        <v>0</v>
      </c>
      <c r="DS34" s="12">
        <v>0</v>
      </c>
      <c r="DT34" s="13">
        <f t="shared" si="38"/>
        <v>0</v>
      </c>
      <c r="DU34" s="12">
        <v>0</v>
      </c>
      <c r="DV34" s="12">
        <v>0</v>
      </c>
      <c r="DW34" s="13">
        <f t="shared" si="39"/>
        <v>0</v>
      </c>
      <c r="DX34" s="12">
        <v>0</v>
      </c>
      <c r="DY34" s="12">
        <v>0</v>
      </c>
      <c r="DZ34" s="13">
        <f t="shared" si="40"/>
        <v>0</v>
      </c>
      <c r="EA34" s="12">
        <v>0</v>
      </c>
      <c r="EB34" s="36" t="s">
        <v>370</v>
      </c>
      <c r="EC34" s="12">
        <v>0</v>
      </c>
      <c r="ED34" s="13">
        <f t="shared" si="41"/>
        <v>0</v>
      </c>
      <c r="EE34" s="12">
        <v>0</v>
      </c>
      <c r="EF34" s="12">
        <v>0</v>
      </c>
      <c r="EG34" s="13">
        <f t="shared" si="42"/>
        <v>0</v>
      </c>
      <c r="EH34" s="12">
        <v>0</v>
      </c>
      <c r="EI34" s="12">
        <v>0</v>
      </c>
      <c r="EJ34" s="13">
        <f t="shared" si="43"/>
        <v>0</v>
      </c>
      <c r="EK34" s="12">
        <v>0</v>
      </c>
      <c r="EL34" s="12">
        <v>1</v>
      </c>
      <c r="EM34" s="13">
        <f t="shared" si="44"/>
        <v>0.6802721088435374</v>
      </c>
      <c r="EN34" s="12">
        <v>1</v>
      </c>
      <c r="EO34" s="12">
        <v>0</v>
      </c>
      <c r="EP34" s="13">
        <f t="shared" si="45"/>
        <v>0</v>
      </c>
      <c r="EQ34" s="12">
        <v>0</v>
      </c>
      <c r="ER34" s="12">
        <v>18</v>
      </c>
      <c r="ES34" s="13">
        <f t="shared" si="46"/>
        <v>12.244897959183673</v>
      </c>
      <c r="ET34" s="12">
        <v>18</v>
      </c>
      <c r="EU34" s="12">
        <v>0</v>
      </c>
      <c r="EV34" s="13">
        <f t="shared" si="47"/>
        <v>0</v>
      </c>
      <c r="EW34" s="12">
        <v>0</v>
      </c>
    </row>
    <row r="35" spans="1:153" ht="11.25" customHeight="1">
      <c r="A35" s="36" t="s">
        <v>371</v>
      </c>
      <c r="B35" s="12">
        <v>474</v>
      </c>
      <c r="C35" s="12">
        <f t="shared" si="48"/>
        <v>1098</v>
      </c>
      <c r="D35" s="12">
        <v>259</v>
      </c>
      <c r="E35" s="13">
        <f t="shared" si="0"/>
        <v>54.641350210970465</v>
      </c>
      <c r="F35" s="12">
        <f t="shared" si="49"/>
        <v>625</v>
      </c>
      <c r="G35" s="12">
        <v>61</v>
      </c>
      <c r="H35" s="13">
        <f t="shared" si="1"/>
        <v>12.869198312236287</v>
      </c>
      <c r="I35" s="12">
        <v>69</v>
      </c>
      <c r="J35" s="12">
        <v>8</v>
      </c>
      <c r="K35" s="13">
        <f t="shared" si="2"/>
        <v>1.6877637130801686</v>
      </c>
      <c r="L35" s="12">
        <v>8</v>
      </c>
      <c r="M35" s="12">
        <v>0</v>
      </c>
      <c r="N35" s="13">
        <f t="shared" si="3"/>
        <v>0</v>
      </c>
      <c r="O35" s="12">
        <v>0</v>
      </c>
      <c r="P35" s="12">
        <v>16</v>
      </c>
      <c r="Q35" s="13">
        <f t="shared" si="4"/>
        <v>3.375527426160337</v>
      </c>
      <c r="R35" s="12">
        <v>16</v>
      </c>
      <c r="S35" s="12">
        <v>74</v>
      </c>
      <c r="T35" s="13">
        <f t="shared" si="5"/>
        <v>15.611814345991561</v>
      </c>
      <c r="U35" s="12">
        <v>99</v>
      </c>
      <c r="V35" s="36" t="s">
        <v>371</v>
      </c>
      <c r="W35" s="12">
        <v>9</v>
      </c>
      <c r="X35" s="13">
        <f t="shared" si="6"/>
        <v>1.89873417721519</v>
      </c>
      <c r="Y35" s="12">
        <v>10</v>
      </c>
      <c r="Z35" s="12">
        <v>9</v>
      </c>
      <c r="AA35" s="13">
        <f t="shared" si="7"/>
        <v>1.89873417721519</v>
      </c>
      <c r="AB35" s="12">
        <v>11</v>
      </c>
      <c r="AC35" s="12">
        <v>15</v>
      </c>
      <c r="AD35" s="13">
        <f t="shared" si="8"/>
        <v>3.1645569620253164</v>
      </c>
      <c r="AE35" s="12">
        <v>28</v>
      </c>
      <c r="AF35" s="12">
        <v>25</v>
      </c>
      <c r="AG35" s="13">
        <f t="shared" si="9"/>
        <v>5.274261603375527</v>
      </c>
      <c r="AH35" s="12">
        <v>30</v>
      </c>
      <c r="AI35" s="12">
        <v>38</v>
      </c>
      <c r="AJ35" s="13">
        <f t="shared" si="10"/>
        <v>8.016877637130802</v>
      </c>
      <c r="AK35" s="12">
        <v>43</v>
      </c>
      <c r="AL35" s="12">
        <v>3</v>
      </c>
      <c r="AM35" s="13">
        <f t="shared" si="11"/>
        <v>0.6329113924050633</v>
      </c>
      <c r="AN35" s="12">
        <v>6</v>
      </c>
      <c r="AO35" s="12">
        <v>0</v>
      </c>
      <c r="AP35" s="13">
        <f t="shared" si="12"/>
        <v>0</v>
      </c>
      <c r="AQ35" s="12">
        <v>0</v>
      </c>
      <c r="AR35" s="36" t="s">
        <v>371</v>
      </c>
      <c r="AS35" s="12">
        <v>1</v>
      </c>
      <c r="AT35" s="13">
        <f t="shared" si="13"/>
        <v>0.21097046413502107</v>
      </c>
      <c r="AU35" s="12">
        <v>4</v>
      </c>
      <c r="AV35" s="12">
        <v>73</v>
      </c>
      <c r="AW35" s="13">
        <f t="shared" si="14"/>
        <v>15.400843881856542</v>
      </c>
      <c r="AX35" s="12">
        <v>89</v>
      </c>
      <c r="AY35" s="12">
        <v>21</v>
      </c>
      <c r="AZ35" s="13">
        <f t="shared" si="15"/>
        <v>4.430379746835443</v>
      </c>
      <c r="BA35" s="12">
        <v>23</v>
      </c>
      <c r="BB35" s="12">
        <v>2</v>
      </c>
      <c r="BC35" s="13">
        <f t="shared" si="16"/>
        <v>0.42194092827004215</v>
      </c>
      <c r="BD35" s="12">
        <v>2</v>
      </c>
      <c r="BE35" s="12">
        <v>0</v>
      </c>
      <c r="BF35" s="13">
        <f t="shared" si="17"/>
        <v>0</v>
      </c>
      <c r="BG35" s="12">
        <v>0</v>
      </c>
      <c r="BH35" s="12">
        <v>12</v>
      </c>
      <c r="BI35" s="13">
        <f t="shared" si="18"/>
        <v>2.5316455696202533</v>
      </c>
      <c r="BJ35" s="12">
        <v>13</v>
      </c>
      <c r="BK35" s="12">
        <v>0</v>
      </c>
      <c r="BL35" s="13">
        <f t="shared" si="19"/>
        <v>0</v>
      </c>
      <c r="BM35" s="12">
        <v>0</v>
      </c>
      <c r="BN35" s="36" t="s">
        <v>371</v>
      </c>
      <c r="BO35" s="12">
        <v>0</v>
      </c>
      <c r="BP35" s="13">
        <f t="shared" si="20"/>
        <v>0</v>
      </c>
      <c r="BQ35" s="12">
        <v>0</v>
      </c>
      <c r="BR35" s="12">
        <v>0</v>
      </c>
      <c r="BS35" s="13">
        <f t="shared" si="21"/>
        <v>0</v>
      </c>
      <c r="BT35" s="12">
        <v>0</v>
      </c>
      <c r="BU35" s="12">
        <v>37</v>
      </c>
      <c r="BV35" s="13">
        <f t="shared" si="22"/>
        <v>7.805907172995781</v>
      </c>
      <c r="BW35" s="12">
        <v>42</v>
      </c>
      <c r="BX35" s="12">
        <v>23</v>
      </c>
      <c r="BY35" s="13">
        <f t="shared" si="23"/>
        <v>4.852320675105485</v>
      </c>
      <c r="BZ35" s="12">
        <v>37</v>
      </c>
      <c r="CA35" s="12">
        <v>0</v>
      </c>
      <c r="CB35" s="13">
        <f t="shared" si="24"/>
        <v>0</v>
      </c>
      <c r="CC35" s="12">
        <v>0</v>
      </c>
      <c r="CD35" s="12">
        <v>0</v>
      </c>
      <c r="CE35" s="13">
        <f t="shared" si="25"/>
        <v>0</v>
      </c>
      <c r="CF35" s="12">
        <v>0</v>
      </c>
      <c r="CG35" s="12">
        <v>0</v>
      </c>
      <c r="CH35" s="13">
        <f t="shared" si="26"/>
        <v>0</v>
      </c>
      <c r="CI35" s="12">
        <v>0</v>
      </c>
      <c r="CJ35" s="36" t="s">
        <v>371</v>
      </c>
      <c r="CK35" s="12">
        <v>1</v>
      </c>
      <c r="CL35" s="13">
        <f t="shared" si="27"/>
        <v>0.21097046413502107</v>
      </c>
      <c r="CM35" s="12">
        <v>1</v>
      </c>
      <c r="CN35" s="12">
        <v>75</v>
      </c>
      <c r="CO35" s="13">
        <f t="shared" si="28"/>
        <v>15.822784810126583</v>
      </c>
      <c r="CP35" s="12">
        <v>94</v>
      </c>
      <c r="CQ35" s="12">
        <v>0</v>
      </c>
      <c r="CR35" s="13">
        <f t="shared" si="29"/>
        <v>0</v>
      </c>
      <c r="CS35" s="12">
        <v>0</v>
      </c>
      <c r="CT35" s="12">
        <v>0</v>
      </c>
      <c r="CU35" s="13">
        <f t="shared" si="30"/>
        <v>0</v>
      </c>
      <c r="CV35" s="12">
        <v>0</v>
      </c>
      <c r="CW35" s="12">
        <v>100</v>
      </c>
      <c r="CX35" s="13">
        <f t="shared" si="31"/>
        <v>21.09704641350211</v>
      </c>
      <c r="CY35" s="12">
        <v>157</v>
      </c>
      <c r="CZ35" s="12">
        <v>4</v>
      </c>
      <c r="DA35" s="13">
        <f t="shared" si="32"/>
        <v>0.8438818565400843</v>
      </c>
      <c r="DB35" s="12">
        <v>4</v>
      </c>
      <c r="DC35" s="12">
        <v>0</v>
      </c>
      <c r="DD35" s="13">
        <f t="shared" si="33"/>
        <v>0</v>
      </c>
      <c r="DE35" s="12">
        <v>0</v>
      </c>
      <c r="DF35" s="36" t="s">
        <v>371</v>
      </c>
      <c r="DG35" s="12">
        <v>3</v>
      </c>
      <c r="DH35" s="13">
        <f t="shared" si="34"/>
        <v>0.6329113924050633</v>
      </c>
      <c r="DI35" s="12">
        <v>3</v>
      </c>
      <c r="DJ35" s="12">
        <v>94</v>
      </c>
      <c r="DK35" s="13">
        <f t="shared" si="35"/>
        <v>19.831223628691983</v>
      </c>
      <c r="DL35" s="12">
        <v>114</v>
      </c>
      <c r="DM35" s="12">
        <v>77</v>
      </c>
      <c r="DN35" s="13">
        <f t="shared" si="36"/>
        <v>16.244725738396625</v>
      </c>
      <c r="DO35" s="12">
        <v>107</v>
      </c>
      <c r="DP35" s="12">
        <v>0</v>
      </c>
      <c r="DQ35" s="13">
        <f t="shared" si="37"/>
        <v>0</v>
      </c>
      <c r="DR35" s="12">
        <v>0</v>
      </c>
      <c r="DS35" s="12">
        <v>0</v>
      </c>
      <c r="DT35" s="13">
        <f t="shared" si="38"/>
        <v>0</v>
      </c>
      <c r="DU35" s="12">
        <v>0</v>
      </c>
      <c r="DV35" s="12">
        <v>0</v>
      </c>
      <c r="DW35" s="13">
        <f t="shared" si="39"/>
        <v>0</v>
      </c>
      <c r="DX35" s="12">
        <v>0</v>
      </c>
      <c r="DY35" s="12">
        <v>0</v>
      </c>
      <c r="DZ35" s="13">
        <f t="shared" si="40"/>
        <v>0</v>
      </c>
      <c r="EA35" s="12">
        <v>0</v>
      </c>
      <c r="EB35" s="36" t="s">
        <v>371</v>
      </c>
      <c r="EC35" s="12">
        <v>0</v>
      </c>
      <c r="ED35" s="13">
        <f t="shared" si="41"/>
        <v>0</v>
      </c>
      <c r="EE35" s="12">
        <v>0</v>
      </c>
      <c r="EF35" s="12">
        <v>0</v>
      </c>
      <c r="EG35" s="13">
        <f t="shared" si="42"/>
        <v>0</v>
      </c>
      <c r="EH35" s="12">
        <v>0</v>
      </c>
      <c r="EI35" s="12">
        <v>0</v>
      </c>
      <c r="EJ35" s="13">
        <f t="shared" si="43"/>
        <v>0</v>
      </c>
      <c r="EK35" s="12">
        <v>0</v>
      </c>
      <c r="EL35" s="12">
        <v>6</v>
      </c>
      <c r="EM35" s="13">
        <f t="shared" si="44"/>
        <v>1.2658227848101267</v>
      </c>
      <c r="EN35" s="12">
        <v>6</v>
      </c>
      <c r="EO35" s="12">
        <v>0</v>
      </c>
      <c r="EP35" s="13">
        <f t="shared" si="45"/>
        <v>0</v>
      </c>
      <c r="EQ35" s="12">
        <v>0</v>
      </c>
      <c r="ER35" s="12">
        <v>77</v>
      </c>
      <c r="ES35" s="13">
        <f t="shared" si="46"/>
        <v>16.244725738396625</v>
      </c>
      <c r="ET35" s="12">
        <v>77</v>
      </c>
      <c r="EU35" s="12">
        <v>5</v>
      </c>
      <c r="EV35" s="13">
        <f t="shared" si="47"/>
        <v>1.0548523206751055</v>
      </c>
      <c r="EW35" s="12">
        <v>5</v>
      </c>
    </row>
    <row r="36" spans="1:153" ht="11.25" customHeight="1">
      <c r="A36" s="36" t="s">
        <v>372</v>
      </c>
      <c r="B36" s="12">
        <v>83</v>
      </c>
      <c r="C36" s="12">
        <f t="shared" si="48"/>
        <v>112</v>
      </c>
      <c r="D36" s="12">
        <v>31</v>
      </c>
      <c r="E36" s="13">
        <f t="shared" si="0"/>
        <v>37.34939759036144</v>
      </c>
      <c r="F36" s="12">
        <f t="shared" si="49"/>
        <v>61</v>
      </c>
      <c r="G36" s="12">
        <v>5</v>
      </c>
      <c r="H36" s="13">
        <f t="shared" si="1"/>
        <v>6.024096385542169</v>
      </c>
      <c r="I36" s="12">
        <v>5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  <c r="O36" s="12">
        <v>0</v>
      </c>
      <c r="P36" s="12">
        <v>0</v>
      </c>
      <c r="Q36" s="13">
        <f t="shared" si="4"/>
        <v>0</v>
      </c>
      <c r="R36" s="12">
        <v>0</v>
      </c>
      <c r="S36" s="12">
        <v>9</v>
      </c>
      <c r="T36" s="13">
        <f t="shared" si="5"/>
        <v>10.843373493975903</v>
      </c>
      <c r="U36" s="12">
        <v>9</v>
      </c>
      <c r="V36" s="36" t="s">
        <v>372</v>
      </c>
      <c r="W36" s="12">
        <v>0</v>
      </c>
      <c r="X36" s="13">
        <f t="shared" si="6"/>
        <v>0</v>
      </c>
      <c r="Y36" s="12">
        <v>0</v>
      </c>
      <c r="Z36" s="12">
        <v>0</v>
      </c>
      <c r="AA36" s="13">
        <f t="shared" si="7"/>
        <v>0</v>
      </c>
      <c r="AB36" s="12">
        <v>0</v>
      </c>
      <c r="AC36" s="12">
        <v>0</v>
      </c>
      <c r="AD36" s="13">
        <f t="shared" si="8"/>
        <v>0</v>
      </c>
      <c r="AE36" s="12">
        <v>0</v>
      </c>
      <c r="AF36" s="12">
        <v>4</v>
      </c>
      <c r="AG36" s="13">
        <f t="shared" si="9"/>
        <v>4.819277108433735</v>
      </c>
      <c r="AH36" s="12">
        <v>4</v>
      </c>
      <c r="AI36" s="12">
        <v>6</v>
      </c>
      <c r="AJ36" s="13">
        <f t="shared" si="10"/>
        <v>7.228915662650602</v>
      </c>
      <c r="AK36" s="12">
        <v>6</v>
      </c>
      <c r="AL36" s="12">
        <v>1</v>
      </c>
      <c r="AM36" s="13">
        <f t="shared" si="11"/>
        <v>1.2048192771084338</v>
      </c>
      <c r="AN36" s="12">
        <v>2</v>
      </c>
      <c r="AO36" s="12">
        <v>0</v>
      </c>
      <c r="AP36" s="13">
        <f t="shared" si="12"/>
        <v>0</v>
      </c>
      <c r="AQ36" s="12">
        <v>0</v>
      </c>
      <c r="AR36" s="36" t="s">
        <v>372</v>
      </c>
      <c r="AS36" s="12">
        <v>0</v>
      </c>
      <c r="AT36" s="13">
        <f t="shared" si="13"/>
        <v>0</v>
      </c>
      <c r="AU36" s="12">
        <v>0</v>
      </c>
      <c r="AV36" s="12">
        <v>11</v>
      </c>
      <c r="AW36" s="13">
        <f t="shared" si="14"/>
        <v>13.253012048192772</v>
      </c>
      <c r="AX36" s="12">
        <v>17</v>
      </c>
      <c r="AY36" s="12">
        <v>2</v>
      </c>
      <c r="AZ36" s="13">
        <f t="shared" si="15"/>
        <v>2.4096385542168677</v>
      </c>
      <c r="BA36" s="12">
        <v>3</v>
      </c>
      <c r="BB36" s="12">
        <v>0</v>
      </c>
      <c r="BC36" s="13">
        <f t="shared" si="16"/>
        <v>0</v>
      </c>
      <c r="BD36" s="12">
        <v>0</v>
      </c>
      <c r="BE36" s="12">
        <v>0</v>
      </c>
      <c r="BF36" s="13">
        <f t="shared" si="17"/>
        <v>0</v>
      </c>
      <c r="BG36" s="12">
        <v>0</v>
      </c>
      <c r="BH36" s="12">
        <v>0</v>
      </c>
      <c r="BI36" s="13">
        <f t="shared" si="18"/>
        <v>0</v>
      </c>
      <c r="BJ36" s="12">
        <v>0</v>
      </c>
      <c r="BK36" s="12">
        <v>0</v>
      </c>
      <c r="BL36" s="13">
        <f t="shared" si="19"/>
        <v>0</v>
      </c>
      <c r="BM36" s="12">
        <v>0</v>
      </c>
      <c r="BN36" s="36" t="s">
        <v>372</v>
      </c>
      <c r="BO36" s="12">
        <v>0</v>
      </c>
      <c r="BP36" s="13">
        <f t="shared" si="20"/>
        <v>0</v>
      </c>
      <c r="BQ36" s="12">
        <v>0</v>
      </c>
      <c r="BR36" s="12">
        <v>0</v>
      </c>
      <c r="BS36" s="13">
        <f t="shared" si="21"/>
        <v>0</v>
      </c>
      <c r="BT36" s="12">
        <v>0</v>
      </c>
      <c r="BU36" s="12">
        <v>7</v>
      </c>
      <c r="BV36" s="13">
        <f t="shared" si="22"/>
        <v>8.433734939759036</v>
      </c>
      <c r="BW36" s="12">
        <v>7</v>
      </c>
      <c r="BX36" s="12">
        <v>4</v>
      </c>
      <c r="BY36" s="13">
        <f t="shared" si="23"/>
        <v>4.819277108433735</v>
      </c>
      <c r="BZ36" s="12">
        <v>4</v>
      </c>
      <c r="CA36" s="12">
        <v>0</v>
      </c>
      <c r="CB36" s="13">
        <f t="shared" si="24"/>
        <v>0</v>
      </c>
      <c r="CC36" s="12">
        <v>0</v>
      </c>
      <c r="CD36" s="12">
        <v>0</v>
      </c>
      <c r="CE36" s="13">
        <f t="shared" si="25"/>
        <v>0</v>
      </c>
      <c r="CF36" s="12">
        <v>0</v>
      </c>
      <c r="CG36" s="12">
        <v>0</v>
      </c>
      <c r="CH36" s="13">
        <f t="shared" si="26"/>
        <v>0</v>
      </c>
      <c r="CI36" s="12">
        <v>0</v>
      </c>
      <c r="CJ36" s="36" t="s">
        <v>372</v>
      </c>
      <c r="CK36" s="12">
        <v>0</v>
      </c>
      <c r="CL36" s="13">
        <f t="shared" si="27"/>
        <v>0</v>
      </c>
      <c r="CM36" s="12">
        <v>0</v>
      </c>
      <c r="CN36" s="12">
        <v>4</v>
      </c>
      <c r="CO36" s="13">
        <f t="shared" si="28"/>
        <v>4.819277108433735</v>
      </c>
      <c r="CP36" s="12">
        <v>4</v>
      </c>
      <c r="CQ36" s="12">
        <v>0</v>
      </c>
      <c r="CR36" s="13">
        <f t="shared" si="29"/>
        <v>0</v>
      </c>
      <c r="CS36" s="12">
        <v>0</v>
      </c>
      <c r="CT36" s="12">
        <v>0</v>
      </c>
      <c r="CU36" s="13">
        <f t="shared" si="30"/>
        <v>0</v>
      </c>
      <c r="CV36" s="12">
        <v>0</v>
      </c>
      <c r="CW36" s="12">
        <v>3</v>
      </c>
      <c r="CX36" s="13">
        <f t="shared" si="31"/>
        <v>3.614457831325301</v>
      </c>
      <c r="CY36" s="12">
        <v>6</v>
      </c>
      <c r="CZ36" s="12">
        <v>2</v>
      </c>
      <c r="DA36" s="13">
        <f t="shared" si="32"/>
        <v>2.4096385542168677</v>
      </c>
      <c r="DB36" s="12">
        <v>2</v>
      </c>
      <c r="DC36" s="12">
        <v>0</v>
      </c>
      <c r="DD36" s="13">
        <f t="shared" si="33"/>
        <v>0</v>
      </c>
      <c r="DE36" s="12">
        <v>0</v>
      </c>
      <c r="DF36" s="36" t="s">
        <v>372</v>
      </c>
      <c r="DG36" s="12">
        <v>0</v>
      </c>
      <c r="DH36" s="13">
        <f t="shared" si="34"/>
        <v>0</v>
      </c>
      <c r="DI36" s="12">
        <v>0</v>
      </c>
      <c r="DJ36" s="12">
        <v>11</v>
      </c>
      <c r="DK36" s="13">
        <f t="shared" si="35"/>
        <v>13.253012048192772</v>
      </c>
      <c r="DL36" s="12">
        <v>14</v>
      </c>
      <c r="DM36" s="12">
        <v>9</v>
      </c>
      <c r="DN36" s="13">
        <f t="shared" si="36"/>
        <v>10.843373493975903</v>
      </c>
      <c r="DO36" s="12">
        <v>12</v>
      </c>
      <c r="DP36" s="12">
        <v>1</v>
      </c>
      <c r="DQ36" s="13">
        <f t="shared" si="37"/>
        <v>1.2048192771084338</v>
      </c>
      <c r="DR36" s="12">
        <v>1</v>
      </c>
      <c r="DS36" s="12">
        <v>1</v>
      </c>
      <c r="DT36" s="13">
        <f t="shared" si="38"/>
        <v>1.2048192771084338</v>
      </c>
      <c r="DU36" s="12">
        <v>1</v>
      </c>
      <c r="DV36" s="12">
        <v>1</v>
      </c>
      <c r="DW36" s="13">
        <f t="shared" si="39"/>
        <v>1.2048192771084338</v>
      </c>
      <c r="DX36" s="12">
        <v>3</v>
      </c>
      <c r="DY36" s="12">
        <v>0</v>
      </c>
      <c r="DZ36" s="13">
        <f t="shared" si="40"/>
        <v>0</v>
      </c>
      <c r="EA36" s="12">
        <v>0</v>
      </c>
      <c r="EB36" s="36" t="s">
        <v>372</v>
      </c>
      <c r="EC36" s="12">
        <v>0</v>
      </c>
      <c r="ED36" s="13">
        <f t="shared" si="41"/>
        <v>0</v>
      </c>
      <c r="EE36" s="12">
        <v>0</v>
      </c>
      <c r="EF36" s="12">
        <v>0</v>
      </c>
      <c r="EG36" s="13">
        <f t="shared" si="42"/>
        <v>0</v>
      </c>
      <c r="EH36" s="12">
        <v>0</v>
      </c>
      <c r="EI36" s="12">
        <v>0</v>
      </c>
      <c r="EJ36" s="13">
        <f t="shared" si="43"/>
        <v>0</v>
      </c>
      <c r="EK36" s="12">
        <v>0</v>
      </c>
      <c r="EL36" s="12">
        <v>0</v>
      </c>
      <c r="EM36" s="13">
        <f t="shared" si="44"/>
        <v>0</v>
      </c>
      <c r="EN36" s="12">
        <v>0</v>
      </c>
      <c r="EO36" s="12">
        <v>0</v>
      </c>
      <c r="EP36" s="13">
        <f t="shared" si="45"/>
        <v>0</v>
      </c>
      <c r="EQ36" s="12">
        <v>0</v>
      </c>
      <c r="ER36" s="12">
        <v>11</v>
      </c>
      <c r="ES36" s="13">
        <f t="shared" si="46"/>
        <v>13.253012048192772</v>
      </c>
      <c r="ET36" s="12">
        <v>11</v>
      </c>
      <c r="EU36" s="12">
        <v>1</v>
      </c>
      <c r="EV36" s="13">
        <f t="shared" si="47"/>
        <v>1.2048192771084338</v>
      </c>
      <c r="EW36" s="12">
        <v>1</v>
      </c>
    </row>
    <row r="37" spans="1:153" ht="14.25" customHeight="1">
      <c r="A37" s="35" t="s">
        <v>383</v>
      </c>
      <c r="B37" s="12">
        <v>648</v>
      </c>
      <c r="C37" s="12">
        <f t="shared" si="48"/>
        <v>902</v>
      </c>
      <c r="D37" s="12">
        <v>323</v>
      </c>
      <c r="E37" s="13">
        <f t="shared" si="0"/>
        <v>49.84567901234568</v>
      </c>
      <c r="F37" s="12">
        <f t="shared" si="49"/>
        <v>616</v>
      </c>
      <c r="G37" s="12">
        <v>22</v>
      </c>
      <c r="H37" s="13">
        <f t="shared" si="1"/>
        <v>3.3950617283950617</v>
      </c>
      <c r="I37" s="12">
        <v>22</v>
      </c>
      <c r="J37" s="12">
        <v>1</v>
      </c>
      <c r="K37" s="13">
        <f t="shared" si="2"/>
        <v>0.15432098765432098</v>
      </c>
      <c r="L37" s="12">
        <v>1</v>
      </c>
      <c r="M37" s="12">
        <v>0</v>
      </c>
      <c r="N37" s="13">
        <f t="shared" si="3"/>
        <v>0</v>
      </c>
      <c r="O37" s="12">
        <v>0</v>
      </c>
      <c r="P37" s="12">
        <v>2</v>
      </c>
      <c r="Q37" s="13">
        <f t="shared" si="4"/>
        <v>0.30864197530864196</v>
      </c>
      <c r="R37" s="12">
        <v>2</v>
      </c>
      <c r="S37" s="12">
        <v>44</v>
      </c>
      <c r="T37" s="13">
        <f t="shared" si="5"/>
        <v>6.790123456790123</v>
      </c>
      <c r="U37" s="12">
        <v>51</v>
      </c>
      <c r="V37" s="35" t="s">
        <v>383</v>
      </c>
      <c r="W37" s="12">
        <v>25</v>
      </c>
      <c r="X37" s="13">
        <f t="shared" si="6"/>
        <v>3.8580246913580245</v>
      </c>
      <c r="Y37" s="12">
        <v>30</v>
      </c>
      <c r="Z37" s="12">
        <v>10</v>
      </c>
      <c r="AA37" s="13">
        <f t="shared" si="7"/>
        <v>1.5432098765432098</v>
      </c>
      <c r="AB37" s="12">
        <v>11</v>
      </c>
      <c r="AC37" s="12">
        <v>96</v>
      </c>
      <c r="AD37" s="13">
        <f t="shared" si="8"/>
        <v>14.814814814814813</v>
      </c>
      <c r="AE37" s="12">
        <v>125</v>
      </c>
      <c r="AF37" s="12">
        <v>40</v>
      </c>
      <c r="AG37" s="13">
        <f t="shared" si="9"/>
        <v>6.172839506172839</v>
      </c>
      <c r="AH37" s="12">
        <v>46</v>
      </c>
      <c r="AI37" s="12">
        <v>53</v>
      </c>
      <c r="AJ37" s="13">
        <f t="shared" si="10"/>
        <v>8.179012345679013</v>
      </c>
      <c r="AK37" s="12">
        <v>60</v>
      </c>
      <c r="AL37" s="12">
        <v>3</v>
      </c>
      <c r="AM37" s="13">
        <f t="shared" si="11"/>
        <v>0.4629629629629629</v>
      </c>
      <c r="AN37" s="12">
        <v>4</v>
      </c>
      <c r="AO37" s="12">
        <v>0</v>
      </c>
      <c r="AP37" s="13">
        <f t="shared" si="12"/>
        <v>0</v>
      </c>
      <c r="AQ37" s="12">
        <v>0</v>
      </c>
      <c r="AR37" s="35" t="s">
        <v>383</v>
      </c>
      <c r="AS37" s="12">
        <v>0</v>
      </c>
      <c r="AT37" s="13">
        <f t="shared" si="13"/>
        <v>0</v>
      </c>
      <c r="AU37" s="12">
        <v>0</v>
      </c>
      <c r="AV37" s="12">
        <v>70</v>
      </c>
      <c r="AW37" s="13">
        <f t="shared" si="14"/>
        <v>10.802469135802468</v>
      </c>
      <c r="AX37" s="12">
        <v>86</v>
      </c>
      <c r="AY37" s="12">
        <v>16</v>
      </c>
      <c r="AZ37" s="13">
        <f t="shared" si="15"/>
        <v>2.4691358024691357</v>
      </c>
      <c r="BA37" s="12">
        <v>18</v>
      </c>
      <c r="BB37" s="12">
        <v>0</v>
      </c>
      <c r="BC37" s="13">
        <f t="shared" si="16"/>
        <v>0</v>
      </c>
      <c r="BD37" s="12">
        <v>0</v>
      </c>
      <c r="BE37" s="12">
        <v>0</v>
      </c>
      <c r="BF37" s="13">
        <f t="shared" si="17"/>
        <v>0</v>
      </c>
      <c r="BG37" s="12">
        <v>0</v>
      </c>
      <c r="BH37" s="12">
        <v>4</v>
      </c>
      <c r="BI37" s="13">
        <f t="shared" si="18"/>
        <v>0.6172839506172839</v>
      </c>
      <c r="BJ37" s="12">
        <v>4</v>
      </c>
      <c r="BK37" s="12">
        <v>0</v>
      </c>
      <c r="BL37" s="13">
        <f t="shared" si="19"/>
        <v>0</v>
      </c>
      <c r="BM37" s="12">
        <v>0</v>
      </c>
      <c r="BN37" s="35" t="s">
        <v>383</v>
      </c>
      <c r="BO37" s="12">
        <v>0</v>
      </c>
      <c r="BP37" s="13">
        <f t="shared" si="20"/>
        <v>0</v>
      </c>
      <c r="BQ37" s="12">
        <v>0</v>
      </c>
      <c r="BR37" s="12">
        <v>0</v>
      </c>
      <c r="BS37" s="13">
        <f t="shared" si="21"/>
        <v>0</v>
      </c>
      <c r="BT37" s="12">
        <v>0</v>
      </c>
      <c r="BU37" s="12">
        <v>25</v>
      </c>
      <c r="BV37" s="13">
        <f t="shared" si="22"/>
        <v>3.8580246913580245</v>
      </c>
      <c r="BW37" s="12">
        <v>25</v>
      </c>
      <c r="BX37" s="12">
        <v>74</v>
      </c>
      <c r="BY37" s="13">
        <f t="shared" si="23"/>
        <v>11.419753086419753</v>
      </c>
      <c r="BZ37" s="12">
        <v>99</v>
      </c>
      <c r="CA37" s="12">
        <v>0</v>
      </c>
      <c r="CB37" s="13">
        <f t="shared" si="24"/>
        <v>0</v>
      </c>
      <c r="CC37" s="12">
        <v>0</v>
      </c>
      <c r="CD37" s="12">
        <v>0</v>
      </c>
      <c r="CE37" s="13">
        <f t="shared" si="25"/>
        <v>0</v>
      </c>
      <c r="CF37" s="12">
        <v>0</v>
      </c>
      <c r="CG37" s="12">
        <v>7</v>
      </c>
      <c r="CH37" s="13">
        <f t="shared" si="26"/>
        <v>1.0802469135802468</v>
      </c>
      <c r="CI37" s="12">
        <v>7</v>
      </c>
      <c r="CJ37" s="35" t="s">
        <v>383</v>
      </c>
      <c r="CK37" s="12">
        <v>0</v>
      </c>
      <c r="CL37" s="13">
        <f t="shared" si="27"/>
        <v>0</v>
      </c>
      <c r="CM37" s="12">
        <v>0</v>
      </c>
      <c r="CN37" s="12">
        <v>17</v>
      </c>
      <c r="CO37" s="13">
        <f t="shared" si="28"/>
        <v>2.6234567901234565</v>
      </c>
      <c r="CP37" s="12">
        <v>25</v>
      </c>
      <c r="CQ37" s="12">
        <v>0</v>
      </c>
      <c r="CR37" s="13">
        <f t="shared" si="29"/>
        <v>0</v>
      </c>
      <c r="CS37" s="12">
        <v>0</v>
      </c>
      <c r="CT37" s="12">
        <v>0</v>
      </c>
      <c r="CU37" s="13">
        <f t="shared" si="30"/>
        <v>0</v>
      </c>
      <c r="CV37" s="12">
        <v>0</v>
      </c>
      <c r="CW37" s="12">
        <v>74</v>
      </c>
      <c r="CX37" s="13">
        <f t="shared" si="31"/>
        <v>11.419753086419753</v>
      </c>
      <c r="CY37" s="12">
        <v>96</v>
      </c>
      <c r="CZ37" s="12">
        <v>0</v>
      </c>
      <c r="DA37" s="13">
        <f t="shared" si="32"/>
        <v>0</v>
      </c>
      <c r="DB37" s="12">
        <v>0</v>
      </c>
      <c r="DC37" s="12">
        <v>0</v>
      </c>
      <c r="DD37" s="13">
        <f t="shared" si="33"/>
        <v>0</v>
      </c>
      <c r="DE37" s="12">
        <v>0</v>
      </c>
      <c r="DF37" s="35" t="s">
        <v>383</v>
      </c>
      <c r="DG37" s="12">
        <v>1</v>
      </c>
      <c r="DH37" s="13">
        <f t="shared" si="34"/>
        <v>0.15432098765432098</v>
      </c>
      <c r="DI37" s="12">
        <v>1</v>
      </c>
      <c r="DJ37" s="12">
        <v>58</v>
      </c>
      <c r="DK37" s="13">
        <f t="shared" si="35"/>
        <v>8.950617283950617</v>
      </c>
      <c r="DL37" s="12">
        <v>70</v>
      </c>
      <c r="DM37" s="12">
        <v>64</v>
      </c>
      <c r="DN37" s="13">
        <f t="shared" si="36"/>
        <v>9.876543209876543</v>
      </c>
      <c r="DO37" s="12">
        <v>76</v>
      </c>
      <c r="DP37" s="12">
        <v>0</v>
      </c>
      <c r="DQ37" s="13">
        <f t="shared" si="37"/>
        <v>0</v>
      </c>
      <c r="DR37" s="12">
        <v>0</v>
      </c>
      <c r="DS37" s="12">
        <v>1</v>
      </c>
      <c r="DT37" s="13">
        <f t="shared" si="38"/>
        <v>0.15432098765432098</v>
      </c>
      <c r="DU37" s="12">
        <v>1</v>
      </c>
      <c r="DV37" s="12">
        <v>11</v>
      </c>
      <c r="DW37" s="13">
        <f t="shared" si="39"/>
        <v>1.6975308641975309</v>
      </c>
      <c r="DX37" s="12">
        <v>29</v>
      </c>
      <c r="DY37" s="12">
        <v>0</v>
      </c>
      <c r="DZ37" s="13">
        <f t="shared" si="40"/>
        <v>0</v>
      </c>
      <c r="EA37" s="12">
        <v>0</v>
      </c>
      <c r="EB37" s="35" t="s">
        <v>383</v>
      </c>
      <c r="EC37" s="12">
        <v>0</v>
      </c>
      <c r="ED37" s="13">
        <f t="shared" si="41"/>
        <v>0</v>
      </c>
      <c r="EE37" s="12">
        <v>0</v>
      </c>
      <c r="EF37" s="12">
        <v>0</v>
      </c>
      <c r="EG37" s="13">
        <f t="shared" si="42"/>
        <v>0</v>
      </c>
      <c r="EH37" s="12">
        <v>0</v>
      </c>
      <c r="EI37" s="12">
        <v>0</v>
      </c>
      <c r="EJ37" s="13">
        <f t="shared" si="43"/>
        <v>0</v>
      </c>
      <c r="EK37" s="12">
        <v>0</v>
      </c>
      <c r="EL37" s="12">
        <v>5</v>
      </c>
      <c r="EM37" s="13">
        <f t="shared" si="44"/>
        <v>0.7716049382716049</v>
      </c>
      <c r="EN37" s="12">
        <v>5</v>
      </c>
      <c r="EO37" s="12">
        <v>0</v>
      </c>
      <c r="EP37" s="13">
        <f t="shared" si="45"/>
        <v>0</v>
      </c>
      <c r="EQ37" s="12">
        <v>0</v>
      </c>
      <c r="ER37" s="12">
        <v>8</v>
      </c>
      <c r="ES37" s="13">
        <f t="shared" si="46"/>
        <v>1.2345679012345678</v>
      </c>
      <c r="ET37" s="12">
        <v>8</v>
      </c>
      <c r="EU37" s="12">
        <v>0</v>
      </c>
      <c r="EV37" s="13">
        <f t="shared" si="47"/>
        <v>0</v>
      </c>
      <c r="EW37" s="12">
        <v>0</v>
      </c>
    </row>
    <row r="38" spans="1:153" ht="11.25" customHeight="1">
      <c r="A38" s="35" t="s">
        <v>373</v>
      </c>
      <c r="B38" s="12">
        <v>546</v>
      </c>
      <c r="C38" s="12">
        <f>SUM(F38,CV38,CY38,DB38,DE38,DI38,DL38,DO38,DR38,DU38,DX38,EA38,EE38,EH38,EK38,EN38,EQ38,ET38,EW38)</f>
        <v>1117</v>
      </c>
      <c r="D38" s="12">
        <v>262</v>
      </c>
      <c r="E38" s="13">
        <f t="shared" si="0"/>
        <v>47.985347985347985</v>
      </c>
      <c r="F38" s="12">
        <f t="shared" si="49"/>
        <v>597</v>
      </c>
      <c r="G38" s="12">
        <v>42</v>
      </c>
      <c r="H38" s="13">
        <f t="shared" si="1"/>
        <v>7.6923076923076925</v>
      </c>
      <c r="I38" s="12">
        <v>48</v>
      </c>
      <c r="J38" s="12">
        <v>1</v>
      </c>
      <c r="K38" s="13">
        <f t="shared" si="2"/>
        <v>0.18315018315018314</v>
      </c>
      <c r="L38" s="12">
        <v>1</v>
      </c>
      <c r="M38" s="12">
        <v>0</v>
      </c>
      <c r="N38" s="13">
        <f t="shared" si="3"/>
        <v>0</v>
      </c>
      <c r="O38" s="12">
        <v>0</v>
      </c>
      <c r="P38" s="12">
        <v>7</v>
      </c>
      <c r="Q38" s="13">
        <f t="shared" si="4"/>
        <v>1.282051282051282</v>
      </c>
      <c r="R38" s="12">
        <v>7</v>
      </c>
      <c r="S38" s="12">
        <v>50</v>
      </c>
      <c r="T38" s="13">
        <f t="shared" si="5"/>
        <v>9.157509157509157</v>
      </c>
      <c r="U38" s="12">
        <v>65</v>
      </c>
      <c r="V38" s="35" t="s">
        <v>373</v>
      </c>
      <c r="W38" s="12">
        <v>14</v>
      </c>
      <c r="X38" s="13">
        <f t="shared" si="6"/>
        <v>2.564102564102564</v>
      </c>
      <c r="Y38" s="12">
        <v>15</v>
      </c>
      <c r="Z38" s="12">
        <v>11</v>
      </c>
      <c r="AA38" s="13">
        <f t="shared" si="7"/>
        <v>2.0146520146520146</v>
      </c>
      <c r="AB38" s="12">
        <v>11</v>
      </c>
      <c r="AC38" s="12">
        <v>2</v>
      </c>
      <c r="AD38" s="13">
        <f t="shared" si="8"/>
        <v>0.3663003663003663</v>
      </c>
      <c r="AE38" s="12">
        <v>3</v>
      </c>
      <c r="AF38" s="12">
        <v>21</v>
      </c>
      <c r="AG38" s="13">
        <f t="shared" si="9"/>
        <v>3.8461538461538463</v>
      </c>
      <c r="AH38" s="12">
        <v>25</v>
      </c>
      <c r="AI38" s="12">
        <v>49</v>
      </c>
      <c r="AJ38" s="13">
        <f t="shared" si="10"/>
        <v>8.974358974358974</v>
      </c>
      <c r="AK38" s="12">
        <v>58</v>
      </c>
      <c r="AL38" s="12">
        <v>3</v>
      </c>
      <c r="AM38" s="13">
        <f t="shared" si="11"/>
        <v>0.5494505494505495</v>
      </c>
      <c r="AN38" s="12">
        <v>7</v>
      </c>
      <c r="AO38" s="12">
        <v>3</v>
      </c>
      <c r="AP38" s="13">
        <f t="shared" si="12"/>
        <v>0.5494505494505495</v>
      </c>
      <c r="AQ38" s="12">
        <v>3</v>
      </c>
      <c r="AR38" s="35" t="s">
        <v>373</v>
      </c>
      <c r="AS38" s="12">
        <v>0</v>
      </c>
      <c r="AT38" s="13">
        <f t="shared" si="13"/>
        <v>0</v>
      </c>
      <c r="AU38" s="12">
        <v>0</v>
      </c>
      <c r="AV38" s="12">
        <v>96</v>
      </c>
      <c r="AW38" s="13">
        <f t="shared" si="14"/>
        <v>17.582417582417584</v>
      </c>
      <c r="AX38" s="12">
        <v>131</v>
      </c>
      <c r="AY38" s="12">
        <v>19</v>
      </c>
      <c r="AZ38" s="13">
        <f t="shared" si="15"/>
        <v>3.47985347985348</v>
      </c>
      <c r="BA38" s="12">
        <v>21</v>
      </c>
      <c r="BB38" s="12">
        <v>0</v>
      </c>
      <c r="BC38" s="13">
        <f t="shared" si="16"/>
        <v>0</v>
      </c>
      <c r="BD38" s="12">
        <v>0</v>
      </c>
      <c r="BE38" s="12">
        <v>1</v>
      </c>
      <c r="BF38" s="13">
        <f t="shared" si="17"/>
        <v>0.18315018315018314</v>
      </c>
      <c r="BG38" s="12">
        <v>1</v>
      </c>
      <c r="BH38" s="12">
        <v>2</v>
      </c>
      <c r="BI38" s="13">
        <f t="shared" si="18"/>
        <v>0.3663003663003663</v>
      </c>
      <c r="BJ38" s="12">
        <v>3</v>
      </c>
      <c r="BK38" s="12">
        <v>0</v>
      </c>
      <c r="BL38" s="13">
        <f t="shared" si="19"/>
        <v>0</v>
      </c>
      <c r="BM38" s="12">
        <v>0</v>
      </c>
      <c r="BN38" s="35" t="s">
        <v>373</v>
      </c>
      <c r="BO38" s="12">
        <v>0</v>
      </c>
      <c r="BP38" s="13">
        <f t="shared" si="20"/>
        <v>0</v>
      </c>
      <c r="BQ38" s="12">
        <v>0</v>
      </c>
      <c r="BR38" s="12">
        <v>0</v>
      </c>
      <c r="BS38" s="13">
        <f t="shared" si="21"/>
        <v>0</v>
      </c>
      <c r="BT38" s="12">
        <v>0</v>
      </c>
      <c r="BU38" s="12">
        <v>41</v>
      </c>
      <c r="BV38" s="13">
        <f t="shared" si="22"/>
        <v>7.509157509157509</v>
      </c>
      <c r="BW38" s="12">
        <v>44</v>
      </c>
      <c r="BX38" s="12">
        <v>45</v>
      </c>
      <c r="BY38" s="13">
        <f t="shared" si="23"/>
        <v>8.241758241758241</v>
      </c>
      <c r="BZ38" s="12">
        <v>62</v>
      </c>
      <c r="CA38" s="12">
        <v>1</v>
      </c>
      <c r="CB38" s="13">
        <f t="shared" si="24"/>
        <v>0.18315018315018314</v>
      </c>
      <c r="CC38" s="12">
        <v>1</v>
      </c>
      <c r="CD38" s="12">
        <v>0</v>
      </c>
      <c r="CE38" s="13">
        <f t="shared" si="25"/>
        <v>0</v>
      </c>
      <c r="CF38" s="12">
        <v>0</v>
      </c>
      <c r="CG38" s="12">
        <v>1</v>
      </c>
      <c r="CH38" s="13">
        <f t="shared" si="26"/>
        <v>0.18315018315018314</v>
      </c>
      <c r="CI38" s="12">
        <v>1</v>
      </c>
      <c r="CJ38" s="35" t="s">
        <v>373</v>
      </c>
      <c r="CK38" s="12">
        <v>0</v>
      </c>
      <c r="CL38" s="13">
        <f t="shared" si="27"/>
        <v>0</v>
      </c>
      <c r="CM38" s="12">
        <v>0</v>
      </c>
      <c r="CN38" s="12">
        <v>76</v>
      </c>
      <c r="CO38" s="13">
        <f t="shared" si="28"/>
        <v>13.91941391941392</v>
      </c>
      <c r="CP38" s="12">
        <v>90</v>
      </c>
      <c r="CQ38" s="12">
        <v>0</v>
      </c>
      <c r="CR38" s="13">
        <f t="shared" si="29"/>
        <v>0</v>
      </c>
      <c r="CS38" s="12">
        <v>0</v>
      </c>
      <c r="CT38" s="12">
        <v>0</v>
      </c>
      <c r="CU38" s="13">
        <f t="shared" si="30"/>
        <v>0</v>
      </c>
      <c r="CV38" s="12">
        <v>0</v>
      </c>
      <c r="CW38" s="12">
        <v>57</v>
      </c>
      <c r="CX38" s="13">
        <f t="shared" si="31"/>
        <v>10.43956043956044</v>
      </c>
      <c r="CY38" s="12">
        <v>87</v>
      </c>
      <c r="CZ38" s="12">
        <v>1</v>
      </c>
      <c r="DA38" s="13">
        <f t="shared" si="32"/>
        <v>0.18315018315018314</v>
      </c>
      <c r="DB38" s="12">
        <v>1</v>
      </c>
      <c r="DC38" s="12">
        <v>0</v>
      </c>
      <c r="DD38" s="13">
        <f t="shared" si="33"/>
        <v>0</v>
      </c>
      <c r="DE38" s="12">
        <v>0</v>
      </c>
      <c r="DF38" s="35" t="s">
        <v>373</v>
      </c>
      <c r="DG38" s="12">
        <v>6</v>
      </c>
      <c r="DH38" s="13">
        <f t="shared" si="34"/>
        <v>1.098901098901099</v>
      </c>
      <c r="DI38" s="12">
        <v>6</v>
      </c>
      <c r="DJ38" s="12">
        <v>95</v>
      </c>
      <c r="DK38" s="13">
        <f t="shared" si="35"/>
        <v>17.399267399267398</v>
      </c>
      <c r="DL38" s="12">
        <v>122</v>
      </c>
      <c r="DM38" s="12">
        <v>134</v>
      </c>
      <c r="DN38" s="13">
        <f t="shared" si="36"/>
        <v>24.54212454212454</v>
      </c>
      <c r="DO38" s="12">
        <v>178</v>
      </c>
      <c r="DP38" s="12">
        <v>0</v>
      </c>
      <c r="DQ38" s="13">
        <f t="shared" si="37"/>
        <v>0</v>
      </c>
      <c r="DR38" s="12">
        <v>0</v>
      </c>
      <c r="DS38" s="12">
        <v>0</v>
      </c>
      <c r="DT38" s="13">
        <f t="shared" si="38"/>
        <v>0</v>
      </c>
      <c r="DU38" s="12">
        <v>0</v>
      </c>
      <c r="DV38" s="12">
        <v>2</v>
      </c>
      <c r="DW38" s="13">
        <f t="shared" si="39"/>
        <v>0.3663003663003663</v>
      </c>
      <c r="DX38" s="12">
        <v>6</v>
      </c>
      <c r="DY38" s="12">
        <v>0</v>
      </c>
      <c r="DZ38" s="13">
        <f t="shared" si="40"/>
        <v>0</v>
      </c>
      <c r="EA38" s="12">
        <v>0</v>
      </c>
      <c r="EB38" s="35" t="s">
        <v>373</v>
      </c>
      <c r="EC38" s="12">
        <v>0</v>
      </c>
      <c r="ED38" s="13">
        <f t="shared" si="41"/>
        <v>0</v>
      </c>
      <c r="EE38" s="12">
        <v>0</v>
      </c>
      <c r="EF38" s="12">
        <v>0</v>
      </c>
      <c r="EG38" s="13">
        <f t="shared" si="42"/>
        <v>0</v>
      </c>
      <c r="EH38" s="12">
        <v>0</v>
      </c>
      <c r="EI38" s="12">
        <v>0</v>
      </c>
      <c r="EJ38" s="13">
        <f t="shared" si="43"/>
        <v>0</v>
      </c>
      <c r="EK38" s="12">
        <v>0</v>
      </c>
      <c r="EL38" s="12">
        <v>12</v>
      </c>
      <c r="EM38" s="13">
        <f t="shared" si="44"/>
        <v>2.197802197802198</v>
      </c>
      <c r="EN38" s="12">
        <v>12</v>
      </c>
      <c r="EO38" s="12">
        <v>0</v>
      </c>
      <c r="EP38" s="13">
        <f t="shared" si="45"/>
        <v>0</v>
      </c>
      <c r="EQ38" s="12">
        <v>0</v>
      </c>
      <c r="ER38" s="12">
        <v>108</v>
      </c>
      <c r="ES38" s="13">
        <f t="shared" si="46"/>
        <v>19.78021978021978</v>
      </c>
      <c r="ET38" s="12">
        <v>108</v>
      </c>
      <c r="EU38" s="12">
        <v>0</v>
      </c>
      <c r="EV38" s="13">
        <f t="shared" si="47"/>
        <v>0</v>
      </c>
      <c r="EW38" s="12">
        <v>0</v>
      </c>
    </row>
    <row r="39" spans="1:153" ht="11.25" customHeight="1">
      <c r="A39" s="35" t="s">
        <v>375</v>
      </c>
      <c r="B39" s="12">
        <v>34633</v>
      </c>
      <c r="C39" s="12">
        <f>SUM(F39,CV39,CY39,DB39,DE39,DI39,DL39,DO39,DR39,DU39,DX39,EA39,EE39,EH39,EK39,EN39,EQ39,ET39,EW39)</f>
        <v>44589</v>
      </c>
      <c r="D39" s="12">
        <v>17274</v>
      </c>
      <c r="E39" s="13">
        <f t="shared" si="0"/>
        <v>49.877284670689804</v>
      </c>
      <c r="F39" s="12">
        <f t="shared" si="49"/>
        <v>33873</v>
      </c>
      <c r="G39" s="12">
        <v>426</v>
      </c>
      <c r="H39" s="13">
        <f t="shared" si="1"/>
        <v>1.2300407126151358</v>
      </c>
      <c r="I39" s="12">
        <v>433</v>
      </c>
      <c r="J39" s="12">
        <v>81</v>
      </c>
      <c r="K39" s="13">
        <f t="shared" si="2"/>
        <v>0.23388098056766668</v>
      </c>
      <c r="L39" s="12">
        <v>81</v>
      </c>
      <c r="M39" s="12">
        <v>0</v>
      </c>
      <c r="N39" s="13">
        <f t="shared" si="3"/>
        <v>0</v>
      </c>
      <c r="O39" s="12">
        <v>0</v>
      </c>
      <c r="P39" s="12">
        <v>8</v>
      </c>
      <c r="Q39" s="13">
        <f t="shared" si="4"/>
        <v>0.02309935610544856</v>
      </c>
      <c r="R39" s="12">
        <v>8</v>
      </c>
      <c r="S39" s="12">
        <v>1690</v>
      </c>
      <c r="T39" s="13">
        <f t="shared" si="5"/>
        <v>4.879738977276008</v>
      </c>
      <c r="U39" s="12">
        <v>1921</v>
      </c>
      <c r="V39" s="35" t="s">
        <v>375</v>
      </c>
      <c r="W39" s="12">
        <v>7</v>
      </c>
      <c r="X39" s="13">
        <f t="shared" si="6"/>
        <v>0.02021193659226749</v>
      </c>
      <c r="Y39" s="12">
        <v>8</v>
      </c>
      <c r="Z39" s="12">
        <v>1312</v>
      </c>
      <c r="AA39" s="13">
        <f t="shared" si="7"/>
        <v>3.788294401293564</v>
      </c>
      <c r="AB39" s="12">
        <v>1467</v>
      </c>
      <c r="AC39" s="12">
        <v>10</v>
      </c>
      <c r="AD39" s="13">
        <f t="shared" si="8"/>
        <v>0.0288741951318107</v>
      </c>
      <c r="AE39" s="12">
        <v>12</v>
      </c>
      <c r="AF39" s="12">
        <v>220</v>
      </c>
      <c r="AG39" s="13">
        <f t="shared" si="9"/>
        <v>0.6352322928998354</v>
      </c>
      <c r="AH39" s="12">
        <v>241</v>
      </c>
      <c r="AI39" s="12">
        <v>4918</v>
      </c>
      <c r="AJ39" s="13">
        <f t="shared" si="10"/>
        <v>14.200329165824503</v>
      </c>
      <c r="AK39" s="12">
        <v>5917</v>
      </c>
      <c r="AL39" s="12">
        <v>3917</v>
      </c>
      <c r="AM39" s="13">
        <f t="shared" si="11"/>
        <v>11.310022233130251</v>
      </c>
      <c r="AN39" s="12">
        <v>6881</v>
      </c>
      <c r="AO39" s="12">
        <v>590</v>
      </c>
      <c r="AP39" s="13">
        <f t="shared" si="12"/>
        <v>1.7035775127768313</v>
      </c>
      <c r="AQ39" s="12">
        <v>687</v>
      </c>
      <c r="AR39" s="35" t="s">
        <v>375</v>
      </c>
      <c r="AS39" s="12">
        <v>1259</v>
      </c>
      <c r="AT39" s="13">
        <f t="shared" si="13"/>
        <v>3.635261167094967</v>
      </c>
      <c r="AU39" s="12">
        <v>1669</v>
      </c>
      <c r="AV39" s="12">
        <v>4492</v>
      </c>
      <c r="AW39" s="13">
        <f t="shared" si="14"/>
        <v>12.970288453209367</v>
      </c>
      <c r="AX39" s="12">
        <v>5198</v>
      </c>
      <c r="AY39" s="12">
        <v>1280</v>
      </c>
      <c r="AZ39" s="13">
        <f t="shared" si="15"/>
        <v>3.6958969768717695</v>
      </c>
      <c r="BA39" s="12">
        <v>1345</v>
      </c>
      <c r="BB39" s="12">
        <v>1</v>
      </c>
      <c r="BC39" s="13">
        <f t="shared" si="16"/>
        <v>0.00288741951318107</v>
      </c>
      <c r="BD39" s="12">
        <v>1</v>
      </c>
      <c r="BE39" s="12">
        <v>5</v>
      </c>
      <c r="BF39" s="13">
        <f t="shared" si="17"/>
        <v>0.01443709756590535</v>
      </c>
      <c r="BG39" s="12">
        <v>5</v>
      </c>
      <c r="BH39" s="12">
        <v>2</v>
      </c>
      <c r="BI39" s="13">
        <f t="shared" si="18"/>
        <v>0.00577483902636214</v>
      </c>
      <c r="BJ39" s="12">
        <v>2</v>
      </c>
      <c r="BK39" s="12">
        <v>0</v>
      </c>
      <c r="BL39" s="13">
        <f t="shared" si="19"/>
        <v>0</v>
      </c>
      <c r="BM39" s="12">
        <v>0</v>
      </c>
      <c r="BN39" s="35" t="s">
        <v>375</v>
      </c>
      <c r="BO39" s="12">
        <v>0</v>
      </c>
      <c r="BP39" s="13">
        <f t="shared" si="20"/>
        <v>0</v>
      </c>
      <c r="BQ39" s="12">
        <v>0</v>
      </c>
      <c r="BR39" s="12">
        <v>23</v>
      </c>
      <c r="BS39" s="13">
        <f t="shared" si="21"/>
        <v>0.06641064880316462</v>
      </c>
      <c r="BT39" s="12">
        <v>25</v>
      </c>
      <c r="BU39" s="12">
        <v>2023</v>
      </c>
      <c r="BV39" s="13">
        <f t="shared" si="22"/>
        <v>5.8412496751653045</v>
      </c>
      <c r="BW39" s="12">
        <v>2375</v>
      </c>
      <c r="BX39" s="12">
        <v>3482</v>
      </c>
      <c r="BY39" s="13">
        <f t="shared" si="23"/>
        <v>10.053994744896485</v>
      </c>
      <c r="BZ39" s="12">
        <v>4385</v>
      </c>
      <c r="CA39" s="12">
        <v>89</v>
      </c>
      <c r="CB39" s="13">
        <f t="shared" si="24"/>
        <v>0.2569803366731152</v>
      </c>
      <c r="CC39" s="12">
        <v>98</v>
      </c>
      <c r="CD39" s="12">
        <v>5</v>
      </c>
      <c r="CE39" s="13">
        <f t="shared" si="25"/>
        <v>0.01443709756590535</v>
      </c>
      <c r="CF39" s="12">
        <v>6</v>
      </c>
      <c r="CG39" s="12">
        <v>478</v>
      </c>
      <c r="CH39" s="13">
        <f t="shared" si="26"/>
        <v>1.3801865273005516</v>
      </c>
      <c r="CI39" s="12">
        <v>478</v>
      </c>
      <c r="CJ39" s="35" t="s">
        <v>375</v>
      </c>
      <c r="CK39" s="12">
        <v>372</v>
      </c>
      <c r="CL39" s="13">
        <f t="shared" si="27"/>
        <v>1.074120058903358</v>
      </c>
      <c r="CM39" s="12">
        <v>372</v>
      </c>
      <c r="CN39" s="12">
        <v>229</v>
      </c>
      <c r="CO39" s="13">
        <f t="shared" si="28"/>
        <v>0.6612190685184651</v>
      </c>
      <c r="CP39" s="12">
        <v>249</v>
      </c>
      <c r="CQ39" s="12">
        <v>7</v>
      </c>
      <c r="CR39" s="13">
        <f t="shared" si="29"/>
        <v>0.02021193659226749</v>
      </c>
      <c r="CS39" s="12">
        <v>9</v>
      </c>
      <c r="CT39" s="12">
        <v>0</v>
      </c>
      <c r="CU39" s="13">
        <f t="shared" si="30"/>
        <v>0</v>
      </c>
      <c r="CV39" s="12">
        <v>0</v>
      </c>
      <c r="CW39" s="12">
        <v>211</v>
      </c>
      <c r="CX39" s="13">
        <f t="shared" si="31"/>
        <v>0.6092455172812058</v>
      </c>
      <c r="CY39" s="12">
        <v>276</v>
      </c>
      <c r="CZ39" s="12">
        <v>12</v>
      </c>
      <c r="DA39" s="13">
        <f t="shared" si="32"/>
        <v>0.034649034158172845</v>
      </c>
      <c r="DB39" s="12">
        <v>12</v>
      </c>
      <c r="DC39" s="12">
        <v>0</v>
      </c>
      <c r="DD39" s="13">
        <f t="shared" si="33"/>
        <v>0</v>
      </c>
      <c r="DE39" s="12">
        <v>0</v>
      </c>
      <c r="DF39" s="35" t="s">
        <v>375</v>
      </c>
      <c r="DG39" s="12">
        <v>22</v>
      </c>
      <c r="DH39" s="13">
        <f t="shared" si="34"/>
        <v>0.06352322928998355</v>
      </c>
      <c r="DI39" s="12">
        <v>22</v>
      </c>
      <c r="DJ39" s="12">
        <v>2022</v>
      </c>
      <c r="DK39" s="13">
        <f t="shared" si="35"/>
        <v>5.8383622556521235</v>
      </c>
      <c r="DL39" s="12">
        <v>2241</v>
      </c>
      <c r="DM39" s="12">
        <v>3301</v>
      </c>
      <c r="DN39" s="13">
        <f t="shared" si="36"/>
        <v>9.531371813010713</v>
      </c>
      <c r="DO39" s="12">
        <v>3491</v>
      </c>
      <c r="DP39" s="12">
        <v>5</v>
      </c>
      <c r="DQ39" s="13">
        <f t="shared" si="37"/>
        <v>0.01443709756590535</v>
      </c>
      <c r="DR39" s="12">
        <v>5</v>
      </c>
      <c r="DS39" s="12">
        <v>86</v>
      </c>
      <c r="DT39" s="13">
        <f t="shared" si="38"/>
        <v>0.24831807813357204</v>
      </c>
      <c r="DU39" s="12">
        <v>86</v>
      </c>
      <c r="DV39" s="12">
        <v>637</v>
      </c>
      <c r="DW39" s="13">
        <f t="shared" si="39"/>
        <v>1.8392862298963415</v>
      </c>
      <c r="DX39" s="12">
        <v>1665</v>
      </c>
      <c r="DY39" s="12">
        <v>0</v>
      </c>
      <c r="DZ39" s="13">
        <f t="shared" si="40"/>
        <v>0</v>
      </c>
      <c r="EA39" s="12">
        <v>0</v>
      </c>
      <c r="EB39" s="35" t="s">
        <v>375</v>
      </c>
      <c r="EC39" s="12">
        <v>0</v>
      </c>
      <c r="ED39" s="13">
        <f t="shared" si="41"/>
        <v>0</v>
      </c>
      <c r="EE39" s="12">
        <v>0</v>
      </c>
      <c r="EF39" s="12">
        <v>0</v>
      </c>
      <c r="EG39" s="13">
        <f t="shared" si="42"/>
        <v>0</v>
      </c>
      <c r="EH39" s="12">
        <v>0</v>
      </c>
      <c r="EI39" s="12">
        <v>0</v>
      </c>
      <c r="EJ39" s="13">
        <f t="shared" si="43"/>
        <v>0</v>
      </c>
      <c r="EK39" s="12">
        <v>0</v>
      </c>
      <c r="EL39" s="12">
        <v>1132</v>
      </c>
      <c r="EM39" s="13">
        <f t="shared" si="44"/>
        <v>3.2685588889209716</v>
      </c>
      <c r="EN39" s="12">
        <v>1132</v>
      </c>
      <c r="EO39" s="12">
        <v>0</v>
      </c>
      <c r="EP39" s="13">
        <f t="shared" si="45"/>
        <v>0</v>
      </c>
      <c r="EQ39" s="12">
        <v>0</v>
      </c>
      <c r="ER39" s="12">
        <v>1786</v>
      </c>
      <c r="ES39" s="13">
        <f t="shared" si="46"/>
        <v>5.156931250541391</v>
      </c>
      <c r="ET39" s="12">
        <v>1786</v>
      </c>
      <c r="EU39" s="12">
        <v>0</v>
      </c>
      <c r="EV39" s="13">
        <f t="shared" si="47"/>
        <v>0</v>
      </c>
      <c r="EW39" s="12">
        <v>0</v>
      </c>
    </row>
    <row r="40" spans="1:153" ht="11.25" customHeight="1">
      <c r="A40" s="35" t="s">
        <v>473</v>
      </c>
      <c r="B40" s="12">
        <v>2816</v>
      </c>
      <c r="C40" s="12">
        <f>SUM(F40,CV40,CY40,DB40,DE40,DI40,DL40,DO40,DR40,DU40,DX40,EA40,EE40,EH40,EK40,EN40,EQ40,ET40,EW40)</f>
        <v>5668</v>
      </c>
      <c r="D40" s="12">
        <v>1485</v>
      </c>
      <c r="E40" s="13">
        <f t="shared" si="0"/>
        <v>52.734375</v>
      </c>
      <c r="F40" s="12">
        <f t="shared" si="49"/>
        <v>2842</v>
      </c>
      <c r="G40" s="12">
        <v>135</v>
      </c>
      <c r="H40" s="13">
        <f t="shared" si="1"/>
        <v>4.794034090909091</v>
      </c>
      <c r="I40" s="12">
        <v>155</v>
      </c>
      <c r="J40" s="12">
        <v>19</v>
      </c>
      <c r="K40" s="13">
        <f t="shared" si="2"/>
        <v>0.6747159090909091</v>
      </c>
      <c r="L40" s="12">
        <v>19</v>
      </c>
      <c r="M40" s="12">
        <v>0</v>
      </c>
      <c r="N40" s="13">
        <f t="shared" si="3"/>
        <v>0</v>
      </c>
      <c r="O40" s="12">
        <v>0</v>
      </c>
      <c r="P40" s="12">
        <v>47</v>
      </c>
      <c r="Q40" s="13">
        <f t="shared" si="4"/>
        <v>1.6690340909090908</v>
      </c>
      <c r="R40" s="12">
        <v>47</v>
      </c>
      <c r="S40" s="12">
        <v>258</v>
      </c>
      <c r="T40" s="13">
        <f t="shared" si="5"/>
        <v>9.161931818181818</v>
      </c>
      <c r="U40" s="12">
        <v>328</v>
      </c>
      <c r="V40" s="35" t="s">
        <v>473</v>
      </c>
      <c r="W40" s="12">
        <v>48</v>
      </c>
      <c r="X40" s="13">
        <f t="shared" si="6"/>
        <v>1.7045454545454544</v>
      </c>
      <c r="Y40" s="12">
        <v>50</v>
      </c>
      <c r="Z40" s="12">
        <v>48</v>
      </c>
      <c r="AA40" s="13">
        <f t="shared" si="7"/>
        <v>1.7045454545454544</v>
      </c>
      <c r="AB40" s="12">
        <v>56</v>
      </c>
      <c r="AC40" s="12">
        <v>41</v>
      </c>
      <c r="AD40" s="13">
        <f t="shared" si="8"/>
        <v>1.455965909090909</v>
      </c>
      <c r="AE40" s="12">
        <v>50</v>
      </c>
      <c r="AF40" s="12">
        <v>151</v>
      </c>
      <c r="AG40" s="13">
        <f t="shared" si="9"/>
        <v>5.362215909090909</v>
      </c>
      <c r="AH40" s="12">
        <v>168</v>
      </c>
      <c r="AI40" s="12">
        <v>215</v>
      </c>
      <c r="AJ40" s="13">
        <f t="shared" si="10"/>
        <v>7.6349431818181825</v>
      </c>
      <c r="AK40" s="12">
        <v>255</v>
      </c>
      <c r="AL40" s="12">
        <v>48</v>
      </c>
      <c r="AM40" s="13">
        <f t="shared" si="11"/>
        <v>1.7045454545454544</v>
      </c>
      <c r="AN40" s="12">
        <v>71</v>
      </c>
      <c r="AO40" s="12">
        <v>4</v>
      </c>
      <c r="AP40" s="13">
        <f t="shared" si="12"/>
        <v>0.14204545454545456</v>
      </c>
      <c r="AQ40" s="12">
        <v>4</v>
      </c>
      <c r="AR40" s="35" t="s">
        <v>473</v>
      </c>
      <c r="AS40" s="12">
        <v>12</v>
      </c>
      <c r="AT40" s="13">
        <f t="shared" si="13"/>
        <v>0.4261363636363636</v>
      </c>
      <c r="AU40" s="12">
        <v>15</v>
      </c>
      <c r="AV40" s="12">
        <v>521</v>
      </c>
      <c r="AW40" s="13">
        <f t="shared" si="14"/>
        <v>18.501420454545457</v>
      </c>
      <c r="AX40" s="12">
        <v>682</v>
      </c>
      <c r="AY40" s="12">
        <v>97</v>
      </c>
      <c r="AZ40" s="13">
        <f t="shared" si="15"/>
        <v>3.444602272727273</v>
      </c>
      <c r="BA40" s="12">
        <v>99</v>
      </c>
      <c r="BB40" s="12">
        <v>0</v>
      </c>
      <c r="BC40" s="13">
        <f t="shared" si="16"/>
        <v>0</v>
      </c>
      <c r="BD40" s="12">
        <v>0</v>
      </c>
      <c r="BE40" s="12">
        <v>3</v>
      </c>
      <c r="BF40" s="13">
        <f t="shared" si="17"/>
        <v>0.1065340909090909</v>
      </c>
      <c r="BG40" s="12">
        <v>4</v>
      </c>
      <c r="BH40" s="12">
        <v>6</v>
      </c>
      <c r="BI40" s="13">
        <f t="shared" si="18"/>
        <v>0.2130681818181818</v>
      </c>
      <c r="BJ40" s="12">
        <v>6</v>
      </c>
      <c r="BK40" s="12">
        <v>0</v>
      </c>
      <c r="BL40" s="13">
        <f t="shared" si="19"/>
        <v>0</v>
      </c>
      <c r="BM40" s="12">
        <v>0</v>
      </c>
      <c r="BN40" s="35" t="s">
        <v>473</v>
      </c>
      <c r="BO40" s="12">
        <v>0</v>
      </c>
      <c r="BP40" s="13">
        <f t="shared" si="20"/>
        <v>0</v>
      </c>
      <c r="BQ40" s="12">
        <v>0</v>
      </c>
      <c r="BR40" s="12">
        <v>1</v>
      </c>
      <c r="BS40" s="13">
        <f t="shared" si="21"/>
        <v>0.03551136363636364</v>
      </c>
      <c r="BT40" s="12">
        <v>1</v>
      </c>
      <c r="BU40" s="12">
        <v>165</v>
      </c>
      <c r="BV40" s="13">
        <f t="shared" si="22"/>
        <v>5.859375</v>
      </c>
      <c r="BW40" s="12">
        <v>190</v>
      </c>
      <c r="BX40" s="12">
        <v>194</v>
      </c>
      <c r="BY40" s="13">
        <f t="shared" si="23"/>
        <v>6.889204545454546</v>
      </c>
      <c r="BZ40" s="12">
        <v>245</v>
      </c>
      <c r="CA40" s="12">
        <v>1</v>
      </c>
      <c r="CB40" s="13">
        <f t="shared" si="24"/>
        <v>0.03551136363636364</v>
      </c>
      <c r="CC40" s="12">
        <v>1</v>
      </c>
      <c r="CD40" s="12">
        <v>1</v>
      </c>
      <c r="CE40" s="13">
        <f t="shared" si="25"/>
        <v>0.03551136363636364</v>
      </c>
      <c r="CF40" s="12">
        <v>1</v>
      </c>
      <c r="CG40" s="12">
        <v>3</v>
      </c>
      <c r="CH40" s="13">
        <f t="shared" si="26"/>
        <v>0.1065340909090909</v>
      </c>
      <c r="CI40" s="12">
        <v>3</v>
      </c>
      <c r="CJ40" s="35" t="s">
        <v>473</v>
      </c>
      <c r="CK40" s="12">
        <v>1</v>
      </c>
      <c r="CL40" s="13">
        <f t="shared" si="27"/>
        <v>0.03551136363636364</v>
      </c>
      <c r="CM40" s="12">
        <v>1</v>
      </c>
      <c r="CN40" s="12">
        <v>299</v>
      </c>
      <c r="CO40" s="13">
        <f t="shared" si="28"/>
        <v>10.617897727272728</v>
      </c>
      <c r="CP40" s="12">
        <v>389</v>
      </c>
      <c r="CQ40" s="12">
        <v>2</v>
      </c>
      <c r="CR40" s="13">
        <f t="shared" si="29"/>
        <v>0.07102272727272728</v>
      </c>
      <c r="CS40" s="12">
        <v>2</v>
      </c>
      <c r="CT40" s="12">
        <v>1</v>
      </c>
      <c r="CU40" s="13">
        <f t="shared" si="30"/>
        <v>0.03551136363636364</v>
      </c>
      <c r="CV40" s="12">
        <v>1</v>
      </c>
      <c r="CW40" s="12">
        <v>421</v>
      </c>
      <c r="CX40" s="13">
        <f t="shared" si="31"/>
        <v>14.950284090909092</v>
      </c>
      <c r="CY40" s="12">
        <v>663</v>
      </c>
      <c r="CZ40" s="12">
        <v>5</v>
      </c>
      <c r="DA40" s="13">
        <f t="shared" si="32"/>
        <v>0.17755681818181818</v>
      </c>
      <c r="DB40" s="12">
        <v>5</v>
      </c>
      <c r="DC40" s="12">
        <v>0</v>
      </c>
      <c r="DD40" s="13">
        <f t="shared" si="33"/>
        <v>0</v>
      </c>
      <c r="DE40" s="12">
        <v>0</v>
      </c>
      <c r="DF40" s="35" t="s">
        <v>473</v>
      </c>
      <c r="DG40" s="12">
        <v>27</v>
      </c>
      <c r="DH40" s="13">
        <f t="shared" si="34"/>
        <v>0.9588068181818182</v>
      </c>
      <c r="DI40" s="12">
        <v>27</v>
      </c>
      <c r="DJ40" s="12">
        <v>617</v>
      </c>
      <c r="DK40" s="13">
        <f t="shared" si="35"/>
        <v>21.910511363636363</v>
      </c>
      <c r="DL40" s="12">
        <v>711</v>
      </c>
      <c r="DM40" s="12">
        <v>625</v>
      </c>
      <c r="DN40" s="13">
        <f t="shared" si="36"/>
        <v>22.194602272727273</v>
      </c>
      <c r="DO40" s="12">
        <v>825</v>
      </c>
      <c r="DP40" s="12">
        <v>2</v>
      </c>
      <c r="DQ40" s="13">
        <f t="shared" si="37"/>
        <v>0.07102272727272728</v>
      </c>
      <c r="DR40" s="12">
        <v>2</v>
      </c>
      <c r="DS40" s="12">
        <v>4</v>
      </c>
      <c r="DT40" s="13">
        <f t="shared" si="38"/>
        <v>0.14204545454545456</v>
      </c>
      <c r="DU40" s="12">
        <v>4</v>
      </c>
      <c r="DV40" s="12">
        <v>3</v>
      </c>
      <c r="DW40" s="13">
        <f t="shared" si="39"/>
        <v>0.1065340909090909</v>
      </c>
      <c r="DX40" s="12">
        <v>9</v>
      </c>
      <c r="DY40" s="12">
        <v>0</v>
      </c>
      <c r="DZ40" s="13">
        <f t="shared" si="40"/>
        <v>0</v>
      </c>
      <c r="EA40" s="12">
        <v>0</v>
      </c>
      <c r="EB40" s="35" t="s">
        <v>473</v>
      </c>
      <c r="EC40" s="12">
        <v>0</v>
      </c>
      <c r="ED40" s="13">
        <f t="shared" si="41"/>
        <v>0</v>
      </c>
      <c r="EE40" s="12">
        <v>0</v>
      </c>
      <c r="EF40" s="12">
        <v>0</v>
      </c>
      <c r="EG40" s="13">
        <f t="shared" si="42"/>
        <v>0</v>
      </c>
      <c r="EH40" s="12">
        <v>0</v>
      </c>
      <c r="EI40" s="12">
        <v>0</v>
      </c>
      <c r="EJ40" s="13">
        <f t="shared" si="43"/>
        <v>0</v>
      </c>
      <c r="EK40" s="12">
        <v>0</v>
      </c>
      <c r="EL40" s="12">
        <v>112</v>
      </c>
      <c r="EM40" s="13">
        <f t="shared" si="44"/>
        <v>3.977272727272727</v>
      </c>
      <c r="EN40" s="12">
        <v>112</v>
      </c>
      <c r="EO40" s="12">
        <v>0</v>
      </c>
      <c r="EP40" s="13">
        <f t="shared" si="45"/>
        <v>0</v>
      </c>
      <c r="EQ40" s="12">
        <v>0</v>
      </c>
      <c r="ER40" s="12">
        <v>464</v>
      </c>
      <c r="ES40" s="13">
        <f t="shared" si="46"/>
        <v>16.477272727272727</v>
      </c>
      <c r="ET40" s="12">
        <v>464</v>
      </c>
      <c r="EU40" s="12">
        <v>3</v>
      </c>
      <c r="EV40" s="13">
        <f t="shared" si="47"/>
        <v>0.1065340909090909</v>
      </c>
      <c r="EW40" s="12">
        <v>3</v>
      </c>
    </row>
    <row r="41" spans="1:153" ht="11.25" customHeight="1">
      <c r="A41" s="35" t="s">
        <v>374</v>
      </c>
      <c r="B41" s="12">
        <v>1638</v>
      </c>
      <c r="C41" s="12">
        <f t="shared" si="48"/>
        <v>2473</v>
      </c>
      <c r="D41" s="12">
        <v>703</v>
      </c>
      <c r="E41" s="13">
        <f t="shared" si="0"/>
        <v>42.918192918192915</v>
      </c>
      <c r="F41" s="12">
        <f t="shared" si="49"/>
        <v>1231</v>
      </c>
      <c r="G41" s="12">
        <v>49</v>
      </c>
      <c r="H41" s="13">
        <f t="shared" si="1"/>
        <v>2.9914529914529915</v>
      </c>
      <c r="I41" s="12">
        <v>54</v>
      </c>
      <c r="J41" s="12">
        <v>6</v>
      </c>
      <c r="K41" s="13">
        <f t="shared" si="2"/>
        <v>0.3663003663003663</v>
      </c>
      <c r="L41" s="12">
        <v>8</v>
      </c>
      <c r="M41" s="12">
        <v>0</v>
      </c>
      <c r="N41" s="13">
        <f t="shared" si="3"/>
        <v>0</v>
      </c>
      <c r="O41" s="12">
        <v>0</v>
      </c>
      <c r="P41" s="12">
        <v>9</v>
      </c>
      <c r="Q41" s="13">
        <f t="shared" si="4"/>
        <v>0.5494505494505495</v>
      </c>
      <c r="R41" s="12">
        <v>9</v>
      </c>
      <c r="S41" s="12">
        <v>98</v>
      </c>
      <c r="T41" s="13">
        <f t="shared" si="5"/>
        <v>5.982905982905983</v>
      </c>
      <c r="U41" s="12">
        <v>119</v>
      </c>
      <c r="V41" s="35" t="s">
        <v>374</v>
      </c>
      <c r="W41" s="12">
        <v>27</v>
      </c>
      <c r="X41" s="13">
        <f t="shared" si="6"/>
        <v>1.6483516483516485</v>
      </c>
      <c r="Y41" s="12">
        <v>28</v>
      </c>
      <c r="Z41" s="12">
        <v>49</v>
      </c>
      <c r="AA41" s="13">
        <f t="shared" si="7"/>
        <v>2.9914529914529915</v>
      </c>
      <c r="AB41" s="12">
        <v>56</v>
      </c>
      <c r="AC41" s="12">
        <v>9</v>
      </c>
      <c r="AD41" s="13">
        <f t="shared" si="8"/>
        <v>0.5494505494505495</v>
      </c>
      <c r="AE41" s="12">
        <v>11</v>
      </c>
      <c r="AF41" s="12">
        <v>59</v>
      </c>
      <c r="AG41" s="13">
        <f t="shared" si="9"/>
        <v>3.6019536019536016</v>
      </c>
      <c r="AH41" s="12">
        <v>67</v>
      </c>
      <c r="AI41" s="12">
        <v>77</v>
      </c>
      <c r="AJ41" s="13">
        <f t="shared" si="10"/>
        <v>4.700854700854701</v>
      </c>
      <c r="AK41" s="12">
        <v>89</v>
      </c>
      <c r="AL41" s="12">
        <v>1</v>
      </c>
      <c r="AM41" s="13">
        <f t="shared" si="11"/>
        <v>0.06105006105006105</v>
      </c>
      <c r="AN41" s="12">
        <v>1</v>
      </c>
      <c r="AO41" s="12">
        <v>0</v>
      </c>
      <c r="AP41" s="13">
        <f t="shared" si="12"/>
        <v>0</v>
      </c>
      <c r="AQ41" s="12">
        <v>0</v>
      </c>
      <c r="AR41" s="35" t="s">
        <v>374</v>
      </c>
      <c r="AS41" s="12">
        <v>0</v>
      </c>
      <c r="AT41" s="13">
        <f t="shared" si="13"/>
        <v>0</v>
      </c>
      <c r="AU41" s="12">
        <v>0</v>
      </c>
      <c r="AV41" s="12">
        <v>182</v>
      </c>
      <c r="AW41" s="13">
        <f t="shared" si="14"/>
        <v>11.11111111111111</v>
      </c>
      <c r="AX41" s="12">
        <v>249</v>
      </c>
      <c r="AY41" s="12">
        <v>32</v>
      </c>
      <c r="AZ41" s="13">
        <f t="shared" si="15"/>
        <v>1.9536019536019535</v>
      </c>
      <c r="BA41" s="12">
        <v>34</v>
      </c>
      <c r="BB41" s="12">
        <v>0</v>
      </c>
      <c r="BC41" s="13">
        <f t="shared" si="16"/>
        <v>0</v>
      </c>
      <c r="BD41" s="12">
        <v>0</v>
      </c>
      <c r="BE41" s="12">
        <v>1</v>
      </c>
      <c r="BF41" s="13">
        <f t="shared" si="17"/>
        <v>0.06105006105006105</v>
      </c>
      <c r="BG41" s="12">
        <v>1</v>
      </c>
      <c r="BH41" s="12">
        <v>1</v>
      </c>
      <c r="BI41" s="13">
        <f t="shared" si="18"/>
        <v>0.06105006105006105</v>
      </c>
      <c r="BJ41" s="12">
        <v>1</v>
      </c>
      <c r="BK41" s="12">
        <v>0</v>
      </c>
      <c r="BL41" s="13">
        <f t="shared" si="19"/>
        <v>0</v>
      </c>
      <c r="BM41" s="12">
        <v>0</v>
      </c>
      <c r="BN41" s="35" t="s">
        <v>374</v>
      </c>
      <c r="BO41" s="12">
        <v>0</v>
      </c>
      <c r="BP41" s="13">
        <f t="shared" si="20"/>
        <v>0</v>
      </c>
      <c r="BQ41" s="12">
        <v>0</v>
      </c>
      <c r="BR41" s="12">
        <v>0</v>
      </c>
      <c r="BS41" s="13">
        <f t="shared" si="21"/>
        <v>0</v>
      </c>
      <c r="BT41" s="12">
        <v>0</v>
      </c>
      <c r="BU41" s="12">
        <v>73</v>
      </c>
      <c r="BV41" s="13">
        <f t="shared" si="22"/>
        <v>4.456654456654457</v>
      </c>
      <c r="BW41" s="12">
        <v>84</v>
      </c>
      <c r="BX41" s="12">
        <v>105</v>
      </c>
      <c r="BY41" s="13">
        <f t="shared" si="23"/>
        <v>6.41025641025641</v>
      </c>
      <c r="BZ41" s="12">
        <v>122</v>
      </c>
      <c r="CA41" s="12">
        <v>1</v>
      </c>
      <c r="CB41" s="13">
        <f t="shared" si="24"/>
        <v>0.06105006105006105</v>
      </c>
      <c r="CC41" s="12">
        <v>1</v>
      </c>
      <c r="CD41" s="12">
        <v>0</v>
      </c>
      <c r="CE41" s="13">
        <f t="shared" si="25"/>
        <v>0</v>
      </c>
      <c r="CF41" s="12">
        <v>0</v>
      </c>
      <c r="CG41" s="12">
        <v>2</v>
      </c>
      <c r="CH41" s="13">
        <f t="shared" si="26"/>
        <v>0.1221001221001221</v>
      </c>
      <c r="CI41" s="12">
        <v>2</v>
      </c>
      <c r="CJ41" s="35" t="s">
        <v>374</v>
      </c>
      <c r="CK41" s="12">
        <v>2</v>
      </c>
      <c r="CL41" s="13">
        <f t="shared" si="27"/>
        <v>0.1221001221001221</v>
      </c>
      <c r="CM41" s="12">
        <v>2</v>
      </c>
      <c r="CN41" s="12">
        <v>233</v>
      </c>
      <c r="CO41" s="13">
        <f t="shared" si="28"/>
        <v>14.224664224664224</v>
      </c>
      <c r="CP41" s="12">
        <v>291</v>
      </c>
      <c r="CQ41" s="12">
        <v>2</v>
      </c>
      <c r="CR41" s="13">
        <f t="shared" si="29"/>
        <v>0.1221001221001221</v>
      </c>
      <c r="CS41" s="12">
        <v>2</v>
      </c>
      <c r="CT41" s="12">
        <v>1</v>
      </c>
      <c r="CU41" s="13">
        <f t="shared" si="30"/>
        <v>0.06105006105006105</v>
      </c>
      <c r="CV41" s="12">
        <v>1</v>
      </c>
      <c r="CW41" s="12">
        <v>133</v>
      </c>
      <c r="CX41" s="13">
        <f t="shared" si="31"/>
        <v>8.11965811965812</v>
      </c>
      <c r="CY41" s="12">
        <v>208</v>
      </c>
      <c r="CZ41" s="12">
        <v>10</v>
      </c>
      <c r="DA41" s="13">
        <f t="shared" si="32"/>
        <v>0.6105006105006106</v>
      </c>
      <c r="DB41" s="12">
        <v>10</v>
      </c>
      <c r="DC41" s="12">
        <v>0</v>
      </c>
      <c r="DD41" s="13">
        <f t="shared" si="33"/>
        <v>0</v>
      </c>
      <c r="DE41" s="12">
        <v>0</v>
      </c>
      <c r="DF41" s="35" t="s">
        <v>374</v>
      </c>
      <c r="DG41" s="12">
        <v>33</v>
      </c>
      <c r="DH41" s="13">
        <f t="shared" si="34"/>
        <v>2.0146520146520146</v>
      </c>
      <c r="DI41" s="12">
        <v>33</v>
      </c>
      <c r="DJ41" s="12">
        <v>330</v>
      </c>
      <c r="DK41" s="13">
        <f t="shared" si="35"/>
        <v>20.146520146520146</v>
      </c>
      <c r="DL41" s="12">
        <v>404</v>
      </c>
      <c r="DM41" s="12">
        <v>280</v>
      </c>
      <c r="DN41" s="13">
        <f t="shared" si="36"/>
        <v>17.094017094017094</v>
      </c>
      <c r="DO41" s="12">
        <v>347</v>
      </c>
      <c r="DP41" s="12">
        <v>2</v>
      </c>
      <c r="DQ41" s="13">
        <f t="shared" si="37"/>
        <v>0.1221001221001221</v>
      </c>
      <c r="DR41" s="12">
        <v>2</v>
      </c>
      <c r="DS41" s="12">
        <v>1</v>
      </c>
      <c r="DT41" s="13">
        <f t="shared" si="38"/>
        <v>0.06105006105006105</v>
      </c>
      <c r="DU41" s="12">
        <v>1</v>
      </c>
      <c r="DV41" s="12">
        <v>4</v>
      </c>
      <c r="DW41" s="13">
        <f t="shared" si="39"/>
        <v>0.2442002442002442</v>
      </c>
      <c r="DX41" s="12">
        <v>9</v>
      </c>
      <c r="DY41" s="12">
        <v>0</v>
      </c>
      <c r="DZ41" s="13">
        <f t="shared" si="40"/>
        <v>0</v>
      </c>
      <c r="EA41" s="12">
        <v>0</v>
      </c>
      <c r="EB41" s="35" t="s">
        <v>374</v>
      </c>
      <c r="EC41" s="12">
        <v>0</v>
      </c>
      <c r="ED41" s="13">
        <f t="shared" si="41"/>
        <v>0</v>
      </c>
      <c r="EE41" s="12">
        <v>0</v>
      </c>
      <c r="EF41" s="12">
        <v>0</v>
      </c>
      <c r="EG41" s="13">
        <f t="shared" si="42"/>
        <v>0</v>
      </c>
      <c r="EH41" s="12">
        <v>0</v>
      </c>
      <c r="EI41" s="12">
        <v>0</v>
      </c>
      <c r="EJ41" s="13">
        <f t="shared" si="43"/>
        <v>0</v>
      </c>
      <c r="EK41" s="12">
        <v>0</v>
      </c>
      <c r="EL41" s="12">
        <v>14</v>
      </c>
      <c r="EM41" s="13">
        <f t="shared" si="44"/>
        <v>0.8547008547008548</v>
      </c>
      <c r="EN41" s="12">
        <v>14</v>
      </c>
      <c r="EO41" s="12">
        <v>0</v>
      </c>
      <c r="EP41" s="13">
        <f t="shared" si="45"/>
        <v>0</v>
      </c>
      <c r="EQ41" s="12">
        <v>0</v>
      </c>
      <c r="ER41" s="12">
        <v>211</v>
      </c>
      <c r="ES41" s="13">
        <f t="shared" si="46"/>
        <v>12.88156288156288</v>
      </c>
      <c r="ET41" s="12">
        <v>211</v>
      </c>
      <c r="EU41" s="12">
        <v>2</v>
      </c>
      <c r="EV41" s="13">
        <f t="shared" si="47"/>
        <v>0.1221001221001221</v>
      </c>
      <c r="EW41" s="12">
        <v>2</v>
      </c>
    </row>
    <row r="42" spans="1:153" ht="11.25" customHeight="1">
      <c r="A42" s="35" t="s">
        <v>122</v>
      </c>
      <c r="B42" s="12">
        <v>1492</v>
      </c>
      <c r="C42" s="12">
        <f t="shared" si="48"/>
        <v>1787</v>
      </c>
      <c r="D42" s="12">
        <v>511</v>
      </c>
      <c r="E42" s="13">
        <f t="shared" si="0"/>
        <v>34.24932975871314</v>
      </c>
      <c r="F42" s="12">
        <f t="shared" si="49"/>
        <v>878</v>
      </c>
      <c r="G42" s="12">
        <v>23</v>
      </c>
      <c r="H42" s="13">
        <f t="shared" si="1"/>
        <v>1.5415549597855227</v>
      </c>
      <c r="I42" s="12">
        <v>24</v>
      </c>
      <c r="J42" s="12">
        <v>3</v>
      </c>
      <c r="K42" s="13">
        <f t="shared" si="2"/>
        <v>0.20107238605898123</v>
      </c>
      <c r="L42" s="12">
        <v>3</v>
      </c>
      <c r="M42" s="12">
        <v>0</v>
      </c>
      <c r="N42" s="13">
        <f t="shared" si="3"/>
        <v>0</v>
      </c>
      <c r="O42" s="12">
        <v>0</v>
      </c>
      <c r="P42" s="12">
        <v>16</v>
      </c>
      <c r="Q42" s="13">
        <f t="shared" si="4"/>
        <v>1.0723860589812333</v>
      </c>
      <c r="R42" s="12">
        <v>16</v>
      </c>
      <c r="S42" s="12">
        <v>37</v>
      </c>
      <c r="T42" s="13">
        <f t="shared" si="5"/>
        <v>2.479892761394102</v>
      </c>
      <c r="U42" s="12">
        <v>42</v>
      </c>
      <c r="V42" s="35" t="s">
        <v>122</v>
      </c>
      <c r="W42" s="12">
        <v>33</v>
      </c>
      <c r="X42" s="13">
        <f t="shared" si="6"/>
        <v>2.2117962466487935</v>
      </c>
      <c r="Y42" s="12">
        <v>37</v>
      </c>
      <c r="Z42" s="12">
        <v>1</v>
      </c>
      <c r="AA42" s="13">
        <f t="shared" si="7"/>
        <v>0.06702412868632708</v>
      </c>
      <c r="AB42" s="12">
        <v>1</v>
      </c>
      <c r="AC42" s="12">
        <v>13</v>
      </c>
      <c r="AD42" s="13">
        <f t="shared" si="8"/>
        <v>0.871313672922252</v>
      </c>
      <c r="AE42" s="12">
        <v>13</v>
      </c>
      <c r="AF42" s="12">
        <v>25</v>
      </c>
      <c r="AG42" s="13">
        <f t="shared" si="9"/>
        <v>1.675603217158177</v>
      </c>
      <c r="AH42" s="12">
        <v>31</v>
      </c>
      <c r="AI42" s="12">
        <v>47</v>
      </c>
      <c r="AJ42" s="13">
        <f t="shared" si="10"/>
        <v>3.1501340482573728</v>
      </c>
      <c r="AK42" s="12">
        <v>58</v>
      </c>
      <c r="AL42" s="12">
        <v>2</v>
      </c>
      <c r="AM42" s="13">
        <f t="shared" si="11"/>
        <v>0.13404825737265416</v>
      </c>
      <c r="AN42" s="12">
        <v>5</v>
      </c>
      <c r="AO42" s="12">
        <v>0</v>
      </c>
      <c r="AP42" s="13">
        <f t="shared" si="12"/>
        <v>0</v>
      </c>
      <c r="AQ42" s="12">
        <v>0</v>
      </c>
      <c r="AR42" s="35" t="s">
        <v>122</v>
      </c>
      <c r="AS42" s="12">
        <v>0</v>
      </c>
      <c r="AT42" s="13">
        <f t="shared" si="13"/>
        <v>0</v>
      </c>
      <c r="AU42" s="12">
        <v>0</v>
      </c>
      <c r="AV42" s="12">
        <v>140</v>
      </c>
      <c r="AW42" s="13">
        <f t="shared" si="14"/>
        <v>9.383378016085791</v>
      </c>
      <c r="AX42" s="12">
        <v>175</v>
      </c>
      <c r="AY42" s="12">
        <v>16</v>
      </c>
      <c r="AZ42" s="13">
        <f t="shared" si="15"/>
        <v>1.0723860589812333</v>
      </c>
      <c r="BA42" s="12">
        <v>16</v>
      </c>
      <c r="BB42" s="12">
        <v>0</v>
      </c>
      <c r="BC42" s="13">
        <f t="shared" si="16"/>
        <v>0</v>
      </c>
      <c r="BD42" s="12">
        <v>0</v>
      </c>
      <c r="BE42" s="12">
        <v>0</v>
      </c>
      <c r="BF42" s="13">
        <f t="shared" si="17"/>
        <v>0</v>
      </c>
      <c r="BG42" s="12">
        <v>0</v>
      </c>
      <c r="BH42" s="12">
        <v>1</v>
      </c>
      <c r="BI42" s="13">
        <f t="shared" si="18"/>
        <v>0.06702412868632708</v>
      </c>
      <c r="BJ42" s="12">
        <v>1</v>
      </c>
      <c r="BK42" s="12">
        <v>0</v>
      </c>
      <c r="BL42" s="13">
        <f t="shared" si="19"/>
        <v>0</v>
      </c>
      <c r="BM42" s="12">
        <v>0</v>
      </c>
      <c r="BN42" s="35" t="s">
        <v>122</v>
      </c>
      <c r="BO42" s="12">
        <v>0</v>
      </c>
      <c r="BP42" s="13">
        <f t="shared" si="20"/>
        <v>0</v>
      </c>
      <c r="BQ42" s="12">
        <v>0</v>
      </c>
      <c r="BR42" s="12">
        <v>1</v>
      </c>
      <c r="BS42" s="13">
        <f t="shared" si="21"/>
        <v>0.06702412868632708</v>
      </c>
      <c r="BT42" s="12">
        <v>1</v>
      </c>
      <c r="BU42" s="12">
        <v>17</v>
      </c>
      <c r="BV42" s="13">
        <f t="shared" si="22"/>
        <v>1.1394101876675604</v>
      </c>
      <c r="BW42" s="12">
        <v>17</v>
      </c>
      <c r="BX42" s="12">
        <v>243</v>
      </c>
      <c r="BY42" s="13">
        <f t="shared" si="23"/>
        <v>16.28686327077748</v>
      </c>
      <c r="BZ42" s="12">
        <v>274</v>
      </c>
      <c r="CA42" s="12">
        <v>2</v>
      </c>
      <c r="CB42" s="13">
        <f t="shared" si="24"/>
        <v>0.13404825737265416</v>
      </c>
      <c r="CC42" s="12">
        <v>2</v>
      </c>
      <c r="CD42" s="12">
        <v>0</v>
      </c>
      <c r="CE42" s="13">
        <f t="shared" si="25"/>
        <v>0</v>
      </c>
      <c r="CF42" s="12">
        <v>0</v>
      </c>
      <c r="CG42" s="12">
        <v>0</v>
      </c>
      <c r="CH42" s="13">
        <f t="shared" si="26"/>
        <v>0</v>
      </c>
      <c r="CI42" s="12">
        <v>0</v>
      </c>
      <c r="CJ42" s="35" t="s">
        <v>122</v>
      </c>
      <c r="CK42" s="12">
        <v>10</v>
      </c>
      <c r="CL42" s="13">
        <f t="shared" si="27"/>
        <v>0.6702412868632708</v>
      </c>
      <c r="CM42" s="12">
        <v>10</v>
      </c>
      <c r="CN42" s="12">
        <v>125</v>
      </c>
      <c r="CO42" s="13">
        <f t="shared" si="28"/>
        <v>8.378016085790884</v>
      </c>
      <c r="CP42" s="12">
        <v>151</v>
      </c>
      <c r="CQ42" s="12">
        <v>1</v>
      </c>
      <c r="CR42" s="13">
        <f t="shared" si="29"/>
        <v>0.06702412868632708</v>
      </c>
      <c r="CS42" s="12">
        <v>1</v>
      </c>
      <c r="CT42" s="12">
        <v>0</v>
      </c>
      <c r="CU42" s="13">
        <f t="shared" si="30"/>
        <v>0</v>
      </c>
      <c r="CV42" s="12">
        <v>0</v>
      </c>
      <c r="CW42" s="12">
        <v>129</v>
      </c>
      <c r="CX42" s="13">
        <f t="shared" si="31"/>
        <v>8.646112600536194</v>
      </c>
      <c r="CY42" s="12">
        <v>183</v>
      </c>
      <c r="CZ42" s="12">
        <v>0</v>
      </c>
      <c r="DA42" s="13">
        <f t="shared" si="32"/>
        <v>0</v>
      </c>
      <c r="DB42" s="12">
        <v>0</v>
      </c>
      <c r="DC42" s="12">
        <v>0</v>
      </c>
      <c r="DD42" s="13">
        <f t="shared" si="33"/>
        <v>0</v>
      </c>
      <c r="DE42" s="12">
        <v>0</v>
      </c>
      <c r="DF42" s="35" t="s">
        <v>122</v>
      </c>
      <c r="DG42" s="12">
        <v>12</v>
      </c>
      <c r="DH42" s="13">
        <f t="shared" si="34"/>
        <v>0.8042895442359249</v>
      </c>
      <c r="DI42" s="12">
        <v>12</v>
      </c>
      <c r="DJ42" s="12">
        <v>325</v>
      </c>
      <c r="DK42" s="13">
        <f t="shared" si="35"/>
        <v>21.7828418230563</v>
      </c>
      <c r="DL42" s="12">
        <v>379</v>
      </c>
      <c r="DM42" s="12">
        <v>118</v>
      </c>
      <c r="DN42" s="13">
        <f t="shared" si="36"/>
        <v>7.908847184986595</v>
      </c>
      <c r="DO42" s="12">
        <v>130</v>
      </c>
      <c r="DP42" s="12">
        <v>0</v>
      </c>
      <c r="DQ42" s="13">
        <f t="shared" si="37"/>
        <v>0</v>
      </c>
      <c r="DR42" s="12">
        <v>0</v>
      </c>
      <c r="DS42" s="12">
        <v>0</v>
      </c>
      <c r="DT42" s="13">
        <f t="shared" si="38"/>
        <v>0</v>
      </c>
      <c r="DU42" s="12">
        <v>0</v>
      </c>
      <c r="DV42" s="12">
        <v>0</v>
      </c>
      <c r="DW42" s="13">
        <f t="shared" si="39"/>
        <v>0</v>
      </c>
      <c r="DX42" s="12">
        <v>0</v>
      </c>
      <c r="DY42" s="12">
        <v>0</v>
      </c>
      <c r="DZ42" s="13">
        <f t="shared" si="40"/>
        <v>0</v>
      </c>
      <c r="EA42" s="12">
        <v>0</v>
      </c>
      <c r="EB42" s="35" t="s">
        <v>122</v>
      </c>
      <c r="EC42" s="12">
        <v>0</v>
      </c>
      <c r="ED42" s="13">
        <f t="shared" si="41"/>
        <v>0</v>
      </c>
      <c r="EE42" s="12">
        <v>0</v>
      </c>
      <c r="EF42" s="12">
        <v>0</v>
      </c>
      <c r="EG42" s="13">
        <f t="shared" si="42"/>
        <v>0</v>
      </c>
      <c r="EH42" s="12">
        <v>0</v>
      </c>
      <c r="EI42" s="12">
        <v>0</v>
      </c>
      <c r="EJ42" s="13">
        <f t="shared" si="43"/>
        <v>0</v>
      </c>
      <c r="EK42" s="12">
        <v>0</v>
      </c>
      <c r="EL42" s="12">
        <v>36</v>
      </c>
      <c r="EM42" s="13">
        <f t="shared" si="44"/>
        <v>2.4128686327077746</v>
      </c>
      <c r="EN42" s="12">
        <v>36</v>
      </c>
      <c r="EO42" s="12">
        <v>0</v>
      </c>
      <c r="EP42" s="13">
        <f t="shared" si="45"/>
        <v>0</v>
      </c>
      <c r="EQ42" s="12">
        <v>0</v>
      </c>
      <c r="ER42" s="12">
        <v>166</v>
      </c>
      <c r="ES42" s="13">
        <f t="shared" si="46"/>
        <v>11.126005361930295</v>
      </c>
      <c r="ET42" s="12">
        <v>166</v>
      </c>
      <c r="EU42" s="12">
        <v>3</v>
      </c>
      <c r="EV42" s="13">
        <f t="shared" si="47"/>
        <v>0.20107238605898123</v>
      </c>
      <c r="EW42" s="12">
        <v>3</v>
      </c>
    </row>
    <row r="43" spans="1:153" ht="11.25" customHeight="1">
      <c r="A43" s="35" t="s">
        <v>472</v>
      </c>
      <c r="B43" s="12">
        <v>383</v>
      </c>
      <c r="C43" s="12">
        <f t="shared" si="48"/>
        <v>485</v>
      </c>
      <c r="D43" s="12">
        <v>172</v>
      </c>
      <c r="E43" s="13">
        <f t="shared" si="0"/>
        <v>44.90861618798956</v>
      </c>
      <c r="F43" s="12">
        <f t="shared" si="49"/>
        <v>257</v>
      </c>
      <c r="G43" s="12">
        <v>5</v>
      </c>
      <c r="H43" s="13">
        <f t="shared" si="1"/>
        <v>1.3054830287206265</v>
      </c>
      <c r="I43" s="12">
        <v>6</v>
      </c>
      <c r="J43" s="12">
        <v>0</v>
      </c>
      <c r="K43" s="13">
        <f t="shared" si="2"/>
        <v>0</v>
      </c>
      <c r="L43" s="12">
        <v>0</v>
      </c>
      <c r="M43" s="12">
        <v>0</v>
      </c>
      <c r="N43" s="13">
        <f t="shared" si="3"/>
        <v>0</v>
      </c>
      <c r="O43" s="12">
        <v>0</v>
      </c>
      <c r="P43" s="12">
        <v>3</v>
      </c>
      <c r="Q43" s="13">
        <f t="shared" si="4"/>
        <v>0.7832898172323759</v>
      </c>
      <c r="R43" s="12">
        <v>3</v>
      </c>
      <c r="S43" s="12">
        <v>10</v>
      </c>
      <c r="T43" s="13">
        <f t="shared" si="5"/>
        <v>2.610966057441253</v>
      </c>
      <c r="U43" s="12">
        <v>10</v>
      </c>
      <c r="V43" s="35" t="s">
        <v>472</v>
      </c>
      <c r="W43" s="12">
        <v>0</v>
      </c>
      <c r="X43" s="13">
        <f t="shared" si="6"/>
        <v>0</v>
      </c>
      <c r="Y43" s="12">
        <v>0</v>
      </c>
      <c r="Z43" s="12">
        <v>5</v>
      </c>
      <c r="AA43" s="13">
        <f t="shared" si="7"/>
        <v>1.3054830287206265</v>
      </c>
      <c r="AB43" s="12">
        <v>6</v>
      </c>
      <c r="AC43" s="12">
        <v>0</v>
      </c>
      <c r="AD43" s="13">
        <f t="shared" si="8"/>
        <v>0</v>
      </c>
      <c r="AE43" s="12">
        <v>0</v>
      </c>
      <c r="AF43" s="12">
        <v>1</v>
      </c>
      <c r="AG43" s="13">
        <f t="shared" si="9"/>
        <v>0.26109660574412535</v>
      </c>
      <c r="AH43" s="12">
        <v>3</v>
      </c>
      <c r="AI43" s="12">
        <v>20</v>
      </c>
      <c r="AJ43" s="13">
        <f t="shared" si="10"/>
        <v>5.221932114882506</v>
      </c>
      <c r="AK43" s="12">
        <v>25</v>
      </c>
      <c r="AL43" s="12">
        <v>0</v>
      </c>
      <c r="AM43" s="13">
        <f t="shared" si="11"/>
        <v>0</v>
      </c>
      <c r="AN43" s="12">
        <v>0</v>
      </c>
      <c r="AO43" s="12">
        <v>0</v>
      </c>
      <c r="AP43" s="13">
        <f t="shared" si="12"/>
        <v>0</v>
      </c>
      <c r="AQ43" s="12">
        <v>0</v>
      </c>
      <c r="AR43" s="35" t="s">
        <v>472</v>
      </c>
      <c r="AS43" s="12">
        <v>0</v>
      </c>
      <c r="AT43" s="13">
        <f t="shared" si="13"/>
        <v>0</v>
      </c>
      <c r="AU43" s="12">
        <v>0</v>
      </c>
      <c r="AV43" s="12">
        <v>19</v>
      </c>
      <c r="AW43" s="13">
        <f t="shared" si="14"/>
        <v>4.960835509138381</v>
      </c>
      <c r="AX43" s="12">
        <v>22</v>
      </c>
      <c r="AY43" s="12">
        <v>14</v>
      </c>
      <c r="AZ43" s="13">
        <f t="shared" si="15"/>
        <v>3.6553524804177546</v>
      </c>
      <c r="BA43" s="12">
        <v>14</v>
      </c>
      <c r="BB43" s="12">
        <v>0</v>
      </c>
      <c r="BC43" s="13">
        <f t="shared" si="16"/>
        <v>0</v>
      </c>
      <c r="BD43" s="12">
        <v>0</v>
      </c>
      <c r="BE43" s="12">
        <v>0</v>
      </c>
      <c r="BF43" s="13">
        <f t="shared" si="17"/>
        <v>0</v>
      </c>
      <c r="BG43" s="12">
        <v>0</v>
      </c>
      <c r="BH43" s="12">
        <v>0</v>
      </c>
      <c r="BI43" s="13">
        <f t="shared" si="18"/>
        <v>0</v>
      </c>
      <c r="BJ43" s="12">
        <v>0</v>
      </c>
      <c r="BK43" s="12">
        <v>0</v>
      </c>
      <c r="BL43" s="13">
        <f t="shared" si="19"/>
        <v>0</v>
      </c>
      <c r="BM43" s="12">
        <v>0</v>
      </c>
      <c r="BN43" s="35" t="s">
        <v>472</v>
      </c>
      <c r="BO43" s="12">
        <v>0</v>
      </c>
      <c r="BP43" s="13">
        <f t="shared" si="20"/>
        <v>0</v>
      </c>
      <c r="BQ43" s="12">
        <v>0</v>
      </c>
      <c r="BR43" s="12">
        <v>0</v>
      </c>
      <c r="BS43" s="13">
        <f t="shared" si="21"/>
        <v>0</v>
      </c>
      <c r="BT43" s="12">
        <v>0</v>
      </c>
      <c r="BU43" s="12">
        <v>9</v>
      </c>
      <c r="BV43" s="13">
        <f t="shared" si="22"/>
        <v>2.3498694516971277</v>
      </c>
      <c r="BW43" s="12">
        <v>9</v>
      </c>
      <c r="BX43" s="12">
        <v>70</v>
      </c>
      <c r="BY43" s="13">
        <f t="shared" si="23"/>
        <v>18.27676240208877</v>
      </c>
      <c r="BZ43" s="12">
        <v>99</v>
      </c>
      <c r="CA43" s="12">
        <v>0</v>
      </c>
      <c r="CB43" s="13">
        <f t="shared" si="24"/>
        <v>0</v>
      </c>
      <c r="CC43" s="12">
        <v>0</v>
      </c>
      <c r="CD43" s="12">
        <v>0</v>
      </c>
      <c r="CE43" s="13">
        <f t="shared" si="25"/>
        <v>0</v>
      </c>
      <c r="CF43" s="12">
        <v>0</v>
      </c>
      <c r="CG43" s="12">
        <v>2</v>
      </c>
      <c r="CH43" s="13">
        <f t="shared" si="26"/>
        <v>0.5221932114882507</v>
      </c>
      <c r="CI43" s="12">
        <v>2</v>
      </c>
      <c r="CJ43" s="35" t="s">
        <v>472</v>
      </c>
      <c r="CK43" s="12">
        <v>1</v>
      </c>
      <c r="CL43" s="13">
        <f t="shared" si="27"/>
        <v>0.26109660574412535</v>
      </c>
      <c r="CM43" s="12">
        <v>1</v>
      </c>
      <c r="CN43" s="12">
        <v>52</v>
      </c>
      <c r="CO43" s="13">
        <f t="shared" si="28"/>
        <v>13.577023498694519</v>
      </c>
      <c r="CP43" s="12">
        <v>57</v>
      </c>
      <c r="CQ43" s="12">
        <v>0</v>
      </c>
      <c r="CR43" s="13">
        <f t="shared" si="29"/>
        <v>0</v>
      </c>
      <c r="CS43" s="12">
        <v>0</v>
      </c>
      <c r="CT43" s="12">
        <v>0</v>
      </c>
      <c r="CU43" s="13">
        <f t="shared" si="30"/>
        <v>0</v>
      </c>
      <c r="CV43" s="12">
        <v>0</v>
      </c>
      <c r="CW43" s="12">
        <v>15</v>
      </c>
      <c r="CX43" s="13">
        <f t="shared" si="31"/>
        <v>3.91644908616188</v>
      </c>
      <c r="CY43" s="12">
        <v>21</v>
      </c>
      <c r="CZ43" s="12">
        <v>0</v>
      </c>
      <c r="DA43" s="13">
        <f t="shared" si="32"/>
        <v>0</v>
      </c>
      <c r="DB43" s="12">
        <v>0</v>
      </c>
      <c r="DC43" s="12">
        <v>0</v>
      </c>
      <c r="DD43" s="13">
        <f t="shared" si="33"/>
        <v>0</v>
      </c>
      <c r="DE43" s="12">
        <v>0</v>
      </c>
      <c r="DF43" s="35" t="s">
        <v>472</v>
      </c>
      <c r="DG43" s="12">
        <v>1</v>
      </c>
      <c r="DH43" s="13">
        <f t="shared" si="34"/>
        <v>0.26109660574412535</v>
      </c>
      <c r="DI43" s="12">
        <v>1</v>
      </c>
      <c r="DJ43" s="12">
        <v>89</v>
      </c>
      <c r="DK43" s="13">
        <f t="shared" si="35"/>
        <v>23.237597911227155</v>
      </c>
      <c r="DL43" s="12">
        <v>94</v>
      </c>
      <c r="DM43" s="12">
        <v>22</v>
      </c>
      <c r="DN43" s="13">
        <f t="shared" si="36"/>
        <v>5.7441253263707575</v>
      </c>
      <c r="DO43" s="12">
        <v>27</v>
      </c>
      <c r="DP43" s="12">
        <v>0</v>
      </c>
      <c r="DQ43" s="13">
        <f t="shared" si="37"/>
        <v>0</v>
      </c>
      <c r="DR43" s="12">
        <v>0</v>
      </c>
      <c r="DS43" s="12">
        <v>2</v>
      </c>
      <c r="DT43" s="13">
        <f t="shared" si="38"/>
        <v>0.5221932114882507</v>
      </c>
      <c r="DU43" s="12">
        <v>2</v>
      </c>
      <c r="DV43" s="12">
        <v>2</v>
      </c>
      <c r="DW43" s="13">
        <f t="shared" si="39"/>
        <v>0.5221932114882507</v>
      </c>
      <c r="DX43" s="12">
        <v>8</v>
      </c>
      <c r="DY43" s="12">
        <v>0</v>
      </c>
      <c r="DZ43" s="13">
        <f t="shared" si="40"/>
        <v>0</v>
      </c>
      <c r="EA43" s="12">
        <v>0</v>
      </c>
      <c r="EB43" s="35" t="s">
        <v>472</v>
      </c>
      <c r="EC43" s="12">
        <v>0</v>
      </c>
      <c r="ED43" s="13">
        <f t="shared" si="41"/>
        <v>0</v>
      </c>
      <c r="EE43" s="12">
        <v>0</v>
      </c>
      <c r="EF43" s="12">
        <v>0</v>
      </c>
      <c r="EG43" s="13">
        <f t="shared" si="42"/>
        <v>0</v>
      </c>
      <c r="EH43" s="12">
        <v>0</v>
      </c>
      <c r="EI43" s="12">
        <v>0</v>
      </c>
      <c r="EJ43" s="13">
        <f t="shared" si="43"/>
        <v>0</v>
      </c>
      <c r="EK43" s="12">
        <v>0</v>
      </c>
      <c r="EL43" s="12">
        <v>2</v>
      </c>
      <c r="EM43" s="13">
        <f t="shared" si="44"/>
        <v>0.5221932114882507</v>
      </c>
      <c r="EN43" s="12">
        <v>2</v>
      </c>
      <c r="EO43" s="12">
        <v>0</v>
      </c>
      <c r="EP43" s="13">
        <f t="shared" si="45"/>
        <v>0</v>
      </c>
      <c r="EQ43" s="12">
        <v>0</v>
      </c>
      <c r="ER43" s="12">
        <v>67</v>
      </c>
      <c r="ES43" s="13">
        <f t="shared" si="46"/>
        <v>17.4934725848564</v>
      </c>
      <c r="ET43" s="12">
        <v>67</v>
      </c>
      <c r="EU43" s="12">
        <v>6</v>
      </c>
      <c r="EV43" s="13">
        <f t="shared" si="47"/>
        <v>1.5665796344647518</v>
      </c>
      <c r="EW43" s="12">
        <v>6</v>
      </c>
    </row>
    <row r="44" spans="1:153" ht="11.25" customHeight="1">
      <c r="A44" s="35" t="s">
        <v>123</v>
      </c>
      <c r="B44" s="12">
        <v>137</v>
      </c>
      <c r="C44" s="12">
        <f t="shared" si="48"/>
        <v>170</v>
      </c>
      <c r="D44" s="12">
        <v>80</v>
      </c>
      <c r="E44" s="13">
        <f t="shared" si="0"/>
        <v>58.3941605839416</v>
      </c>
      <c r="F44" s="12">
        <f>SUM(I44+L44+O44+R44+U44+Y44+AB44+AE44+AH44+AK44+AN44++AQ44+AU44++AX44+BA44+BD44+BG44+BJ44+BM44+BQ44+BT44+BW44+BZ44+CC44+CF44+CI44++CM44+CP44+CS44)</f>
        <v>144</v>
      </c>
      <c r="G44" s="12">
        <v>1</v>
      </c>
      <c r="H44" s="13">
        <f t="shared" si="1"/>
        <v>0.7299270072992701</v>
      </c>
      <c r="I44" s="12">
        <v>1</v>
      </c>
      <c r="J44" s="12">
        <v>0</v>
      </c>
      <c r="K44" s="13">
        <f t="shared" si="2"/>
        <v>0</v>
      </c>
      <c r="L44" s="12">
        <v>0</v>
      </c>
      <c r="M44" s="12">
        <v>0</v>
      </c>
      <c r="N44" s="13">
        <f t="shared" si="3"/>
        <v>0</v>
      </c>
      <c r="O44" s="12">
        <v>0</v>
      </c>
      <c r="P44" s="12">
        <v>1</v>
      </c>
      <c r="Q44" s="13">
        <f t="shared" si="4"/>
        <v>0.7299270072992701</v>
      </c>
      <c r="R44" s="12">
        <v>1</v>
      </c>
      <c r="S44" s="12">
        <v>0</v>
      </c>
      <c r="T44" s="13">
        <f t="shared" si="5"/>
        <v>0</v>
      </c>
      <c r="U44" s="12">
        <v>0</v>
      </c>
      <c r="V44" s="35" t="s">
        <v>123</v>
      </c>
      <c r="W44" s="12">
        <v>0</v>
      </c>
      <c r="X44" s="13">
        <f t="shared" si="6"/>
        <v>0</v>
      </c>
      <c r="Y44" s="12">
        <v>0</v>
      </c>
      <c r="Z44" s="12">
        <v>0</v>
      </c>
      <c r="AA44" s="13">
        <f t="shared" si="7"/>
        <v>0</v>
      </c>
      <c r="AB44" s="12">
        <v>0</v>
      </c>
      <c r="AC44" s="12">
        <v>0</v>
      </c>
      <c r="AD44" s="13">
        <f t="shared" si="8"/>
        <v>0</v>
      </c>
      <c r="AE44" s="12">
        <v>0</v>
      </c>
      <c r="AF44" s="12">
        <v>1</v>
      </c>
      <c r="AG44" s="13">
        <f t="shared" si="9"/>
        <v>0.7299270072992701</v>
      </c>
      <c r="AH44" s="12">
        <v>1</v>
      </c>
      <c r="AI44" s="12">
        <v>4</v>
      </c>
      <c r="AJ44" s="13">
        <f t="shared" si="10"/>
        <v>2.9197080291970803</v>
      </c>
      <c r="AK44" s="12">
        <v>4</v>
      </c>
      <c r="AL44" s="12">
        <v>2</v>
      </c>
      <c r="AM44" s="13">
        <f t="shared" si="11"/>
        <v>1.4598540145985401</v>
      </c>
      <c r="AN44" s="12">
        <v>3</v>
      </c>
      <c r="AO44" s="12">
        <v>0</v>
      </c>
      <c r="AP44" s="13">
        <f t="shared" si="12"/>
        <v>0</v>
      </c>
      <c r="AQ44" s="12">
        <v>0</v>
      </c>
      <c r="AR44" s="35" t="s">
        <v>123</v>
      </c>
      <c r="AS44" s="12">
        <v>0</v>
      </c>
      <c r="AT44" s="13">
        <f t="shared" si="13"/>
        <v>0</v>
      </c>
      <c r="AU44" s="12">
        <v>0</v>
      </c>
      <c r="AV44" s="12">
        <v>5</v>
      </c>
      <c r="AW44" s="13">
        <f t="shared" si="14"/>
        <v>3.64963503649635</v>
      </c>
      <c r="AX44" s="12">
        <v>6</v>
      </c>
      <c r="AY44" s="12">
        <v>0</v>
      </c>
      <c r="AZ44" s="13">
        <f t="shared" si="15"/>
        <v>0</v>
      </c>
      <c r="BA44" s="12">
        <v>0</v>
      </c>
      <c r="BB44" s="12">
        <v>0</v>
      </c>
      <c r="BC44" s="13">
        <f t="shared" si="16"/>
        <v>0</v>
      </c>
      <c r="BD44" s="12">
        <v>0</v>
      </c>
      <c r="BE44" s="12">
        <v>0</v>
      </c>
      <c r="BF44" s="13">
        <f t="shared" si="17"/>
        <v>0</v>
      </c>
      <c r="BG44" s="12">
        <v>0</v>
      </c>
      <c r="BH44" s="12">
        <v>0</v>
      </c>
      <c r="BI44" s="13">
        <f t="shared" si="18"/>
        <v>0</v>
      </c>
      <c r="BJ44" s="12">
        <v>0</v>
      </c>
      <c r="BK44" s="12">
        <v>0</v>
      </c>
      <c r="BL44" s="13">
        <f t="shared" si="19"/>
        <v>0</v>
      </c>
      <c r="BM44" s="12">
        <v>0</v>
      </c>
      <c r="BN44" s="35" t="s">
        <v>123</v>
      </c>
      <c r="BO44" s="12">
        <v>0</v>
      </c>
      <c r="BP44" s="13">
        <f t="shared" si="20"/>
        <v>0</v>
      </c>
      <c r="BQ44" s="12">
        <v>0</v>
      </c>
      <c r="BR44" s="12">
        <v>0</v>
      </c>
      <c r="BS44" s="13">
        <f t="shared" si="21"/>
        <v>0</v>
      </c>
      <c r="BT44" s="12">
        <v>0</v>
      </c>
      <c r="BU44" s="12">
        <v>0</v>
      </c>
      <c r="BV44" s="13">
        <f t="shared" si="22"/>
        <v>0</v>
      </c>
      <c r="BW44" s="12">
        <v>0</v>
      </c>
      <c r="BX44" s="12">
        <v>2</v>
      </c>
      <c r="BY44" s="13">
        <f t="shared" si="23"/>
        <v>1.4598540145985401</v>
      </c>
      <c r="BZ44" s="12">
        <v>2</v>
      </c>
      <c r="CA44" s="12">
        <v>0</v>
      </c>
      <c r="CB44" s="13">
        <f t="shared" si="24"/>
        <v>0</v>
      </c>
      <c r="CC44" s="12">
        <v>0</v>
      </c>
      <c r="CD44" s="12">
        <v>0</v>
      </c>
      <c r="CE44" s="13">
        <f t="shared" si="25"/>
        <v>0</v>
      </c>
      <c r="CF44" s="12">
        <v>0</v>
      </c>
      <c r="CG44" s="12">
        <v>0</v>
      </c>
      <c r="CH44" s="13">
        <f t="shared" si="26"/>
        <v>0</v>
      </c>
      <c r="CI44" s="12">
        <v>0</v>
      </c>
      <c r="CJ44" s="35" t="s">
        <v>123</v>
      </c>
      <c r="CK44" s="12">
        <v>0</v>
      </c>
      <c r="CL44" s="13">
        <f t="shared" si="27"/>
        <v>0</v>
      </c>
      <c r="CM44" s="12">
        <v>0</v>
      </c>
      <c r="CN44" s="12">
        <v>73</v>
      </c>
      <c r="CO44" s="13">
        <f t="shared" si="28"/>
        <v>53.284671532846716</v>
      </c>
      <c r="CP44" s="12">
        <v>125</v>
      </c>
      <c r="CQ44" s="12">
        <v>1</v>
      </c>
      <c r="CR44" s="13">
        <f t="shared" si="29"/>
        <v>0.7299270072992701</v>
      </c>
      <c r="CS44" s="12">
        <v>1</v>
      </c>
      <c r="CT44" s="12">
        <v>0</v>
      </c>
      <c r="CU44" s="13">
        <f t="shared" si="30"/>
        <v>0</v>
      </c>
      <c r="CV44" s="12">
        <v>0</v>
      </c>
      <c r="CW44" s="12">
        <v>4</v>
      </c>
      <c r="CX44" s="13">
        <f t="shared" si="31"/>
        <v>2.9197080291970803</v>
      </c>
      <c r="CY44" s="12">
        <v>5</v>
      </c>
      <c r="CZ44" s="12">
        <v>0</v>
      </c>
      <c r="DA44" s="13">
        <f t="shared" si="32"/>
        <v>0</v>
      </c>
      <c r="DB44" s="12">
        <v>0</v>
      </c>
      <c r="DC44" s="12">
        <v>0</v>
      </c>
      <c r="DD44" s="13">
        <f t="shared" si="33"/>
        <v>0</v>
      </c>
      <c r="DE44" s="12">
        <v>0</v>
      </c>
      <c r="DF44" s="35" t="s">
        <v>123</v>
      </c>
      <c r="DG44" s="12">
        <v>0</v>
      </c>
      <c r="DH44" s="13">
        <f t="shared" si="34"/>
        <v>0</v>
      </c>
      <c r="DI44" s="12">
        <v>0</v>
      </c>
      <c r="DJ44" s="12">
        <v>9</v>
      </c>
      <c r="DK44" s="13">
        <f t="shared" si="35"/>
        <v>6.569343065693431</v>
      </c>
      <c r="DL44" s="12">
        <v>9</v>
      </c>
      <c r="DM44" s="12">
        <v>7</v>
      </c>
      <c r="DN44" s="13">
        <f t="shared" si="36"/>
        <v>5.109489051094891</v>
      </c>
      <c r="DO44" s="12">
        <v>7</v>
      </c>
      <c r="DP44" s="12">
        <v>0</v>
      </c>
      <c r="DQ44" s="13">
        <f t="shared" si="37"/>
        <v>0</v>
      </c>
      <c r="DR44" s="12">
        <v>0</v>
      </c>
      <c r="DS44" s="12">
        <v>0</v>
      </c>
      <c r="DT44" s="13">
        <f t="shared" si="38"/>
        <v>0</v>
      </c>
      <c r="DU44" s="12">
        <v>0</v>
      </c>
      <c r="DV44" s="12">
        <v>0</v>
      </c>
      <c r="DW44" s="13">
        <f t="shared" si="39"/>
        <v>0</v>
      </c>
      <c r="DX44" s="12">
        <v>0</v>
      </c>
      <c r="DY44" s="12">
        <v>0</v>
      </c>
      <c r="DZ44" s="13">
        <f t="shared" si="40"/>
        <v>0</v>
      </c>
      <c r="EA44" s="12">
        <v>0</v>
      </c>
      <c r="EB44" s="35" t="s">
        <v>123</v>
      </c>
      <c r="EC44" s="12">
        <v>0</v>
      </c>
      <c r="ED44" s="13">
        <f t="shared" si="41"/>
        <v>0</v>
      </c>
      <c r="EE44" s="12">
        <v>0</v>
      </c>
      <c r="EF44" s="12">
        <v>0</v>
      </c>
      <c r="EG44" s="13">
        <f t="shared" si="42"/>
        <v>0</v>
      </c>
      <c r="EH44" s="12">
        <v>0</v>
      </c>
      <c r="EI44" s="12">
        <v>0</v>
      </c>
      <c r="EJ44" s="13">
        <f t="shared" si="43"/>
        <v>0</v>
      </c>
      <c r="EK44" s="12">
        <v>0</v>
      </c>
      <c r="EL44" s="12">
        <v>0</v>
      </c>
      <c r="EM44" s="13">
        <f t="shared" si="44"/>
        <v>0</v>
      </c>
      <c r="EN44" s="12">
        <v>0</v>
      </c>
      <c r="EO44" s="12">
        <v>0</v>
      </c>
      <c r="EP44" s="13">
        <f t="shared" si="45"/>
        <v>0</v>
      </c>
      <c r="EQ44" s="12">
        <v>0</v>
      </c>
      <c r="ER44" s="12">
        <v>5</v>
      </c>
      <c r="ES44" s="13">
        <f t="shared" si="46"/>
        <v>3.64963503649635</v>
      </c>
      <c r="ET44" s="12">
        <v>5</v>
      </c>
      <c r="EU44" s="12">
        <v>0</v>
      </c>
      <c r="EV44" s="13">
        <f t="shared" si="47"/>
        <v>0</v>
      </c>
      <c r="EW44" s="12">
        <v>0</v>
      </c>
    </row>
    <row r="45" spans="1:153" ht="11.25" customHeight="1">
      <c r="A45" s="38" t="s">
        <v>471</v>
      </c>
      <c r="B45" s="12">
        <v>199</v>
      </c>
      <c r="C45" s="12">
        <f aca="true" t="shared" si="50" ref="C45:C52">SUM(F45,CV45,CY45,DB45,DE45,DI45,DL45,DO45,DR45,DU45,DX45,EA45,EE45,EH45,EK45,EN45,EQ45,ET45,EW45)</f>
        <v>381</v>
      </c>
      <c r="D45" s="12">
        <v>85</v>
      </c>
      <c r="E45" s="13">
        <f t="shared" si="0"/>
        <v>42.71356783919598</v>
      </c>
      <c r="F45" s="12">
        <f t="shared" si="49"/>
        <v>226</v>
      </c>
      <c r="G45" s="12">
        <v>0</v>
      </c>
      <c r="H45" s="13">
        <f t="shared" si="1"/>
        <v>0</v>
      </c>
      <c r="I45" s="12">
        <v>0</v>
      </c>
      <c r="J45" s="12">
        <v>0</v>
      </c>
      <c r="K45" s="13">
        <f t="shared" si="2"/>
        <v>0</v>
      </c>
      <c r="L45" s="12">
        <v>0</v>
      </c>
      <c r="M45" s="12">
        <v>0</v>
      </c>
      <c r="N45" s="13">
        <f t="shared" si="3"/>
        <v>0</v>
      </c>
      <c r="O45" s="12">
        <v>0</v>
      </c>
      <c r="P45" s="12">
        <v>0</v>
      </c>
      <c r="Q45" s="13">
        <f t="shared" si="4"/>
        <v>0</v>
      </c>
      <c r="R45" s="12">
        <v>0</v>
      </c>
      <c r="S45" s="12">
        <v>4</v>
      </c>
      <c r="T45" s="13">
        <f t="shared" si="5"/>
        <v>2.0100502512562812</v>
      </c>
      <c r="U45" s="12">
        <v>7</v>
      </c>
      <c r="V45" s="38" t="s">
        <v>471</v>
      </c>
      <c r="W45" s="12">
        <v>0</v>
      </c>
      <c r="X45" s="13">
        <f t="shared" si="6"/>
        <v>0</v>
      </c>
      <c r="Y45" s="12">
        <v>0</v>
      </c>
      <c r="Z45" s="12">
        <v>9</v>
      </c>
      <c r="AA45" s="13">
        <f t="shared" si="7"/>
        <v>4.522613065326634</v>
      </c>
      <c r="AB45" s="12">
        <v>13</v>
      </c>
      <c r="AC45" s="12">
        <v>0</v>
      </c>
      <c r="AD45" s="13">
        <f t="shared" si="8"/>
        <v>0</v>
      </c>
      <c r="AE45" s="12">
        <v>0</v>
      </c>
      <c r="AF45" s="12">
        <v>0</v>
      </c>
      <c r="AG45" s="13">
        <f t="shared" si="9"/>
        <v>0</v>
      </c>
      <c r="AH45" s="12">
        <v>0</v>
      </c>
      <c r="AI45" s="12">
        <v>30</v>
      </c>
      <c r="AJ45" s="13">
        <f t="shared" si="10"/>
        <v>15.07537688442211</v>
      </c>
      <c r="AK45" s="12">
        <v>38</v>
      </c>
      <c r="AL45" s="12">
        <v>37</v>
      </c>
      <c r="AM45" s="13">
        <f t="shared" si="11"/>
        <v>18.592964824120603</v>
      </c>
      <c r="AN45" s="12">
        <v>85</v>
      </c>
      <c r="AO45" s="12">
        <v>1</v>
      </c>
      <c r="AP45" s="13">
        <f t="shared" si="12"/>
        <v>0.5025125628140703</v>
      </c>
      <c r="AQ45" s="12">
        <v>1</v>
      </c>
      <c r="AR45" s="38" t="s">
        <v>471</v>
      </c>
      <c r="AS45" s="12">
        <v>7</v>
      </c>
      <c r="AT45" s="13">
        <f t="shared" si="13"/>
        <v>3.5175879396984926</v>
      </c>
      <c r="AU45" s="12">
        <v>10</v>
      </c>
      <c r="AV45" s="12">
        <v>28</v>
      </c>
      <c r="AW45" s="13">
        <f t="shared" si="14"/>
        <v>14.07035175879397</v>
      </c>
      <c r="AX45" s="12">
        <v>31</v>
      </c>
      <c r="AY45" s="12">
        <v>5</v>
      </c>
      <c r="AZ45" s="13">
        <f t="shared" si="15"/>
        <v>2.512562814070352</v>
      </c>
      <c r="BA45" s="12">
        <v>5</v>
      </c>
      <c r="BB45" s="12">
        <v>0</v>
      </c>
      <c r="BC45" s="13">
        <f t="shared" si="16"/>
        <v>0</v>
      </c>
      <c r="BD45" s="12">
        <v>0</v>
      </c>
      <c r="BE45" s="12">
        <v>0</v>
      </c>
      <c r="BF45" s="13">
        <f t="shared" si="17"/>
        <v>0</v>
      </c>
      <c r="BG45" s="12">
        <v>0</v>
      </c>
      <c r="BH45" s="12">
        <v>0</v>
      </c>
      <c r="BI45" s="13">
        <f t="shared" si="18"/>
        <v>0</v>
      </c>
      <c r="BJ45" s="12">
        <v>0</v>
      </c>
      <c r="BK45" s="12">
        <v>0</v>
      </c>
      <c r="BL45" s="13">
        <f t="shared" si="19"/>
        <v>0</v>
      </c>
      <c r="BM45" s="12">
        <v>0</v>
      </c>
      <c r="BN45" s="38" t="s">
        <v>471</v>
      </c>
      <c r="BO45" s="12">
        <v>0</v>
      </c>
      <c r="BP45" s="13">
        <f t="shared" si="20"/>
        <v>0</v>
      </c>
      <c r="BQ45" s="12">
        <v>0</v>
      </c>
      <c r="BR45" s="12">
        <v>0</v>
      </c>
      <c r="BS45" s="13">
        <f t="shared" si="21"/>
        <v>0</v>
      </c>
      <c r="BT45" s="12">
        <v>0</v>
      </c>
      <c r="BU45" s="12">
        <v>7</v>
      </c>
      <c r="BV45" s="13">
        <f t="shared" si="22"/>
        <v>3.5175879396984926</v>
      </c>
      <c r="BW45" s="12">
        <v>10</v>
      </c>
      <c r="BX45" s="12">
        <v>13</v>
      </c>
      <c r="BY45" s="13">
        <f t="shared" si="23"/>
        <v>6.532663316582915</v>
      </c>
      <c r="BZ45" s="12">
        <v>13</v>
      </c>
      <c r="CA45" s="12">
        <v>1</v>
      </c>
      <c r="CB45" s="13">
        <f t="shared" si="24"/>
        <v>0.5025125628140703</v>
      </c>
      <c r="CC45" s="12">
        <v>1</v>
      </c>
      <c r="CD45" s="12">
        <v>0</v>
      </c>
      <c r="CE45" s="13">
        <f t="shared" si="25"/>
        <v>0</v>
      </c>
      <c r="CF45" s="12">
        <v>0</v>
      </c>
      <c r="CG45" s="12">
        <v>6</v>
      </c>
      <c r="CH45" s="13">
        <f t="shared" si="26"/>
        <v>3.015075376884422</v>
      </c>
      <c r="CI45" s="12">
        <v>6</v>
      </c>
      <c r="CJ45" s="38" t="s">
        <v>471</v>
      </c>
      <c r="CK45" s="12">
        <v>3</v>
      </c>
      <c r="CL45" s="13">
        <f t="shared" si="27"/>
        <v>1.507537688442211</v>
      </c>
      <c r="CM45" s="12">
        <v>3</v>
      </c>
      <c r="CN45" s="12">
        <v>3</v>
      </c>
      <c r="CO45" s="13">
        <f t="shared" si="28"/>
        <v>1.507537688442211</v>
      </c>
      <c r="CP45" s="12">
        <v>3</v>
      </c>
      <c r="CQ45" s="12">
        <v>0</v>
      </c>
      <c r="CR45" s="13">
        <f t="shared" si="29"/>
        <v>0</v>
      </c>
      <c r="CS45" s="12">
        <v>0</v>
      </c>
      <c r="CT45" s="12">
        <v>0</v>
      </c>
      <c r="CU45" s="13">
        <f t="shared" si="30"/>
        <v>0</v>
      </c>
      <c r="CV45" s="12">
        <v>0</v>
      </c>
      <c r="CW45" s="12">
        <v>0</v>
      </c>
      <c r="CX45" s="13">
        <f t="shared" si="31"/>
        <v>0</v>
      </c>
      <c r="CY45" s="12">
        <v>0</v>
      </c>
      <c r="CZ45" s="12">
        <v>0</v>
      </c>
      <c r="DA45" s="13">
        <f t="shared" si="32"/>
        <v>0</v>
      </c>
      <c r="DB45" s="12">
        <v>0</v>
      </c>
      <c r="DC45" s="12">
        <v>0</v>
      </c>
      <c r="DD45" s="13">
        <f t="shared" si="33"/>
        <v>0</v>
      </c>
      <c r="DE45" s="12">
        <v>0</v>
      </c>
      <c r="DF45" s="38" t="s">
        <v>471</v>
      </c>
      <c r="DG45" s="12">
        <v>2</v>
      </c>
      <c r="DH45" s="13">
        <f t="shared" si="34"/>
        <v>1.0050251256281406</v>
      </c>
      <c r="DI45" s="12">
        <v>2</v>
      </c>
      <c r="DJ45" s="12">
        <v>42</v>
      </c>
      <c r="DK45" s="13">
        <f t="shared" si="35"/>
        <v>21.105527638190953</v>
      </c>
      <c r="DL45" s="12">
        <v>51</v>
      </c>
      <c r="DM45" s="12">
        <v>34</v>
      </c>
      <c r="DN45" s="13">
        <f t="shared" si="36"/>
        <v>17.08542713567839</v>
      </c>
      <c r="DO45" s="12">
        <v>43</v>
      </c>
      <c r="DP45" s="12">
        <v>0</v>
      </c>
      <c r="DQ45" s="13">
        <f t="shared" si="37"/>
        <v>0</v>
      </c>
      <c r="DR45" s="12">
        <v>0</v>
      </c>
      <c r="DS45" s="12">
        <v>0</v>
      </c>
      <c r="DT45" s="13">
        <f t="shared" si="38"/>
        <v>0</v>
      </c>
      <c r="DU45" s="12">
        <v>0</v>
      </c>
      <c r="DV45" s="12">
        <v>3</v>
      </c>
      <c r="DW45" s="13">
        <f t="shared" si="39"/>
        <v>1.507537688442211</v>
      </c>
      <c r="DX45" s="12">
        <v>8</v>
      </c>
      <c r="DY45" s="12">
        <v>0</v>
      </c>
      <c r="DZ45" s="13">
        <f t="shared" si="40"/>
        <v>0</v>
      </c>
      <c r="EA45" s="12">
        <v>0</v>
      </c>
      <c r="EB45" s="38" t="s">
        <v>471</v>
      </c>
      <c r="EC45" s="12">
        <v>0</v>
      </c>
      <c r="ED45" s="13">
        <f t="shared" si="41"/>
        <v>0</v>
      </c>
      <c r="EE45" s="12">
        <v>0</v>
      </c>
      <c r="EF45" s="12">
        <v>0</v>
      </c>
      <c r="EG45" s="13">
        <f t="shared" si="42"/>
        <v>0</v>
      </c>
      <c r="EH45" s="12">
        <v>0</v>
      </c>
      <c r="EI45" s="12">
        <v>0</v>
      </c>
      <c r="EJ45" s="13">
        <f t="shared" si="43"/>
        <v>0</v>
      </c>
      <c r="EK45" s="12">
        <v>0</v>
      </c>
      <c r="EL45" s="12">
        <v>22</v>
      </c>
      <c r="EM45" s="13">
        <f t="shared" si="44"/>
        <v>11.055276381909549</v>
      </c>
      <c r="EN45" s="12">
        <v>22</v>
      </c>
      <c r="EO45" s="12">
        <v>0</v>
      </c>
      <c r="EP45" s="13">
        <f t="shared" si="45"/>
        <v>0</v>
      </c>
      <c r="EQ45" s="12">
        <v>0</v>
      </c>
      <c r="ER45" s="12">
        <v>29</v>
      </c>
      <c r="ES45" s="13">
        <f t="shared" si="46"/>
        <v>14.572864321608039</v>
      </c>
      <c r="ET45" s="12">
        <v>29</v>
      </c>
      <c r="EU45" s="12">
        <v>0</v>
      </c>
      <c r="EV45" s="13">
        <f t="shared" si="47"/>
        <v>0</v>
      </c>
      <c r="EW45" s="12">
        <v>0</v>
      </c>
    </row>
    <row r="46" spans="1:153" ht="11.25" customHeight="1">
      <c r="A46" s="38" t="s">
        <v>470</v>
      </c>
      <c r="B46" s="12">
        <v>764</v>
      </c>
      <c r="C46" s="12">
        <f t="shared" si="50"/>
        <v>972</v>
      </c>
      <c r="D46" s="12">
        <v>368</v>
      </c>
      <c r="E46" s="13">
        <f t="shared" si="0"/>
        <v>48.167539267015705</v>
      </c>
      <c r="F46" s="12">
        <f t="shared" si="49"/>
        <v>633</v>
      </c>
      <c r="G46" s="12">
        <v>9</v>
      </c>
      <c r="H46" s="13">
        <f t="shared" si="1"/>
        <v>1.1780104712041886</v>
      </c>
      <c r="I46" s="12">
        <v>9</v>
      </c>
      <c r="J46" s="12">
        <v>0</v>
      </c>
      <c r="K46" s="13">
        <f t="shared" si="2"/>
        <v>0</v>
      </c>
      <c r="L46" s="12">
        <v>0</v>
      </c>
      <c r="M46" s="12">
        <v>0</v>
      </c>
      <c r="N46" s="13">
        <f t="shared" si="3"/>
        <v>0</v>
      </c>
      <c r="O46" s="12">
        <v>0</v>
      </c>
      <c r="P46" s="12">
        <v>0</v>
      </c>
      <c r="Q46" s="13">
        <f t="shared" si="4"/>
        <v>0</v>
      </c>
      <c r="R46" s="12">
        <v>0</v>
      </c>
      <c r="S46" s="12">
        <v>62</v>
      </c>
      <c r="T46" s="13">
        <f t="shared" si="5"/>
        <v>8.115183246073299</v>
      </c>
      <c r="U46" s="12">
        <v>82</v>
      </c>
      <c r="V46" s="38" t="s">
        <v>470</v>
      </c>
      <c r="W46" s="12">
        <v>3</v>
      </c>
      <c r="X46" s="13">
        <f t="shared" si="6"/>
        <v>0.3926701570680628</v>
      </c>
      <c r="Y46" s="12">
        <v>3</v>
      </c>
      <c r="Z46" s="12">
        <v>74</v>
      </c>
      <c r="AA46" s="13">
        <f t="shared" si="7"/>
        <v>9.68586387434555</v>
      </c>
      <c r="AB46" s="12">
        <v>107</v>
      </c>
      <c r="AC46" s="12">
        <v>1</v>
      </c>
      <c r="AD46" s="13">
        <f t="shared" si="8"/>
        <v>0.13089005235602094</v>
      </c>
      <c r="AE46" s="12">
        <v>1</v>
      </c>
      <c r="AF46" s="12">
        <v>7</v>
      </c>
      <c r="AG46" s="13">
        <f t="shared" si="9"/>
        <v>0.9162303664921465</v>
      </c>
      <c r="AH46" s="12">
        <v>10</v>
      </c>
      <c r="AI46" s="12">
        <v>58</v>
      </c>
      <c r="AJ46" s="13">
        <f t="shared" si="10"/>
        <v>7.591623036649215</v>
      </c>
      <c r="AK46" s="12">
        <v>64</v>
      </c>
      <c r="AL46" s="12">
        <v>12</v>
      </c>
      <c r="AM46" s="13">
        <f t="shared" si="11"/>
        <v>1.5706806282722512</v>
      </c>
      <c r="AN46" s="12">
        <v>31</v>
      </c>
      <c r="AO46" s="12">
        <v>1</v>
      </c>
      <c r="AP46" s="13">
        <f t="shared" si="12"/>
        <v>0.13089005235602094</v>
      </c>
      <c r="AQ46" s="12">
        <v>1</v>
      </c>
      <c r="AR46" s="38" t="s">
        <v>470</v>
      </c>
      <c r="AS46" s="12">
        <v>1</v>
      </c>
      <c r="AT46" s="13">
        <f t="shared" si="13"/>
        <v>0.13089005235602094</v>
      </c>
      <c r="AU46" s="12">
        <v>1</v>
      </c>
      <c r="AV46" s="12">
        <v>37</v>
      </c>
      <c r="AW46" s="13">
        <f t="shared" si="14"/>
        <v>4.842931937172775</v>
      </c>
      <c r="AX46" s="12">
        <v>48</v>
      </c>
      <c r="AY46" s="12">
        <v>55</v>
      </c>
      <c r="AZ46" s="13">
        <f t="shared" si="15"/>
        <v>7.198952879581152</v>
      </c>
      <c r="BA46" s="12">
        <v>55</v>
      </c>
      <c r="BB46" s="12">
        <v>0</v>
      </c>
      <c r="BC46" s="13">
        <f t="shared" si="16"/>
        <v>0</v>
      </c>
      <c r="BD46" s="12">
        <v>0</v>
      </c>
      <c r="BE46" s="12">
        <v>0</v>
      </c>
      <c r="BF46" s="13">
        <f t="shared" si="17"/>
        <v>0</v>
      </c>
      <c r="BG46" s="12">
        <v>0</v>
      </c>
      <c r="BH46" s="12">
        <v>1</v>
      </c>
      <c r="BI46" s="13">
        <f t="shared" si="18"/>
        <v>0.13089005235602094</v>
      </c>
      <c r="BJ46" s="12">
        <v>1</v>
      </c>
      <c r="BK46" s="12">
        <v>0</v>
      </c>
      <c r="BL46" s="13">
        <f t="shared" si="19"/>
        <v>0</v>
      </c>
      <c r="BM46" s="12">
        <v>0</v>
      </c>
      <c r="BN46" s="38" t="s">
        <v>470</v>
      </c>
      <c r="BO46" s="12">
        <v>0</v>
      </c>
      <c r="BP46" s="13">
        <f t="shared" si="20"/>
        <v>0</v>
      </c>
      <c r="BQ46" s="12">
        <v>0</v>
      </c>
      <c r="BR46" s="12">
        <v>0</v>
      </c>
      <c r="BS46" s="13">
        <f t="shared" si="21"/>
        <v>0</v>
      </c>
      <c r="BT46" s="12">
        <v>0</v>
      </c>
      <c r="BU46" s="12">
        <v>13</v>
      </c>
      <c r="BV46" s="13">
        <f t="shared" si="22"/>
        <v>1.7015706806282722</v>
      </c>
      <c r="BW46" s="12">
        <v>15</v>
      </c>
      <c r="BX46" s="12">
        <v>106</v>
      </c>
      <c r="BY46" s="13">
        <f t="shared" si="23"/>
        <v>13.874345549738221</v>
      </c>
      <c r="BZ46" s="12">
        <v>146</v>
      </c>
      <c r="CA46" s="12">
        <v>0</v>
      </c>
      <c r="CB46" s="13">
        <f t="shared" si="24"/>
        <v>0</v>
      </c>
      <c r="CC46" s="12">
        <v>0</v>
      </c>
      <c r="CD46" s="12">
        <v>0</v>
      </c>
      <c r="CE46" s="13">
        <f t="shared" si="25"/>
        <v>0</v>
      </c>
      <c r="CF46" s="12">
        <v>0</v>
      </c>
      <c r="CG46" s="12">
        <v>4</v>
      </c>
      <c r="CH46" s="13">
        <f t="shared" si="26"/>
        <v>0.5235602094240838</v>
      </c>
      <c r="CI46" s="12">
        <v>4</v>
      </c>
      <c r="CJ46" s="38" t="s">
        <v>470</v>
      </c>
      <c r="CK46" s="12">
        <v>2</v>
      </c>
      <c r="CL46" s="13">
        <f t="shared" si="27"/>
        <v>0.2617801047120419</v>
      </c>
      <c r="CM46" s="12">
        <v>2</v>
      </c>
      <c r="CN46" s="12">
        <v>43</v>
      </c>
      <c r="CO46" s="13">
        <f t="shared" si="28"/>
        <v>5.6282722513089</v>
      </c>
      <c r="CP46" s="12">
        <v>52</v>
      </c>
      <c r="CQ46" s="12">
        <v>1</v>
      </c>
      <c r="CR46" s="13">
        <f t="shared" si="29"/>
        <v>0.13089005235602094</v>
      </c>
      <c r="CS46" s="12">
        <v>1</v>
      </c>
      <c r="CT46" s="12">
        <v>0</v>
      </c>
      <c r="CU46" s="13">
        <f t="shared" si="30"/>
        <v>0</v>
      </c>
      <c r="CV46" s="12">
        <v>0</v>
      </c>
      <c r="CW46" s="12">
        <v>33</v>
      </c>
      <c r="CX46" s="13">
        <f t="shared" si="31"/>
        <v>4.319371727748691</v>
      </c>
      <c r="CY46" s="12">
        <v>50</v>
      </c>
      <c r="CZ46" s="12">
        <v>2</v>
      </c>
      <c r="DA46" s="13">
        <f t="shared" si="32"/>
        <v>0.2617801047120419</v>
      </c>
      <c r="DB46" s="12">
        <v>2</v>
      </c>
      <c r="DC46" s="12">
        <v>0</v>
      </c>
      <c r="DD46" s="13">
        <f t="shared" si="33"/>
        <v>0</v>
      </c>
      <c r="DE46" s="12">
        <v>0</v>
      </c>
      <c r="DF46" s="38" t="s">
        <v>470</v>
      </c>
      <c r="DG46" s="12">
        <v>3</v>
      </c>
      <c r="DH46" s="13">
        <f t="shared" si="34"/>
        <v>0.3926701570680628</v>
      </c>
      <c r="DI46" s="12">
        <v>3</v>
      </c>
      <c r="DJ46" s="12">
        <v>72</v>
      </c>
      <c r="DK46" s="13">
        <f t="shared" si="35"/>
        <v>9.424083769633508</v>
      </c>
      <c r="DL46" s="12">
        <v>95</v>
      </c>
      <c r="DM46" s="12">
        <v>88</v>
      </c>
      <c r="DN46" s="13">
        <f t="shared" si="36"/>
        <v>11.518324607329843</v>
      </c>
      <c r="DO46" s="12">
        <v>98</v>
      </c>
      <c r="DP46" s="12">
        <v>0</v>
      </c>
      <c r="DQ46" s="13">
        <f t="shared" si="37"/>
        <v>0</v>
      </c>
      <c r="DR46" s="12">
        <v>0</v>
      </c>
      <c r="DS46" s="12">
        <v>5</v>
      </c>
      <c r="DT46" s="13">
        <f t="shared" si="38"/>
        <v>0.6544502617801047</v>
      </c>
      <c r="DU46" s="12">
        <v>5</v>
      </c>
      <c r="DV46" s="12">
        <v>2</v>
      </c>
      <c r="DW46" s="13">
        <f t="shared" si="39"/>
        <v>0.2617801047120419</v>
      </c>
      <c r="DX46" s="12">
        <v>7</v>
      </c>
      <c r="DY46" s="12">
        <v>0</v>
      </c>
      <c r="DZ46" s="13">
        <f t="shared" si="40"/>
        <v>0</v>
      </c>
      <c r="EA46" s="12">
        <v>0</v>
      </c>
      <c r="EB46" s="38" t="s">
        <v>470</v>
      </c>
      <c r="EC46" s="12">
        <v>0</v>
      </c>
      <c r="ED46" s="13">
        <f t="shared" si="41"/>
        <v>0</v>
      </c>
      <c r="EE46" s="12">
        <v>0</v>
      </c>
      <c r="EF46" s="12">
        <v>0</v>
      </c>
      <c r="EG46" s="13">
        <f t="shared" si="42"/>
        <v>0</v>
      </c>
      <c r="EH46" s="12">
        <v>0</v>
      </c>
      <c r="EI46" s="12">
        <v>0</v>
      </c>
      <c r="EJ46" s="13">
        <f t="shared" si="43"/>
        <v>0</v>
      </c>
      <c r="EK46" s="12">
        <v>0</v>
      </c>
      <c r="EL46" s="12">
        <v>8</v>
      </c>
      <c r="EM46" s="13">
        <f t="shared" si="44"/>
        <v>1.0471204188481675</v>
      </c>
      <c r="EN46" s="12">
        <v>8</v>
      </c>
      <c r="EO46" s="12">
        <v>0</v>
      </c>
      <c r="EP46" s="13">
        <f t="shared" si="45"/>
        <v>0</v>
      </c>
      <c r="EQ46" s="12">
        <v>0</v>
      </c>
      <c r="ER46" s="12">
        <v>57</v>
      </c>
      <c r="ES46" s="13">
        <f t="shared" si="46"/>
        <v>7.460732984293193</v>
      </c>
      <c r="ET46" s="12">
        <v>57</v>
      </c>
      <c r="EU46" s="12">
        <v>14</v>
      </c>
      <c r="EV46" s="13">
        <f t="shared" si="47"/>
        <v>1.832460732984293</v>
      </c>
      <c r="EW46" s="12">
        <v>14</v>
      </c>
    </row>
    <row r="47" spans="1:153" ht="11.25" customHeight="1">
      <c r="A47" s="38" t="s">
        <v>469</v>
      </c>
      <c r="B47" s="12">
        <v>1248</v>
      </c>
      <c r="C47" s="12">
        <f t="shared" si="50"/>
        <v>1049</v>
      </c>
      <c r="D47" s="12">
        <v>356</v>
      </c>
      <c r="E47" s="13">
        <f t="shared" si="0"/>
        <v>28.525641025641026</v>
      </c>
      <c r="F47" s="12">
        <f t="shared" si="49"/>
        <v>583</v>
      </c>
      <c r="G47" s="12">
        <v>12</v>
      </c>
      <c r="H47" s="13">
        <f t="shared" si="1"/>
        <v>0.9615384615384616</v>
      </c>
      <c r="I47" s="12">
        <v>14</v>
      </c>
      <c r="J47" s="12">
        <v>0</v>
      </c>
      <c r="K47" s="13">
        <f t="shared" si="2"/>
        <v>0</v>
      </c>
      <c r="L47" s="12">
        <v>0</v>
      </c>
      <c r="M47" s="12">
        <v>0</v>
      </c>
      <c r="N47" s="13">
        <f t="shared" si="3"/>
        <v>0</v>
      </c>
      <c r="O47" s="12">
        <v>0</v>
      </c>
      <c r="P47" s="12">
        <v>4</v>
      </c>
      <c r="Q47" s="13">
        <f t="shared" si="4"/>
        <v>0.3205128205128205</v>
      </c>
      <c r="R47" s="12">
        <v>4</v>
      </c>
      <c r="S47" s="12">
        <v>57</v>
      </c>
      <c r="T47" s="13">
        <f t="shared" si="5"/>
        <v>4.567307692307692</v>
      </c>
      <c r="U47" s="12">
        <v>74</v>
      </c>
      <c r="V47" s="38" t="s">
        <v>469</v>
      </c>
      <c r="W47" s="12">
        <v>1</v>
      </c>
      <c r="X47" s="13">
        <f t="shared" si="6"/>
        <v>0.08012820512820512</v>
      </c>
      <c r="Y47" s="12">
        <v>1</v>
      </c>
      <c r="Z47" s="12">
        <v>100</v>
      </c>
      <c r="AA47" s="13">
        <f t="shared" si="7"/>
        <v>8.012820512820513</v>
      </c>
      <c r="AB47" s="12">
        <v>136</v>
      </c>
      <c r="AC47" s="12">
        <v>0</v>
      </c>
      <c r="AD47" s="13">
        <f t="shared" si="8"/>
        <v>0</v>
      </c>
      <c r="AE47" s="12">
        <v>0</v>
      </c>
      <c r="AF47" s="12">
        <v>2</v>
      </c>
      <c r="AG47" s="13">
        <f t="shared" si="9"/>
        <v>0.16025641025641024</v>
      </c>
      <c r="AH47" s="12">
        <v>2</v>
      </c>
      <c r="AI47" s="12">
        <v>27</v>
      </c>
      <c r="AJ47" s="13">
        <f t="shared" si="10"/>
        <v>2.1634615384615383</v>
      </c>
      <c r="AK47" s="12">
        <v>32</v>
      </c>
      <c r="AL47" s="12">
        <v>6</v>
      </c>
      <c r="AM47" s="13">
        <f t="shared" si="11"/>
        <v>0.4807692307692308</v>
      </c>
      <c r="AN47" s="12">
        <v>13</v>
      </c>
      <c r="AO47" s="12">
        <v>3</v>
      </c>
      <c r="AP47" s="13">
        <f t="shared" si="12"/>
        <v>0.2403846153846154</v>
      </c>
      <c r="AQ47" s="12">
        <v>3</v>
      </c>
      <c r="AR47" s="38" t="s">
        <v>469</v>
      </c>
      <c r="AS47" s="12">
        <v>0</v>
      </c>
      <c r="AT47" s="13">
        <f t="shared" si="13"/>
        <v>0</v>
      </c>
      <c r="AU47" s="12">
        <v>0</v>
      </c>
      <c r="AV47" s="12">
        <v>37</v>
      </c>
      <c r="AW47" s="13">
        <f t="shared" si="14"/>
        <v>2.9647435897435894</v>
      </c>
      <c r="AX47" s="12">
        <v>44</v>
      </c>
      <c r="AY47" s="12">
        <v>39</v>
      </c>
      <c r="AZ47" s="13">
        <f t="shared" si="15"/>
        <v>3.125</v>
      </c>
      <c r="BA47" s="12">
        <v>42</v>
      </c>
      <c r="BB47" s="12">
        <v>1</v>
      </c>
      <c r="BC47" s="13">
        <f t="shared" si="16"/>
        <v>0.08012820512820512</v>
      </c>
      <c r="BD47" s="12">
        <v>1</v>
      </c>
      <c r="BE47" s="12">
        <v>1</v>
      </c>
      <c r="BF47" s="13">
        <f t="shared" si="17"/>
        <v>0.08012820512820512</v>
      </c>
      <c r="BG47" s="12">
        <v>1</v>
      </c>
      <c r="BH47" s="12">
        <v>2</v>
      </c>
      <c r="BI47" s="13">
        <f t="shared" si="18"/>
        <v>0.16025641025641024</v>
      </c>
      <c r="BJ47" s="12">
        <v>2</v>
      </c>
      <c r="BK47" s="12">
        <v>0</v>
      </c>
      <c r="BL47" s="13">
        <f t="shared" si="19"/>
        <v>0</v>
      </c>
      <c r="BM47" s="12">
        <v>0</v>
      </c>
      <c r="BN47" s="38" t="s">
        <v>469</v>
      </c>
      <c r="BO47" s="12">
        <v>0</v>
      </c>
      <c r="BP47" s="13">
        <f t="shared" si="20"/>
        <v>0</v>
      </c>
      <c r="BQ47" s="12">
        <v>0</v>
      </c>
      <c r="BR47" s="12">
        <v>1</v>
      </c>
      <c r="BS47" s="13">
        <f t="shared" si="21"/>
        <v>0.08012820512820512</v>
      </c>
      <c r="BT47" s="12">
        <v>1</v>
      </c>
      <c r="BU47" s="12">
        <v>34</v>
      </c>
      <c r="BV47" s="13">
        <f t="shared" si="22"/>
        <v>2.7243589743589745</v>
      </c>
      <c r="BW47" s="12">
        <v>44</v>
      </c>
      <c r="BX47" s="12">
        <v>81</v>
      </c>
      <c r="BY47" s="13">
        <f t="shared" si="23"/>
        <v>6.490384615384616</v>
      </c>
      <c r="BZ47" s="12">
        <v>101</v>
      </c>
      <c r="CA47" s="12">
        <v>1</v>
      </c>
      <c r="CB47" s="13">
        <f t="shared" si="24"/>
        <v>0.08012820512820512</v>
      </c>
      <c r="CC47" s="12">
        <v>1</v>
      </c>
      <c r="CD47" s="12">
        <v>0</v>
      </c>
      <c r="CE47" s="13">
        <f t="shared" si="25"/>
        <v>0</v>
      </c>
      <c r="CF47" s="12">
        <v>0</v>
      </c>
      <c r="CG47" s="12">
        <v>8</v>
      </c>
      <c r="CH47" s="13">
        <f t="shared" si="26"/>
        <v>0.641025641025641</v>
      </c>
      <c r="CI47" s="12">
        <v>8</v>
      </c>
      <c r="CJ47" s="38" t="s">
        <v>469</v>
      </c>
      <c r="CK47" s="12">
        <v>1</v>
      </c>
      <c r="CL47" s="13">
        <f t="shared" si="27"/>
        <v>0.08012820512820512</v>
      </c>
      <c r="CM47" s="12">
        <v>1</v>
      </c>
      <c r="CN47" s="12">
        <v>48</v>
      </c>
      <c r="CO47" s="13">
        <f t="shared" si="28"/>
        <v>3.8461538461538463</v>
      </c>
      <c r="CP47" s="12">
        <v>58</v>
      </c>
      <c r="CQ47" s="12">
        <v>0</v>
      </c>
      <c r="CR47" s="13">
        <f t="shared" si="29"/>
        <v>0</v>
      </c>
      <c r="CS47" s="12">
        <v>0</v>
      </c>
      <c r="CT47" s="12">
        <v>0</v>
      </c>
      <c r="CU47" s="13">
        <f t="shared" si="30"/>
        <v>0</v>
      </c>
      <c r="CV47" s="12">
        <v>0</v>
      </c>
      <c r="CW47" s="12">
        <v>9</v>
      </c>
      <c r="CX47" s="13">
        <f t="shared" si="31"/>
        <v>0.7211538461538461</v>
      </c>
      <c r="CY47" s="12">
        <v>16</v>
      </c>
      <c r="CZ47" s="12">
        <v>3</v>
      </c>
      <c r="DA47" s="13">
        <f t="shared" si="32"/>
        <v>0.2403846153846154</v>
      </c>
      <c r="DB47" s="12">
        <v>3</v>
      </c>
      <c r="DC47" s="12">
        <v>0</v>
      </c>
      <c r="DD47" s="13">
        <f t="shared" si="33"/>
        <v>0</v>
      </c>
      <c r="DE47" s="12">
        <v>0</v>
      </c>
      <c r="DF47" s="38" t="s">
        <v>469</v>
      </c>
      <c r="DG47" s="12">
        <v>9</v>
      </c>
      <c r="DH47" s="13">
        <f t="shared" si="34"/>
        <v>0.7211538461538461</v>
      </c>
      <c r="DI47" s="12">
        <v>9</v>
      </c>
      <c r="DJ47" s="12">
        <v>119</v>
      </c>
      <c r="DK47" s="13">
        <f t="shared" si="35"/>
        <v>9.535256410256409</v>
      </c>
      <c r="DL47" s="12">
        <v>144</v>
      </c>
      <c r="DM47" s="12">
        <v>151</v>
      </c>
      <c r="DN47" s="13">
        <f t="shared" si="36"/>
        <v>12.099358974358974</v>
      </c>
      <c r="DO47" s="12">
        <v>163</v>
      </c>
      <c r="DP47" s="12">
        <v>1</v>
      </c>
      <c r="DQ47" s="13">
        <f t="shared" si="37"/>
        <v>0.08012820512820512</v>
      </c>
      <c r="DR47" s="12">
        <v>1</v>
      </c>
      <c r="DS47" s="12">
        <v>2</v>
      </c>
      <c r="DT47" s="13">
        <f t="shared" si="38"/>
        <v>0.16025641025641024</v>
      </c>
      <c r="DU47" s="12">
        <v>2</v>
      </c>
      <c r="DV47" s="12">
        <v>0</v>
      </c>
      <c r="DW47" s="13">
        <f t="shared" si="39"/>
        <v>0</v>
      </c>
      <c r="DX47" s="12">
        <v>0</v>
      </c>
      <c r="DY47" s="12">
        <v>0</v>
      </c>
      <c r="DZ47" s="13">
        <f t="shared" si="40"/>
        <v>0</v>
      </c>
      <c r="EA47" s="12">
        <v>0</v>
      </c>
      <c r="EB47" s="38" t="s">
        <v>469</v>
      </c>
      <c r="EC47" s="12">
        <v>0</v>
      </c>
      <c r="ED47" s="13">
        <f t="shared" si="41"/>
        <v>0</v>
      </c>
      <c r="EE47" s="12">
        <v>0</v>
      </c>
      <c r="EF47" s="12">
        <v>0</v>
      </c>
      <c r="EG47" s="13">
        <f t="shared" si="42"/>
        <v>0</v>
      </c>
      <c r="EH47" s="12">
        <v>0</v>
      </c>
      <c r="EI47" s="12">
        <v>0</v>
      </c>
      <c r="EJ47" s="13">
        <f t="shared" si="43"/>
        <v>0</v>
      </c>
      <c r="EK47" s="12">
        <v>0</v>
      </c>
      <c r="EL47" s="12">
        <v>27</v>
      </c>
      <c r="EM47" s="13">
        <f t="shared" si="44"/>
        <v>2.1634615384615383</v>
      </c>
      <c r="EN47" s="12">
        <v>27</v>
      </c>
      <c r="EO47" s="12">
        <v>0</v>
      </c>
      <c r="EP47" s="13">
        <f t="shared" si="45"/>
        <v>0</v>
      </c>
      <c r="EQ47" s="12">
        <v>0</v>
      </c>
      <c r="ER47" s="12">
        <v>95</v>
      </c>
      <c r="ES47" s="13">
        <f t="shared" si="46"/>
        <v>7.612179487179486</v>
      </c>
      <c r="ET47" s="12">
        <v>95</v>
      </c>
      <c r="EU47" s="12">
        <v>6</v>
      </c>
      <c r="EV47" s="13">
        <f t="shared" si="47"/>
        <v>0.4807692307692308</v>
      </c>
      <c r="EW47" s="12">
        <v>6</v>
      </c>
    </row>
    <row r="48" spans="1:153" ht="11.25" customHeight="1">
      <c r="A48" s="38" t="s">
        <v>468</v>
      </c>
      <c r="B48" s="12">
        <v>136</v>
      </c>
      <c r="C48" s="12">
        <f t="shared" si="50"/>
        <v>256</v>
      </c>
      <c r="D48" s="12">
        <v>54</v>
      </c>
      <c r="E48" s="13">
        <f t="shared" si="0"/>
        <v>39.705882352941174</v>
      </c>
      <c r="F48" s="12">
        <f t="shared" si="49"/>
        <v>134</v>
      </c>
      <c r="G48" s="12">
        <v>10</v>
      </c>
      <c r="H48" s="13">
        <f t="shared" si="1"/>
        <v>7.352941176470589</v>
      </c>
      <c r="I48" s="12">
        <v>10</v>
      </c>
      <c r="J48" s="12">
        <v>0</v>
      </c>
      <c r="K48" s="13">
        <f t="shared" si="2"/>
        <v>0</v>
      </c>
      <c r="L48" s="12">
        <v>0</v>
      </c>
      <c r="M48" s="12">
        <v>0</v>
      </c>
      <c r="N48" s="13">
        <f t="shared" si="3"/>
        <v>0</v>
      </c>
      <c r="O48" s="12">
        <v>0</v>
      </c>
      <c r="P48" s="12">
        <v>1</v>
      </c>
      <c r="Q48" s="13">
        <f t="shared" si="4"/>
        <v>0.7352941176470588</v>
      </c>
      <c r="R48" s="12">
        <v>1</v>
      </c>
      <c r="S48" s="12">
        <v>3</v>
      </c>
      <c r="T48" s="13">
        <f t="shared" si="5"/>
        <v>2.2058823529411766</v>
      </c>
      <c r="U48" s="12">
        <v>5</v>
      </c>
      <c r="V48" s="38" t="s">
        <v>468</v>
      </c>
      <c r="W48" s="12">
        <v>1</v>
      </c>
      <c r="X48" s="13">
        <f t="shared" si="6"/>
        <v>0.7352941176470588</v>
      </c>
      <c r="Y48" s="12">
        <v>1</v>
      </c>
      <c r="Z48" s="12">
        <v>0</v>
      </c>
      <c r="AA48" s="13">
        <f t="shared" si="7"/>
        <v>0</v>
      </c>
      <c r="AB48" s="12">
        <v>0</v>
      </c>
      <c r="AC48" s="12">
        <v>0</v>
      </c>
      <c r="AD48" s="13">
        <f t="shared" si="8"/>
        <v>0</v>
      </c>
      <c r="AE48" s="12">
        <v>0</v>
      </c>
      <c r="AF48" s="12">
        <v>0</v>
      </c>
      <c r="AG48" s="13">
        <f t="shared" si="9"/>
        <v>0</v>
      </c>
      <c r="AH48" s="12">
        <v>0</v>
      </c>
      <c r="AI48" s="12">
        <v>13</v>
      </c>
      <c r="AJ48" s="13">
        <f t="shared" si="10"/>
        <v>9.558823529411764</v>
      </c>
      <c r="AK48" s="12">
        <v>15</v>
      </c>
      <c r="AL48" s="12">
        <v>0</v>
      </c>
      <c r="AM48" s="13">
        <f t="shared" si="11"/>
        <v>0</v>
      </c>
      <c r="AN48" s="12">
        <v>0</v>
      </c>
      <c r="AO48" s="12">
        <v>0</v>
      </c>
      <c r="AP48" s="13">
        <f t="shared" si="12"/>
        <v>0</v>
      </c>
      <c r="AQ48" s="12">
        <v>0</v>
      </c>
      <c r="AR48" s="38" t="s">
        <v>468</v>
      </c>
      <c r="AS48" s="12">
        <v>0</v>
      </c>
      <c r="AT48" s="13">
        <f t="shared" si="13"/>
        <v>0</v>
      </c>
      <c r="AU48" s="12">
        <v>0</v>
      </c>
      <c r="AV48" s="12">
        <v>35</v>
      </c>
      <c r="AW48" s="13">
        <f t="shared" si="14"/>
        <v>25.735294117647058</v>
      </c>
      <c r="AX48" s="12">
        <v>46</v>
      </c>
      <c r="AY48" s="12">
        <v>2</v>
      </c>
      <c r="AZ48" s="13">
        <f t="shared" si="15"/>
        <v>1.4705882352941175</v>
      </c>
      <c r="BA48" s="12">
        <v>2</v>
      </c>
      <c r="BB48" s="12">
        <v>0</v>
      </c>
      <c r="BC48" s="13">
        <f t="shared" si="16"/>
        <v>0</v>
      </c>
      <c r="BD48" s="12">
        <v>0</v>
      </c>
      <c r="BE48" s="12">
        <v>0</v>
      </c>
      <c r="BF48" s="13">
        <f t="shared" si="17"/>
        <v>0</v>
      </c>
      <c r="BG48" s="12">
        <v>0</v>
      </c>
      <c r="BH48" s="12">
        <v>0</v>
      </c>
      <c r="BI48" s="13">
        <f t="shared" si="18"/>
        <v>0</v>
      </c>
      <c r="BJ48" s="12">
        <v>0</v>
      </c>
      <c r="BK48" s="12">
        <v>0</v>
      </c>
      <c r="BL48" s="13">
        <f t="shared" si="19"/>
        <v>0</v>
      </c>
      <c r="BM48" s="12">
        <v>0</v>
      </c>
      <c r="BN48" s="38" t="s">
        <v>468</v>
      </c>
      <c r="BO48" s="12">
        <v>0</v>
      </c>
      <c r="BP48" s="13">
        <f t="shared" si="20"/>
        <v>0</v>
      </c>
      <c r="BQ48" s="12">
        <v>0</v>
      </c>
      <c r="BR48" s="12">
        <v>0</v>
      </c>
      <c r="BS48" s="13">
        <f t="shared" si="21"/>
        <v>0</v>
      </c>
      <c r="BT48" s="12">
        <v>0</v>
      </c>
      <c r="BU48" s="12">
        <v>12</v>
      </c>
      <c r="BV48" s="13">
        <f t="shared" si="22"/>
        <v>8.823529411764707</v>
      </c>
      <c r="BW48" s="12">
        <v>13</v>
      </c>
      <c r="BX48" s="12">
        <v>7</v>
      </c>
      <c r="BY48" s="13">
        <f t="shared" si="23"/>
        <v>5.147058823529411</v>
      </c>
      <c r="BZ48" s="12">
        <v>8</v>
      </c>
      <c r="CA48" s="12">
        <v>0</v>
      </c>
      <c r="CB48" s="13">
        <f t="shared" si="24"/>
        <v>0</v>
      </c>
      <c r="CC48" s="12">
        <v>0</v>
      </c>
      <c r="CD48" s="12">
        <v>0</v>
      </c>
      <c r="CE48" s="13">
        <f t="shared" si="25"/>
        <v>0</v>
      </c>
      <c r="CF48" s="12">
        <v>0</v>
      </c>
      <c r="CG48" s="12">
        <v>1</v>
      </c>
      <c r="CH48" s="13">
        <f t="shared" si="26"/>
        <v>0.7352941176470588</v>
      </c>
      <c r="CI48" s="12">
        <v>1</v>
      </c>
      <c r="CJ48" s="38" t="s">
        <v>468</v>
      </c>
      <c r="CK48" s="12">
        <v>1</v>
      </c>
      <c r="CL48" s="13">
        <f t="shared" si="27"/>
        <v>0.7352941176470588</v>
      </c>
      <c r="CM48" s="12">
        <v>1</v>
      </c>
      <c r="CN48" s="12">
        <v>23</v>
      </c>
      <c r="CO48" s="13">
        <f t="shared" si="28"/>
        <v>16.911764705882355</v>
      </c>
      <c r="CP48" s="12">
        <v>31</v>
      </c>
      <c r="CQ48" s="12">
        <v>0</v>
      </c>
      <c r="CR48" s="13">
        <f t="shared" si="29"/>
        <v>0</v>
      </c>
      <c r="CS48" s="12">
        <v>0</v>
      </c>
      <c r="CT48" s="12">
        <v>0</v>
      </c>
      <c r="CU48" s="13">
        <f t="shared" si="30"/>
        <v>0</v>
      </c>
      <c r="CV48" s="12">
        <v>0</v>
      </c>
      <c r="CW48" s="12">
        <v>8</v>
      </c>
      <c r="CX48" s="13">
        <f t="shared" si="31"/>
        <v>5.88235294117647</v>
      </c>
      <c r="CY48" s="12">
        <v>13</v>
      </c>
      <c r="CZ48" s="12">
        <v>3</v>
      </c>
      <c r="DA48" s="13">
        <f t="shared" si="32"/>
        <v>2.2058823529411766</v>
      </c>
      <c r="DB48" s="12">
        <v>3</v>
      </c>
      <c r="DC48" s="12">
        <v>0</v>
      </c>
      <c r="DD48" s="13">
        <f t="shared" si="33"/>
        <v>0</v>
      </c>
      <c r="DE48" s="12">
        <v>0</v>
      </c>
      <c r="DF48" s="38" t="s">
        <v>468</v>
      </c>
      <c r="DG48" s="12">
        <v>1</v>
      </c>
      <c r="DH48" s="13">
        <f t="shared" si="34"/>
        <v>0.7352941176470588</v>
      </c>
      <c r="DI48" s="12">
        <v>1</v>
      </c>
      <c r="DJ48" s="12">
        <v>33</v>
      </c>
      <c r="DK48" s="13">
        <f t="shared" si="35"/>
        <v>24.264705882352942</v>
      </c>
      <c r="DL48" s="12">
        <v>53</v>
      </c>
      <c r="DM48" s="12">
        <v>31</v>
      </c>
      <c r="DN48" s="13">
        <f t="shared" si="36"/>
        <v>22.794117647058822</v>
      </c>
      <c r="DO48" s="12">
        <v>34</v>
      </c>
      <c r="DP48" s="12">
        <v>1</v>
      </c>
      <c r="DQ48" s="13">
        <f t="shared" si="37"/>
        <v>0.7352941176470588</v>
      </c>
      <c r="DR48" s="12">
        <v>1</v>
      </c>
      <c r="DS48" s="12">
        <v>1</v>
      </c>
      <c r="DT48" s="13">
        <f t="shared" si="38"/>
        <v>0.7352941176470588</v>
      </c>
      <c r="DU48" s="12">
        <v>1</v>
      </c>
      <c r="DV48" s="12">
        <v>2</v>
      </c>
      <c r="DW48" s="13">
        <f t="shared" si="39"/>
        <v>1.4705882352941175</v>
      </c>
      <c r="DX48" s="12">
        <v>4</v>
      </c>
      <c r="DY48" s="12">
        <v>0</v>
      </c>
      <c r="DZ48" s="13">
        <f t="shared" si="40"/>
        <v>0</v>
      </c>
      <c r="EA48" s="12">
        <v>0</v>
      </c>
      <c r="EB48" s="38" t="s">
        <v>468</v>
      </c>
      <c r="EC48" s="12">
        <v>0</v>
      </c>
      <c r="ED48" s="13">
        <f t="shared" si="41"/>
        <v>0</v>
      </c>
      <c r="EE48" s="12">
        <v>0</v>
      </c>
      <c r="EF48" s="12">
        <v>0</v>
      </c>
      <c r="EG48" s="13">
        <f t="shared" si="42"/>
        <v>0</v>
      </c>
      <c r="EH48" s="12">
        <v>0</v>
      </c>
      <c r="EI48" s="12">
        <v>0</v>
      </c>
      <c r="EJ48" s="13">
        <f t="shared" si="43"/>
        <v>0</v>
      </c>
      <c r="EK48" s="12">
        <v>0</v>
      </c>
      <c r="EL48" s="12">
        <v>1</v>
      </c>
      <c r="EM48" s="13">
        <f t="shared" si="44"/>
        <v>0.7352941176470588</v>
      </c>
      <c r="EN48" s="12">
        <v>1</v>
      </c>
      <c r="EO48" s="12">
        <v>0</v>
      </c>
      <c r="EP48" s="13">
        <f t="shared" si="45"/>
        <v>0</v>
      </c>
      <c r="EQ48" s="12">
        <v>0</v>
      </c>
      <c r="ER48" s="12">
        <v>11</v>
      </c>
      <c r="ES48" s="13">
        <f t="shared" si="46"/>
        <v>8.088235294117647</v>
      </c>
      <c r="ET48" s="12">
        <v>11</v>
      </c>
      <c r="EU48" s="12">
        <v>0</v>
      </c>
      <c r="EV48" s="13">
        <f t="shared" si="47"/>
        <v>0</v>
      </c>
      <c r="EW48" s="12">
        <v>0</v>
      </c>
    </row>
    <row r="49" spans="1:153" ht="11.25" customHeight="1">
      <c r="A49" s="38" t="s">
        <v>467</v>
      </c>
      <c r="B49" s="12">
        <v>625</v>
      </c>
      <c r="C49" s="12">
        <f t="shared" si="50"/>
        <v>750</v>
      </c>
      <c r="D49" s="12">
        <v>209</v>
      </c>
      <c r="E49" s="13">
        <f t="shared" si="0"/>
        <v>33.44</v>
      </c>
      <c r="F49" s="12">
        <f t="shared" si="49"/>
        <v>419</v>
      </c>
      <c r="G49" s="12">
        <v>42</v>
      </c>
      <c r="H49" s="13">
        <f t="shared" si="1"/>
        <v>6.72</v>
      </c>
      <c r="I49" s="12">
        <v>45</v>
      </c>
      <c r="J49" s="12">
        <v>2</v>
      </c>
      <c r="K49" s="13">
        <f t="shared" si="2"/>
        <v>0.32</v>
      </c>
      <c r="L49" s="12">
        <v>2</v>
      </c>
      <c r="M49" s="12">
        <v>0</v>
      </c>
      <c r="N49" s="13">
        <f t="shared" si="3"/>
        <v>0</v>
      </c>
      <c r="O49" s="12">
        <v>0</v>
      </c>
      <c r="P49" s="12">
        <v>12</v>
      </c>
      <c r="Q49" s="13">
        <f t="shared" si="4"/>
        <v>1.92</v>
      </c>
      <c r="R49" s="12">
        <v>12</v>
      </c>
      <c r="S49" s="12">
        <v>40</v>
      </c>
      <c r="T49" s="13">
        <f t="shared" si="5"/>
        <v>6.4</v>
      </c>
      <c r="U49" s="12">
        <v>51</v>
      </c>
      <c r="V49" s="38" t="s">
        <v>467</v>
      </c>
      <c r="W49" s="12">
        <v>8</v>
      </c>
      <c r="X49" s="13">
        <f t="shared" si="6"/>
        <v>1.28</v>
      </c>
      <c r="Y49" s="12">
        <v>9</v>
      </c>
      <c r="Z49" s="12">
        <v>0</v>
      </c>
      <c r="AA49" s="13">
        <f t="shared" si="7"/>
        <v>0</v>
      </c>
      <c r="AB49" s="12">
        <v>0</v>
      </c>
      <c r="AC49" s="12">
        <v>0</v>
      </c>
      <c r="AD49" s="13">
        <f t="shared" si="8"/>
        <v>0</v>
      </c>
      <c r="AE49" s="12">
        <v>0</v>
      </c>
      <c r="AF49" s="12">
        <v>24</v>
      </c>
      <c r="AG49" s="13">
        <f t="shared" si="9"/>
        <v>3.84</v>
      </c>
      <c r="AH49" s="12">
        <v>28</v>
      </c>
      <c r="AI49" s="12">
        <v>4</v>
      </c>
      <c r="AJ49" s="13">
        <f t="shared" si="10"/>
        <v>0.64</v>
      </c>
      <c r="AK49" s="12">
        <v>4</v>
      </c>
      <c r="AL49" s="12">
        <v>0</v>
      </c>
      <c r="AM49" s="13">
        <f t="shared" si="11"/>
        <v>0</v>
      </c>
      <c r="AN49" s="12">
        <v>0</v>
      </c>
      <c r="AO49" s="12">
        <v>0</v>
      </c>
      <c r="AP49" s="13">
        <f t="shared" si="12"/>
        <v>0</v>
      </c>
      <c r="AQ49" s="12">
        <v>0</v>
      </c>
      <c r="AR49" s="38" t="s">
        <v>467</v>
      </c>
      <c r="AS49" s="12">
        <v>0</v>
      </c>
      <c r="AT49" s="13">
        <f t="shared" si="13"/>
        <v>0</v>
      </c>
      <c r="AU49" s="12">
        <v>0</v>
      </c>
      <c r="AV49" s="12">
        <v>133</v>
      </c>
      <c r="AW49" s="13">
        <f t="shared" si="14"/>
        <v>21.279999999999998</v>
      </c>
      <c r="AX49" s="12">
        <v>168</v>
      </c>
      <c r="AY49" s="12">
        <v>9</v>
      </c>
      <c r="AZ49" s="13">
        <f t="shared" si="15"/>
        <v>1.44</v>
      </c>
      <c r="BA49" s="12">
        <v>9</v>
      </c>
      <c r="BB49" s="12">
        <v>1</v>
      </c>
      <c r="BC49" s="13">
        <f t="shared" si="16"/>
        <v>0.16</v>
      </c>
      <c r="BD49" s="12">
        <v>1</v>
      </c>
      <c r="BE49" s="12">
        <v>0</v>
      </c>
      <c r="BF49" s="13">
        <f t="shared" si="17"/>
        <v>0</v>
      </c>
      <c r="BG49" s="12">
        <v>0</v>
      </c>
      <c r="BH49" s="12">
        <v>0</v>
      </c>
      <c r="BI49" s="13">
        <f t="shared" si="18"/>
        <v>0</v>
      </c>
      <c r="BJ49" s="12">
        <v>0</v>
      </c>
      <c r="BK49" s="12">
        <v>0</v>
      </c>
      <c r="BL49" s="13">
        <f t="shared" si="19"/>
        <v>0</v>
      </c>
      <c r="BM49" s="12">
        <v>0</v>
      </c>
      <c r="BN49" s="38" t="s">
        <v>467</v>
      </c>
      <c r="BO49" s="12">
        <v>0</v>
      </c>
      <c r="BP49" s="13">
        <f t="shared" si="20"/>
        <v>0</v>
      </c>
      <c r="BQ49" s="12">
        <v>0</v>
      </c>
      <c r="BR49" s="12">
        <v>0</v>
      </c>
      <c r="BS49" s="13">
        <f t="shared" si="21"/>
        <v>0</v>
      </c>
      <c r="BT49" s="12">
        <v>0</v>
      </c>
      <c r="BU49" s="12">
        <v>21</v>
      </c>
      <c r="BV49" s="13">
        <f t="shared" si="22"/>
        <v>3.36</v>
      </c>
      <c r="BW49" s="12">
        <v>21</v>
      </c>
      <c r="BX49" s="12">
        <v>23</v>
      </c>
      <c r="BY49" s="13">
        <f t="shared" si="23"/>
        <v>3.6799999999999997</v>
      </c>
      <c r="BZ49" s="12">
        <v>25</v>
      </c>
      <c r="CA49" s="12">
        <v>0</v>
      </c>
      <c r="CB49" s="13">
        <f t="shared" si="24"/>
        <v>0</v>
      </c>
      <c r="CC49" s="12">
        <v>0</v>
      </c>
      <c r="CD49" s="12">
        <v>3</v>
      </c>
      <c r="CE49" s="13">
        <f t="shared" si="25"/>
        <v>0.48</v>
      </c>
      <c r="CF49" s="12">
        <v>3</v>
      </c>
      <c r="CG49" s="12">
        <v>0</v>
      </c>
      <c r="CH49" s="13">
        <f t="shared" si="26"/>
        <v>0</v>
      </c>
      <c r="CI49" s="12">
        <v>0</v>
      </c>
      <c r="CJ49" s="38" t="s">
        <v>467</v>
      </c>
      <c r="CK49" s="12">
        <v>1</v>
      </c>
      <c r="CL49" s="13">
        <f t="shared" si="27"/>
        <v>0.16</v>
      </c>
      <c r="CM49" s="12">
        <v>1</v>
      </c>
      <c r="CN49" s="12">
        <v>19</v>
      </c>
      <c r="CO49" s="13">
        <f t="shared" si="28"/>
        <v>3.04</v>
      </c>
      <c r="CP49" s="12">
        <v>24</v>
      </c>
      <c r="CQ49" s="12">
        <v>16</v>
      </c>
      <c r="CR49" s="13">
        <f t="shared" si="29"/>
        <v>2.56</v>
      </c>
      <c r="CS49" s="12">
        <v>16</v>
      </c>
      <c r="CT49" s="12">
        <v>0</v>
      </c>
      <c r="CU49" s="13">
        <f t="shared" si="30"/>
        <v>0</v>
      </c>
      <c r="CV49" s="12">
        <v>0</v>
      </c>
      <c r="CW49" s="12">
        <v>118</v>
      </c>
      <c r="CX49" s="13">
        <f t="shared" si="31"/>
        <v>18.88</v>
      </c>
      <c r="CY49" s="12">
        <v>176</v>
      </c>
      <c r="CZ49" s="12">
        <v>0</v>
      </c>
      <c r="DA49" s="13">
        <f t="shared" si="32"/>
        <v>0</v>
      </c>
      <c r="DB49" s="12">
        <v>0</v>
      </c>
      <c r="DC49" s="12">
        <v>0</v>
      </c>
      <c r="DD49" s="13">
        <f t="shared" si="33"/>
        <v>0</v>
      </c>
      <c r="DE49" s="12">
        <v>0</v>
      </c>
      <c r="DF49" s="38" t="s">
        <v>467</v>
      </c>
      <c r="DG49" s="12">
        <v>0</v>
      </c>
      <c r="DH49" s="13">
        <f t="shared" si="34"/>
        <v>0</v>
      </c>
      <c r="DI49" s="12">
        <v>0</v>
      </c>
      <c r="DJ49" s="12">
        <v>47</v>
      </c>
      <c r="DK49" s="13">
        <f t="shared" si="35"/>
        <v>7.5200000000000005</v>
      </c>
      <c r="DL49" s="12">
        <v>58</v>
      </c>
      <c r="DM49" s="12">
        <v>54</v>
      </c>
      <c r="DN49" s="13">
        <f t="shared" si="36"/>
        <v>8.64</v>
      </c>
      <c r="DO49" s="12">
        <v>72</v>
      </c>
      <c r="DP49" s="12">
        <v>0</v>
      </c>
      <c r="DQ49" s="13">
        <f t="shared" si="37"/>
        <v>0</v>
      </c>
      <c r="DR49" s="12">
        <v>0</v>
      </c>
      <c r="DS49" s="12">
        <v>0</v>
      </c>
      <c r="DT49" s="13">
        <f t="shared" si="38"/>
        <v>0</v>
      </c>
      <c r="DU49" s="12">
        <v>0</v>
      </c>
      <c r="DV49" s="12">
        <v>0</v>
      </c>
      <c r="DW49" s="13">
        <f t="shared" si="39"/>
        <v>0</v>
      </c>
      <c r="DX49" s="12">
        <v>0</v>
      </c>
      <c r="DY49" s="12">
        <v>0</v>
      </c>
      <c r="DZ49" s="13">
        <f t="shared" si="40"/>
        <v>0</v>
      </c>
      <c r="EA49" s="12">
        <v>0</v>
      </c>
      <c r="EB49" s="38" t="s">
        <v>467</v>
      </c>
      <c r="EC49" s="12">
        <v>0</v>
      </c>
      <c r="ED49" s="13">
        <f t="shared" si="41"/>
        <v>0</v>
      </c>
      <c r="EE49" s="12">
        <v>0</v>
      </c>
      <c r="EF49" s="12">
        <v>0</v>
      </c>
      <c r="EG49" s="13">
        <f t="shared" si="42"/>
        <v>0</v>
      </c>
      <c r="EH49" s="12">
        <v>0</v>
      </c>
      <c r="EI49" s="12">
        <v>0</v>
      </c>
      <c r="EJ49" s="13">
        <f t="shared" si="43"/>
        <v>0</v>
      </c>
      <c r="EK49" s="12">
        <v>0</v>
      </c>
      <c r="EL49" s="12">
        <v>4</v>
      </c>
      <c r="EM49" s="13">
        <f t="shared" si="44"/>
        <v>0.64</v>
      </c>
      <c r="EN49" s="12">
        <v>4</v>
      </c>
      <c r="EO49" s="12">
        <v>0</v>
      </c>
      <c r="EP49" s="13">
        <f t="shared" si="45"/>
        <v>0</v>
      </c>
      <c r="EQ49" s="12">
        <v>0</v>
      </c>
      <c r="ER49" s="12">
        <v>21</v>
      </c>
      <c r="ES49" s="13">
        <f t="shared" si="46"/>
        <v>3.36</v>
      </c>
      <c r="ET49" s="12">
        <v>21</v>
      </c>
      <c r="EU49" s="12">
        <v>0</v>
      </c>
      <c r="EV49" s="13">
        <f t="shared" si="47"/>
        <v>0</v>
      </c>
      <c r="EW49" s="12">
        <v>0</v>
      </c>
    </row>
    <row r="50" spans="1:153" ht="11.25" customHeight="1">
      <c r="A50" s="38" t="s">
        <v>466</v>
      </c>
      <c r="B50" s="12">
        <v>665</v>
      </c>
      <c r="C50" s="12">
        <f t="shared" si="50"/>
        <v>1111</v>
      </c>
      <c r="D50" s="12">
        <v>238</v>
      </c>
      <c r="E50" s="13">
        <f t="shared" si="0"/>
        <v>35.78947368421053</v>
      </c>
      <c r="F50" s="12">
        <f t="shared" si="49"/>
        <v>494</v>
      </c>
      <c r="G50" s="12">
        <v>8</v>
      </c>
      <c r="H50" s="13">
        <f t="shared" si="1"/>
        <v>1.2030075187969926</v>
      </c>
      <c r="I50" s="12">
        <v>8</v>
      </c>
      <c r="J50" s="12">
        <v>1</v>
      </c>
      <c r="K50" s="13">
        <f t="shared" si="2"/>
        <v>0.15037593984962408</v>
      </c>
      <c r="L50" s="12">
        <v>1</v>
      </c>
      <c r="M50" s="12">
        <v>0</v>
      </c>
      <c r="N50" s="13">
        <f t="shared" si="3"/>
        <v>0</v>
      </c>
      <c r="O50" s="12">
        <v>0</v>
      </c>
      <c r="P50" s="12">
        <v>19</v>
      </c>
      <c r="Q50" s="13">
        <f t="shared" si="4"/>
        <v>2.857142857142857</v>
      </c>
      <c r="R50" s="12">
        <v>20</v>
      </c>
      <c r="S50" s="12">
        <v>39</v>
      </c>
      <c r="T50" s="13">
        <f t="shared" si="5"/>
        <v>5.864661654135339</v>
      </c>
      <c r="U50" s="12">
        <v>45</v>
      </c>
      <c r="V50" s="38" t="s">
        <v>466</v>
      </c>
      <c r="W50" s="12">
        <v>30</v>
      </c>
      <c r="X50" s="13">
        <f t="shared" si="6"/>
        <v>4.511278195488721</v>
      </c>
      <c r="Y50" s="12">
        <v>33</v>
      </c>
      <c r="Z50" s="12">
        <v>1</v>
      </c>
      <c r="AA50" s="13">
        <f t="shared" si="7"/>
        <v>0.15037593984962408</v>
      </c>
      <c r="AB50" s="12">
        <v>1</v>
      </c>
      <c r="AC50" s="12">
        <v>14</v>
      </c>
      <c r="AD50" s="13">
        <f t="shared" si="8"/>
        <v>2.1052631578947367</v>
      </c>
      <c r="AE50" s="12">
        <v>14</v>
      </c>
      <c r="AF50" s="12">
        <v>12</v>
      </c>
      <c r="AG50" s="13">
        <f t="shared" si="9"/>
        <v>1.8045112781954888</v>
      </c>
      <c r="AH50" s="12">
        <v>16</v>
      </c>
      <c r="AI50" s="12">
        <v>40</v>
      </c>
      <c r="AJ50" s="13">
        <f t="shared" si="10"/>
        <v>6.015037593984962</v>
      </c>
      <c r="AK50" s="12">
        <v>47</v>
      </c>
      <c r="AL50" s="12">
        <v>1</v>
      </c>
      <c r="AM50" s="13">
        <f t="shared" si="11"/>
        <v>0.15037593984962408</v>
      </c>
      <c r="AN50" s="12">
        <v>1</v>
      </c>
      <c r="AO50" s="12">
        <v>0</v>
      </c>
      <c r="AP50" s="13">
        <f t="shared" si="12"/>
        <v>0</v>
      </c>
      <c r="AQ50" s="12">
        <v>0</v>
      </c>
      <c r="AR50" s="38" t="s">
        <v>466</v>
      </c>
      <c r="AS50" s="12">
        <v>0</v>
      </c>
      <c r="AT50" s="13">
        <f t="shared" si="13"/>
        <v>0</v>
      </c>
      <c r="AU50" s="12">
        <v>0</v>
      </c>
      <c r="AV50" s="12">
        <v>77</v>
      </c>
      <c r="AW50" s="13">
        <f t="shared" si="14"/>
        <v>11.578947368421053</v>
      </c>
      <c r="AX50" s="12">
        <v>107</v>
      </c>
      <c r="AY50" s="12">
        <v>6</v>
      </c>
      <c r="AZ50" s="13">
        <f t="shared" si="15"/>
        <v>0.9022556390977444</v>
      </c>
      <c r="BA50" s="12">
        <v>7</v>
      </c>
      <c r="BB50" s="12">
        <v>2</v>
      </c>
      <c r="BC50" s="13">
        <f t="shared" si="16"/>
        <v>0.30075187969924816</v>
      </c>
      <c r="BD50" s="12">
        <v>2</v>
      </c>
      <c r="BE50" s="12">
        <v>5</v>
      </c>
      <c r="BF50" s="13">
        <f t="shared" si="17"/>
        <v>0.7518796992481203</v>
      </c>
      <c r="BG50" s="12">
        <v>6</v>
      </c>
      <c r="BH50" s="12">
        <v>1</v>
      </c>
      <c r="BI50" s="13">
        <f t="shared" si="18"/>
        <v>0.15037593984962408</v>
      </c>
      <c r="BJ50" s="12">
        <v>1</v>
      </c>
      <c r="BK50" s="12">
        <v>0</v>
      </c>
      <c r="BL50" s="13">
        <f t="shared" si="19"/>
        <v>0</v>
      </c>
      <c r="BM50" s="12">
        <v>0</v>
      </c>
      <c r="BN50" s="38" t="s">
        <v>466</v>
      </c>
      <c r="BO50" s="12">
        <v>0</v>
      </c>
      <c r="BP50" s="13">
        <f t="shared" si="20"/>
        <v>0</v>
      </c>
      <c r="BQ50" s="12">
        <v>0</v>
      </c>
      <c r="BR50" s="12">
        <v>0</v>
      </c>
      <c r="BS50" s="13">
        <f t="shared" si="21"/>
        <v>0</v>
      </c>
      <c r="BT50" s="12">
        <v>0</v>
      </c>
      <c r="BU50" s="12">
        <v>11</v>
      </c>
      <c r="BV50" s="13">
        <f t="shared" si="22"/>
        <v>1.6541353383458646</v>
      </c>
      <c r="BW50" s="12">
        <v>11</v>
      </c>
      <c r="BX50" s="12">
        <v>66</v>
      </c>
      <c r="BY50" s="13">
        <f t="shared" si="23"/>
        <v>9.924812030075188</v>
      </c>
      <c r="BZ50" s="12">
        <v>85</v>
      </c>
      <c r="CA50" s="12">
        <v>2</v>
      </c>
      <c r="CB50" s="13">
        <f t="shared" si="24"/>
        <v>0.30075187969924816</v>
      </c>
      <c r="CC50" s="12">
        <v>2</v>
      </c>
      <c r="CD50" s="12">
        <v>1</v>
      </c>
      <c r="CE50" s="13">
        <f t="shared" si="25"/>
        <v>0.15037593984962408</v>
      </c>
      <c r="CF50" s="12">
        <v>1</v>
      </c>
      <c r="CG50" s="12">
        <v>0</v>
      </c>
      <c r="CH50" s="13">
        <f t="shared" si="26"/>
        <v>0</v>
      </c>
      <c r="CI50" s="12">
        <v>0</v>
      </c>
      <c r="CJ50" s="38" t="s">
        <v>466</v>
      </c>
      <c r="CK50" s="12">
        <v>1</v>
      </c>
      <c r="CL50" s="13">
        <f t="shared" si="27"/>
        <v>0.15037593984962408</v>
      </c>
      <c r="CM50" s="12">
        <v>1</v>
      </c>
      <c r="CN50" s="12">
        <v>49</v>
      </c>
      <c r="CO50" s="13">
        <f t="shared" si="28"/>
        <v>7.368421052631578</v>
      </c>
      <c r="CP50" s="12">
        <v>81</v>
      </c>
      <c r="CQ50" s="12">
        <v>4</v>
      </c>
      <c r="CR50" s="13">
        <f t="shared" si="29"/>
        <v>0.6015037593984963</v>
      </c>
      <c r="CS50" s="12">
        <v>4</v>
      </c>
      <c r="CT50" s="12">
        <v>0</v>
      </c>
      <c r="CU50" s="13">
        <f t="shared" si="30"/>
        <v>0</v>
      </c>
      <c r="CV50" s="12">
        <v>0</v>
      </c>
      <c r="CW50" s="12">
        <v>125</v>
      </c>
      <c r="CX50" s="13">
        <f t="shared" si="31"/>
        <v>18.796992481203006</v>
      </c>
      <c r="CY50" s="12">
        <v>203</v>
      </c>
      <c r="CZ50" s="12">
        <v>1</v>
      </c>
      <c r="DA50" s="13">
        <f t="shared" si="32"/>
        <v>0.15037593984962408</v>
      </c>
      <c r="DB50" s="12">
        <v>1</v>
      </c>
      <c r="DC50" s="12">
        <v>0</v>
      </c>
      <c r="DD50" s="13">
        <f t="shared" si="33"/>
        <v>0</v>
      </c>
      <c r="DE50" s="12">
        <v>0</v>
      </c>
      <c r="DF50" s="38" t="s">
        <v>466</v>
      </c>
      <c r="DG50" s="12">
        <v>0</v>
      </c>
      <c r="DH50" s="13">
        <f t="shared" si="34"/>
        <v>0</v>
      </c>
      <c r="DI50" s="12">
        <v>0</v>
      </c>
      <c r="DJ50" s="12">
        <v>135</v>
      </c>
      <c r="DK50" s="13">
        <f t="shared" si="35"/>
        <v>20.30075187969925</v>
      </c>
      <c r="DL50" s="12">
        <v>158</v>
      </c>
      <c r="DM50" s="12">
        <v>100</v>
      </c>
      <c r="DN50" s="13">
        <f t="shared" si="36"/>
        <v>15.037593984962406</v>
      </c>
      <c r="DO50" s="12">
        <v>104</v>
      </c>
      <c r="DP50" s="12">
        <v>1</v>
      </c>
      <c r="DQ50" s="13">
        <f t="shared" si="37"/>
        <v>0.15037593984962408</v>
      </c>
      <c r="DR50" s="12">
        <v>1</v>
      </c>
      <c r="DS50" s="12">
        <v>4</v>
      </c>
      <c r="DT50" s="13">
        <f t="shared" si="38"/>
        <v>0.6015037593984963</v>
      </c>
      <c r="DU50" s="12">
        <v>4</v>
      </c>
      <c r="DV50" s="12">
        <v>0</v>
      </c>
      <c r="DW50" s="13">
        <f t="shared" si="39"/>
        <v>0</v>
      </c>
      <c r="DX50" s="12">
        <v>0</v>
      </c>
      <c r="DY50" s="12">
        <v>0</v>
      </c>
      <c r="DZ50" s="13">
        <f t="shared" si="40"/>
        <v>0</v>
      </c>
      <c r="EA50" s="12">
        <v>0</v>
      </c>
      <c r="EB50" s="38" t="s">
        <v>466</v>
      </c>
      <c r="EC50" s="12">
        <v>0</v>
      </c>
      <c r="ED50" s="13">
        <f t="shared" si="41"/>
        <v>0</v>
      </c>
      <c r="EE50" s="12">
        <v>0</v>
      </c>
      <c r="EF50" s="12">
        <v>0</v>
      </c>
      <c r="EG50" s="13">
        <f t="shared" si="42"/>
        <v>0</v>
      </c>
      <c r="EH50" s="12">
        <v>0</v>
      </c>
      <c r="EI50" s="12">
        <v>0</v>
      </c>
      <c r="EJ50" s="13">
        <f t="shared" si="43"/>
        <v>0</v>
      </c>
      <c r="EK50" s="12">
        <v>0</v>
      </c>
      <c r="EL50" s="12">
        <v>46</v>
      </c>
      <c r="EM50" s="13">
        <f t="shared" si="44"/>
        <v>6.917293233082707</v>
      </c>
      <c r="EN50" s="12">
        <v>46</v>
      </c>
      <c r="EO50" s="12">
        <v>0</v>
      </c>
      <c r="EP50" s="13">
        <f t="shared" si="45"/>
        <v>0</v>
      </c>
      <c r="EQ50" s="12">
        <v>0</v>
      </c>
      <c r="ER50" s="12">
        <v>100</v>
      </c>
      <c r="ES50" s="13">
        <f t="shared" si="46"/>
        <v>15.037593984962406</v>
      </c>
      <c r="ET50" s="12">
        <v>100</v>
      </c>
      <c r="EU50" s="12">
        <v>0</v>
      </c>
      <c r="EV50" s="13">
        <f t="shared" si="47"/>
        <v>0</v>
      </c>
      <c r="EW50" s="12">
        <v>0</v>
      </c>
    </row>
    <row r="51" spans="1:153" ht="11.25" customHeight="1">
      <c r="A51" s="38" t="s">
        <v>465</v>
      </c>
      <c r="B51" s="12">
        <v>205</v>
      </c>
      <c r="C51" s="12">
        <f t="shared" si="50"/>
        <v>130</v>
      </c>
      <c r="D51" s="12">
        <v>44</v>
      </c>
      <c r="E51" s="13">
        <f t="shared" si="0"/>
        <v>21.463414634146343</v>
      </c>
      <c r="F51" s="12">
        <f t="shared" si="49"/>
        <v>79</v>
      </c>
      <c r="G51" s="12">
        <v>0</v>
      </c>
      <c r="H51" s="13">
        <f t="shared" si="1"/>
        <v>0</v>
      </c>
      <c r="I51" s="12">
        <v>0</v>
      </c>
      <c r="J51" s="12">
        <v>0</v>
      </c>
      <c r="K51" s="13">
        <f t="shared" si="2"/>
        <v>0</v>
      </c>
      <c r="L51" s="12">
        <v>0</v>
      </c>
      <c r="M51" s="12">
        <v>0</v>
      </c>
      <c r="N51" s="13">
        <f t="shared" si="3"/>
        <v>0</v>
      </c>
      <c r="O51" s="12">
        <v>0</v>
      </c>
      <c r="P51" s="12">
        <v>2</v>
      </c>
      <c r="Q51" s="13">
        <f t="shared" si="4"/>
        <v>0.975609756097561</v>
      </c>
      <c r="R51" s="12">
        <v>2</v>
      </c>
      <c r="S51" s="12">
        <v>6</v>
      </c>
      <c r="T51" s="13">
        <f t="shared" si="5"/>
        <v>2.9268292682926833</v>
      </c>
      <c r="U51" s="12">
        <v>10</v>
      </c>
      <c r="V51" s="38" t="s">
        <v>465</v>
      </c>
      <c r="W51" s="12">
        <v>2</v>
      </c>
      <c r="X51" s="13">
        <f t="shared" si="6"/>
        <v>0.975609756097561</v>
      </c>
      <c r="Y51" s="12">
        <v>2</v>
      </c>
      <c r="Z51" s="12">
        <v>0</v>
      </c>
      <c r="AA51" s="13">
        <f t="shared" si="7"/>
        <v>0</v>
      </c>
      <c r="AB51" s="12">
        <v>0</v>
      </c>
      <c r="AC51" s="12">
        <v>0</v>
      </c>
      <c r="AD51" s="13">
        <f t="shared" si="8"/>
        <v>0</v>
      </c>
      <c r="AE51" s="12">
        <v>0</v>
      </c>
      <c r="AF51" s="12">
        <v>1</v>
      </c>
      <c r="AG51" s="13">
        <f t="shared" si="9"/>
        <v>0.4878048780487805</v>
      </c>
      <c r="AH51" s="12">
        <v>1</v>
      </c>
      <c r="AI51" s="12">
        <v>6</v>
      </c>
      <c r="AJ51" s="13">
        <f t="shared" si="10"/>
        <v>2.9268292682926833</v>
      </c>
      <c r="AK51" s="12">
        <v>6</v>
      </c>
      <c r="AL51" s="12">
        <v>0</v>
      </c>
      <c r="AM51" s="13">
        <f t="shared" si="11"/>
        <v>0</v>
      </c>
      <c r="AN51" s="12">
        <v>0</v>
      </c>
      <c r="AO51" s="12">
        <v>0</v>
      </c>
      <c r="AP51" s="13">
        <f t="shared" si="12"/>
        <v>0</v>
      </c>
      <c r="AQ51" s="12">
        <v>0</v>
      </c>
      <c r="AR51" s="38" t="s">
        <v>465</v>
      </c>
      <c r="AS51" s="12">
        <v>0</v>
      </c>
      <c r="AT51" s="13">
        <f t="shared" si="13"/>
        <v>0</v>
      </c>
      <c r="AU51" s="12">
        <v>0</v>
      </c>
      <c r="AV51" s="12">
        <v>18</v>
      </c>
      <c r="AW51" s="13">
        <f t="shared" si="14"/>
        <v>8.780487804878048</v>
      </c>
      <c r="AX51" s="12">
        <v>24</v>
      </c>
      <c r="AY51" s="12">
        <v>0</v>
      </c>
      <c r="AZ51" s="13">
        <f t="shared" si="15"/>
        <v>0</v>
      </c>
      <c r="BA51" s="12">
        <v>0</v>
      </c>
      <c r="BB51" s="12">
        <v>0</v>
      </c>
      <c r="BC51" s="13">
        <f t="shared" si="16"/>
        <v>0</v>
      </c>
      <c r="BD51" s="12">
        <v>0</v>
      </c>
      <c r="BE51" s="12">
        <v>0</v>
      </c>
      <c r="BF51" s="13">
        <f t="shared" si="17"/>
        <v>0</v>
      </c>
      <c r="BG51" s="12">
        <v>0</v>
      </c>
      <c r="BH51" s="12">
        <v>0</v>
      </c>
      <c r="BI51" s="13">
        <f t="shared" si="18"/>
        <v>0</v>
      </c>
      <c r="BJ51" s="12">
        <v>0</v>
      </c>
      <c r="BK51" s="12">
        <v>0</v>
      </c>
      <c r="BL51" s="13">
        <f t="shared" si="19"/>
        <v>0</v>
      </c>
      <c r="BM51" s="12">
        <v>0</v>
      </c>
      <c r="BN51" s="38" t="s">
        <v>465</v>
      </c>
      <c r="BO51" s="12">
        <v>0</v>
      </c>
      <c r="BP51" s="13">
        <f t="shared" si="20"/>
        <v>0</v>
      </c>
      <c r="BQ51" s="12">
        <v>0</v>
      </c>
      <c r="BR51" s="12">
        <v>0</v>
      </c>
      <c r="BS51" s="13">
        <f t="shared" si="21"/>
        <v>0</v>
      </c>
      <c r="BT51" s="12">
        <v>0</v>
      </c>
      <c r="BU51" s="12">
        <v>0</v>
      </c>
      <c r="BV51" s="13">
        <f t="shared" si="22"/>
        <v>0</v>
      </c>
      <c r="BW51" s="12">
        <v>0</v>
      </c>
      <c r="BX51" s="12">
        <v>10</v>
      </c>
      <c r="BY51" s="13">
        <f t="shared" si="23"/>
        <v>4.878048780487805</v>
      </c>
      <c r="BZ51" s="12">
        <v>13</v>
      </c>
      <c r="CA51" s="12">
        <v>0</v>
      </c>
      <c r="CB51" s="13">
        <f t="shared" si="24"/>
        <v>0</v>
      </c>
      <c r="CC51" s="12">
        <v>0</v>
      </c>
      <c r="CD51" s="12">
        <v>0</v>
      </c>
      <c r="CE51" s="13">
        <f t="shared" si="25"/>
        <v>0</v>
      </c>
      <c r="CF51" s="12">
        <v>0</v>
      </c>
      <c r="CG51" s="12">
        <v>0</v>
      </c>
      <c r="CH51" s="13">
        <f t="shared" si="26"/>
        <v>0</v>
      </c>
      <c r="CI51" s="12">
        <v>0</v>
      </c>
      <c r="CJ51" s="38" t="s">
        <v>465</v>
      </c>
      <c r="CK51" s="12">
        <v>3</v>
      </c>
      <c r="CL51" s="13">
        <f t="shared" si="27"/>
        <v>1.4634146341463417</v>
      </c>
      <c r="CM51" s="12">
        <v>3</v>
      </c>
      <c r="CN51" s="12">
        <v>17</v>
      </c>
      <c r="CO51" s="13">
        <f t="shared" si="28"/>
        <v>8.292682926829269</v>
      </c>
      <c r="CP51" s="12">
        <v>17</v>
      </c>
      <c r="CQ51" s="12">
        <v>1</v>
      </c>
      <c r="CR51" s="13">
        <f t="shared" si="29"/>
        <v>0.4878048780487805</v>
      </c>
      <c r="CS51" s="12">
        <v>1</v>
      </c>
      <c r="CT51" s="12">
        <v>0</v>
      </c>
      <c r="CU51" s="13">
        <f t="shared" si="30"/>
        <v>0</v>
      </c>
      <c r="CV51" s="12">
        <v>0</v>
      </c>
      <c r="CW51" s="12">
        <v>9</v>
      </c>
      <c r="CX51" s="13">
        <f t="shared" si="31"/>
        <v>4.390243902439024</v>
      </c>
      <c r="CY51" s="12">
        <v>15</v>
      </c>
      <c r="CZ51" s="12">
        <v>0</v>
      </c>
      <c r="DA51" s="13">
        <f t="shared" si="32"/>
        <v>0</v>
      </c>
      <c r="DB51" s="12">
        <v>0</v>
      </c>
      <c r="DC51" s="12">
        <v>0</v>
      </c>
      <c r="DD51" s="13">
        <f t="shared" si="33"/>
        <v>0</v>
      </c>
      <c r="DE51" s="12">
        <v>0</v>
      </c>
      <c r="DF51" s="38" t="s">
        <v>465</v>
      </c>
      <c r="DG51" s="12">
        <v>1</v>
      </c>
      <c r="DH51" s="13">
        <f t="shared" si="34"/>
        <v>0.4878048780487805</v>
      </c>
      <c r="DI51" s="12">
        <v>1</v>
      </c>
      <c r="DJ51" s="12">
        <v>11</v>
      </c>
      <c r="DK51" s="13">
        <f t="shared" si="35"/>
        <v>5.365853658536586</v>
      </c>
      <c r="DL51" s="12">
        <v>12</v>
      </c>
      <c r="DM51" s="12">
        <v>12</v>
      </c>
      <c r="DN51" s="13">
        <f t="shared" si="36"/>
        <v>5.853658536585367</v>
      </c>
      <c r="DO51" s="12">
        <v>13</v>
      </c>
      <c r="DP51" s="12">
        <v>0</v>
      </c>
      <c r="DQ51" s="13">
        <f t="shared" si="37"/>
        <v>0</v>
      </c>
      <c r="DR51" s="12">
        <v>0</v>
      </c>
      <c r="DS51" s="12">
        <v>0</v>
      </c>
      <c r="DT51" s="13">
        <f t="shared" si="38"/>
        <v>0</v>
      </c>
      <c r="DU51" s="12">
        <v>0</v>
      </c>
      <c r="DV51" s="12">
        <v>0</v>
      </c>
      <c r="DW51" s="13">
        <f t="shared" si="39"/>
        <v>0</v>
      </c>
      <c r="DX51" s="12">
        <v>0</v>
      </c>
      <c r="DY51" s="12">
        <v>0</v>
      </c>
      <c r="DZ51" s="13">
        <f t="shared" si="40"/>
        <v>0</v>
      </c>
      <c r="EA51" s="12">
        <v>0</v>
      </c>
      <c r="EB51" s="38" t="s">
        <v>465</v>
      </c>
      <c r="EC51" s="12">
        <v>0</v>
      </c>
      <c r="ED51" s="13">
        <f t="shared" si="41"/>
        <v>0</v>
      </c>
      <c r="EE51" s="12">
        <v>0</v>
      </c>
      <c r="EF51" s="12">
        <v>0</v>
      </c>
      <c r="EG51" s="13">
        <f t="shared" si="42"/>
        <v>0</v>
      </c>
      <c r="EH51" s="12">
        <v>0</v>
      </c>
      <c r="EI51" s="12">
        <v>0</v>
      </c>
      <c r="EJ51" s="13">
        <f t="shared" si="43"/>
        <v>0</v>
      </c>
      <c r="EK51" s="12">
        <v>0</v>
      </c>
      <c r="EL51" s="12">
        <v>3</v>
      </c>
      <c r="EM51" s="13">
        <f t="shared" si="44"/>
        <v>1.4634146341463417</v>
      </c>
      <c r="EN51" s="12">
        <v>3</v>
      </c>
      <c r="EO51" s="12">
        <v>0</v>
      </c>
      <c r="EP51" s="13">
        <f t="shared" si="45"/>
        <v>0</v>
      </c>
      <c r="EQ51" s="12">
        <v>0</v>
      </c>
      <c r="ER51" s="12">
        <v>7</v>
      </c>
      <c r="ES51" s="13">
        <f t="shared" si="46"/>
        <v>3.414634146341464</v>
      </c>
      <c r="ET51" s="12">
        <v>7</v>
      </c>
      <c r="EU51" s="12">
        <v>0</v>
      </c>
      <c r="EV51" s="13">
        <f t="shared" si="47"/>
        <v>0</v>
      </c>
      <c r="EW51" s="12">
        <v>0</v>
      </c>
    </row>
    <row r="52" spans="1:153" s="7" customFormat="1" ht="13.5" customHeight="1" thickBot="1">
      <c r="A52" s="35" t="s">
        <v>464</v>
      </c>
      <c r="B52" s="12">
        <v>588</v>
      </c>
      <c r="C52" s="12">
        <f t="shared" si="50"/>
        <v>588</v>
      </c>
      <c r="D52" s="12">
        <v>159</v>
      </c>
      <c r="E52" s="13">
        <f t="shared" si="0"/>
        <v>27.040816326530614</v>
      </c>
      <c r="F52" s="12">
        <f>SUM(I52+L52+O52+R52+U52+Y52+AB52+AE52+AH52+AK52+AN52+AQ52+AU52+AX52+BA52+BD52+BG52+BJ52+BM52+BQ52+BT52+BW52+BZ52+CC52+CF52+CI52+CM52+CP52+CS52)</f>
        <v>312</v>
      </c>
      <c r="G52" s="12">
        <v>17</v>
      </c>
      <c r="H52" s="13">
        <f t="shared" si="1"/>
        <v>2.891156462585034</v>
      </c>
      <c r="I52" s="12">
        <v>19</v>
      </c>
      <c r="J52" s="12">
        <v>1</v>
      </c>
      <c r="K52" s="13">
        <f t="shared" si="2"/>
        <v>0.17006802721088435</v>
      </c>
      <c r="L52" s="12">
        <v>1</v>
      </c>
      <c r="M52" s="12">
        <v>0</v>
      </c>
      <c r="N52" s="13">
        <f t="shared" si="3"/>
        <v>0</v>
      </c>
      <c r="O52" s="12">
        <v>0</v>
      </c>
      <c r="P52" s="12">
        <v>8</v>
      </c>
      <c r="Q52" s="13">
        <f t="shared" si="4"/>
        <v>1.3605442176870748</v>
      </c>
      <c r="R52" s="12">
        <v>9</v>
      </c>
      <c r="S52" s="12">
        <v>32</v>
      </c>
      <c r="T52" s="13">
        <f t="shared" si="5"/>
        <v>5.442176870748299</v>
      </c>
      <c r="U52" s="12">
        <v>35</v>
      </c>
      <c r="V52" s="35" t="s">
        <v>464</v>
      </c>
      <c r="W52" s="12">
        <v>6</v>
      </c>
      <c r="X52" s="13">
        <f t="shared" si="6"/>
        <v>1.0204081632653061</v>
      </c>
      <c r="Y52" s="12">
        <v>7</v>
      </c>
      <c r="Z52" s="12">
        <v>6</v>
      </c>
      <c r="AA52" s="13">
        <f t="shared" si="7"/>
        <v>1.0204081632653061</v>
      </c>
      <c r="AB52" s="12">
        <v>6</v>
      </c>
      <c r="AC52" s="12">
        <v>0</v>
      </c>
      <c r="AD52" s="13">
        <f t="shared" si="8"/>
        <v>0</v>
      </c>
      <c r="AE52" s="12">
        <v>0</v>
      </c>
      <c r="AF52" s="12">
        <v>10</v>
      </c>
      <c r="AG52" s="13">
        <f t="shared" si="9"/>
        <v>1.7006802721088436</v>
      </c>
      <c r="AH52" s="12">
        <v>12</v>
      </c>
      <c r="AI52" s="12">
        <v>19</v>
      </c>
      <c r="AJ52" s="13">
        <f t="shared" si="10"/>
        <v>3.231292517006803</v>
      </c>
      <c r="AK52" s="12">
        <v>23</v>
      </c>
      <c r="AL52" s="12">
        <v>4</v>
      </c>
      <c r="AM52" s="13">
        <f t="shared" si="11"/>
        <v>0.6802721088435374</v>
      </c>
      <c r="AN52" s="12">
        <v>4</v>
      </c>
      <c r="AO52" s="12">
        <v>0</v>
      </c>
      <c r="AP52" s="13">
        <f t="shared" si="12"/>
        <v>0</v>
      </c>
      <c r="AQ52" s="12">
        <v>0</v>
      </c>
      <c r="AR52" s="35" t="s">
        <v>464</v>
      </c>
      <c r="AS52" s="12">
        <v>0</v>
      </c>
      <c r="AT52" s="13">
        <f t="shared" si="13"/>
        <v>0</v>
      </c>
      <c r="AU52" s="12">
        <v>0</v>
      </c>
      <c r="AV52" s="12">
        <v>64</v>
      </c>
      <c r="AW52" s="13">
        <f t="shared" si="14"/>
        <v>10.884353741496598</v>
      </c>
      <c r="AX52" s="12">
        <v>77</v>
      </c>
      <c r="AY52" s="12">
        <v>19</v>
      </c>
      <c r="AZ52" s="13">
        <f t="shared" si="15"/>
        <v>3.231292517006803</v>
      </c>
      <c r="BA52" s="12">
        <v>20</v>
      </c>
      <c r="BB52" s="12">
        <v>0</v>
      </c>
      <c r="BC52" s="13">
        <f t="shared" si="16"/>
        <v>0</v>
      </c>
      <c r="BD52" s="12">
        <v>0</v>
      </c>
      <c r="BE52" s="12">
        <v>0</v>
      </c>
      <c r="BF52" s="13">
        <f t="shared" si="17"/>
        <v>0</v>
      </c>
      <c r="BG52" s="12">
        <v>0</v>
      </c>
      <c r="BH52" s="12">
        <v>1</v>
      </c>
      <c r="BI52" s="13">
        <f t="shared" si="18"/>
        <v>0.17006802721088435</v>
      </c>
      <c r="BJ52" s="12">
        <v>2</v>
      </c>
      <c r="BK52" s="12">
        <v>0</v>
      </c>
      <c r="BL52" s="13">
        <f t="shared" si="19"/>
        <v>0</v>
      </c>
      <c r="BM52" s="12">
        <v>0</v>
      </c>
      <c r="BN52" s="35" t="s">
        <v>464</v>
      </c>
      <c r="BO52" s="12">
        <v>0</v>
      </c>
      <c r="BP52" s="13">
        <f t="shared" si="20"/>
        <v>0</v>
      </c>
      <c r="BQ52" s="12">
        <v>0</v>
      </c>
      <c r="BR52" s="12">
        <v>3</v>
      </c>
      <c r="BS52" s="13">
        <f t="shared" si="21"/>
        <v>0.5102040816326531</v>
      </c>
      <c r="BT52" s="12">
        <v>3</v>
      </c>
      <c r="BU52" s="12">
        <v>21</v>
      </c>
      <c r="BV52" s="13">
        <f t="shared" si="22"/>
        <v>3.571428571428571</v>
      </c>
      <c r="BW52" s="12">
        <v>24</v>
      </c>
      <c r="BX52" s="12">
        <v>24</v>
      </c>
      <c r="BY52" s="13">
        <f t="shared" si="23"/>
        <v>4.081632653061225</v>
      </c>
      <c r="BZ52" s="12">
        <v>30</v>
      </c>
      <c r="CA52" s="12">
        <v>1</v>
      </c>
      <c r="CB52" s="13">
        <f t="shared" si="24"/>
        <v>0.17006802721088435</v>
      </c>
      <c r="CC52" s="12">
        <v>1</v>
      </c>
      <c r="CD52" s="12">
        <v>0</v>
      </c>
      <c r="CE52" s="13">
        <f t="shared" si="25"/>
        <v>0</v>
      </c>
      <c r="CF52" s="12">
        <v>0</v>
      </c>
      <c r="CG52" s="12">
        <v>1</v>
      </c>
      <c r="CH52" s="13">
        <f t="shared" si="26"/>
        <v>0.17006802721088435</v>
      </c>
      <c r="CI52" s="12">
        <v>1</v>
      </c>
      <c r="CJ52" s="35" t="s">
        <v>464</v>
      </c>
      <c r="CK52" s="12">
        <v>0</v>
      </c>
      <c r="CL52" s="13">
        <f t="shared" si="27"/>
        <v>0</v>
      </c>
      <c r="CM52" s="12">
        <v>0</v>
      </c>
      <c r="CN52" s="12">
        <v>20</v>
      </c>
      <c r="CO52" s="13">
        <f t="shared" si="28"/>
        <v>3.4013605442176873</v>
      </c>
      <c r="CP52" s="12">
        <v>28</v>
      </c>
      <c r="CQ52" s="12">
        <v>10</v>
      </c>
      <c r="CR52" s="13">
        <f t="shared" si="29"/>
        <v>1.7006802721088436</v>
      </c>
      <c r="CS52" s="12">
        <v>10</v>
      </c>
      <c r="CT52" s="12">
        <v>0</v>
      </c>
      <c r="CU52" s="13">
        <f t="shared" si="30"/>
        <v>0</v>
      </c>
      <c r="CV52" s="12">
        <v>0</v>
      </c>
      <c r="CW52" s="12">
        <v>67</v>
      </c>
      <c r="CX52" s="13">
        <f t="shared" si="31"/>
        <v>11.394557823129253</v>
      </c>
      <c r="CY52" s="12">
        <v>89</v>
      </c>
      <c r="CZ52" s="12">
        <v>0</v>
      </c>
      <c r="DA52" s="13">
        <f t="shared" si="32"/>
        <v>0</v>
      </c>
      <c r="DB52" s="12">
        <v>0</v>
      </c>
      <c r="DC52" s="12">
        <v>0</v>
      </c>
      <c r="DD52" s="13">
        <f t="shared" si="33"/>
        <v>0</v>
      </c>
      <c r="DE52" s="12">
        <v>0</v>
      </c>
      <c r="DF52" s="35" t="s">
        <v>464</v>
      </c>
      <c r="DG52" s="12">
        <v>2</v>
      </c>
      <c r="DH52" s="13">
        <f t="shared" si="34"/>
        <v>0.3401360544217687</v>
      </c>
      <c r="DI52" s="12">
        <v>2</v>
      </c>
      <c r="DJ52" s="12">
        <v>58</v>
      </c>
      <c r="DK52" s="13">
        <f t="shared" si="35"/>
        <v>9.863945578231291</v>
      </c>
      <c r="DL52" s="12">
        <v>62</v>
      </c>
      <c r="DM52" s="12">
        <v>61</v>
      </c>
      <c r="DN52" s="13">
        <f t="shared" si="36"/>
        <v>10.374149659863946</v>
      </c>
      <c r="DO52" s="12">
        <v>66</v>
      </c>
      <c r="DP52" s="12">
        <v>0</v>
      </c>
      <c r="DQ52" s="13">
        <f t="shared" si="37"/>
        <v>0</v>
      </c>
      <c r="DR52" s="12">
        <v>0</v>
      </c>
      <c r="DS52" s="12">
        <v>0</v>
      </c>
      <c r="DT52" s="13">
        <f t="shared" si="38"/>
        <v>0</v>
      </c>
      <c r="DU52" s="12">
        <v>0</v>
      </c>
      <c r="DV52" s="12">
        <v>0</v>
      </c>
      <c r="DW52" s="13">
        <f t="shared" si="39"/>
        <v>0</v>
      </c>
      <c r="DX52" s="12">
        <v>0</v>
      </c>
      <c r="DY52" s="12">
        <v>0</v>
      </c>
      <c r="DZ52" s="13">
        <f t="shared" si="40"/>
        <v>0</v>
      </c>
      <c r="EA52" s="12">
        <v>0</v>
      </c>
      <c r="EB52" s="35" t="s">
        <v>464</v>
      </c>
      <c r="EC52" s="12">
        <v>0</v>
      </c>
      <c r="ED52" s="13">
        <f t="shared" si="41"/>
        <v>0</v>
      </c>
      <c r="EE52" s="12">
        <v>0</v>
      </c>
      <c r="EF52" s="12">
        <v>0</v>
      </c>
      <c r="EG52" s="13">
        <f t="shared" si="42"/>
        <v>0</v>
      </c>
      <c r="EH52" s="12">
        <v>0</v>
      </c>
      <c r="EI52" s="12">
        <v>0</v>
      </c>
      <c r="EJ52" s="13">
        <f t="shared" si="43"/>
        <v>0</v>
      </c>
      <c r="EK52" s="12">
        <v>0</v>
      </c>
      <c r="EL52" s="12">
        <v>11</v>
      </c>
      <c r="EM52" s="13">
        <f t="shared" si="44"/>
        <v>1.870748299319728</v>
      </c>
      <c r="EN52" s="12">
        <v>11</v>
      </c>
      <c r="EO52" s="12">
        <v>0</v>
      </c>
      <c r="EP52" s="13">
        <f t="shared" si="45"/>
        <v>0</v>
      </c>
      <c r="EQ52" s="12">
        <v>0</v>
      </c>
      <c r="ER52" s="12">
        <v>46</v>
      </c>
      <c r="ES52" s="13">
        <f t="shared" si="46"/>
        <v>7.8231292517006805</v>
      </c>
      <c r="ET52" s="12">
        <v>46</v>
      </c>
      <c r="EU52" s="12">
        <v>0</v>
      </c>
      <c r="EV52" s="13">
        <f t="shared" si="47"/>
        <v>0</v>
      </c>
      <c r="EW52" s="12">
        <v>0</v>
      </c>
    </row>
    <row r="53" spans="1:153" ht="46.5" customHeight="1">
      <c r="A53" s="101" t="s">
        <v>475</v>
      </c>
      <c r="B53" s="101"/>
      <c r="C53" s="101"/>
      <c r="D53" s="101"/>
      <c r="E53" s="101"/>
      <c r="F53" s="101"/>
      <c r="G53" s="101"/>
      <c r="H53" s="101"/>
      <c r="I53" s="101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</row>
    <row r="54" ht="25.5" customHeight="1"/>
    <row r="55" spans="1:153" ht="13.5" customHeight="1">
      <c r="A55" s="92" t="s">
        <v>322</v>
      </c>
      <c r="B55" s="93"/>
      <c r="C55" s="93"/>
      <c r="D55" s="93"/>
      <c r="E55" s="93"/>
      <c r="F55" s="93"/>
      <c r="G55" s="93"/>
      <c r="H55" s="93"/>
      <c r="I55" s="93"/>
      <c r="J55" s="92" t="s">
        <v>323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2" t="s">
        <v>324</v>
      </c>
      <c r="W55" s="93"/>
      <c r="X55" s="93"/>
      <c r="Y55" s="93"/>
      <c r="Z55" s="93"/>
      <c r="AA55" s="93"/>
      <c r="AB55" s="93"/>
      <c r="AC55" s="93"/>
      <c r="AD55" s="93"/>
      <c r="AE55" s="93"/>
      <c r="AF55" s="92" t="s">
        <v>325</v>
      </c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2" t="s">
        <v>326</v>
      </c>
      <c r="AS55" s="93"/>
      <c r="AT55" s="93"/>
      <c r="AU55" s="93"/>
      <c r="AV55" s="93"/>
      <c r="AW55" s="93"/>
      <c r="AX55" s="93"/>
      <c r="AY55" s="93"/>
      <c r="AZ55" s="93"/>
      <c r="BA55" s="93"/>
      <c r="BB55" s="93" t="s">
        <v>327</v>
      </c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 t="s">
        <v>328</v>
      </c>
      <c r="BO55" s="93"/>
      <c r="BP55" s="93"/>
      <c r="BQ55" s="93"/>
      <c r="BR55" s="93"/>
      <c r="BS55" s="93"/>
      <c r="BT55" s="93"/>
      <c r="BU55" s="93"/>
      <c r="BV55" s="93"/>
      <c r="BW55" s="93"/>
      <c r="BX55" s="92" t="s">
        <v>329</v>
      </c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 t="s">
        <v>330</v>
      </c>
      <c r="CK55" s="93"/>
      <c r="CL55" s="93"/>
      <c r="CM55" s="93"/>
      <c r="CN55" s="93"/>
      <c r="CO55" s="93"/>
      <c r="CP55" s="93"/>
      <c r="CQ55" s="93"/>
      <c r="CR55" s="93"/>
      <c r="CS55" s="93"/>
      <c r="CT55" s="92" t="s">
        <v>331</v>
      </c>
      <c r="CU55" s="93"/>
      <c r="CV55" s="93"/>
      <c r="CW55" s="93"/>
      <c r="CX55" s="93"/>
      <c r="CY55" s="93"/>
      <c r="CZ55" s="93"/>
      <c r="DA55" s="93"/>
      <c r="DB55" s="93"/>
      <c r="DC55" s="93"/>
      <c r="DD55" s="94"/>
      <c r="DE55" s="94"/>
      <c r="DF55" s="92" t="s">
        <v>332</v>
      </c>
      <c r="DG55" s="93"/>
      <c r="DH55" s="93"/>
      <c r="DI55" s="93"/>
      <c r="DJ55" s="93"/>
      <c r="DK55" s="93"/>
      <c r="DL55" s="93"/>
      <c r="DM55" s="93"/>
      <c r="DN55" s="93"/>
      <c r="DO55" s="93"/>
      <c r="DP55" s="93" t="s">
        <v>333</v>
      </c>
      <c r="DQ55" s="93"/>
      <c r="DR55" s="93"/>
      <c r="DS55" s="93"/>
      <c r="DT55" s="93"/>
      <c r="DU55" s="93"/>
      <c r="DV55" s="93"/>
      <c r="DW55" s="93"/>
      <c r="DX55" s="93"/>
      <c r="DY55" s="93"/>
      <c r="DZ55" s="94"/>
      <c r="EA55" s="94"/>
      <c r="EB55" s="93" t="s">
        <v>334</v>
      </c>
      <c r="EC55" s="93"/>
      <c r="ED55" s="93"/>
      <c r="EE55" s="93"/>
      <c r="EF55" s="93"/>
      <c r="EG55" s="93"/>
      <c r="EH55" s="93"/>
      <c r="EI55" s="93"/>
      <c r="EJ55" s="93"/>
      <c r="EK55" s="93"/>
      <c r="EL55" s="93" t="s">
        <v>335</v>
      </c>
      <c r="EM55" s="93"/>
      <c r="EN55" s="93"/>
      <c r="EO55" s="93"/>
      <c r="EP55" s="93"/>
      <c r="EQ55" s="93"/>
      <c r="ER55" s="93"/>
      <c r="ES55" s="93"/>
      <c r="ET55" s="93"/>
      <c r="EU55" s="93"/>
      <c r="EV55" s="94"/>
      <c r="EW55" s="94"/>
    </row>
  </sheetData>
  <sheetProtection/>
  <mergeCells count="133">
    <mergeCell ref="EU4:EW4"/>
    <mergeCell ref="EL55:EW55"/>
    <mergeCell ref="EB3:EB5"/>
    <mergeCell ref="AF3:AQ3"/>
    <mergeCell ref="BB3:BM3"/>
    <mergeCell ref="EI4:EK4"/>
    <mergeCell ref="EB55:EK55"/>
    <mergeCell ref="EL4:EN4"/>
    <mergeCell ref="EO4:EQ4"/>
    <mergeCell ref="ER4:ET4"/>
    <mergeCell ref="EO3:EQ3"/>
    <mergeCell ref="ER3:ET3"/>
    <mergeCell ref="EU3:EW3"/>
    <mergeCell ref="EL2:ET2"/>
    <mergeCell ref="EI3:EK3"/>
    <mergeCell ref="DP4:DR4"/>
    <mergeCell ref="DS4:DU4"/>
    <mergeCell ref="EL3:EN3"/>
    <mergeCell ref="DY3:EA3"/>
    <mergeCell ref="DV3:DX3"/>
    <mergeCell ref="EB2:EK2"/>
    <mergeCell ref="DP55:EA55"/>
    <mergeCell ref="EC3:EE3"/>
    <mergeCell ref="EC4:EE4"/>
    <mergeCell ref="EF3:EH3"/>
    <mergeCell ref="EF4:EH4"/>
    <mergeCell ref="DV4:DX4"/>
    <mergeCell ref="DY4:EA4"/>
    <mergeCell ref="DP3:DR3"/>
    <mergeCell ref="DS3:DU3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CT4:CV4"/>
    <mergeCell ref="CW4:CY4"/>
    <mergeCell ref="CZ4:DB4"/>
    <mergeCell ref="DC4:DE4"/>
    <mergeCell ref="CD4:CF4"/>
    <mergeCell ref="AV4:AX4"/>
    <mergeCell ref="CJ3:CJ5"/>
    <mergeCell ref="CK3:CS3"/>
    <mergeCell ref="CK4:CM4"/>
    <mergeCell ref="CN4:CP4"/>
    <mergeCell ref="CQ4:CS4"/>
    <mergeCell ref="BX4:BZ4"/>
    <mergeCell ref="CA4:CC4"/>
    <mergeCell ref="CG4:CI4"/>
    <mergeCell ref="BH4:BJ4"/>
    <mergeCell ref="BK4:BM4"/>
    <mergeCell ref="AY4:BA4"/>
    <mergeCell ref="BB4:BD4"/>
    <mergeCell ref="BE4:BG4"/>
    <mergeCell ref="BO4:BQ4"/>
    <mergeCell ref="BN3:BN5"/>
    <mergeCell ref="BO3:BW3"/>
    <mergeCell ref="BU4:BW4"/>
    <mergeCell ref="A55:I55"/>
    <mergeCell ref="B3:B5"/>
    <mergeCell ref="C3:C5"/>
    <mergeCell ref="A2:I2"/>
    <mergeCell ref="A3:A5"/>
    <mergeCell ref="A53:I53"/>
    <mergeCell ref="V3:V5"/>
    <mergeCell ref="J3:U3"/>
    <mergeCell ref="J4:L4"/>
    <mergeCell ref="D3:I3"/>
    <mergeCell ref="P4:R4"/>
    <mergeCell ref="S4:U4"/>
    <mergeCell ref="M4:O4"/>
    <mergeCell ref="D4:F4"/>
    <mergeCell ref="G4:I4"/>
    <mergeCell ref="W3:AE3"/>
    <mergeCell ref="W4:Y4"/>
    <mergeCell ref="Z4:AB4"/>
    <mergeCell ref="AC4:AE4"/>
    <mergeCell ref="J55:U55"/>
    <mergeCell ref="DF55:DO55"/>
    <mergeCell ref="CT55:DE55"/>
    <mergeCell ref="AF55:AQ55"/>
    <mergeCell ref="V55:AE55"/>
    <mergeCell ref="CJ55:CS55"/>
    <mergeCell ref="AR55:BA55"/>
    <mergeCell ref="BB55:BM55"/>
    <mergeCell ref="BN55:BW55"/>
    <mergeCell ref="BX55:CI55"/>
    <mergeCell ref="AF4:AH4"/>
    <mergeCell ref="AI4:AK4"/>
    <mergeCell ref="AL4:AN4"/>
    <mergeCell ref="AO4:AQ4"/>
    <mergeCell ref="AR3:AR5"/>
    <mergeCell ref="BR4:BT4"/>
    <mergeCell ref="BX3:CI3"/>
    <mergeCell ref="DP2:DX2"/>
    <mergeCell ref="BX2:CF2"/>
    <mergeCell ref="CJ2:CS2"/>
    <mergeCell ref="CT2:DB2"/>
    <mergeCell ref="DF2:DO2"/>
    <mergeCell ref="AS3:BA3"/>
    <mergeCell ref="AS4:AU4"/>
    <mergeCell ref="BN1:BW1"/>
    <mergeCell ref="CH1:CI1"/>
    <mergeCell ref="BB2:BJ2"/>
    <mergeCell ref="BL1:BM1"/>
    <mergeCell ref="BX1:CF1"/>
    <mergeCell ref="BN2:BW2"/>
    <mergeCell ref="A1:I1"/>
    <mergeCell ref="J1:R1"/>
    <mergeCell ref="S1:U1"/>
    <mergeCell ref="AR1:BA1"/>
    <mergeCell ref="AF2:AN2"/>
    <mergeCell ref="V2:AE2"/>
    <mergeCell ref="J2:R2"/>
    <mergeCell ref="BB1:BJ1"/>
    <mergeCell ref="AF1:AN1"/>
    <mergeCell ref="AP1:AQ1"/>
    <mergeCell ref="V1:AE1"/>
    <mergeCell ref="AR2:BA2"/>
    <mergeCell ref="CT1:DB1"/>
    <mergeCell ref="EL1:ET1"/>
    <mergeCell ref="EV1:EW1"/>
    <mergeCell ref="CJ1:CS1"/>
    <mergeCell ref="DF1:DO1"/>
    <mergeCell ref="EB1:EK1"/>
    <mergeCell ref="DD1:DE1"/>
    <mergeCell ref="DZ1:EA1"/>
    <mergeCell ref="DP1:DX1"/>
  </mergeCells>
  <dataValidations count="1">
    <dataValidation type="whole" allowBlank="1" showInputMessage="1" showErrorMessage="1" errorTitle="嘿嘿！你粉混喔" error="數字必須素整數而且不得小於 0 也應該不會大於 50000000 吧" sqref="G10:G52 W10:W52 BD10:BE52 BT10:BU52 CF10:CG52 DI10:DJ52 ET10:EU52 EC10:EC52 EQ10:ER52 L10:M52 I10:J52 EW10:EW52 D10:D52 O10:P52 R10:S52 U10:U52 AH10:AI52 AB10:AC52 AE10:AF52 Y10:Z52 AS10:AS52 AK10:AL52 AN10:AO52 AQ10:AQ52 BA10:BB52 AU10:AV52 AX10:AY52 BZ10:CA52 BG10:BH52 BQ10:BR52 BW10:BX52 BO10:BO52 BJ10:BK52 BM10:BM52 CP10:CQ52 CC10:CD52 CI10:CI52 CK10:CK52 CS10:CT52 CM10:CN52 CV10:CW52 DL10:DM52 DO10:DP52 DR10:DS52 CY10:CZ52 DG10:DG52 DB10:DC52 DE10:DE52 DU10:DV52 EN10:EO52 EA10:EA52 DX10:DY52 EH10:EI52 EE10:EF52 EK10:EL52 B10:B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55"/>
  <sheetViews>
    <sheetView zoomScalePageLayoutView="0" workbookViewId="0" topLeftCell="A1">
      <selection activeCell="A1" sqref="A1:K1"/>
    </sheetView>
  </sheetViews>
  <sheetFormatPr defaultColWidth="9.00390625" defaultRowHeight="15" customHeight="1"/>
  <cols>
    <col min="1" max="1" width="24.75390625" style="6" customWidth="1"/>
    <col min="2" max="2" width="6.00390625" style="6" customWidth="1"/>
    <col min="3" max="3" width="6.25390625" style="6" customWidth="1"/>
    <col min="4" max="4" width="6.00390625" style="6" customWidth="1"/>
    <col min="5" max="6" width="6.25390625" style="6" customWidth="1"/>
    <col min="7" max="8" width="6.00390625" style="6" customWidth="1"/>
    <col min="9" max="9" width="5.75390625" style="6" customWidth="1"/>
    <col min="10" max="10" width="5.25390625" style="6" customWidth="1"/>
    <col min="11" max="11" width="6.00390625" style="6" customWidth="1"/>
    <col min="12" max="12" width="6.25390625" style="6" customWidth="1"/>
    <col min="13" max="23" width="6.50390625" style="6" customWidth="1"/>
    <col min="24" max="24" width="27.75390625" style="6" customWidth="1"/>
    <col min="25" max="25" width="6.625" style="6" customWidth="1"/>
    <col min="26" max="26" width="5.625" style="6" customWidth="1"/>
    <col min="27" max="27" width="6.25390625" style="6" customWidth="1"/>
    <col min="28" max="28" width="5.875" style="6" customWidth="1"/>
    <col min="29" max="29" width="5.375" style="6" customWidth="1"/>
    <col min="30" max="31" width="5.875" style="6" customWidth="1"/>
    <col min="32" max="32" width="5.125" style="6" customWidth="1"/>
    <col min="33" max="33" width="5.875" style="6" customWidth="1"/>
    <col min="34" max="45" width="6.50390625" style="6" customWidth="1"/>
    <col min="46" max="46" width="27.375" style="6" customWidth="1"/>
    <col min="47" max="55" width="5.875" style="6" customWidth="1"/>
    <col min="56" max="67" width="6.50390625" style="6" customWidth="1"/>
    <col min="68" max="68" width="27.625" style="6" customWidth="1"/>
    <col min="69" max="74" width="5.875" style="6" customWidth="1"/>
    <col min="75" max="75" width="6.375" style="6" customWidth="1"/>
    <col min="76" max="76" width="6.50390625" style="6" customWidth="1"/>
    <col min="77" max="77" width="5.875" style="6" customWidth="1"/>
    <col min="78" max="89" width="6.50390625" style="6" customWidth="1"/>
    <col min="90" max="90" width="26.875" style="6" customWidth="1"/>
    <col min="91" max="99" width="5.875" style="6" customWidth="1"/>
    <col min="100" max="111" width="6.50390625" style="6" customWidth="1"/>
    <col min="112" max="112" width="26.875" style="6" customWidth="1"/>
    <col min="113" max="121" width="5.875" style="6" customWidth="1"/>
    <col min="122" max="133" width="6.50390625" style="6" customWidth="1"/>
    <col min="134" max="134" width="27.375" style="6" customWidth="1"/>
    <col min="135" max="143" width="5.875" style="6" customWidth="1"/>
    <col min="144" max="155" width="6.50390625" style="6" customWidth="1"/>
    <col min="156" max="16384" width="9.00390625" style="6" customWidth="1"/>
  </cols>
  <sheetData>
    <row r="1" spans="1:155" ht="48" customHeight="1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0" t="s">
        <v>128</v>
      </c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32"/>
      <c r="X1" s="121" t="s">
        <v>101</v>
      </c>
      <c r="Y1" s="121"/>
      <c r="Z1" s="121"/>
      <c r="AA1" s="121"/>
      <c r="AB1" s="121"/>
      <c r="AC1" s="121"/>
      <c r="AD1" s="121"/>
      <c r="AE1" s="121"/>
      <c r="AF1" s="121"/>
      <c r="AG1" s="121"/>
      <c r="AH1" s="120" t="s">
        <v>129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1" t="s">
        <v>358</v>
      </c>
      <c r="AU1" s="121"/>
      <c r="AV1" s="121"/>
      <c r="AW1" s="121"/>
      <c r="AX1" s="121"/>
      <c r="AY1" s="121"/>
      <c r="AZ1" s="121"/>
      <c r="BA1" s="121"/>
      <c r="BB1" s="121"/>
      <c r="BC1" s="121"/>
      <c r="BD1" s="120" t="s">
        <v>130</v>
      </c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1" t="s">
        <v>1</v>
      </c>
      <c r="BQ1" s="121"/>
      <c r="BR1" s="121"/>
      <c r="BS1" s="121"/>
      <c r="BT1" s="121"/>
      <c r="BU1" s="121"/>
      <c r="BV1" s="121"/>
      <c r="BW1" s="121"/>
      <c r="BX1" s="121"/>
      <c r="BY1" s="121"/>
      <c r="BZ1" s="120" t="s">
        <v>131</v>
      </c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1" t="s">
        <v>101</v>
      </c>
      <c r="CM1" s="121"/>
      <c r="CN1" s="121"/>
      <c r="CO1" s="121"/>
      <c r="CP1" s="121"/>
      <c r="CQ1" s="121"/>
      <c r="CR1" s="121"/>
      <c r="CS1" s="121"/>
      <c r="CT1" s="121"/>
      <c r="CU1" s="121"/>
      <c r="CV1" s="120" t="s">
        <v>132</v>
      </c>
      <c r="CW1" s="120"/>
      <c r="CX1" s="120"/>
      <c r="CY1" s="120"/>
      <c r="CZ1" s="120"/>
      <c r="DA1" s="120"/>
      <c r="DB1" s="120"/>
      <c r="DC1" s="120"/>
      <c r="DD1" s="120"/>
      <c r="DE1" s="120"/>
      <c r="DF1" s="121"/>
      <c r="DG1" s="121"/>
      <c r="DH1" s="121" t="s">
        <v>102</v>
      </c>
      <c r="DI1" s="121"/>
      <c r="DJ1" s="121"/>
      <c r="DK1" s="121"/>
      <c r="DL1" s="121"/>
      <c r="DM1" s="121"/>
      <c r="DN1" s="121"/>
      <c r="DO1" s="121"/>
      <c r="DP1" s="121"/>
      <c r="DQ1" s="121"/>
      <c r="DR1" s="120" t="s">
        <v>133</v>
      </c>
      <c r="DS1" s="120"/>
      <c r="DT1" s="120"/>
      <c r="DU1" s="120"/>
      <c r="DV1" s="120"/>
      <c r="DW1" s="120"/>
      <c r="DX1" s="120"/>
      <c r="DY1" s="120"/>
      <c r="DZ1" s="120"/>
      <c r="EA1" s="120"/>
      <c r="EB1" s="121"/>
      <c r="EC1" s="121"/>
      <c r="ED1" s="121" t="s">
        <v>101</v>
      </c>
      <c r="EE1" s="121"/>
      <c r="EF1" s="121"/>
      <c r="EG1" s="121"/>
      <c r="EH1" s="121"/>
      <c r="EI1" s="121"/>
      <c r="EJ1" s="121"/>
      <c r="EK1" s="121"/>
      <c r="EL1" s="121"/>
      <c r="EM1" s="121"/>
      <c r="EN1" s="120" t="s">
        <v>152</v>
      </c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</row>
    <row r="2" spans="1:155" s="22" customFormat="1" ht="12.75" customHeight="1" thickBot="1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2" t="s">
        <v>527</v>
      </c>
      <c r="M2" s="122"/>
      <c r="N2" s="122"/>
      <c r="O2" s="122"/>
      <c r="P2" s="122"/>
      <c r="Q2" s="122"/>
      <c r="R2" s="122"/>
      <c r="S2" s="122"/>
      <c r="T2" s="122"/>
      <c r="W2" s="34" t="s">
        <v>0</v>
      </c>
      <c r="X2" s="123" t="s">
        <v>113</v>
      </c>
      <c r="Y2" s="123"/>
      <c r="Z2" s="123"/>
      <c r="AA2" s="123"/>
      <c r="AB2" s="123"/>
      <c r="AC2" s="123"/>
      <c r="AD2" s="123"/>
      <c r="AE2" s="123"/>
      <c r="AF2" s="123"/>
      <c r="AG2" s="123"/>
      <c r="AH2" s="122" t="s">
        <v>527</v>
      </c>
      <c r="AI2" s="122"/>
      <c r="AJ2" s="122"/>
      <c r="AK2" s="122"/>
      <c r="AL2" s="122"/>
      <c r="AM2" s="122"/>
      <c r="AN2" s="122"/>
      <c r="AO2" s="122"/>
      <c r="AP2" s="122"/>
      <c r="AS2" s="34" t="s">
        <v>135</v>
      </c>
      <c r="AT2" s="123" t="s">
        <v>113</v>
      </c>
      <c r="AU2" s="123"/>
      <c r="AV2" s="123"/>
      <c r="AW2" s="123"/>
      <c r="AX2" s="123"/>
      <c r="AY2" s="123"/>
      <c r="AZ2" s="123"/>
      <c r="BA2" s="123"/>
      <c r="BB2" s="123"/>
      <c r="BC2" s="123"/>
      <c r="BD2" s="122" t="s">
        <v>527</v>
      </c>
      <c r="BE2" s="122"/>
      <c r="BF2" s="122"/>
      <c r="BG2" s="122"/>
      <c r="BH2" s="122"/>
      <c r="BI2" s="122"/>
      <c r="BJ2" s="122"/>
      <c r="BK2" s="122"/>
      <c r="BL2" s="122"/>
      <c r="BO2" s="34" t="s">
        <v>135</v>
      </c>
      <c r="BP2" s="123" t="s">
        <v>113</v>
      </c>
      <c r="BQ2" s="123"/>
      <c r="BR2" s="123"/>
      <c r="BS2" s="123"/>
      <c r="BT2" s="123"/>
      <c r="BU2" s="123"/>
      <c r="BV2" s="123"/>
      <c r="BW2" s="123"/>
      <c r="BX2" s="123"/>
      <c r="BY2" s="123"/>
      <c r="BZ2" s="122" t="s">
        <v>527</v>
      </c>
      <c r="CA2" s="122"/>
      <c r="CB2" s="122"/>
      <c r="CC2" s="122"/>
      <c r="CD2" s="122"/>
      <c r="CE2" s="122"/>
      <c r="CF2" s="122"/>
      <c r="CG2" s="122"/>
      <c r="CH2" s="122"/>
      <c r="CI2" s="22" t="s">
        <v>135</v>
      </c>
      <c r="CL2" s="123" t="s">
        <v>113</v>
      </c>
      <c r="CM2" s="123"/>
      <c r="CN2" s="123"/>
      <c r="CO2" s="123"/>
      <c r="CP2" s="123"/>
      <c r="CQ2" s="123"/>
      <c r="CR2" s="123"/>
      <c r="CS2" s="123"/>
      <c r="CT2" s="123"/>
      <c r="CU2" s="123"/>
      <c r="CV2" s="122" t="s">
        <v>527</v>
      </c>
      <c r="CW2" s="122"/>
      <c r="CX2" s="122"/>
      <c r="CY2" s="122"/>
      <c r="CZ2" s="122"/>
      <c r="DA2" s="122"/>
      <c r="DB2" s="122"/>
      <c r="DC2" s="122"/>
      <c r="DD2" s="122"/>
      <c r="DG2" s="34" t="s">
        <v>135</v>
      </c>
      <c r="DH2" s="123" t="s">
        <v>113</v>
      </c>
      <c r="DI2" s="123"/>
      <c r="DJ2" s="123"/>
      <c r="DK2" s="123"/>
      <c r="DL2" s="123"/>
      <c r="DM2" s="123"/>
      <c r="DN2" s="123"/>
      <c r="DO2" s="123"/>
      <c r="DP2" s="123"/>
      <c r="DQ2" s="123"/>
      <c r="DR2" s="122" t="s">
        <v>527</v>
      </c>
      <c r="DS2" s="122"/>
      <c r="DT2" s="122"/>
      <c r="DU2" s="122"/>
      <c r="DV2" s="122"/>
      <c r="DW2" s="122"/>
      <c r="DX2" s="122"/>
      <c r="DY2" s="122"/>
      <c r="DZ2" s="122"/>
      <c r="EC2" s="34" t="s">
        <v>135</v>
      </c>
      <c r="ED2" s="123" t="s">
        <v>113</v>
      </c>
      <c r="EE2" s="123"/>
      <c r="EF2" s="123"/>
      <c r="EG2" s="123"/>
      <c r="EH2" s="123"/>
      <c r="EI2" s="123"/>
      <c r="EJ2" s="123"/>
      <c r="EK2" s="123"/>
      <c r="EL2" s="123"/>
      <c r="EM2" s="123"/>
      <c r="EN2" s="122" t="s">
        <v>527</v>
      </c>
      <c r="EO2" s="122"/>
      <c r="EP2" s="122"/>
      <c r="EQ2" s="122"/>
      <c r="ER2" s="122"/>
      <c r="ES2" s="122"/>
      <c r="ET2" s="122"/>
      <c r="EU2" s="122"/>
      <c r="EV2" s="122"/>
      <c r="EY2" s="34" t="s">
        <v>135</v>
      </c>
    </row>
    <row r="3" spans="1:155" ht="13.5" customHeight="1">
      <c r="A3" s="124" t="s">
        <v>270</v>
      </c>
      <c r="B3" s="97" t="s">
        <v>271</v>
      </c>
      <c r="C3" s="131" t="s">
        <v>272</v>
      </c>
      <c r="D3" s="132"/>
      <c r="E3" s="133"/>
      <c r="F3" s="95" t="s">
        <v>2</v>
      </c>
      <c r="G3" s="95"/>
      <c r="H3" s="95"/>
      <c r="I3" s="95"/>
      <c r="J3" s="95"/>
      <c r="K3" s="96"/>
      <c r="L3" s="104" t="s">
        <v>3</v>
      </c>
      <c r="M3" s="104"/>
      <c r="N3" s="104"/>
      <c r="O3" s="105"/>
      <c r="P3" s="105"/>
      <c r="Q3" s="105"/>
      <c r="R3" s="105"/>
      <c r="S3" s="105"/>
      <c r="T3" s="105"/>
      <c r="U3" s="105"/>
      <c r="V3" s="105"/>
      <c r="W3" s="105"/>
      <c r="X3" s="124" t="s">
        <v>270</v>
      </c>
      <c r="Y3" s="105" t="s">
        <v>274</v>
      </c>
      <c r="Z3" s="105"/>
      <c r="AA3" s="105"/>
      <c r="AB3" s="105"/>
      <c r="AC3" s="105"/>
      <c r="AD3" s="105"/>
      <c r="AE3" s="105"/>
      <c r="AF3" s="105"/>
      <c r="AG3" s="105"/>
      <c r="AH3" s="104" t="s">
        <v>273</v>
      </c>
      <c r="AI3" s="104"/>
      <c r="AJ3" s="104"/>
      <c r="AK3" s="105"/>
      <c r="AL3" s="105"/>
      <c r="AM3" s="105"/>
      <c r="AN3" s="105"/>
      <c r="AO3" s="105"/>
      <c r="AP3" s="105"/>
      <c r="AQ3" s="105"/>
      <c r="AR3" s="105"/>
      <c r="AS3" s="105"/>
      <c r="AT3" s="124" t="s">
        <v>270</v>
      </c>
      <c r="AU3" s="105" t="s">
        <v>274</v>
      </c>
      <c r="AV3" s="105"/>
      <c r="AW3" s="105"/>
      <c r="AX3" s="105"/>
      <c r="AY3" s="105"/>
      <c r="AZ3" s="105"/>
      <c r="BA3" s="105"/>
      <c r="BB3" s="105"/>
      <c r="BC3" s="105"/>
      <c r="BD3" s="104" t="s">
        <v>273</v>
      </c>
      <c r="BE3" s="104"/>
      <c r="BF3" s="104"/>
      <c r="BG3" s="105"/>
      <c r="BH3" s="105"/>
      <c r="BI3" s="105"/>
      <c r="BJ3" s="105"/>
      <c r="BK3" s="105"/>
      <c r="BL3" s="105"/>
      <c r="BM3" s="105"/>
      <c r="BN3" s="105"/>
      <c r="BO3" s="105"/>
      <c r="BP3" s="124" t="s">
        <v>270</v>
      </c>
      <c r="BQ3" s="105" t="s">
        <v>274</v>
      </c>
      <c r="BR3" s="105"/>
      <c r="BS3" s="105"/>
      <c r="BT3" s="105"/>
      <c r="BU3" s="105"/>
      <c r="BV3" s="105"/>
      <c r="BW3" s="105"/>
      <c r="BX3" s="105"/>
      <c r="BY3" s="105"/>
      <c r="BZ3" s="104" t="s">
        <v>273</v>
      </c>
      <c r="CA3" s="104"/>
      <c r="CB3" s="104"/>
      <c r="CC3" s="105"/>
      <c r="CD3" s="105"/>
      <c r="CE3" s="105"/>
      <c r="CF3" s="105"/>
      <c r="CG3" s="105"/>
      <c r="CH3" s="105"/>
      <c r="CI3" s="105"/>
      <c r="CJ3" s="105"/>
      <c r="CK3" s="105"/>
      <c r="CL3" s="124" t="s">
        <v>270</v>
      </c>
      <c r="CM3" s="105" t="s">
        <v>275</v>
      </c>
      <c r="CN3" s="105"/>
      <c r="CO3" s="105"/>
      <c r="CP3" s="105"/>
      <c r="CQ3" s="105"/>
      <c r="CR3" s="105"/>
      <c r="CS3" s="105"/>
      <c r="CT3" s="105"/>
      <c r="CU3" s="88"/>
      <c r="CV3" s="104" t="s">
        <v>276</v>
      </c>
      <c r="CW3" s="104"/>
      <c r="CX3" s="89"/>
      <c r="CY3" s="88" t="s">
        <v>277</v>
      </c>
      <c r="CZ3" s="95"/>
      <c r="DA3" s="95"/>
      <c r="DB3" s="95" t="s">
        <v>278</v>
      </c>
      <c r="DC3" s="95"/>
      <c r="DD3" s="95"/>
      <c r="DE3" s="95" t="s">
        <v>279</v>
      </c>
      <c r="DF3" s="95"/>
      <c r="DG3" s="95"/>
      <c r="DH3" s="124" t="s">
        <v>270</v>
      </c>
      <c r="DI3" s="88" t="s">
        <v>280</v>
      </c>
      <c r="DJ3" s="95"/>
      <c r="DK3" s="95"/>
      <c r="DL3" s="96" t="s">
        <v>281</v>
      </c>
      <c r="DM3" s="105"/>
      <c r="DN3" s="105"/>
      <c r="DO3" s="105"/>
      <c r="DP3" s="105"/>
      <c r="DQ3" s="88"/>
      <c r="DR3" s="104" t="s">
        <v>282</v>
      </c>
      <c r="DS3" s="104"/>
      <c r="DT3" s="89"/>
      <c r="DU3" s="88" t="s">
        <v>283</v>
      </c>
      <c r="DV3" s="95"/>
      <c r="DW3" s="95"/>
      <c r="DX3" s="95" t="s">
        <v>284</v>
      </c>
      <c r="DY3" s="95"/>
      <c r="DZ3" s="95"/>
      <c r="EA3" s="95" t="s">
        <v>285</v>
      </c>
      <c r="EB3" s="95"/>
      <c r="EC3" s="95"/>
      <c r="ED3" s="124" t="s">
        <v>270</v>
      </c>
      <c r="EE3" s="88" t="s">
        <v>286</v>
      </c>
      <c r="EF3" s="95"/>
      <c r="EG3" s="95"/>
      <c r="EH3" s="95" t="s">
        <v>287</v>
      </c>
      <c r="EI3" s="95"/>
      <c r="EJ3" s="95"/>
      <c r="EK3" s="95" t="s">
        <v>288</v>
      </c>
      <c r="EL3" s="95"/>
      <c r="EM3" s="95"/>
      <c r="EN3" s="104" t="s">
        <v>289</v>
      </c>
      <c r="EO3" s="104"/>
      <c r="EP3" s="89"/>
      <c r="EQ3" s="88" t="s">
        <v>290</v>
      </c>
      <c r="ER3" s="95"/>
      <c r="ES3" s="95"/>
      <c r="ET3" s="95" t="s">
        <v>291</v>
      </c>
      <c r="EU3" s="95"/>
      <c r="EV3" s="95"/>
      <c r="EW3" s="95" t="s">
        <v>292</v>
      </c>
      <c r="EX3" s="95"/>
      <c r="EY3" s="96"/>
    </row>
    <row r="4" spans="1:155" ht="44.25" customHeight="1">
      <c r="A4" s="125"/>
      <c r="B4" s="106"/>
      <c r="C4" s="134"/>
      <c r="D4" s="135"/>
      <c r="E4" s="136"/>
      <c r="F4" s="127" t="s">
        <v>4</v>
      </c>
      <c r="G4" s="127"/>
      <c r="H4" s="127"/>
      <c r="I4" s="127" t="s">
        <v>144</v>
      </c>
      <c r="J4" s="127"/>
      <c r="K4" s="127"/>
      <c r="L4" s="107" t="s">
        <v>221</v>
      </c>
      <c r="M4" s="107"/>
      <c r="N4" s="106"/>
      <c r="O4" s="106" t="s">
        <v>5</v>
      </c>
      <c r="P4" s="127"/>
      <c r="Q4" s="127"/>
      <c r="R4" s="127" t="s">
        <v>222</v>
      </c>
      <c r="S4" s="127"/>
      <c r="T4" s="127"/>
      <c r="U4" s="127" t="s">
        <v>223</v>
      </c>
      <c r="V4" s="127"/>
      <c r="W4" s="127"/>
      <c r="X4" s="125"/>
      <c r="Y4" s="106" t="s">
        <v>11</v>
      </c>
      <c r="Z4" s="127"/>
      <c r="AA4" s="127"/>
      <c r="AB4" s="106" t="s">
        <v>12</v>
      </c>
      <c r="AC4" s="127"/>
      <c r="AD4" s="127"/>
      <c r="AE4" s="106" t="s">
        <v>220</v>
      </c>
      <c r="AF4" s="127"/>
      <c r="AG4" s="127"/>
      <c r="AH4" s="107" t="s">
        <v>218</v>
      </c>
      <c r="AI4" s="107"/>
      <c r="AJ4" s="106"/>
      <c r="AK4" s="106" t="s">
        <v>311</v>
      </c>
      <c r="AL4" s="127"/>
      <c r="AM4" s="127"/>
      <c r="AN4" s="127" t="s">
        <v>357</v>
      </c>
      <c r="AO4" s="127"/>
      <c r="AP4" s="127"/>
      <c r="AQ4" s="127" t="s">
        <v>313</v>
      </c>
      <c r="AR4" s="127"/>
      <c r="AS4" s="127"/>
      <c r="AT4" s="125"/>
      <c r="AU4" s="106" t="s">
        <v>314</v>
      </c>
      <c r="AV4" s="127"/>
      <c r="AW4" s="127"/>
      <c r="AX4" s="127" t="s">
        <v>293</v>
      </c>
      <c r="AY4" s="127"/>
      <c r="AZ4" s="127"/>
      <c r="BA4" s="127" t="s">
        <v>294</v>
      </c>
      <c r="BB4" s="127"/>
      <c r="BC4" s="127"/>
      <c r="BD4" s="107" t="s">
        <v>295</v>
      </c>
      <c r="BE4" s="107"/>
      <c r="BF4" s="106"/>
      <c r="BG4" s="106" t="s">
        <v>229</v>
      </c>
      <c r="BH4" s="127"/>
      <c r="BI4" s="127"/>
      <c r="BJ4" s="127" t="s">
        <v>296</v>
      </c>
      <c r="BK4" s="127"/>
      <c r="BL4" s="127"/>
      <c r="BM4" s="127" t="s">
        <v>315</v>
      </c>
      <c r="BN4" s="127"/>
      <c r="BO4" s="127"/>
      <c r="BP4" s="125"/>
      <c r="BQ4" s="106" t="s">
        <v>6</v>
      </c>
      <c r="BR4" s="127"/>
      <c r="BS4" s="127"/>
      <c r="BT4" s="127" t="s">
        <v>7</v>
      </c>
      <c r="BU4" s="127"/>
      <c r="BV4" s="127"/>
      <c r="BW4" s="91" t="s">
        <v>317</v>
      </c>
      <c r="BX4" s="86"/>
      <c r="BY4" s="128"/>
      <c r="BZ4" s="129" t="s">
        <v>233</v>
      </c>
      <c r="CA4" s="129"/>
      <c r="CB4" s="130"/>
      <c r="CC4" s="106" t="s">
        <v>234</v>
      </c>
      <c r="CD4" s="127"/>
      <c r="CE4" s="127"/>
      <c r="CF4" s="127" t="s">
        <v>235</v>
      </c>
      <c r="CG4" s="127"/>
      <c r="CH4" s="127"/>
      <c r="CI4" s="127" t="s">
        <v>236</v>
      </c>
      <c r="CJ4" s="127"/>
      <c r="CK4" s="127"/>
      <c r="CL4" s="125"/>
      <c r="CM4" s="106" t="s">
        <v>297</v>
      </c>
      <c r="CN4" s="127"/>
      <c r="CO4" s="127"/>
      <c r="CP4" s="127" t="s">
        <v>298</v>
      </c>
      <c r="CQ4" s="127"/>
      <c r="CR4" s="127"/>
      <c r="CS4" s="127" t="s">
        <v>299</v>
      </c>
      <c r="CT4" s="127"/>
      <c r="CU4" s="127"/>
      <c r="CV4" s="107" t="s">
        <v>300</v>
      </c>
      <c r="CW4" s="107"/>
      <c r="CX4" s="106"/>
      <c r="CY4" s="106" t="s">
        <v>301</v>
      </c>
      <c r="CZ4" s="127"/>
      <c r="DA4" s="127"/>
      <c r="DB4" s="127" t="s">
        <v>302</v>
      </c>
      <c r="DC4" s="127"/>
      <c r="DD4" s="127"/>
      <c r="DE4" s="127" t="s">
        <v>136</v>
      </c>
      <c r="DF4" s="127"/>
      <c r="DG4" s="127"/>
      <c r="DH4" s="125"/>
      <c r="DI4" s="106" t="s">
        <v>137</v>
      </c>
      <c r="DJ4" s="127"/>
      <c r="DK4" s="127"/>
      <c r="DL4" s="127" t="s">
        <v>138</v>
      </c>
      <c r="DM4" s="127"/>
      <c r="DN4" s="127"/>
      <c r="DO4" s="127" t="s">
        <v>303</v>
      </c>
      <c r="DP4" s="127"/>
      <c r="DQ4" s="127"/>
      <c r="DR4" s="107" t="s">
        <v>477</v>
      </c>
      <c r="DS4" s="107"/>
      <c r="DT4" s="106"/>
      <c r="DU4" s="106" t="s">
        <v>8</v>
      </c>
      <c r="DV4" s="127"/>
      <c r="DW4" s="127"/>
      <c r="DX4" s="127" t="s">
        <v>9</v>
      </c>
      <c r="DY4" s="127"/>
      <c r="DZ4" s="127"/>
      <c r="EA4" s="127" t="s">
        <v>10</v>
      </c>
      <c r="EB4" s="127"/>
      <c r="EC4" s="127"/>
      <c r="ED4" s="125"/>
      <c r="EE4" s="106" t="s">
        <v>257</v>
      </c>
      <c r="EF4" s="127"/>
      <c r="EG4" s="127"/>
      <c r="EH4" s="106" t="s">
        <v>258</v>
      </c>
      <c r="EI4" s="127"/>
      <c r="EJ4" s="127"/>
      <c r="EK4" s="127" t="s">
        <v>304</v>
      </c>
      <c r="EL4" s="127"/>
      <c r="EM4" s="127"/>
      <c r="EN4" s="107" t="s">
        <v>139</v>
      </c>
      <c r="EO4" s="107"/>
      <c r="EP4" s="106"/>
      <c r="EQ4" s="106" t="s">
        <v>305</v>
      </c>
      <c r="ER4" s="127"/>
      <c r="ES4" s="127"/>
      <c r="ET4" s="127" t="s">
        <v>306</v>
      </c>
      <c r="EU4" s="127"/>
      <c r="EV4" s="127"/>
      <c r="EW4" s="127" t="s">
        <v>307</v>
      </c>
      <c r="EX4" s="127"/>
      <c r="EY4" s="90"/>
    </row>
    <row r="5" spans="1:155" ht="13.5" customHeight="1" thickBot="1">
      <c r="A5" s="126"/>
      <c r="B5" s="98"/>
      <c r="C5" s="82" t="s">
        <v>308</v>
      </c>
      <c r="D5" s="25" t="s">
        <v>309</v>
      </c>
      <c r="E5" s="82" t="s">
        <v>310</v>
      </c>
      <c r="F5" s="48" t="s">
        <v>149</v>
      </c>
      <c r="G5" s="48" t="s">
        <v>150</v>
      </c>
      <c r="H5" s="48" t="s">
        <v>151</v>
      </c>
      <c r="I5" s="48" t="s">
        <v>149</v>
      </c>
      <c r="J5" s="48" t="s">
        <v>150</v>
      </c>
      <c r="K5" s="48" t="s">
        <v>151</v>
      </c>
      <c r="L5" s="50" t="s">
        <v>149</v>
      </c>
      <c r="M5" s="50" t="s">
        <v>150</v>
      </c>
      <c r="N5" s="81" t="s">
        <v>151</v>
      </c>
      <c r="O5" s="50" t="s">
        <v>149</v>
      </c>
      <c r="P5" s="48" t="s">
        <v>150</v>
      </c>
      <c r="Q5" s="48" t="s">
        <v>151</v>
      </c>
      <c r="R5" s="48" t="s">
        <v>149</v>
      </c>
      <c r="S5" s="48" t="s">
        <v>150</v>
      </c>
      <c r="T5" s="48" t="s">
        <v>151</v>
      </c>
      <c r="U5" s="48" t="s">
        <v>149</v>
      </c>
      <c r="V5" s="48" t="s">
        <v>150</v>
      </c>
      <c r="W5" s="48" t="s">
        <v>151</v>
      </c>
      <c r="X5" s="126"/>
      <c r="Y5" s="50" t="s">
        <v>149</v>
      </c>
      <c r="Z5" s="48" t="s">
        <v>150</v>
      </c>
      <c r="AA5" s="48" t="s">
        <v>151</v>
      </c>
      <c r="AB5" s="50" t="s">
        <v>149</v>
      </c>
      <c r="AC5" s="48" t="s">
        <v>150</v>
      </c>
      <c r="AD5" s="48" t="s">
        <v>151</v>
      </c>
      <c r="AE5" s="48" t="s">
        <v>149</v>
      </c>
      <c r="AF5" s="48" t="s">
        <v>150</v>
      </c>
      <c r="AG5" s="48" t="s">
        <v>151</v>
      </c>
      <c r="AH5" s="50" t="s">
        <v>149</v>
      </c>
      <c r="AI5" s="50" t="s">
        <v>150</v>
      </c>
      <c r="AJ5" s="81" t="s">
        <v>151</v>
      </c>
      <c r="AK5" s="50" t="s">
        <v>149</v>
      </c>
      <c r="AL5" s="48" t="s">
        <v>150</v>
      </c>
      <c r="AM5" s="48" t="s">
        <v>151</v>
      </c>
      <c r="AN5" s="50" t="s">
        <v>149</v>
      </c>
      <c r="AO5" s="48" t="s">
        <v>150</v>
      </c>
      <c r="AP5" s="48" t="s">
        <v>151</v>
      </c>
      <c r="AQ5" s="50" t="s">
        <v>149</v>
      </c>
      <c r="AR5" s="48" t="s">
        <v>150</v>
      </c>
      <c r="AS5" s="48" t="s">
        <v>151</v>
      </c>
      <c r="AT5" s="126"/>
      <c r="AU5" s="50" t="s">
        <v>149</v>
      </c>
      <c r="AV5" s="48" t="s">
        <v>150</v>
      </c>
      <c r="AW5" s="48" t="s">
        <v>151</v>
      </c>
      <c r="AX5" s="50" t="s">
        <v>149</v>
      </c>
      <c r="AY5" s="48" t="s">
        <v>150</v>
      </c>
      <c r="AZ5" s="48" t="s">
        <v>151</v>
      </c>
      <c r="BA5" s="48" t="s">
        <v>149</v>
      </c>
      <c r="BB5" s="48" t="s">
        <v>150</v>
      </c>
      <c r="BC5" s="48" t="s">
        <v>151</v>
      </c>
      <c r="BD5" s="50" t="s">
        <v>149</v>
      </c>
      <c r="BE5" s="50" t="s">
        <v>150</v>
      </c>
      <c r="BF5" s="81" t="s">
        <v>151</v>
      </c>
      <c r="BG5" s="50" t="s">
        <v>149</v>
      </c>
      <c r="BH5" s="48" t="s">
        <v>150</v>
      </c>
      <c r="BI5" s="48" t="s">
        <v>151</v>
      </c>
      <c r="BJ5" s="50" t="s">
        <v>149</v>
      </c>
      <c r="BK5" s="48" t="s">
        <v>150</v>
      </c>
      <c r="BL5" s="48" t="s">
        <v>151</v>
      </c>
      <c r="BM5" s="48" t="s">
        <v>149</v>
      </c>
      <c r="BN5" s="48" t="s">
        <v>150</v>
      </c>
      <c r="BO5" s="48" t="s">
        <v>151</v>
      </c>
      <c r="BP5" s="126"/>
      <c r="BQ5" s="50" t="s">
        <v>149</v>
      </c>
      <c r="BR5" s="48" t="s">
        <v>150</v>
      </c>
      <c r="BS5" s="48" t="s">
        <v>151</v>
      </c>
      <c r="BT5" s="50" t="s">
        <v>149</v>
      </c>
      <c r="BU5" s="48" t="s">
        <v>150</v>
      </c>
      <c r="BV5" s="48" t="s">
        <v>151</v>
      </c>
      <c r="BW5" s="48" t="s">
        <v>149</v>
      </c>
      <c r="BX5" s="48" t="s">
        <v>150</v>
      </c>
      <c r="BY5" s="48" t="s">
        <v>151</v>
      </c>
      <c r="BZ5" s="50" t="s">
        <v>149</v>
      </c>
      <c r="CA5" s="50" t="s">
        <v>150</v>
      </c>
      <c r="CB5" s="50" t="s">
        <v>151</v>
      </c>
      <c r="CC5" s="50" t="s">
        <v>149</v>
      </c>
      <c r="CD5" s="48" t="s">
        <v>150</v>
      </c>
      <c r="CE5" s="48" t="s">
        <v>151</v>
      </c>
      <c r="CF5" s="50" t="s">
        <v>149</v>
      </c>
      <c r="CG5" s="48" t="s">
        <v>150</v>
      </c>
      <c r="CH5" s="48" t="s">
        <v>151</v>
      </c>
      <c r="CI5" s="50" t="s">
        <v>149</v>
      </c>
      <c r="CJ5" s="48" t="s">
        <v>150</v>
      </c>
      <c r="CK5" s="48" t="s">
        <v>151</v>
      </c>
      <c r="CL5" s="126"/>
      <c r="CM5" s="50" t="s">
        <v>149</v>
      </c>
      <c r="CN5" s="48" t="s">
        <v>150</v>
      </c>
      <c r="CO5" s="48" t="s">
        <v>151</v>
      </c>
      <c r="CP5" s="50" t="s">
        <v>149</v>
      </c>
      <c r="CQ5" s="48" t="s">
        <v>150</v>
      </c>
      <c r="CR5" s="48" t="s">
        <v>151</v>
      </c>
      <c r="CS5" s="50" t="s">
        <v>149</v>
      </c>
      <c r="CT5" s="48" t="s">
        <v>150</v>
      </c>
      <c r="CU5" s="48" t="s">
        <v>151</v>
      </c>
      <c r="CV5" s="50" t="s">
        <v>149</v>
      </c>
      <c r="CW5" s="50" t="s">
        <v>150</v>
      </c>
      <c r="CX5" s="81" t="s">
        <v>151</v>
      </c>
      <c r="CY5" s="50" t="s">
        <v>149</v>
      </c>
      <c r="CZ5" s="48" t="s">
        <v>150</v>
      </c>
      <c r="DA5" s="48" t="s">
        <v>151</v>
      </c>
      <c r="DB5" s="50" t="s">
        <v>149</v>
      </c>
      <c r="DC5" s="48" t="s">
        <v>150</v>
      </c>
      <c r="DD5" s="48" t="s">
        <v>151</v>
      </c>
      <c r="DE5" s="48" t="s">
        <v>149</v>
      </c>
      <c r="DF5" s="48" t="s">
        <v>150</v>
      </c>
      <c r="DG5" s="48" t="s">
        <v>151</v>
      </c>
      <c r="DH5" s="126"/>
      <c r="DI5" s="50" t="s">
        <v>149</v>
      </c>
      <c r="DJ5" s="48" t="s">
        <v>150</v>
      </c>
      <c r="DK5" s="48" t="s">
        <v>151</v>
      </c>
      <c r="DL5" s="48" t="s">
        <v>149</v>
      </c>
      <c r="DM5" s="48" t="s">
        <v>150</v>
      </c>
      <c r="DN5" s="48" t="s">
        <v>151</v>
      </c>
      <c r="DO5" s="50" t="s">
        <v>149</v>
      </c>
      <c r="DP5" s="48" t="s">
        <v>150</v>
      </c>
      <c r="DQ5" s="48" t="s">
        <v>151</v>
      </c>
      <c r="DR5" s="50" t="s">
        <v>149</v>
      </c>
      <c r="DS5" s="50" t="s">
        <v>150</v>
      </c>
      <c r="DT5" s="81" t="s">
        <v>151</v>
      </c>
      <c r="DU5" s="50" t="s">
        <v>149</v>
      </c>
      <c r="DV5" s="48" t="s">
        <v>150</v>
      </c>
      <c r="DW5" s="48" t="s">
        <v>151</v>
      </c>
      <c r="DX5" s="50" t="s">
        <v>149</v>
      </c>
      <c r="DY5" s="48" t="s">
        <v>150</v>
      </c>
      <c r="DZ5" s="48" t="s">
        <v>151</v>
      </c>
      <c r="EA5" s="50" t="s">
        <v>149</v>
      </c>
      <c r="EB5" s="48" t="s">
        <v>150</v>
      </c>
      <c r="EC5" s="48" t="s">
        <v>151</v>
      </c>
      <c r="ED5" s="126"/>
      <c r="EE5" s="50" t="s">
        <v>149</v>
      </c>
      <c r="EF5" s="48" t="s">
        <v>150</v>
      </c>
      <c r="EG5" s="48" t="s">
        <v>151</v>
      </c>
      <c r="EH5" s="50" t="s">
        <v>149</v>
      </c>
      <c r="EI5" s="48" t="s">
        <v>150</v>
      </c>
      <c r="EJ5" s="48" t="s">
        <v>151</v>
      </c>
      <c r="EK5" s="48" t="s">
        <v>149</v>
      </c>
      <c r="EL5" s="48" t="s">
        <v>150</v>
      </c>
      <c r="EM5" s="48" t="s">
        <v>151</v>
      </c>
      <c r="EN5" s="50" t="s">
        <v>149</v>
      </c>
      <c r="EO5" s="50" t="s">
        <v>150</v>
      </c>
      <c r="EP5" s="81" t="s">
        <v>151</v>
      </c>
      <c r="EQ5" s="50" t="s">
        <v>149</v>
      </c>
      <c r="ER5" s="48" t="s">
        <v>150</v>
      </c>
      <c r="ES5" s="48" t="s">
        <v>151</v>
      </c>
      <c r="ET5" s="50" t="s">
        <v>149</v>
      </c>
      <c r="EU5" s="48" t="s">
        <v>150</v>
      </c>
      <c r="EV5" s="48" t="s">
        <v>151</v>
      </c>
      <c r="EW5" s="50" t="s">
        <v>149</v>
      </c>
      <c r="EX5" s="83" t="s">
        <v>150</v>
      </c>
      <c r="EY5" s="83" t="s">
        <v>151</v>
      </c>
    </row>
    <row r="6" spans="1:155" ht="15" customHeight="1">
      <c r="A6" s="35" t="s">
        <v>213</v>
      </c>
      <c r="B6" s="12">
        <f>SUM(B7,B8,B9,B37:B52)</f>
        <v>30951</v>
      </c>
      <c r="C6" s="12">
        <f>SUM(C7,C8,C9,C37:C52)</f>
        <v>30166</v>
      </c>
      <c r="D6" s="12">
        <f>SUM(D7,D8,D9,D37:D52)</f>
        <v>29518</v>
      </c>
      <c r="E6" s="13">
        <f aca="true" t="shared" si="0" ref="E6:E52">IF(D6&gt;C6,999,IF(C6=0,0,D6/C6*100))</f>
        <v>97.85188622952994</v>
      </c>
      <c r="F6" s="12">
        <f>SUM(F7,F8,F9,F37:F52)</f>
        <v>22953</v>
      </c>
      <c r="G6" s="12">
        <f>SUM(G7,G8,G9,G37:G52)</f>
        <v>22495</v>
      </c>
      <c r="H6" s="13">
        <f aca="true" t="shared" si="1" ref="H6:H52">IF(G6&gt;F6,999,IF(F6=0,0,G6/F6*100))</f>
        <v>98.00461813270597</v>
      </c>
      <c r="I6" s="12">
        <f>SUM(I7,I8,I9,I37:I52)</f>
        <v>651</v>
      </c>
      <c r="J6" s="12">
        <f>SUM(J7,J8,J9,J37:J52)</f>
        <v>650</v>
      </c>
      <c r="K6" s="13">
        <f aca="true" t="shared" si="2" ref="K6:K52">IF(J6&gt;I6,999,IF(I6=0,0,J6/I6*100))</f>
        <v>99.84639016897081</v>
      </c>
      <c r="L6" s="12">
        <f>SUM(L7,L8,L9,L37:L52)</f>
        <v>125</v>
      </c>
      <c r="M6" s="12">
        <f>SUM(M7,M8,M9,M37:M52)</f>
        <v>124</v>
      </c>
      <c r="N6" s="13">
        <f aca="true" t="shared" si="3" ref="N6:N52">IF(M6&gt;L6,999,IF(L6=0,0,M6/L6*100))</f>
        <v>99.2</v>
      </c>
      <c r="O6" s="12">
        <f>SUM(O7,O8,O9,O37:O52)</f>
        <v>7</v>
      </c>
      <c r="P6" s="12">
        <f>SUM(P7,P8,P9,P37:P52)</f>
        <v>7</v>
      </c>
      <c r="Q6" s="13">
        <f aca="true" t="shared" si="4" ref="Q6:Q52">IF(P6&gt;O6,999,IF(O6=0,0,P6/O6*100))</f>
        <v>100</v>
      </c>
      <c r="R6" s="12">
        <f>SUM(R7,R8,R9,R37:R52)</f>
        <v>151</v>
      </c>
      <c r="S6" s="12">
        <f>SUM(S7,S8,S9,S37:S52)</f>
        <v>151</v>
      </c>
      <c r="T6" s="13">
        <f aca="true" t="shared" si="5" ref="T6:T52">IF(S6&gt;R6,999,IF(R6=0,0,S6/R6*100))</f>
        <v>100</v>
      </c>
      <c r="U6" s="12">
        <f>SUM(U7,U8,U9,U37:U52)</f>
        <v>1963</v>
      </c>
      <c r="V6" s="12">
        <f>SUM(V7,V8,V9,V37:V52)</f>
        <v>1952</v>
      </c>
      <c r="W6" s="13">
        <f aca="true" t="shared" si="6" ref="W6:W52">IF(V6&gt;U6,999,IF(U6=0,0,V6/U6*100))</f>
        <v>99.43963321446765</v>
      </c>
      <c r="X6" s="35" t="s">
        <v>213</v>
      </c>
      <c r="Y6" s="12">
        <f>SUM(Y7,Y8,Y9,Y37:Y52)</f>
        <v>204</v>
      </c>
      <c r="Z6" s="12">
        <f>SUM(Z7,Z8,Z9,Z37:Z52)</f>
        <v>204</v>
      </c>
      <c r="AA6" s="13">
        <f aca="true" t="shared" si="7" ref="AA6:AA52">IF(Z6&gt;Y6,999,IF(Y6=0,0,Z6/Y6*100))</f>
        <v>100</v>
      </c>
      <c r="AB6" s="12">
        <f>SUM(AB7,AB8,AB9,AB37:AB52)</f>
        <v>1083</v>
      </c>
      <c r="AC6" s="12">
        <f>SUM(AC7,AC8,AC9,AC37:AC52)</f>
        <v>1051</v>
      </c>
      <c r="AD6" s="13">
        <f aca="true" t="shared" si="8" ref="AD6:AD52">IF(AC6&gt;AB6,999,IF(AB6=0,0,AC6/AB6*100))</f>
        <v>97.04524469067405</v>
      </c>
      <c r="AE6" s="12">
        <f>SUM(AE7,AE8,AE9,AE37:AE52)</f>
        <v>187</v>
      </c>
      <c r="AF6" s="12">
        <f>SUM(AF7,AF8,AF9,AF37:AF52)</f>
        <v>187</v>
      </c>
      <c r="AG6" s="13">
        <f aca="true" t="shared" si="9" ref="AG6:AG52">IF(AF6&gt;AE6,999,IF(AE6=0,0,AF6/AE6*100))</f>
        <v>100</v>
      </c>
      <c r="AH6" s="12">
        <f>SUM(AH7,AH8,AH9,AH37:AH52)</f>
        <v>596</v>
      </c>
      <c r="AI6" s="12">
        <f>SUM(AI7,AI8,AI9,AI37:AI52)</f>
        <v>596</v>
      </c>
      <c r="AJ6" s="13">
        <f aca="true" t="shared" si="10" ref="AJ6:AJ52">IF(AI6&gt;AH6,999,IF(AH6=0,0,AI6/AH6*100))</f>
        <v>100</v>
      </c>
      <c r="AK6" s="12">
        <f>SUM(AK7,AK8,AK9,AK37:AK52)</f>
        <v>3540</v>
      </c>
      <c r="AL6" s="12">
        <f>SUM(AL7,AL8,AL9,AL37:AL52)</f>
        <v>3413</v>
      </c>
      <c r="AM6" s="13">
        <f aca="true" t="shared" si="11" ref="AM6:AM52">IF(AL6&gt;AK6,999,IF(AK6=0,0,AL6/AK6*100))</f>
        <v>96.41242937853107</v>
      </c>
      <c r="AN6" s="12">
        <f>SUM(AN7,AN8,AN9,AN37:AN52)</f>
        <v>3092</v>
      </c>
      <c r="AO6" s="12">
        <f>SUM(AO7,AO8,AO9,AO37:AO52)</f>
        <v>3038</v>
      </c>
      <c r="AP6" s="13">
        <f aca="true" t="shared" si="12" ref="AP6:AP52">IF(AO6&gt;AN6,999,IF(AN6=0,0,AO6/AN6*100))</f>
        <v>98.2535575679172</v>
      </c>
      <c r="AQ6" s="12">
        <f>SUM(AQ7,AQ8,AQ9,AQ37:AQ52)</f>
        <v>1039</v>
      </c>
      <c r="AR6" s="12">
        <f>SUM(AR7,AR8,AR9,AR37:AR52)</f>
        <v>997</v>
      </c>
      <c r="AS6" s="13">
        <f aca="true" t="shared" si="13" ref="AS6:AS52">IF(AR6&gt;AQ6,999,IF(AQ6=0,0,AR6/AQ6*100))</f>
        <v>95.95765158806545</v>
      </c>
      <c r="AT6" s="35" t="s">
        <v>213</v>
      </c>
      <c r="AU6" s="12">
        <f>SUM(AU7,AU8,AU9,AU37:AU52)</f>
        <v>736</v>
      </c>
      <c r="AV6" s="12">
        <f>SUM(AV7,AV8,AV9,AV37:AV52)</f>
        <v>725</v>
      </c>
      <c r="AW6" s="13">
        <f aca="true" t="shared" si="14" ref="AW6:AW52">IF(AV6&gt;AU6,999,IF(AU6=0,0,AV6/AU6*100))</f>
        <v>98.50543478260869</v>
      </c>
      <c r="AX6" s="12">
        <f>SUM(AX7,AX8,AX9,AX37:AX52)</f>
        <v>3664</v>
      </c>
      <c r="AY6" s="12">
        <f>SUM(AY7,AY8,AY9,AY37:AY52)</f>
        <v>3530</v>
      </c>
      <c r="AZ6" s="13">
        <f aca="true" t="shared" si="15" ref="AZ6:AZ52">IF(AY6&gt;AX6,999,IF(AX6=0,0,AY6/AX6*100))</f>
        <v>96.34279475982532</v>
      </c>
      <c r="BA6" s="12">
        <f>SUM(BA7,BA8,BA9,BA37:BA52)</f>
        <v>710</v>
      </c>
      <c r="BB6" s="12">
        <f>SUM(BB7,BB8,BB9,BB37:BB52)</f>
        <v>710</v>
      </c>
      <c r="BC6" s="13">
        <f aca="true" t="shared" si="16" ref="BC6:BC52">IF(BB6&gt;BA6,999,IF(BA6=0,0,BB6/BA6*100))</f>
        <v>100</v>
      </c>
      <c r="BD6" s="12">
        <f>SUM(BD7,BD8,BD9,BD37:BD52)</f>
        <v>24</v>
      </c>
      <c r="BE6" s="12">
        <f>SUM(BE7,BE8,BE9,BE37:BE52)</f>
        <v>24</v>
      </c>
      <c r="BF6" s="13">
        <f aca="true" t="shared" si="17" ref="BF6:BF52">IF(BE6&gt;BD6,999,IF(BD6=0,0,BE6/BD6*100))</f>
        <v>100</v>
      </c>
      <c r="BG6" s="12">
        <f>SUM(BG7,BG8,BG9,BG37:BG52)</f>
        <v>19</v>
      </c>
      <c r="BH6" s="12">
        <f>SUM(BH7,BH8,BH9,BH37:BH52)</f>
        <v>19</v>
      </c>
      <c r="BI6" s="13">
        <f aca="true" t="shared" si="18" ref="BI6:BI52">IF(BH6&gt;BG6,999,IF(BG6=0,0,BH6/BG6*100))</f>
        <v>100</v>
      </c>
      <c r="BJ6" s="12">
        <f>SUM(BJ7,BJ8,BJ9,BJ37:BJ52)</f>
        <v>91</v>
      </c>
      <c r="BK6" s="12">
        <f>SUM(BK7,BK8,BK9,BK37:BK52)</f>
        <v>91</v>
      </c>
      <c r="BL6" s="13">
        <f aca="true" t="shared" si="19" ref="BL6:BL52">IF(BK6&gt;BJ6,999,IF(BJ6=0,0,BK6/BJ6*100))</f>
        <v>100</v>
      </c>
      <c r="BM6" s="12">
        <f>SUM(BM7,BM8,BM9,BM37:BM52)</f>
        <v>0</v>
      </c>
      <c r="BN6" s="12">
        <f>SUM(BN7,BN8,BN9,BN37:BN52)</f>
        <v>0</v>
      </c>
      <c r="BO6" s="13">
        <f aca="true" t="shared" si="20" ref="BO6:BO52">IF(BN6&gt;BM6,999,IF(BM6=0,0,BN6/BM6*100))</f>
        <v>0</v>
      </c>
      <c r="BP6" s="35" t="s">
        <v>213</v>
      </c>
      <c r="BQ6" s="12">
        <f>SUM(BQ7,BQ8,BQ9,BQ37:BQ52)</f>
        <v>1</v>
      </c>
      <c r="BR6" s="12">
        <f>SUM(BR7,BR8,BR9,BR37:BR52)</f>
        <v>1</v>
      </c>
      <c r="BS6" s="13">
        <f aca="true" t="shared" si="21" ref="BS6:BS52">IF(BR6&gt;BQ6,999,IF(BQ6=0,0,BR6/BQ6*100))</f>
        <v>100</v>
      </c>
      <c r="BT6" s="12">
        <f>SUM(BT7,BT8,BT9,BT37:BT52)</f>
        <v>16</v>
      </c>
      <c r="BU6" s="12">
        <f>SUM(BU7,BU8,BU9,BU37:BU52)</f>
        <v>16</v>
      </c>
      <c r="BV6" s="13">
        <f aca="true" t="shared" si="22" ref="BV6:BV52">IF(BU6&gt;BT6,999,IF(BT6=0,0,BU6/BT6*100))</f>
        <v>100</v>
      </c>
      <c r="BW6" s="12">
        <f>SUM(BW7,BW8,BW9,BW37:BW52)</f>
        <v>1737</v>
      </c>
      <c r="BX6" s="12">
        <f>SUM(BX7,BX8,BX9,BX37:BX52)</f>
        <v>1724</v>
      </c>
      <c r="BY6" s="13">
        <f aca="true" t="shared" si="23" ref="BY6:BY52">IF(BX6&gt;BW6,999,IF(BW6=0,0,BX6/BW6*100))</f>
        <v>99.25158318940703</v>
      </c>
      <c r="BZ6" s="12">
        <f>SUM(BZ7,BZ8,BZ9,BZ37:BZ52)</f>
        <v>2245</v>
      </c>
      <c r="CA6" s="12">
        <f>SUM(CA7,CA8,CA9,CA37:CA52)</f>
        <v>2217</v>
      </c>
      <c r="CB6" s="13">
        <f aca="true" t="shared" si="24" ref="CB6:CB52">IF(CA6&gt;BZ6,999,IF(BZ6=0,0,CA6/BZ6*100))</f>
        <v>98.75278396436525</v>
      </c>
      <c r="CC6" s="12">
        <f>SUM(CC7,CC8,CC9,CC37:CC52)</f>
        <v>122</v>
      </c>
      <c r="CD6" s="12">
        <f>SUM(CD7,CD8,CD9,CD37:CD52)</f>
        <v>121</v>
      </c>
      <c r="CE6" s="13">
        <f aca="true" t="shared" si="25" ref="CE6:CE52">IF(CD6&gt;CC6,999,IF(CC6=0,0,CD6/CC6*100))</f>
        <v>99.18032786885246</v>
      </c>
      <c r="CF6" s="12">
        <f>SUM(CF7,CF8,CF9,CF37:CF52)</f>
        <v>5</v>
      </c>
      <c r="CG6" s="12">
        <f>SUM(CG7,CG8,CG9,CG37:CG52)</f>
        <v>5</v>
      </c>
      <c r="CH6" s="13">
        <f aca="true" t="shared" si="26" ref="CH6:CH52">IF(CG6&gt;CF6,999,IF(CF6=0,0,CG6/CF6*100))</f>
        <v>100</v>
      </c>
      <c r="CI6" s="12">
        <f>SUM(CI7,CI8,CI9,CI37:CI52)</f>
        <v>164</v>
      </c>
      <c r="CJ6" s="12">
        <f>SUM(CJ7,CJ8,CJ9,CJ37:CJ52)</f>
        <v>164</v>
      </c>
      <c r="CK6" s="13">
        <f aca="true" t="shared" si="27" ref="CK6:CK52">IF(CJ6&gt;CI6,999,IF(CI6=0,0,CJ6/CI6*100))</f>
        <v>100</v>
      </c>
      <c r="CL6" s="35" t="s">
        <v>213</v>
      </c>
      <c r="CM6" s="12">
        <f>SUM(CM7,CM8,CM9,CM37:CM52)</f>
        <v>143</v>
      </c>
      <c r="CN6" s="12">
        <f>SUM(CN7,CN8,CN9,CN37:CN52)</f>
        <v>141</v>
      </c>
      <c r="CO6" s="13">
        <f aca="true" t="shared" si="28" ref="CO6:CO52">IF(CN6&gt;CM6,999,IF(CM6=0,0,CN6/CM6*100))</f>
        <v>98.6013986013986</v>
      </c>
      <c r="CP6" s="12">
        <f>SUM(CP7,CP8,CP9,CP37:CP52)</f>
        <v>637</v>
      </c>
      <c r="CQ6" s="12">
        <f>SUM(CQ7,CQ8,CQ9,CQ37:CQ52)</f>
        <v>636</v>
      </c>
      <c r="CR6" s="13">
        <f aca="true" t="shared" si="29" ref="CR6:CR52">IF(CQ6&gt;CP6,999,IF(CP6=0,0,CQ6/CP6*100))</f>
        <v>99.84301412872841</v>
      </c>
      <c r="CS6" s="12">
        <f>SUM(CS7,CS8,CS9,CS37:CS52)</f>
        <v>1</v>
      </c>
      <c r="CT6" s="12">
        <f>SUM(CT7,CT8,CT9,CT37:CT52)</f>
        <v>1</v>
      </c>
      <c r="CU6" s="13">
        <f aca="true" t="shared" si="30" ref="CU6:CU52">IF(CT6&gt;CS6,999,IF(CS6=0,0,CT6/CS6*100))</f>
        <v>100</v>
      </c>
      <c r="CV6" s="12">
        <f>SUM(CV7,CV8,CV9,CV37:CV52)</f>
        <v>1</v>
      </c>
      <c r="CW6" s="12">
        <f>SUM(CW7,CW8,CW9,CW37:CW52)</f>
        <v>1</v>
      </c>
      <c r="CX6" s="13">
        <f aca="true" t="shared" si="31" ref="CX6:CX52">IF(CW6&gt;CV6,999,IF(CV6=0,0,CW6/CV6*100))</f>
        <v>100</v>
      </c>
      <c r="CY6" s="12">
        <f>SUM(CY7,CY8,CY9,CY37:CY52)</f>
        <v>1155</v>
      </c>
      <c r="CZ6" s="12">
        <f>SUM(CZ7,CZ8,CZ9,CZ37:CZ52)</f>
        <v>1150</v>
      </c>
      <c r="DA6" s="13">
        <f aca="true" t="shared" si="32" ref="DA6:DA52">IF(CZ6&gt;CY6,999,IF(CY6=0,0,CZ6/CY6*100))</f>
        <v>99.56709956709958</v>
      </c>
      <c r="DB6" s="12">
        <f>SUM(DB7,DB8,DB9,DB37:DB52)</f>
        <v>45</v>
      </c>
      <c r="DC6" s="12">
        <f>SUM(DC7,DC8,DC9,DC37:DC52)</f>
        <v>42</v>
      </c>
      <c r="DD6" s="13">
        <f aca="true" t="shared" si="33" ref="DD6:DD52">IF(DC6&gt;DB6,999,IF(DB6=0,0,DC6/DB6*100))</f>
        <v>93.33333333333333</v>
      </c>
      <c r="DE6" s="12">
        <f>SUM(DE7,DE8,DE9,DE37:DE52)</f>
        <v>0</v>
      </c>
      <c r="DF6" s="12">
        <f>SUM(DF7,DF8,DF9,DF37:DF52)</f>
        <v>0</v>
      </c>
      <c r="DG6" s="13">
        <f aca="true" t="shared" si="34" ref="DG6:DG52">IF(DF6&gt;DE6,999,IF(DE6=0,0,DF6/DE6*100))</f>
        <v>0</v>
      </c>
      <c r="DH6" s="35" t="s">
        <v>213</v>
      </c>
      <c r="DI6" s="12">
        <f>SUM(DI7,DI8,DI9,DI37:DI52)</f>
        <v>15</v>
      </c>
      <c r="DJ6" s="12">
        <f>SUM(DJ7,DJ8,DJ9,DJ37:DJ52)</f>
        <v>15</v>
      </c>
      <c r="DK6" s="13">
        <f aca="true" t="shared" si="35" ref="DK6:DK52">IF(DJ6&gt;DI6,999,IF(DI6=0,0,DJ6/DI6*100))</f>
        <v>100</v>
      </c>
      <c r="DL6" s="12">
        <f>SUM(DL7,DL8,DL9,DL37:DL52)</f>
        <v>1450</v>
      </c>
      <c r="DM6" s="12">
        <f>SUM(DM7,DM8,DM9,DM37:DM52)</f>
        <v>1440</v>
      </c>
      <c r="DN6" s="13">
        <f aca="true" t="shared" si="36" ref="DN6:DN52">IF(DM6&gt;DL6,999,IF(DL6=0,0,DM6/DL6*100))</f>
        <v>99.3103448275862</v>
      </c>
      <c r="DO6" s="12">
        <f>SUM(DO7,DO8,DO9,DO37:DO52)</f>
        <v>2209</v>
      </c>
      <c r="DP6" s="12">
        <f>SUM(DP7,DP8,DP9,DP37:DP52)</f>
        <v>2172</v>
      </c>
      <c r="DQ6" s="13">
        <f aca="true" t="shared" si="37" ref="DQ6:DQ52">IF(DP6&gt;DO6,999,IF(DO6=0,0,DP6/DO6*100))</f>
        <v>98.32503395201448</v>
      </c>
      <c r="DR6" s="12">
        <f>SUM(DR7,DR8,DR9,DR37:DR52)</f>
        <v>12</v>
      </c>
      <c r="DS6" s="12">
        <f>SUM(DS7,DS8,DS9,DS37:DS52)</f>
        <v>12</v>
      </c>
      <c r="DT6" s="13">
        <f aca="true" t="shared" si="38" ref="DT6:DT52">IF(DS6&gt;DR6,999,IF(DR6=0,0,DS6/DR6*100))</f>
        <v>100</v>
      </c>
      <c r="DU6" s="12">
        <f>SUM(DU7,DU8,DU9,DU37:DU52)</f>
        <v>20</v>
      </c>
      <c r="DV6" s="12">
        <f>SUM(DV7,DV8,DV9,DV37:DV52)</f>
        <v>20</v>
      </c>
      <c r="DW6" s="13">
        <f aca="true" t="shared" si="39" ref="DW6:DW52">IF(DV6&gt;DU6,999,IF(DU6=0,0,DV6/DU6*100))</f>
        <v>100</v>
      </c>
      <c r="DX6" s="12">
        <f>SUM(DX7,DX8,DX9,DX37:DX52)</f>
        <v>1686</v>
      </c>
      <c r="DY6" s="12">
        <f>SUM(DY7,DY8,DY9,DY37:DY52)</f>
        <v>1557</v>
      </c>
      <c r="DZ6" s="13">
        <f aca="true" t="shared" si="40" ref="DZ6:DZ52">IF(DY6&gt;DX6,999,IF(DX6=0,0,DY6/DX6*100))</f>
        <v>92.34875444839858</v>
      </c>
      <c r="EA6" s="12">
        <f>SUM(EA7,EA8,EA9,EA37:EA52)</f>
        <v>1</v>
      </c>
      <c r="EB6" s="12">
        <f>SUM(EB7,EB8,EB9,EB37:EB52)</f>
        <v>1</v>
      </c>
      <c r="EC6" s="13">
        <f aca="true" t="shared" si="41" ref="EC6:EC52">IF(EB6&gt;EA6,999,IF(EA6=0,0,EB6/EA6*100))</f>
        <v>100</v>
      </c>
      <c r="ED6" s="35" t="s">
        <v>213</v>
      </c>
      <c r="EE6" s="12">
        <f>SUM(EE7,EE8,EE9,EE37:EE52)</f>
        <v>0</v>
      </c>
      <c r="EF6" s="12">
        <f>SUM(EF7,EF8,EF9,EF37:EF52)</f>
        <v>0</v>
      </c>
      <c r="EG6" s="13">
        <f aca="true" t="shared" si="42" ref="EG6:EG52">IF(EF6&gt;EE6,999,IF(EE6=0,0,EF6/EE6*100))</f>
        <v>0</v>
      </c>
      <c r="EH6" s="12">
        <f>SUM(EH7,EH8,EH9,EH37:EH52)</f>
        <v>0</v>
      </c>
      <c r="EI6" s="12">
        <f>SUM(EI7,EI8,EI9,EI37:EI52)</f>
        <v>0</v>
      </c>
      <c r="EJ6" s="13">
        <f aca="true" t="shared" si="43" ref="EJ6:EJ52">IF(EI6&gt;EH6,999,IF(EH6=0,0,EI6/EH6*100))</f>
        <v>0</v>
      </c>
      <c r="EK6" s="12">
        <f>SUM(EK7,EK8,EK9,EK37:EK52)</f>
        <v>0</v>
      </c>
      <c r="EL6" s="12">
        <f>SUM(EL7,EL8,EL9,EL37:EL52)</f>
        <v>0</v>
      </c>
      <c r="EM6" s="13">
        <f aca="true" t="shared" si="44" ref="EM6:EM52">IF(EL6&gt;EK6,999,IF(EK6=0,0,EL6/EK6*100))</f>
        <v>0</v>
      </c>
      <c r="EN6" s="12">
        <f>SUM(EN7,EN8,EN9,EN37:EN52)</f>
        <v>171</v>
      </c>
      <c r="EO6" s="12">
        <f>SUM(EO7,EO8,EO9,EO37:EO52)</f>
        <v>169</v>
      </c>
      <c r="EP6" s="13">
        <f aca="true" t="shared" si="45" ref="EP6:EP52">IF(EO6&gt;EN6,999,IF(EN6=0,0,EO6/EN6*100))</f>
        <v>98.83040935672514</v>
      </c>
      <c r="EQ6" s="12">
        <f>SUM(EQ7,EQ8,EQ9,EQ37:EQ52)</f>
        <v>0</v>
      </c>
      <c r="ER6" s="12">
        <f>SUM(ER7,ER8,ER9,ER37:ER52)</f>
        <v>0</v>
      </c>
      <c r="ES6" s="13">
        <f aca="true" t="shared" si="46" ref="ES6:ES52">IF(ER6&gt;EQ6,999,IF(EQ6=0,0,ER6/EQ6*100))</f>
        <v>0</v>
      </c>
      <c r="ET6" s="12">
        <f>SUM(ET7,ET8,ET9,ET37:ET52)</f>
        <v>437</v>
      </c>
      <c r="EU6" s="12">
        <f>SUM(EU7,EU8,EU9,EU37:EU52)</f>
        <v>433</v>
      </c>
      <c r="EV6" s="13">
        <f aca="true" t="shared" si="47" ref="EV6:EV52">IF(EU6&gt;ET6,999,IF(ET6=0,0,EU6/ET6*100))</f>
        <v>99.08466819221968</v>
      </c>
      <c r="EW6" s="12">
        <f>SUM(EW7,EW8,EW9,EW37:EW52)</f>
        <v>11</v>
      </c>
      <c r="EX6" s="12">
        <f>SUM(EX7,EX8,EX9,EX37:EX52)</f>
        <v>11</v>
      </c>
      <c r="EY6" s="13">
        <f aca="true" t="shared" si="48" ref="EY6:EY52">IF(EX6&gt;EW6,999,IF(EW6=0,0,EX6/EW6*100))</f>
        <v>100</v>
      </c>
    </row>
    <row r="7" spans="1:155" ht="14.25" customHeight="1">
      <c r="A7" s="35" t="s">
        <v>214</v>
      </c>
      <c r="B7" s="12">
        <v>10</v>
      </c>
      <c r="C7" s="12">
        <f>SUM(F7,CV7+CY7+DB7+DE7+DI7+DL7+DO7+DR7+DU7+DX7+EA7+EE7+EH7+EK7+EN7+EQ7+ET7+EW7)</f>
        <v>5</v>
      </c>
      <c r="D7" s="12">
        <f>SUM(G7,CW7+CZ7+DC7+DF7+DJ7+DM7+DP7+DS7+DV7+DY7+EB7+EF7+EI7+EL7+EO7+ER7+EU7+EX7)</f>
        <v>5</v>
      </c>
      <c r="E7" s="13">
        <f t="shared" si="0"/>
        <v>100</v>
      </c>
      <c r="F7" s="12">
        <f>SUM(I7+L7+O7+R7+U7+Y7+AB7+AE7+AH7+AK7+AN7+AQ7+AU7+AX7+BA7+BD7+BG7+BJ7+BM7+BQ7+BT7+BW7+BZ7+CC7+CF7+CI7+CM7+CP7+CS7)</f>
        <v>3</v>
      </c>
      <c r="G7" s="12">
        <f>SUM(J7+M7+P7+S7+V7+Z7+AC7+AF7+AI7+AL7+AO7+AR7+AV7+AY7+BB7+BE7+BH7+BK7+BN7+BR7+BU7+BX7+CA7+CD7+CG7+CJ7+CN7+CQ7+CT7)</f>
        <v>3</v>
      </c>
      <c r="H7" s="13">
        <f t="shared" si="1"/>
        <v>100</v>
      </c>
      <c r="I7" s="12">
        <v>1</v>
      </c>
      <c r="J7" s="12">
        <v>1</v>
      </c>
      <c r="K7" s="13">
        <f t="shared" si="2"/>
        <v>100</v>
      </c>
      <c r="L7" s="12">
        <v>0</v>
      </c>
      <c r="M7" s="12">
        <v>0</v>
      </c>
      <c r="N7" s="13">
        <f t="shared" si="3"/>
        <v>0</v>
      </c>
      <c r="O7" s="12">
        <v>0</v>
      </c>
      <c r="P7" s="12">
        <v>0</v>
      </c>
      <c r="Q7" s="13">
        <f t="shared" si="4"/>
        <v>0</v>
      </c>
      <c r="R7" s="12">
        <v>0</v>
      </c>
      <c r="S7" s="12">
        <v>0</v>
      </c>
      <c r="T7" s="13">
        <f t="shared" si="5"/>
        <v>0</v>
      </c>
      <c r="U7" s="12">
        <v>0</v>
      </c>
      <c r="V7" s="12">
        <v>0</v>
      </c>
      <c r="W7" s="13">
        <f t="shared" si="6"/>
        <v>0</v>
      </c>
      <c r="X7" s="35" t="s">
        <v>214</v>
      </c>
      <c r="Y7" s="12">
        <v>0</v>
      </c>
      <c r="Z7" s="12">
        <v>0</v>
      </c>
      <c r="AA7" s="13">
        <f t="shared" si="7"/>
        <v>0</v>
      </c>
      <c r="AB7" s="12">
        <v>0</v>
      </c>
      <c r="AC7" s="12">
        <v>0</v>
      </c>
      <c r="AD7" s="13">
        <f t="shared" si="8"/>
        <v>0</v>
      </c>
      <c r="AE7" s="12">
        <v>0</v>
      </c>
      <c r="AF7" s="12">
        <v>0</v>
      </c>
      <c r="AG7" s="13">
        <f t="shared" si="9"/>
        <v>0</v>
      </c>
      <c r="AH7" s="12">
        <v>0</v>
      </c>
      <c r="AI7" s="12">
        <v>0</v>
      </c>
      <c r="AJ7" s="13">
        <f t="shared" si="10"/>
        <v>0</v>
      </c>
      <c r="AK7" s="12">
        <v>0</v>
      </c>
      <c r="AL7" s="12">
        <v>0</v>
      </c>
      <c r="AM7" s="13">
        <f t="shared" si="11"/>
        <v>0</v>
      </c>
      <c r="AN7" s="12">
        <v>0</v>
      </c>
      <c r="AO7" s="12">
        <v>0</v>
      </c>
      <c r="AP7" s="13">
        <f t="shared" si="12"/>
        <v>0</v>
      </c>
      <c r="AQ7" s="12">
        <v>0</v>
      </c>
      <c r="AR7" s="12">
        <v>0</v>
      </c>
      <c r="AS7" s="13">
        <f t="shared" si="13"/>
        <v>0</v>
      </c>
      <c r="AT7" s="35" t="s">
        <v>214</v>
      </c>
      <c r="AU7" s="12">
        <v>0</v>
      </c>
      <c r="AV7" s="12">
        <v>0</v>
      </c>
      <c r="AW7" s="13">
        <f t="shared" si="14"/>
        <v>0</v>
      </c>
      <c r="AX7" s="12">
        <v>0</v>
      </c>
      <c r="AY7" s="12">
        <v>0</v>
      </c>
      <c r="AZ7" s="13">
        <f t="shared" si="15"/>
        <v>0</v>
      </c>
      <c r="BA7" s="12">
        <v>0</v>
      </c>
      <c r="BB7" s="12">
        <v>0</v>
      </c>
      <c r="BC7" s="13">
        <f t="shared" si="16"/>
        <v>0</v>
      </c>
      <c r="BD7" s="12">
        <v>0</v>
      </c>
      <c r="BE7" s="12">
        <v>0</v>
      </c>
      <c r="BF7" s="13">
        <f t="shared" si="17"/>
        <v>0</v>
      </c>
      <c r="BG7" s="12">
        <v>0</v>
      </c>
      <c r="BH7" s="12">
        <v>0</v>
      </c>
      <c r="BI7" s="13">
        <f t="shared" si="18"/>
        <v>0</v>
      </c>
      <c r="BJ7" s="12">
        <v>0</v>
      </c>
      <c r="BK7" s="12">
        <v>0</v>
      </c>
      <c r="BL7" s="13">
        <f t="shared" si="19"/>
        <v>0</v>
      </c>
      <c r="BM7" s="12">
        <v>0</v>
      </c>
      <c r="BN7" s="12">
        <v>0</v>
      </c>
      <c r="BO7" s="13">
        <f t="shared" si="20"/>
        <v>0</v>
      </c>
      <c r="BP7" s="35" t="s">
        <v>214</v>
      </c>
      <c r="BQ7" s="12">
        <v>0</v>
      </c>
      <c r="BR7" s="12">
        <v>0</v>
      </c>
      <c r="BS7" s="13">
        <f t="shared" si="21"/>
        <v>0</v>
      </c>
      <c r="BT7" s="12">
        <v>0</v>
      </c>
      <c r="BU7" s="12">
        <v>0</v>
      </c>
      <c r="BV7" s="13">
        <f t="shared" si="22"/>
        <v>0</v>
      </c>
      <c r="BW7" s="12">
        <v>0</v>
      </c>
      <c r="BX7" s="12">
        <v>0</v>
      </c>
      <c r="BY7" s="13">
        <f t="shared" si="23"/>
        <v>0</v>
      </c>
      <c r="BZ7" s="12">
        <v>1</v>
      </c>
      <c r="CA7" s="12">
        <v>1</v>
      </c>
      <c r="CB7" s="13">
        <f t="shared" si="24"/>
        <v>100</v>
      </c>
      <c r="CC7" s="12">
        <v>0</v>
      </c>
      <c r="CD7" s="12">
        <v>0</v>
      </c>
      <c r="CE7" s="13">
        <f t="shared" si="25"/>
        <v>0</v>
      </c>
      <c r="CF7" s="12">
        <v>0</v>
      </c>
      <c r="CG7" s="12">
        <v>0</v>
      </c>
      <c r="CH7" s="13">
        <f t="shared" si="26"/>
        <v>0</v>
      </c>
      <c r="CI7" s="12">
        <v>0</v>
      </c>
      <c r="CJ7" s="12">
        <v>0</v>
      </c>
      <c r="CK7" s="13">
        <f t="shared" si="27"/>
        <v>0</v>
      </c>
      <c r="CL7" s="35" t="s">
        <v>214</v>
      </c>
      <c r="CM7" s="12">
        <v>0</v>
      </c>
      <c r="CN7" s="12">
        <v>0</v>
      </c>
      <c r="CO7" s="13">
        <f t="shared" si="28"/>
        <v>0</v>
      </c>
      <c r="CP7" s="12">
        <v>1</v>
      </c>
      <c r="CQ7" s="12">
        <v>1</v>
      </c>
      <c r="CR7" s="13">
        <f t="shared" si="29"/>
        <v>100</v>
      </c>
      <c r="CS7" s="12">
        <v>0</v>
      </c>
      <c r="CT7" s="12">
        <v>0</v>
      </c>
      <c r="CU7" s="13">
        <f t="shared" si="30"/>
        <v>0</v>
      </c>
      <c r="CV7" s="12">
        <v>0</v>
      </c>
      <c r="CW7" s="12">
        <v>0</v>
      </c>
      <c r="CX7" s="13">
        <f t="shared" si="31"/>
        <v>0</v>
      </c>
      <c r="CY7" s="12">
        <v>2</v>
      </c>
      <c r="CZ7" s="12">
        <v>2</v>
      </c>
      <c r="DA7" s="13">
        <f t="shared" si="32"/>
        <v>100</v>
      </c>
      <c r="DB7" s="12">
        <v>0</v>
      </c>
      <c r="DC7" s="12">
        <v>0</v>
      </c>
      <c r="DD7" s="13">
        <f t="shared" si="33"/>
        <v>0</v>
      </c>
      <c r="DE7" s="12">
        <v>0</v>
      </c>
      <c r="DF7" s="12">
        <v>0</v>
      </c>
      <c r="DG7" s="13">
        <f t="shared" si="34"/>
        <v>0</v>
      </c>
      <c r="DH7" s="35" t="s">
        <v>214</v>
      </c>
      <c r="DI7" s="12">
        <v>0</v>
      </c>
      <c r="DJ7" s="12">
        <v>0</v>
      </c>
      <c r="DK7" s="13">
        <f t="shared" si="35"/>
        <v>0</v>
      </c>
      <c r="DL7" s="12">
        <v>0</v>
      </c>
      <c r="DM7" s="12">
        <v>0</v>
      </c>
      <c r="DN7" s="13">
        <f t="shared" si="36"/>
        <v>0</v>
      </c>
      <c r="DO7" s="12">
        <v>0</v>
      </c>
      <c r="DP7" s="12">
        <v>0</v>
      </c>
      <c r="DQ7" s="13">
        <f t="shared" si="37"/>
        <v>0</v>
      </c>
      <c r="DR7" s="12">
        <v>0</v>
      </c>
      <c r="DS7" s="12">
        <v>0</v>
      </c>
      <c r="DT7" s="13">
        <f t="shared" si="38"/>
        <v>0</v>
      </c>
      <c r="DU7" s="12">
        <v>0</v>
      </c>
      <c r="DV7" s="12">
        <v>0</v>
      </c>
      <c r="DW7" s="13">
        <f t="shared" si="39"/>
        <v>0</v>
      </c>
      <c r="DX7" s="12">
        <v>0</v>
      </c>
      <c r="DY7" s="12">
        <v>0</v>
      </c>
      <c r="DZ7" s="13">
        <f t="shared" si="40"/>
        <v>0</v>
      </c>
      <c r="EA7" s="12">
        <v>0</v>
      </c>
      <c r="EB7" s="12">
        <v>0</v>
      </c>
      <c r="EC7" s="13">
        <f t="shared" si="41"/>
        <v>0</v>
      </c>
      <c r="ED7" s="35" t="s">
        <v>214</v>
      </c>
      <c r="EE7" s="12">
        <v>0</v>
      </c>
      <c r="EF7" s="12">
        <v>0</v>
      </c>
      <c r="EG7" s="13">
        <f t="shared" si="42"/>
        <v>0</v>
      </c>
      <c r="EH7" s="12">
        <v>0</v>
      </c>
      <c r="EI7" s="12">
        <v>0</v>
      </c>
      <c r="EJ7" s="13">
        <f t="shared" si="43"/>
        <v>0</v>
      </c>
      <c r="EK7" s="12">
        <v>0</v>
      </c>
      <c r="EL7" s="12">
        <v>0</v>
      </c>
      <c r="EM7" s="13">
        <f t="shared" si="44"/>
        <v>0</v>
      </c>
      <c r="EN7" s="12">
        <v>0</v>
      </c>
      <c r="EO7" s="12">
        <v>0</v>
      </c>
      <c r="EP7" s="13">
        <f t="shared" si="45"/>
        <v>0</v>
      </c>
      <c r="EQ7" s="12">
        <v>0</v>
      </c>
      <c r="ER7" s="12">
        <v>0</v>
      </c>
      <c r="ES7" s="13">
        <f t="shared" si="46"/>
        <v>0</v>
      </c>
      <c r="ET7" s="12">
        <v>0</v>
      </c>
      <c r="EU7" s="12">
        <v>0</v>
      </c>
      <c r="EV7" s="13">
        <f t="shared" si="47"/>
        <v>0</v>
      </c>
      <c r="EW7" s="12">
        <v>0</v>
      </c>
      <c r="EX7" s="12">
        <v>0</v>
      </c>
      <c r="EY7" s="13">
        <f t="shared" si="48"/>
        <v>0</v>
      </c>
    </row>
    <row r="8" spans="1:155" ht="11.25" customHeight="1">
      <c r="A8" s="35" t="s">
        <v>119</v>
      </c>
      <c r="B8" s="12">
        <v>24</v>
      </c>
      <c r="C8" s="12">
        <f>SUM(F8,CV8+CY8+DB8+DE8+DI8+DL8+DO8+DR8+DU8+DX8+EA8+EE8+EH8+EK8+EN8+EQ8+ET8+EW8)</f>
        <v>28</v>
      </c>
      <c r="D8" s="12">
        <f>SUM(G8,CW8+CZ8+DC8+DF8+DJ8+DM8+DP8+DS8+DV8+DY8+EB8+EF8+EI8+EL8+EO8+ER8+EU8+EX8)</f>
        <v>28</v>
      </c>
      <c r="E8" s="13">
        <f t="shared" si="0"/>
        <v>100</v>
      </c>
      <c r="F8" s="12">
        <f>SUM(I8+L8+O8+R8+U8+Y8+AB8+AE8+AH8+AK8+AN8+AQ8+AU8+AX8+BA8+BD8+BG8+BJ8+BM8+BQ8+BT8+BW8+BZ8+CC8+CF8+CI8+CM8+CP8+CS8)</f>
        <v>25</v>
      </c>
      <c r="G8" s="12">
        <f>SUM(J8+M8+P8+S8+V8+Z8+AC8+AF8+AI8+AL8+AO8+AR8+AV8+AY8+BB8+BE8+BH8+BK8+BN8+BR8+BU8+BX8+CA8+CD8+CG8+CJ8+CN8+CQ8+CT8)</f>
        <v>25</v>
      </c>
      <c r="H8" s="13">
        <f t="shared" si="1"/>
        <v>100</v>
      </c>
      <c r="I8" s="12">
        <v>2</v>
      </c>
      <c r="J8" s="12">
        <v>2</v>
      </c>
      <c r="K8" s="13">
        <f t="shared" si="2"/>
        <v>100</v>
      </c>
      <c r="L8" s="12">
        <v>0</v>
      </c>
      <c r="M8" s="12">
        <v>0</v>
      </c>
      <c r="N8" s="13">
        <f t="shared" si="3"/>
        <v>0</v>
      </c>
      <c r="O8" s="12">
        <v>0</v>
      </c>
      <c r="P8" s="12">
        <v>0</v>
      </c>
      <c r="Q8" s="13">
        <f t="shared" si="4"/>
        <v>0</v>
      </c>
      <c r="R8" s="12">
        <v>0</v>
      </c>
      <c r="S8" s="12">
        <v>0</v>
      </c>
      <c r="T8" s="13">
        <f t="shared" si="5"/>
        <v>0</v>
      </c>
      <c r="U8" s="12">
        <v>5</v>
      </c>
      <c r="V8" s="12">
        <v>5</v>
      </c>
      <c r="W8" s="13">
        <f t="shared" si="6"/>
        <v>100</v>
      </c>
      <c r="X8" s="35" t="s">
        <v>119</v>
      </c>
      <c r="Y8" s="12">
        <v>0</v>
      </c>
      <c r="Z8" s="12">
        <v>0</v>
      </c>
      <c r="AA8" s="13">
        <f t="shared" si="7"/>
        <v>0</v>
      </c>
      <c r="AB8" s="12">
        <v>5</v>
      </c>
      <c r="AC8" s="12">
        <v>5</v>
      </c>
      <c r="AD8" s="13">
        <f t="shared" si="8"/>
        <v>100</v>
      </c>
      <c r="AE8" s="12">
        <v>0</v>
      </c>
      <c r="AF8" s="12">
        <v>0</v>
      </c>
      <c r="AG8" s="13">
        <f t="shared" si="9"/>
        <v>0</v>
      </c>
      <c r="AH8" s="12">
        <v>0</v>
      </c>
      <c r="AI8" s="12">
        <v>0</v>
      </c>
      <c r="AJ8" s="13">
        <f t="shared" si="10"/>
        <v>0</v>
      </c>
      <c r="AK8" s="12">
        <v>6</v>
      </c>
      <c r="AL8" s="12">
        <v>6</v>
      </c>
      <c r="AM8" s="13">
        <f t="shared" si="11"/>
        <v>100</v>
      </c>
      <c r="AN8" s="12">
        <v>0</v>
      </c>
      <c r="AO8" s="12">
        <v>0</v>
      </c>
      <c r="AP8" s="13">
        <f t="shared" si="12"/>
        <v>0</v>
      </c>
      <c r="AQ8" s="12">
        <v>0</v>
      </c>
      <c r="AR8" s="12">
        <v>0</v>
      </c>
      <c r="AS8" s="13">
        <f t="shared" si="13"/>
        <v>0</v>
      </c>
      <c r="AT8" s="35" t="s">
        <v>119</v>
      </c>
      <c r="AU8" s="12">
        <v>0</v>
      </c>
      <c r="AV8" s="12">
        <v>0</v>
      </c>
      <c r="AW8" s="13">
        <f t="shared" si="14"/>
        <v>0</v>
      </c>
      <c r="AX8" s="12">
        <v>0</v>
      </c>
      <c r="AY8" s="12">
        <v>0</v>
      </c>
      <c r="AZ8" s="13">
        <f t="shared" si="15"/>
        <v>0</v>
      </c>
      <c r="BA8" s="12">
        <v>2</v>
      </c>
      <c r="BB8" s="12">
        <v>2</v>
      </c>
      <c r="BC8" s="13">
        <f t="shared" si="16"/>
        <v>100</v>
      </c>
      <c r="BD8" s="12">
        <v>1</v>
      </c>
      <c r="BE8" s="12">
        <v>1</v>
      </c>
      <c r="BF8" s="13">
        <f t="shared" si="17"/>
        <v>100</v>
      </c>
      <c r="BG8" s="12">
        <v>0</v>
      </c>
      <c r="BH8" s="12">
        <v>0</v>
      </c>
      <c r="BI8" s="13">
        <f t="shared" si="18"/>
        <v>0</v>
      </c>
      <c r="BJ8" s="12">
        <v>0</v>
      </c>
      <c r="BK8" s="12">
        <v>0</v>
      </c>
      <c r="BL8" s="13">
        <f t="shared" si="19"/>
        <v>0</v>
      </c>
      <c r="BM8" s="12">
        <v>0</v>
      </c>
      <c r="BN8" s="12">
        <v>0</v>
      </c>
      <c r="BO8" s="13">
        <f t="shared" si="20"/>
        <v>0</v>
      </c>
      <c r="BP8" s="35" t="s">
        <v>119</v>
      </c>
      <c r="BQ8" s="12">
        <v>0</v>
      </c>
      <c r="BR8" s="12">
        <v>0</v>
      </c>
      <c r="BS8" s="13">
        <f t="shared" si="21"/>
        <v>0</v>
      </c>
      <c r="BT8" s="12">
        <v>0</v>
      </c>
      <c r="BU8" s="12">
        <v>0</v>
      </c>
      <c r="BV8" s="13">
        <f t="shared" si="22"/>
        <v>0</v>
      </c>
      <c r="BW8" s="12">
        <v>1</v>
      </c>
      <c r="BX8" s="12">
        <v>1</v>
      </c>
      <c r="BY8" s="13">
        <f t="shared" si="23"/>
        <v>100</v>
      </c>
      <c r="BZ8" s="12">
        <v>2</v>
      </c>
      <c r="CA8" s="12">
        <v>2</v>
      </c>
      <c r="CB8" s="13">
        <f t="shared" si="24"/>
        <v>100</v>
      </c>
      <c r="CC8" s="12">
        <v>0</v>
      </c>
      <c r="CD8" s="12">
        <v>0</v>
      </c>
      <c r="CE8" s="13">
        <f t="shared" si="25"/>
        <v>0</v>
      </c>
      <c r="CF8" s="12">
        <v>0</v>
      </c>
      <c r="CG8" s="12">
        <v>0</v>
      </c>
      <c r="CH8" s="13">
        <f t="shared" si="26"/>
        <v>0</v>
      </c>
      <c r="CI8" s="12">
        <v>0</v>
      </c>
      <c r="CJ8" s="12">
        <v>0</v>
      </c>
      <c r="CK8" s="13">
        <f t="shared" si="27"/>
        <v>0</v>
      </c>
      <c r="CL8" s="35" t="s">
        <v>119</v>
      </c>
      <c r="CM8" s="12">
        <v>0</v>
      </c>
      <c r="CN8" s="12">
        <v>0</v>
      </c>
      <c r="CO8" s="13">
        <f t="shared" si="28"/>
        <v>0</v>
      </c>
      <c r="CP8" s="12">
        <v>1</v>
      </c>
      <c r="CQ8" s="12">
        <v>1</v>
      </c>
      <c r="CR8" s="13">
        <f t="shared" si="29"/>
        <v>100</v>
      </c>
      <c r="CS8" s="12">
        <v>0</v>
      </c>
      <c r="CT8" s="12">
        <v>0</v>
      </c>
      <c r="CU8" s="13">
        <f t="shared" si="30"/>
        <v>0</v>
      </c>
      <c r="CV8" s="12">
        <v>0</v>
      </c>
      <c r="CW8" s="12">
        <v>0</v>
      </c>
      <c r="CX8" s="13">
        <f t="shared" si="31"/>
        <v>0</v>
      </c>
      <c r="CY8" s="12">
        <v>0</v>
      </c>
      <c r="CZ8" s="12">
        <v>0</v>
      </c>
      <c r="DA8" s="13">
        <f t="shared" si="32"/>
        <v>0</v>
      </c>
      <c r="DB8" s="12">
        <v>0</v>
      </c>
      <c r="DC8" s="12">
        <v>0</v>
      </c>
      <c r="DD8" s="13">
        <f t="shared" si="33"/>
        <v>0</v>
      </c>
      <c r="DE8" s="12">
        <v>0</v>
      </c>
      <c r="DF8" s="12">
        <v>0</v>
      </c>
      <c r="DG8" s="13">
        <f t="shared" si="34"/>
        <v>0</v>
      </c>
      <c r="DH8" s="35" t="s">
        <v>119</v>
      </c>
      <c r="DI8" s="12">
        <v>0</v>
      </c>
      <c r="DJ8" s="12">
        <v>0</v>
      </c>
      <c r="DK8" s="13">
        <f t="shared" si="35"/>
        <v>0</v>
      </c>
      <c r="DL8" s="12">
        <v>0</v>
      </c>
      <c r="DM8" s="12">
        <v>0</v>
      </c>
      <c r="DN8" s="13">
        <f t="shared" si="36"/>
        <v>0</v>
      </c>
      <c r="DO8" s="12">
        <v>1</v>
      </c>
      <c r="DP8" s="12">
        <v>1</v>
      </c>
      <c r="DQ8" s="13">
        <f t="shared" si="37"/>
        <v>100</v>
      </c>
      <c r="DR8" s="12">
        <v>0</v>
      </c>
      <c r="DS8" s="12">
        <v>0</v>
      </c>
      <c r="DT8" s="13">
        <f t="shared" si="38"/>
        <v>0</v>
      </c>
      <c r="DU8" s="12">
        <v>0</v>
      </c>
      <c r="DV8" s="12">
        <v>0</v>
      </c>
      <c r="DW8" s="13">
        <f t="shared" si="39"/>
        <v>0</v>
      </c>
      <c r="DX8" s="12">
        <v>0</v>
      </c>
      <c r="DY8" s="12">
        <v>0</v>
      </c>
      <c r="DZ8" s="13">
        <f t="shared" si="40"/>
        <v>0</v>
      </c>
      <c r="EA8" s="12">
        <v>0</v>
      </c>
      <c r="EB8" s="12">
        <v>0</v>
      </c>
      <c r="EC8" s="13">
        <f t="shared" si="41"/>
        <v>0</v>
      </c>
      <c r="ED8" s="35" t="s">
        <v>119</v>
      </c>
      <c r="EE8" s="12">
        <v>0</v>
      </c>
      <c r="EF8" s="12">
        <v>0</v>
      </c>
      <c r="EG8" s="13">
        <f t="shared" si="42"/>
        <v>0</v>
      </c>
      <c r="EH8" s="12">
        <v>0</v>
      </c>
      <c r="EI8" s="12">
        <v>0</v>
      </c>
      <c r="EJ8" s="13">
        <f t="shared" si="43"/>
        <v>0</v>
      </c>
      <c r="EK8" s="12">
        <v>0</v>
      </c>
      <c r="EL8" s="12">
        <v>0</v>
      </c>
      <c r="EM8" s="13">
        <f t="shared" si="44"/>
        <v>0</v>
      </c>
      <c r="EN8" s="12">
        <v>1</v>
      </c>
      <c r="EO8" s="12">
        <v>1</v>
      </c>
      <c r="EP8" s="13">
        <f t="shared" si="45"/>
        <v>100</v>
      </c>
      <c r="EQ8" s="12">
        <v>0</v>
      </c>
      <c r="ER8" s="12">
        <v>0</v>
      </c>
      <c r="ES8" s="13">
        <f t="shared" si="46"/>
        <v>0</v>
      </c>
      <c r="ET8" s="12">
        <v>1</v>
      </c>
      <c r="EU8" s="12">
        <v>1</v>
      </c>
      <c r="EV8" s="13">
        <f t="shared" si="47"/>
        <v>100</v>
      </c>
      <c r="EW8" s="12">
        <v>0</v>
      </c>
      <c r="EX8" s="12">
        <v>0</v>
      </c>
      <c r="EY8" s="13">
        <f t="shared" si="48"/>
        <v>0</v>
      </c>
    </row>
    <row r="9" spans="1:155" ht="14.25" customHeight="1">
      <c r="A9" s="35" t="s">
        <v>215</v>
      </c>
      <c r="B9" s="12">
        <f>SUM(B10:B36)</f>
        <v>6056</v>
      </c>
      <c r="C9" s="12">
        <f>SUM(C10:C36)</f>
        <v>7268</v>
      </c>
      <c r="D9" s="12">
        <f>SUM(D10:D36)</f>
        <v>7244</v>
      </c>
      <c r="E9" s="13">
        <f t="shared" si="0"/>
        <v>99.66978536048433</v>
      </c>
      <c r="F9" s="12">
        <f>SUM(F10:F36)</f>
        <v>5048</v>
      </c>
      <c r="G9" s="12">
        <f>SUM(G10:G36)</f>
        <v>5037</v>
      </c>
      <c r="H9" s="13">
        <f t="shared" si="1"/>
        <v>99.78209191759112</v>
      </c>
      <c r="I9" s="12">
        <f>SUM(I10:I36)</f>
        <v>440</v>
      </c>
      <c r="J9" s="12">
        <f>SUM(J10:J36)</f>
        <v>439</v>
      </c>
      <c r="K9" s="13">
        <f t="shared" si="2"/>
        <v>99.77272727272727</v>
      </c>
      <c r="L9" s="12">
        <f>SUM(L10:L36)</f>
        <v>86</v>
      </c>
      <c r="M9" s="12">
        <f>SUM(M10:M36)</f>
        <v>85</v>
      </c>
      <c r="N9" s="13">
        <f t="shared" si="3"/>
        <v>98.83720930232558</v>
      </c>
      <c r="O9" s="12">
        <f>SUM(O10:O36)</f>
        <v>7</v>
      </c>
      <c r="P9" s="12">
        <f>SUM(P10:P36)</f>
        <v>7</v>
      </c>
      <c r="Q9" s="13">
        <f t="shared" si="4"/>
        <v>100</v>
      </c>
      <c r="R9" s="12">
        <f>SUM(R10:R36)</f>
        <v>132</v>
      </c>
      <c r="S9" s="12">
        <f>SUM(S10:S36)</f>
        <v>132</v>
      </c>
      <c r="T9" s="13">
        <f t="shared" si="5"/>
        <v>100</v>
      </c>
      <c r="U9" s="12">
        <f>SUM(U10:U36)</f>
        <v>627</v>
      </c>
      <c r="V9" s="12">
        <f>SUM(V10:V36)</f>
        <v>627</v>
      </c>
      <c r="W9" s="13">
        <f t="shared" si="6"/>
        <v>100</v>
      </c>
      <c r="X9" s="35" t="s">
        <v>215</v>
      </c>
      <c r="Y9" s="12">
        <f>SUM(Y10:Y36)</f>
        <v>164</v>
      </c>
      <c r="Z9" s="12">
        <f>SUM(Z10:Z36)</f>
        <v>164</v>
      </c>
      <c r="AA9" s="13">
        <f t="shared" si="7"/>
        <v>100</v>
      </c>
      <c r="AB9" s="12">
        <f>SUM(AB10:AB36)</f>
        <v>103</v>
      </c>
      <c r="AC9" s="12">
        <f>SUM(AC10:AC36)</f>
        <v>102</v>
      </c>
      <c r="AD9" s="13">
        <f t="shared" si="8"/>
        <v>99.02912621359224</v>
      </c>
      <c r="AE9" s="12">
        <f>SUM(AE10:AE36)</f>
        <v>62</v>
      </c>
      <c r="AF9" s="12">
        <f>SUM(AF10:AF36)</f>
        <v>62</v>
      </c>
      <c r="AG9" s="13">
        <f t="shared" si="9"/>
        <v>100</v>
      </c>
      <c r="AH9" s="12">
        <f>SUM(AH10:AH36)</f>
        <v>407</v>
      </c>
      <c r="AI9" s="12">
        <f>SUM(AI10:AI36)</f>
        <v>407</v>
      </c>
      <c r="AJ9" s="13">
        <f t="shared" si="10"/>
        <v>100</v>
      </c>
      <c r="AK9" s="12">
        <f>SUM(AK10:AK36)</f>
        <v>415</v>
      </c>
      <c r="AL9" s="12">
        <f>SUM(AL10:AL36)</f>
        <v>413</v>
      </c>
      <c r="AM9" s="13">
        <f t="shared" si="11"/>
        <v>99.51807228915662</v>
      </c>
      <c r="AN9" s="12">
        <f>SUM(AN10:AN36)</f>
        <v>29</v>
      </c>
      <c r="AO9" s="12">
        <f>SUM(AO10:AO36)</f>
        <v>29</v>
      </c>
      <c r="AP9" s="13">
        <f t="shared" si="12"/>
        <v>100</v>
      </c>
      <c r="AQ9" s="12">
        <f>SUM(AQ10:AQ36)</f>
        <v>9</v>
      </c>
      <c r="AR9" s="12">
        <f>SUM(AR10:AR36)</f>
        <v>9</v>
      </c>
      <c r="AS9" s="13">
        <f t="shared" si="13"/>
        <v>100</v>
      </c>
      <c r="AT9" s="35" t="s">
        <v>215</v>
      </c>
      <c r="AU9" s="12">
        <f>SUM(AU10:AU36)</f>
        <v>12</v>
      </c>
      <c r="AV9" s="12">
        <f>SUM(AV10:AV36)</f>
        <v>12</v>
      </c>
      <c r="AW9" s="13">
        <f t="shared" si="14"/>
        <v>100</v>
      </c>
      <c r="AX9" s="12">
        <f>SUM(AX10:AX36)</f>
        <v>775</v>
      </c>
      <c r="AY9" s="12">
        <f>SUM(AY10:AY36)</f>
        <v>772</v>
      </c>
      <c r="AZ9" s="13">
        <f t="shared" si="15"/>
        <v>99.61290322580645</v>
      </c>
      <c r="BA9" s="12">
        <f>SUM(BA10:BA36)</f>
        <v>220</v>
      </c>
      <c r="BB9" s="12">
        <f>SUM(BB10:BB36)</f>
        <v>220</v>
      </c>
      <c r="BC9" s="13">
        <f t="shared" si="16"/>
        <v>100</v>
      </c>
      <c r="BD9" s="12">
        <f>SUM(BD10:BD36)</f>
        <v>21</v>
      </c>
      <c r="BE9" s="12">
        <f>SUM(BE10:BE36)</f>
        <v>21</v>
      </c>
      <c r="BF9" s="13">
        <f t="shared" si="17"/>
        <v>100</v>
      </c>
      <c r="BG9" s="12">
        <f>SUM(BG10:BG36)</f>
        <v>5</v>
      </c>
      <c r="BH9" s="12">
        <f>SUM(BH10:BH36)</f>
        <v>5</v>
      </c>
      <c r="BI9" s="13">
        <f t="shared" si="18"/>
        <v>100</v>
      </c>
      <c r="BJ9" s="12">
        <f>SUM(BJ10:BJ36)</f>
        <v>84</v>
      </c>
      <c r="BK9" s="12">
        <f>SUM(BK10:BK36)</f>
        <v>84</v>
      </c>
      <c r="BL9" s="13">
        <f t="shared" si="19"/>
        <v>100</v>
      </c>
      <c r="BM9" s="12">
        <f>SUM(BM10:BM36)</f>
        <v>0</v>
      </c>
      <c r="BN9" s="12">
        <f>SUM(BN10:BN36)</f>
        <v>0</v>
      </c>
      <c r="BO9" s="13">
        <f t="shared" si="20"/>
        <v>0</v>
      </c>
      <c r="BP9" s="35" t="s">
        <v>215</v>
      </c>
      <c r="BQ9" s="12">
        <f>SUM(BQ10:BQ36)</f>
        <v>1</v>
      </c>
      <c r="BR9" s="12">
        <f>SUM(BR10:BR36)</f>
        <v>1</v>
      </c>
      <c r="BS9" s="13">
        <f t="shared" si="21"/>
        <v>100</v>
      </c>
      <c r="BT9" s="12">
        <f>SUM(BT10:BT36)</f>
        <v>2</v>
      </c>
      <c r="BU9" s="12">
        <f>SUM(BU10:BU36)</f>
        <v>2</v>
      </c>
      <c r="BV9" s="13">
        <f t="shared" si="22"/>
        <v>100</v>
      </c>
      <c r="BW9" s="12">
        <f>SUM(BW10:BW36)</f>
        <v>541</v>
      </c>
      <c r="BX9" s="12">
        <f>SUM(BX10:BX36)</f>
        <v>541</v>
      </c>
      <c r="BY9" s="13">
        <f t="shared" si="23"/>
        <v>100</v>
      </c>
      <c r="BZ9" s="12">
        <f>SUM(BZ10:BZ36)</f>
        <v>475</v>
      </c>
      <c r="CA9" s="12">
        <f>SUM(CA10:CA36)</f>
        <v>473</v>
      </c>
      <c r="CB9" s="13">
        <f t="shared" si="24"/>
        <v>99.57894736842105</v>
      </c>
      <c r="CC9" s="12">
        <f>SUM(CC10:CC36)</f>
        <v>13</v>
      </c>
      <c r="CD9" s="12">
        <f>SUM(CD10:CD36)</f>
        <v>13</v>
      </c>
      <c r="CE9" s="13">
        <f t="shared" si="25"/>
        <v>100</v>
      </c>
      <c r="CF9" s="12">
        <f>SUM(CF10:CF36)</f>
        <v>2</v>
      </c>
      <c r="CG9" s="12">
        <f>SUM(CG10:CG36)</f>
        <v>2</v>
      </c>
      <c r="CH9" s="13">
        <f t="shared" si="26"/>
        <v>100</v>
      </c>
      <c r="CI9" s="12">
        <f>SUM(CI10:CI36)</f>
        <v>1</v>
      </c>
      <c r="CJ9" s="12">
        <f>SUM(CJ10:CJ36)</f>
        <v>1</v>
      </c>
      <c r="CK9" s="13">
        <f t="shared" si="27"/>
        <v>100</v>
      </c>
      <c r="CL9" s="35" t="s">
        <v>215</v>
      </c>
      <c r="CM9" s="12">
        <f>SUM(CM10:CM36)</f>
        <v>5</v>
      </c>
      <c r="CN9" s="12">
        <f>SUM(CN10:CN36)</f>
        <v>5</v>
      </c>
      <c r="CO9" s="13">
        <f t="shared" si="28"/>
        <v>100</v>
      </c>
      <c r="CP9" s="12">
        <f>SUM(CP10:CP36)</f>
        <v>410</v>
      </c>
      <c r="CQ9" s="12">
        <f>SUM(CQ10:CQ36)</f>
        <v>409</v>
      </c>
      <c r="CR9" s="13">
        <f t="shared" si="29"/>
        <v>99.7560975609756</v>
      </c>
      <c r="CS9" s="12">
        <f>SUM(CS10:CS36)</f>
        <v>0</v>
      </c>
      <c r="CT9" s="12">
        <f>SUM(CT10:CT36)</f>
        <v>0</v>
      </c>
      <c r="CU9" s="13">
        <f t="shared" si="30"/>
        <v>0</v>
      </c>
      <c r="CV9" s="12">
        <f>SUM(CV10:CV36)</f>
        <v>1</v>
      </c>
      <c r="CW9" s="12">
        <f>SUM(CW10:CW36)</f>
        <v>1</v>
      </c>
      <c r="CX9" s="13">
        <f t="shared" si="31"/>
        <v>100</v>
      </c>
      <c r="CY9" s="12">
        <f>SUM(CY10:CY36)</f>
        <v>755</v>
      </c>
      <c r="CZ9" s="12">
        <f>SUM(CZ10:CZ36)</f>
        <v>750</v>
      </c>
      <c r="DA9" s="13">
        <f t="shared" si="32"/>
        <v>99.33774834437085</v>
      </c>
      <c r="DB9" s="12">
        <f>SUM(DB10:DB36)</f>
        <v>32</v>
      </c>
      <c r="DC9" s="12">
        <f>SUM(DC10:DC36)</f>
        <v>31</v>
      </c>
      <c r="DD9" s="13">
        <f t="shared" si="33"/>
        <v>96.875</v>
      </c>
      <c r="DE9" s="12">
        <f>SUM(DE10:DE36)</f>
        <v>0</v>
      </c>
      <c r="DF9" s="12">
        <f>SUM(DF10:DF36)</f>
        <v>0</v>
      </c>
      <c r="DG9" s="13">
        <f t="shared" si="34"/>
        <v>0</v>
      </c>
      <c r="DH9" s="35" t="s">
        <v>215</v>
      </c>
      <c r="DI9" s="12">
        <f>SUM(DI10:DI36)</f>
        <v>6</v>
      </c>
      <c r="DJ9" s="12">
        <f>SUM(DJ10:DJ36)</f>
        <v>6</v>
      </c>
      <c r="DK9" s="13">
        <f t="shared" si="35"/>
        <v>100</v>
      </c>
      <c r="DL9" s="12">
        <f>SUM(DL10:DL36)</f>
        <v>626</v>
      </c>
      <c r="DM9" s="12">
        <f>SUM(DM10:DM36)</f>
        <v>622</v>
      </c>
      <c r="DN9" s="13">
        <f t="shared" si="36"/>
        <v>99.36102236421725</v>
      </c>
      <c r="DO9" s="12">
        <f>SUM(DO10:DO36)</f>
        <v>585</v>
      </c>
      <c r="DP9" s="12">
        <f>SUM(DP10:DP36)</f>
        <v>583</v>
      </c>
      <c r="DQ9" s="13">
        <f t="shared" si="37"/>
        <v>99.65811965811966</v>
      </c>
      <c r="DR9" s="12">
        <f>SUM(DR10:DR36)</f>
        <v>10</v>
      </c>
      <c r="DS9" s="12">
        <f>SUM(DS10:DS36)</f>
        <v>10</v>
      </c>
      <c r="DT9" s="13">
        <f t="shared" si="38"/>
        <v>100</v>
      </c>
      <c r="DU9" s="12">
        <f>SUM(DU10:DU36)</f>
        <v>3</v>
      </c>
      <c r="DV9" s="12">
        <f>SUM(DV10:DV36)</f>
        <v>3</v>
      </c>
      <c r="DW9" s="13">
        <f t="shared" si="39"/>
        <v>100</v>
      </c>
      <c r="DX9" s="12">
        <f>SUM(DX10:DX36)</f>
        <v>31</v>
      </c>
      <c r="DY9" s="12">
        <f>SUM(DY10:DY36)</f>
        <v>31</v>
      </c>
      <c r="DZ9" s="13">
        <f t="shared" si="40"/>
        <v>100</v>
      </c>
      <c r="EA9" s="12">
        <f>SUM(EA10:EA36)</f>
        <v>1</v>
      </c>
      <c r="EB9" s="12">
        <f>SUM(EB10:EB36)</f>
        <v>1</v>
      </c>
      <c r="EC9" s="13">
        <f t="shared" si="41"/>
        <v>100</v>
      </c>
      <c r="ED9" s="35" t="s">
        <v>215</v>
      </c>
      <c r="EE9" s="12">
        <f>SUM(EE10:EE36)</f>
        <v>0</v>
      </c>
      <c r="EF9" s="12">
        <f>SUM(EF10:EF36)</f>
        <v>0</v>
      </c>
      <c r="EG9" s="13">
        <f t="shared" si="42"/>
        <v>0</v>
      </c>
      <c r="EH9" s="12">
        <f>SUM(EH10:EH36)</f>
        <v>0</v>
      </c>
      <c r="EI9" s="12">
        <f>SUM(EI10:EI36)</f>
        <v>0</v>
      </c>
      <c r="EJ9" s="13">
        <f t="shared" si="43"/>
        <v>0</v>
      </c>
      <c r="EK9" s="12">
        <f>SUM(EK10:EK36)</f>
        <v>0</v>
      </c>
      <c r="EL9" s="12">
        <f>SUM(EL10:EL36)</f>
        <v>0</v>
      </c>
      <c r="EM9" s="13">
        <f t="shared" si="44"/>
        <v>0</v>
      </c>
      <c r="EN9" s="12">
        <f>SUM(EN10:EN36)</f>
        <v>15</v>
      </c>
      <c r="EO9" s="12">
        <f>SUM(EO10:EO36)</f>
        <v>15</v>
      </c>
      <c r="EP9" s="13">
        <f t="shared" si="45"/>
        <v>100</v>
      </c>
      <c r="EQ9" s="12">
        <f>SUM(EQ10:EQ36)</f>
        <v>0</v>
      </c>
      <c r="ER9" s="12">
        <f>SUM(ER10:ER36)</f>
        <v>0</v>
      </c>
      <c r="ES9" s="13">
        <f t="shared" si="46"/>
        <v>0</v>
      </c>
      <c r="ET9" s="12">
        <f>SUM(ET10:ET36)</f>
        <v>144</v>
      </c>
      <c r="EU9" s="12">
        <f>SUM(EU10:EU36)</f>
        <v>143</v>
      </c>
      <c r="EV9" s="13">
        <f t="shared" si="47"/>
        <v>99.30555555555556</v>
      </c>
      <c r="EW9" s="12">
        <f>SUM(EW10:EW36)</f>
        <v>11</v>
      </c>
      <c r="EX9" s="12">
        <f>SUM(EX10:EX36)</f>
        <v>11</v>
      </c>
      <c r="EY9" s="13">
        <f t="shared" si="48"/>
        <v>100</v>
      </c>
    </row>
    <row r="10" spans="1:155" ht="11.25" customHeight="1">
      <c r="A10" s="36" t="s">
        <v>359</v>
      </c>
      <c r="B10" s="12">
        <v>199</v>
      </c>
      <c r="C10" s="12">
        <f aca="true" t="shared" si="49" ref="C10:C50">SUM(F10,CV10+CY10+DB10+DE10+DI10+DL10+DO10+DR10+DU10+DX10+EA10+EE10+EH10+EK10+EN10+EQ10+ET10+EW10)</f>
        <v>370</v>
      </c>
      <c r="D10" s="12">
        <f aca="true" t="shared" si="50" ref="D10:D50">SUM(G10,CW10+CZ10+DC10+DF10+DJ10+DM10+DP10+DS10+DV10+DY10+EB10+EF10+EI10+EL10+EO10+ER10+EU10+EX10)</f>
        <v>369</v>
      </c>
      <c r="E10" s="13">
        <f t="shared" si="0"/>
        <v>99.72972972972973</v>
      </c>
      <c r="F10" s="12">
        <f aca="true" t="shared" si="51" ref="F10:F49">SUM(I10+L10+O10+R10+U10+Y10+AB10+AE10+AH10+AK10+AN10+AQ10+AU10+AX10+BA10+BD10+BG10+BJ10+BM10+BQ10+BT10+BW10+BZ10+CC10+CF10+CI10+CM10+CP10+CS10)</f>
        <v>251</v>
      </c>
      <c r="G10" s="12">
        <f aca="true" t="shared" si="52" ref="G10:G49">SUM(J10+M10+P10+S10+V10+Z10+AC10+AF10+AI10+AL10+AO10+AR10+AV10+AY10+BB10+BE10+BH10+BK10+BN10+BR10+BU10+BX10+CA10+CD10+CG10+CJ10+CN10+CQ10+CT10)</f>
        <v>250</v>
      </c>
      <c r="H10" s="13">
        <f t="shared" si="1"/>
        <v>99.60159362549801</v>
      </c>
      <c r="I10" s="12">
        <v>26</v>
      </c>
      <c r="J10" s="12">
        <v>26</v>
      </c>
      <c r="K10" s="13">
        <f t="shared" si="2"/>
        <v>100</v>
      </c>
      <c r="L10" s="12">
        <v>2</v>
      </c>
      <c r="M10" s="12">
        <v>2</v>
      </c>
      <c r="N10" s="13">
        <f t="shared" si="3"/>
        <v>100</v>
      </c>
      <c r="O10" s="12">
        <v>0</v>
      </c>
      <c r="P10" s="12">
        <v>0</v>
      </c>
      <c r="Q10" s="13">
        <f t="shared" si="4"/>
        <v>0</v>
      </c>
      <c r="R10" s="12">
        <v>4</v>
      </c>
      <c r="S10" s="12">
        <v>4</v>
      </c>
      <c r="T10" s="13">
        <f t="shared" si="5"/>
        <v>100</v>
      </c>
      <c r="U10" s="12">
        <v>39</v>
      </c>
      <c r="V10" s="12">
        <v>39</v>
      </c>
      <c r="W10" s="13">
        <f t="shared" si="6"/>
        <v>100</v>
      </c>
      <c r="X10" s="36" t="s">
        <v>359</v>
      </c>
      <c r="Y10" s="12">
        <v>10</v>
      </c>
      <c r="Z10" s="12">
        <v>10</v>
      </c>
      <c r="AA10" s="13">
        <f t="shared" si="7"/>
        <v>100</v>
      </c>
      <c r="AB10" s="12">
        <v>1</v>
      </c>
      <c r="AC10" s="12">
        <v>1</v>
      </c>
      <c r="AD10" s="13">
        <f t="shared" si="8"/>
        <v>100</v>
      </c>
      <c r="AE10" s="12">
        <v>1</v>
      </c>
      <c r="AF10" s="12">
        <v>1</v>
      </c>
      <c r="AG10" s="13">
        <f t="shared" si="9"/>
        <v>100</v>
      </c>
      <c r="AH10" s="12">
        <v>12</v>
      </c>
      <c r="AI10" s="12">
        <v>12</v>
      </c>
      <c r="AJ10" s="13">
        <f t="shared" si="10"/>
        <v>100</v>
      </c>
      <c r="AK10" s="12">
        <v>28</v>
      </c>
      <c r="AL10" s="12">
        <v>28</v>
      </c>
      <c r="AM10" s="13">
        <f t="shared" si="11"/>
        <v>100</v>
      </c>
      <c r="AN10" s="12">
        <v>0</v>
      </c>
      <c r="AO10" s="12">
        <v>0</v>
      </c>
      <c r="AP10" s="13">
        <f t="shared" si="12"/>
        <v>0</v>
      </c>
      <c r="AQ10" s="12">
        <v>0</v>
      </c>
      <c r="AR10" s="12">
        <v>0</v>
      </c>
      <c r="AS10" s="13">
        <f t="shared" si="13"/>
        <v>0</v>
      </c>
      <c r="AT10" s="36" t="s">
        <v>359</v>
      </c>
      <c r="AU10" s="12">
        <v>0</v>
      </c>
      <c r="AV10" s="12">
        <v>0</v>
      </c>
      <c r="AW10" s="13">
        <f t="shared" si="14"/>
        <v>0</v>
      </c>
      <c r="AX10" s="12">
        <v>39</v>
      </c>
      <c r="AY10" s="12">
        <v>39</v>
      </c>
      <c r="AZ10" s="13">
        <f t="shared" si="15"/>
        <v>100</v>
      </c>
      <c r="BA10" s="12">
        <v>4</v>
      </c>
      <c r="BB10" s="12">
        <v>4</v>
      </c>
      <c r="BC10" s="13">
        <f t="shared" si="16"/>
        <v>100</v>
      </c>
      <c r="BD10" s="12">
        <v>0</v>
      </c>
      <c r="BE10" s="12">
        <v>0</v>
      </c>
      <c r="BF10" s="13">
        <f t="shared" si="17"/>
        <v>0</v>
      </c>
      <c r="BG10" s="12">
        <v>0</v>
      </c>
      <c r="BH10" s="12">
        <v>0</v>
      </c>
      <c r="BI10" s="13">
        <f t="shared" si="18"/>
        <v>0</v>
      </c>
      <c r="BJ10" s="12">
        <v>3</v>
      </c>
      <c r="BK10" s="12">
        <v>3</v>
      </c>
      <c r="BL10" s="13">
        <f t="shared" si="19"/>
        <v>100</v>
      </c>
      <c r="BM10" s="12">
        <v>0</v>
      </c>
      <c r="BN10" s="12">
        <v>0</v>
      </c>
      <c r="BO10" s="13">
        <f t="shared" si="20"/>
        <v>0</v>
      </c>
      <c r="BP10" s="36" t="s">
        <v>359</v>
      </c>
      <c r="BQ10" s="12">
        <v>0</v>
      </c>
      <c r="BR10" s="12">
        <v>0</v>
      </c>
      <c r="BS10" s="13">
        <f t="shared" si="21"/>
        <v>0</v>
      </c>
      <c r="BT10" s="12">
        <v>0</v>
      </c>
      <c r="BU10" s="12">
        <v>0</v>
      </c>
      <c r="BV10" s="13">
        <f t="shared" si="22"/>
        <v>0</v>
      </c>
      <c r="BW10" s="12">
        <v>35</v>
      </c>
      <c r="BX10" s="12">
        <v>35</v>
      </c>
      <c r="BY10" s="13">
        <f t="shared" si="23"/>
        <v>100</v>
      </c>
      <c r="BZ10" s="12">
        <v>26</v>
      </c>
      <c r="CA10" s="12">
        <v>26</v>
      </c>
      <c r="CB10" s="13">
        <f t="shared" si="24"/>
        <v>100</v>
      </c>
      <c r="CC10" s="12">
        <v>0</v>
      </c>
      <c r="CD10" s="12">
        <v>0</v>
      </c>
      <c r="CE10" s="13">
        <f t="shared" si="25"/>
        <v>0</v>
      </c>
      <c r="CF10" s="12">
        <v>0</v>
      </c>
      <c r="CG10" s="12">
        <v>0</v>
      </c>
      <c r="CH10" s="13">
        <f t="shared" si="26"/>
        <v>0</v>
      </c>
      <c r="CI10" s="12">
        <v>0</v>
      </c>
      <c r="CJ10" s="12">
        <v>0</v>
      </c>
      <c r="CK10" s="13">
        <f t="shared" si="27"/>
        <v>0</v>
      </c>
      <c r="CL10" s="36" t="s">
        <v>359</v>
      </c>
      <c r="CM10" s="12">
        <v>0</v>
      </c>
      <c r="CN10" s="12">
        <v>0</v>
      </c>
      <c r="CO10" s="13">
        <f t="shared" si="28"/>
        <v>0</v>
      </c>
      <c r="CP10" s="12">
        <v>21</v>
      </c>
      <c r="CQ10" s="12">
        <v>20</v>
      </c>
      <c r="CR10" s="13">
        <f t="shared" si="29"/>
        <v>95.23809523809523</v>
      </c>
      <c r="CS10" s="12">
        <v>0</v>
      </c>
      <c r="CT10" s="12">
        <v>0</v>
      </c>
      <c r="CU10" s="13">
        <f t="shared" si="30"/>
        <v>0</v>
      </c>
      <c r="CV10" s="12">
        <v>0</v>
      </c>
      <c r="CW10" s="12">
        <v>0</v>
      </c>
      <c r="CX10" s="13">
        <f t="shared" si="31"/>
        <v>0</v>
      </c>
      <c r="CY10" s="12">
        <v>28</v>
      </c>
      <c r="CZ10" s="12">
        <v>28</v>
      </c>
      <c r="DA10" s="13">
        <f t="shared" si="32"/>
        <v>100</v>
      </c>
      <c r="DB10" s="12">
        <v>2</v>
      </c>
      <c r="DC10" s="12">
        <v>2</v>
      </c>
      <c r="DD10" s="13">
        <f t="shared" si="33"/>
        <v>100</v>
      </c>
      <c r="DE10" s="12">
        <v>0</v>
      </c>
      <c r="DF10" s="12">
        <v>0</v>
      </c>
      <c r="DG10" s="13">
        <f t="shared" si="34"/>
        <v>0</v>
      </c>
      <c r="DH10" s="36" t="s">
        <v>359</v>
      </c>
      <c r="DI10" s="12">
        <v>1</v>
      </c>
      <c r="DJ10" s="12">
        <v>1</v>
      </c>
      <c r="DK10" s="13">
        <f t="shared" si="35"/>
        <v>100</v>
      </c>
      <c r="DL10" s="12">
        <v>40</v>
      </c>
      <c r="DM10" s="12">
        <v>40</v>
      </c>
      <c r="DN10" s="13">
        <f t="shared" si="36"/>
        <v>100</v>
      </c>
      <c r="DO10" s="12">
        <v>25</v>
      </c>
      <c r="DP10" s="12">
        <v>25</v>
      </c>
      <c r="DQ10" s="13">
        <f t="shared" si="37"/>
        <v>100</v>
      </c>
      <c r="DR10" s="12">
        <v>2</v>
      </c>
      <c r="DS10" s="12">
        <v>2</v>
      </c>
      <c r="DT10" s="13">
        <f t="shared" si="38"/>
        <v>100</v>
      </c>
      <c r="DU10" s="12">
        <v>0</v>
      </c>
      <c r="DV10" s="12">
        <v>0</v>
      </c>
      <c r="DW10" s="13">
        <f t="shared" si="39"/>
        <v>0</v>
      </c>
      <c r="DX10" s="12">
        <v>0</v>
      </c>
      <c r="DY10" s="12">
        <v>0</v>
      </c>
      <c r="DZ10" s="13">
        <f t="shared" si="40"/>
        <v>0</v>
      </c>
      <c r="EA10" s="12">
        <v>0</v>
      </c>
      <c r="EB10" s="12">
        <v>0</v>
      </c>
      <c r="EC10" s="13">
        <f t="shared" si="41"/>
        <v>0</v>
      </c>
      <c r="ED10" s="36" t="s">
        <v>359</v>
      </c>
      <c r="EE10" s="12">
        <v>0</v>
      </c>
      <c r="EF10" s="12">
        <v>0</v>
      </c>
      <c r="EG10" s="13">
        <f t="shared" si="42"/>
        <v>0</v>
      </c>
      <c r="EH10" s="12">
        <v>0</v>
      </c>
      <c r="EI10" s="12">
        <v>0</v>
      </c>
      <c r="EJ10" s="13">
        <f t="shared" si="43"/>
        <v>0</v>
      </c>
      <c r="EK10" s="12">
        <v>0</v>
      </c>
      <c r="EL10" s="12">
        <v>0</v>
      </c>
      <c r="EM10" s="13">
        <f t="shared" si="44"/>
        <v>0</v>
      </c>
      <c r="EN10" s="12">
        <v>1</v>
      </c>
      <c r="EO10" s="12">
        <v>1</v>
      </c>
      <c r="EP10" s="13">
        <f t="shared" si="45"/>
        <v>100</v>
      </c>
      <c r="EQ10" s="12">
        <v>0</v>
      </c>
      <c r="ER10" s="12">
        <v>0</v>
      </c>
      <c r="ES10" s="13">
        <f t="shared" si="46"/>
        <v>0</v>
      </c>
      <c r="ET10" s="12">
        <v>18</v>
      </c>
      <c r="EU10" s="12">
        <v>18</v>
      </c>
      <c r="EV10" s="13">
        <f t="shared" si="47"/>
        <v>100</v>
      </c>
      <c r="EW10" s="12">
        <v>2</v>
      </c>
      <c r="EX10" s="12">
        <v>2</v>
      </c>
      <c r="EY10" s="13">
        <f t="shared" si="48"/>
        <v>100</v>
      </c>
    </row>
    <row r="11" spans="1:155" ht="11.25" customHeight="1">
      <c r="A11" s="36" t="s">
        <v>360</v>
      </c>
      <c r="B11" s="12">
        <v>50</v>
      </c>
      <c r="C11" s="12">
        <f t="shared" si="49"/>
        <v>105</v>
      </c>
      <c r="D11" s="12">
        <f t="shared" si="50"/>
        <v>105</v>
      </c>
      <c r="E11" s="13">
        <f t="shared" si="0"/>
        <v>100</v>
      </c>
      <c r="F11" s="12">
        <f t="shared" si="51"/>
        <v>81</v>
      </c>
      <c r="G11" s="12">
        <f t="shared" si="52"/>
        <v>81</v>
      </c>
      <c r="H11" s="13">
        <f t="shared" si="1"/>
        <v>100</v>
      </c>
      <c r="I11" s="12">
        <v>7</v>
      </c>
      <c r="J11" s="12">
        <v>7</v>
      </c>
      <c r="K11" s="13">
        <f t="shared" si="2"/>
        <v>100</v>
      </c>
      <c r="L11" s="12">
        <v>2</v>
      </c>
      <c r="M11" s="12">
        <v>2</v>
      </c>
      <c r="N11" s="13">
        <f t="shared" si="3"/>
        <v>100</v>
      </c>
      <c r="O11" s="12">
        <v>0</v>
      </c>
      <c r="P11" s="12">
        <v>0</v>
      </c>
      <c r="Q11" s="13">
        <f t="shared" si="4"/>
        <v>0</v>
      </c>
      <c r="R11" s="12">
        <v>2</v>
      </c>
      <c r="S11" s="12">
        <v>2</v>
      </c>
      <c r="T11" s="13">
        <f t="shared" si="5"/>
        <v>100</v>
      </c>
      <c r="U11" s="12">
        <v>5</v>
      </c>
      <c r="V11" s="12">
        <v>5</v>
      </c>
      <c r="W11" s="13">
        <f t="shared" si="6"/>
        <v>100</v>
      </c>
      <c r="X11" s="36" t="s">
        <v>360</v>
      </c>
      <c r="Y11" s="12">
        <v>6</v>
      </c>
      <c r="Z11" s="12">
        <v>6</v>
      </c>
      <c r="AA11" s="13">
        <f t="shared" si="7"/>
        <v>100</v>
      </c>
      <c r="AB11" s="12">
        <v>0</v>
      </c>
      <c r="AC11" s="12">
        <v>0</v>
      </c>
      <c r="AD11" s="13">
        <f t="shared" si="8"/>
        <v>0</v>
      </c>
      <c r="AE11" s="12">
        <v>2</v>
      </c>
      <c r="AF11" s="12">
        <v>2</v>
      </c>
      <c r="AG11" s="13">
        <f t="shared" si="9"/>
        <v>100</v>
      </c>
      <c r="AH11" s="12">
        <v>5</v>
      </c>
      <c r="AI11" s="12">
        <v>5</v>
      </c>
      <c r="AJ11" s="13">
        <f t="shared" si="10"/>
        <v>100</v>
      </c>
      <c r="AK11" s="12">
        <v>12</v>
      </c>
      <c r="AL11" s="12">
        <v>12</v>
      </c>
      <c r="AM11" s="13">
        <f t="shared" si="11"/>
        <v>100</v>
      </c>
      <c r="AN11" s="12">
        <v>0</v>
      </c>
      <c r="AO11" s="12">
        <v>0</v>
      </c>
      <c r="AP11" s="13">
        <f t="shared" si="12"/>
        <v>0</v>
      </c>
      <c r="AQ11" s="12">
        <v>0</v>
      </c>
      <c r="AR11" s="12">
        <v>0</v>
      </c>
      <c r="AS11" s="13">
        <f t="shared" si="13"/>
        <v>0</v>
      </c>
      <c r="AT11" s="36" t="s">
        <v>360</v>
      </c>
      <c r="AU11" s="12">
        <v>0</v>
      </c>
      <c r="AV11" s="12">
        <v>0</v>
      </c>
      <c r="AW11" s="13">
        <f t="shared" si="14"/>
        <v>0</v>
      </c>
      <c r="AX11" s="12">
        <v>12</v>
      </c>
      <c r="AY11" s="12">
        <v>12</v>
      </c>
      <c r="AZ11" s="13">
        <f t="shared" si="15"/>
        <v>100</v>
      </c>
      <c r="BA11" s="12">
        <v>1</v>
      </c>
      <c r="BB11" s="12">
        <v>1</v>
      </c>
      <c r="BC11" s="13">
        <f t="shared" si="16"/>
        <v>100</v>
      </c>
      <c r="BD11" s="12">
        <v>0</v>
      </c>
      <c r="BE11" s="12">
        <v>0</v>
      </c>
      <c r="BF11" s="13">
        <f t="shared" si="17"/>
        <v>0</v>
      </c>
      <c r="BG11" s="12">
        <v>0</v>
      </c>
      <c r="BH11" s="12">
        <v>0</v>
      </c>
      <c r="BI11" s="13">
        <f t="shared" si="18"/>
        <v>0</v>
      </c>
      <c r="BJ11" s="12">
        <v>2</v>
      </c>
      <c r="BK11" s="12">
        <v>2</v>
      </c>
      <c r="BL11" s="13">
        <f t="shared" si="19"/>
        <v>100</v>
      </c>
      <c r="BM11" s="12">
        <v>0</v>
      </c>
      <c r="BN11" s="12">
        <v>0</v>
      </c>
      <c r="BO11" s="13">
        <f t="shared" si="20"/>
        <v>0</v>
      </c>
      <c r="BP11" s="36" t="s">
        <v>360</v>
      </c>
      <c r="BQ11" s="12">
        <v>0</v>
      </c>
      <c r="BR11" s="12">
        <v>0</v>
      </c>
      <c r="BS11" s="13">
        <f t="shared" si="21"/>
        <v>0</v>
      </c>
      <c r="BT11" s="12">
        <v>0</v>
      </c>
      <c r="BU11" s="12">
        <v>0</v>
      </c>
      <c r="BV11" s="13">
        <f t="shared" si="22"/>
        <v>0</v>
      </c>
      <c r="BW11" s="12">
        <v>8</v>
      </c>
      <c r="BX11" s="12">
        <v>8</v>
      </c>
      <c r="BY11" s="13">
        <f t="shared" si="23"/>
        <v>100</v>
      </c>
      <c r="BZ11" s="12">
        <v>14</v>
      </c>
      <c r="CA11" s="12">
        <v>14</v>
      </c>
      <c r="CB11" s="13">
        <f t="shared" si="24"/>
        <v>100</v>
      </c>
      <c r="CC11" s="12">
        <v>0</v>
      </c>
      <c r="CD11" s="12">
        <v>0</v>
      </c>
      <c r="CE11" s="13">
        <f t="shared" si="25"/>
        <v>0</v>
      </c>
      <c r="CF11" s="12">
        <v>0</v>
      </c>
      <c r="CG11" s="12">
        <v>0</v>
      </c>
      <c r="CH11" s="13">
        <f t="shared" si="26"/>
        <v>0</v>
      </c>
      <c r="CI11" s="12">
        <v>0</v>
      </c>
      <c r="CJ11" s="12">
        <v>0</v>
      </c>
      <c r="CK11" s="13">
        <f t="shared" si="27"/>
        <v>0</v>
      </c>
      <c r="CL11" s="36" t="s">
        <v>360</v>
      </c>
      <c r="CM11" s="12">
        <v>0</v>
      </c>
      <c r="CN11" s="12">
        <v>0</v>
      </c>
      <c r="CO11" s="13">
        <f t="shared" si="28"/>
        <v>0</v>
      </c>
      <c r="CP11" s="12">
        <v>3</v>
      </c>
      <c r="CQ11" s="12">
        <v>3</v>
      </c>
      <c r="CR11" s="13">
        <f t="shared" si="29"/>
        <v>100</v>
      </c>
      <c r="CS11" s="12">
        <v>0</v>
      </c>
      <c r="CT11" s="12">
        <v>0</v>
      </c>
      <c r="CU11" s="13">
        <f t="shared" si="30"/>
        <v>0</v>
      </c>
      <c r="CV11" s="12">
        <v>0</v>
      </c>
      <c r="CW11" s="12">
        <v>0</v>
      </c>
      <c r="CX11" s="13">
        <f t="shared" si="31"/>
        <v>0</v>
      </c>
      <c r="CY11" s="12">
        <v>12</v>
      </c>
      <c r="CZ11" s="12">
        <v>12</v>
      </c>
      <c r="DA11" s="13">
        <f t="shared" si="32"/>
        <v>100</v>
      </c>
      <c r="DB11" s="12">
        <v>0</v>
      </c>
      <c r="DC11" s="12">
        <v>0</v>
      </c>
      <c r="DD11" s="13">
        <f t="shared" si="33"/>
        <v>0</v>
      </c>
      <c r="DE11" s="12">
        <v>0</v>
      </c>
      <c r="DF11" s="12">
        <v>0</v>
      </c>
      <c r="DG11" s="13">
        <f t="shared" si="34"/>
        <v>0</v>
      </c>
      <c r="DH11" s="36" t="s">
        <v>360</v>
      </c>
      <c r="DI11" s="12">
        <v>0</v>
      </c>
      <c r="DJ11" s="12">
        <v>0</v>
      </c>
      <c r="DK11" s="13">
        <f t="shared" si="35"/>
        <v>0</v>
      </c>
      <c r="DL11" s="12">
        <v>5</v>
      </c>
      <c r="DM11" s="12">
        <v>5</v>
      </c>
      <c r="DN11" s="13">
        <f t="shared" si="36"/>
        <v>100</v>
      </c>
      <c r="DO11" s="12">
        <v>6</v>
      </c>
      <c r="DP11" s="12">
        <v>6</v>
      </c>
      <c r="DQ11" s="13">
        <f t="shared" si="37"/>
        <v>100</v>
      </c>
      <c r="DR11" s="12">
        <v>0</v>
      </c>
      <c r="DS11" s="12">
        <v>0</v>
      </c>
      <c r="DT11" s="13">
        <f t="shared" si="38"/>
        <v>0</v>
      </c>
      <c r="DU11" s="12">
        <v>0</v>
      </c>
      <c r="DV11" s="12">
        <v>0</v>
      </c>
      <c r="DW11" s="13">
        <f t="shared" si="39"/>
        <v>0</v>
      </c>
      <c r="DX11" s="12">
        <v>0</v>
      </c>
      <c r="DY11" s="12">
        <v>0</v>
      </c>
      <c r="DZ11" s="13">
        <f t="shared" si="40"/>
        <v>0</v>
      </c>
      <c r="EA11" s="12">
        <v>0</v>
      </c>
      <c r="EB11" s="12">
        <v>0</v>
      </c>
      <c r="EC11" s="13">
        <f t="shared" si="41"/>
        <v>0</v>
      </c>
      <c r="ED11" s="36" t="s">
        <v>360</v>
      </c>
      <c r="EE11" s="12">
        <v>0</v>
      </c>
      <c r="EF11" s="12">
        <v>0</v>
      </c>
      <c r="EG11" s="13">
        <f t="shared" si="42"/>
        <v>0</v>
      </c>
      <c r="EH11" s="12">
        <v>0</v>
      </c>
      <c r="EI11" s="12">
        <v>0</v>
      </c>
      <c r="EJ11" s="13">
        <f t="shared" si="43"/>
        <v>0</v>
      </c>
      <c r="EK11" s="12">
        <v>0</v>
      </c>
      <c r="EL11" s="12">
        <v>0</v>
      </c>
      <c r="EM11" s="13">
        <f t="shared" si="44"/>
        <v>0</v>
      </c>
      <c r="EN11" s="12">
        <v>0</v>
      </c>
      <c r="EO11" s="12">
        <v>0</v>
      </c>
      <c r="EP11" s="13">
        <f t="shared" si="45"/>
        <v>0</v>
      </c>
      <c r="EQ11" s="12">
        <v>0</v>
      </c>
      <c r="ER11" s="12">
        <v>0</v>
      </c>
      <c r="ES11" s="13">
        <f t="shared" si="46"/>
        <v>0</v>
      </c>
      <c r="ET11" s="12">
        <v>1</v>
      </c>
      <c r="EU11" s="12">
        <v>1</v>
      </c>
      <c r="EV11" s="13">
        <f t="shared" si="47"/>
        <v>100</v>
      </c>
      <c r="EW11" s="12">
        <v>0</v>
      </c>
      <c r="EX11" s="12">
        <v>0</v>
      </c>
      <c r="EY11" s="13">
        <f t="shared" si="48"/>
        <v>0</v>
      </c>
    </row>
    <row r="12" spans="1:155" ht="11.25" customHeight="1">
      <c r="A12" s="36" t="s">
        <v>361</v>
      </c>
      <c r="B12" s="12">
        <v>1</v>
      </c>
      <c r="C12" s="12">
        <f t="shared" si="49"/>
        <v>0</v>
      </c>
      <c r="D12" s="12">
        <f t="shared" si="50"/>
        <v>0</v>
      </c>
      <c r="E12" s="13">
        <f t="shared" si="0"/>
        <v>0</v>
      </c>
      <c r="F12" s="12">
        <f t="shared" si="51"/>
        <v>0</v>
      </c>
      <c r="G12" s="12">
        <f t="shared" si="52"/>
        <v>0</v>
      </c>
      <c r="H12" s="13">
        <f t="shared" si="1"/>
        <v>0</v>
      </c>
      <c r="I12" s="12">
        <v>0</v>
      </c>
      <c r="J12" s="12">
        <v>0</v>
      </c>
      <c r="K12" s="13">
        <f t="shared" si="2"/>
        <v>0</v>
      </c>
      <c r="L12" s="12">
        <v>0</v>
      </c>
      <c r="M12" s="12">
        <v>0</v>
      </c>
      <c r="N12" s="13">
        <f t="shared" si="3"/>
        <v>0</v>
      </c>
      <c r="O12" s="12">
        <v>0</v>
      </c>
      <c r="P12" s="12">
        <v>0</v>
      </c>
      <c r="Q12" s="13">
        <f t="shared" si="4"/>
        <v>0</v>
      </c>
      <c r="R12" s="12">
        <v>0</v>
      </c>
      <c r="S12" s="12">
        <v>0</v>
      </c>
      <c r="T12" s="13">
        <f t="shared" si="5"/>
        <v>0</v>
      </c>
      <c r="U12" s="12">
        <v>0</v>
      </c>
      <c r="V12" s="12">
        <v>0</v>
      </c>
      <c r="W12" s="13">
        <f t="shared" si="6"/>
        <v>0</v>
      </c>
      <c r="X12" s="36" t="s">
        <v>361</v>
      </c>
      <c r="Y12" s="12">
        <v>0</v>
      </c>
      <c r="Z12" s="12">
        <v>0</v>
      </c>
      <c r="AA12" s="13">
        <f t="shared" si="7"/>
        <v>0</v>
      </c>
      <c r="AB12" s="12">
        <v>0</v>
      </c>
      <c r="AC12" s="12">
        <v>0</v>
      </c>
      <c r="AD12" s="13">
        <f t="shared" si="8"/>
        <v>0</v>
      </c>
      <c r="AE12" s="12">
        <v>0</v>
      </c>
      <c r="AF12" s="12">
        <v>0</v>
      </c>
      <c r="AG12" s="13">
        <f t="shared" si="9"/>
        <v>0</v>
      </c>
      <c r="AH12" s="12">
        <v>0</v>
      </c>
      <c r="AI12" s="12">
        <v>0</v>
      </c>
      <c r="AJ12" s="13">
        <f t="shared" si="10"/>
        <v>0</v>
      </c>
      <c r="AK12" s="12">
        <v>0</v>
      </c>
      <c r="AL12" s="12">
        <v>0</v>
      </c>
      <c r="AM12" s="13">
        <f t="shared" si="11"/>
        <v>0</v>
      </c>
      <c r="AN12" s="12">
        <v>0</v>
      </c>
      <c r="AO12" s="12">
        <v>0</v>
      </c>
      <c r="AP12" s="13">
        <f t="shared" si="12"/>
        <v>0</v>
      </c>
      <c r="AQ12" s="12">
        <v>0</v>
      </c>
      <c r="AR12" s="12">
        <v>0</v>
      </c>
      <c r="AS12" s="13">
        <f t="shared" si="13"/>
        <v>0</v>
      </c>
      <c r="AT12" s="36" t="s">
        <v>361</v>
      </c>
      <c r="AU12" s="12">
        <v>0</v>
      </c>
      <c r="AV12" s="12">
        <v>0</v>
      </c>
      <c r="AW12" s="13">
        <f t="shared" si="14"/>
        <v>0</v>
      </c>
      <c r="AX12" s="12">
        <v>0</v>
      </c>
      <c r="AY12" s="12">
        <v>0</v>
      </c>
      <c r="AZ12" s="13">
        <f t="shared" si="15"/>
        <v>0</v>
      </c>
      <c r="BA12" s="12">
        <v>0</v>
      </c>
      <c r="BB12" s="12">
        <v>0</v>
      </c>
      <c r="BC12" s="13">
        <f t="shared" si="16"/>
        <v>0</v>
      </c>
      <c r="BD12" s="12">
        <v>0</v>
      </c>
      <c r="BE12" s="12">
        <v>0</v>
      </c>
      <c r="BF12" s="13">
        <f t="shared" si="17"/>
        <v>0</v>
      </c>
      <c r="BG12" s="12">
        <v>0</v>
      </c>
      <c r="BH12" s="12">
        <v>0</v>
      </c>
      <c r="BI12" s="13">
        <f t="shared" si="18"/>
        <v>0</v>
      </c>
      <c r="BJ12" s="12">
        <v>0</v>
      </c>
      <c r="BK12" s="12">
        <v>0</v>
      </c>
      <c r="BL12" s="13">
        <f t="shared" si="19"/>
        <v>0</v>
      </c>
      <c r="BM12" s="12">
        <v>0</v>
      </c>
      <c r="BN12" s="12">
        <v>0</v>
      </c>
      <c r="BO12" s="13">
        <f t="shared" si="20"/>
        <v>0</v>
      </c>
      <c r="BP12" s="36" t="s">
        <v>361</v>
      </c>
      <c r="BQ12" s="12">
        <v>0</v>
      </c>
      <c r="BR12" s="12">
        <v>0</v>
      </c>
      <c r="BS12" s="13">
        <f t="shared" si="21"/>
        <v>0</v>
      </c>
      <c r="BT12" s="12">
        <v>0</v>
      </c>
      <c r="BU12" s="12">
        <v>0</v>
      </c>
      <c r="BV12" s="13">
        <f t="shared" si="22"/>
        <v>0</v>
      </c>
      <c r="BW12" s="12">
        <v>0</v>
      </c>
      <c r="BX12" s="12">
        <v>0</v>
      </c>
      <c r="BY12" s="13">
        <f t="shared" si="23"/>
        <v>0</v>
      </c>
      <c r="BZ12" s="12">
        <v>0</v>
      </c>
      <c r="CA12" s="12">
        <v>0</v>
      </c>
      <c r="CB12" s="13">
        <f t="shared" si="24"/>
        <v>0</v>
      </c>
      <c r="CC12" s="12">
        <v>0</v>
      </c>
      <c r="CD12" s="12">
        <v>0</v>
      </c>
      <c r="CE12" s="13">
        <f t="shared" si="25"/>
        <v>0</v>
      </c>
      <c r="CF12" s="12">
        <v>0</v>
      </c>
      <c r="CG12" s="12">
        <v>0</v>
      </c>
      <c r="CH12" s="13">
        <f t="shared" si="26"/>
        <v>0</v>
      </c>
      <c r="CI12" s="12">
        <v>0</v>
      </c>
      <c r="CJ12" s="12">
        <v>0</v>
      </c>
      <c r="CK12" s="13">
        <f t="shared" si="27"/>
        <v>0</v>
      </c>
      <c r="CL12" s="36" t="s">
        <v>361</v>
      </c>
      <c r="CM12" s="12">
        <v>0</v>
      </c>
      <c r="CN12" s="12">
        <v>0</v>
      </c>
      <c r="CO12" s="13">
        <f t="shared" si="28"/>
        <v>0</v>
      </c>
      <c r="CP12" s="12">
        <v>0</v>
      </c>
      <c r="CQ12" s="12">
        <v>0</v>
      </c>
      <c r="CR12" s="13">
        <f t="shared" si="29"/>
        <v>0</v>
      </c>
      <c r="CS12" s="12">
        <v>0</v>
      </c>
      <c r="CT12" s="12">
        <v>0</v>
      </c>
      <c r="CU12" s="13">
        <f t="shared" si="30"/>
        <v>0</v>
      </c>
      <c r="CV12" s="12">
        <v>0</v>
      </c>
      <c r="CW12" s="12">
        <v>0</v>
      </c>
      <c r="CX12" s="13">
        <f t="shared" si="31"/>
        <v>0</v>
      </c>
      <c r="CY12" s="12">
        <v>0</v>
      </c>
      <c r="CZ12" s="12">
        <v>0</v>
      </c>
      <c r="DA12" s="13">
        <f t="shared" si="32"/>
        <v>0</v>
      </c>
      <c r="DB12" s="12">
        <v>0</v>
      </c>
      <c r="DC12" s="12">
        <v>0</v>
      </c>
      <c r="DD12" s="13">
        <f t="shared" si="33"/>
        <v>0</v>
      </c>
      <c r="DE12" s="12">
        <v>0</v>
      </c>
      <c r="DF12" s="12">
        <v>0</v>
      </c>
      <c r="DG12" s="13">
        <f t="shared" si="34"/>
        <v>0</v>
      </c>
      <c r="DH12" s="36" t="s">
        <v>361</v>
      </c>
      <c r="DI12" s="12">
        <v>0</v>
      </c>
      <c r="DJ12" s="12">
        <v>0</v>
      </c>
      <c r="DK12" s="13">
        <f t="shared" si="35"/>
        <v>0</v>
      </c>
      <c r="DL12" s="12">
        <v>0</v>
      </c>
      <c r="DM12" s="12">
        <v>0</v>
      </c>
      <c r="DN12" s="13">
        <f t="shared" si="36"/>
        <v>0</v>
      </c>
      <c r="DO12" s="12">
        <v>0</v>
      </c>
      <c r="DP12" s="12">
        <v>0</v>
      </c>
      <c r="DQ12" s="13">
        <f t="shared" si="37"/>
        <v>0</v>
      </c>
      <c r="DR12" s="12">
        <v>0</v>
      </c>
      <c r="DS12" s="12">
        <v>0</v>
      </c>
      <c r="DT12" s="13">
        <f t="shared" si="38"/>
        <v>0</v>
      </c>
      <c r="DU12" s="12">
        <v>0</v>
      </c>
      <c r="DV12" s="12">
        <v>0</v>
      </c>
      <c r="DW12" s="13">
        <f t="shared" si="39"/>
        <v>0</v>
      </c>
      <c r="DX12" s="12">
        <v>0</v>
      </c>
      <c r="DY12" s="12">
        <v>0</v>
      </c>
      <c r="DZ12" s="13">
        <f t="shared" si="40"/>
        <v>0</v>
      </c>
      <c r="EA12" s="12">
        <v>0</v>
      </c>
      <c r="EB12" s="12">
        <v>0</v>
      </c>
      <c r="EC12" s="13">
        <f t="shared" si="41"/>
        <v>0</v>
      </c>
      <c r="ED12" s="36" t="s">
        <v>361</v>
      </c>
      <c r="EE12" s="12">
        <v>0</v>
      </c>
      <c r="EF12" s="12">
        <v>0</v>
      </c>
      <c r="EG12" s="13">
        <f t="shared" si="42"/>
        <v>0</v>
      </c>
      <c r="EH12" s="12">
        <v>0</v>
      </c>
      <c r="EI12" s="12">
        <v>0</v>
      </c>
      <c r="EJ12" s="13">
        <f t="shared" si="43"/>
        <v>0</v>
      </c>
      <c r="EK12" s="12">
        <v>0</v>
      </c>
      <c r="EL12" s="12">
        <v>0</v>
      </c>
      <c r="EM12" s="13">
        <f t="shared" si="44"/>
        <v>0</v>
      </c>
      <c r="EN12" s="12">
        <v>0</v>
      </c>
      <c r="EO12" s="12">
        <v>0</v>
      </c>
      <c r="EP12" s="13">
        <f t="shared" si="45"/>
        <v>0</v>
      </c>
      <c r="EQ12" s="12">
        <v>0</v>
      </c>
      <c r="ER12" s="12">
        <v>0</v>
      </c>
      <c r="ES12" s="13">
        <f t="shared" si="46"/>
        <v>0</v>
      </c>
      <c r="ET12" s="12">
        <v>0</v>
      </c>
      <c r="EU12" s="12">
        <v>0</v>
      </c>
      <c r="EV12" s="13">
        <f t="shared" si="47"/>
        <v>0</v>
      </c>
      <c r="EW12" s="12">
        <v>0</v>
      </c>
      <c r="EX12" s="12">
        <v>0</v>
      </c>
      <c r="EY12" s="13">
        <f t="shared" si="48"/>
        <v>0</v>
      </c>
    </row>
    <row r="13" spans="1:155" ht="11.25" customHeight="1">
      <c r="A13" s="36" t="s">
        <v>187</v>
      </c>
      <c r="B13" s="12">
        <v>170</v>
      </c>
      <c r="C13" s="12">
        <f t="shared" si="49"/>
        <v>263</v>
      </c>
      <c r="D13" s="12">
        <f t="shared" si="50"/>
        <v>263</v>
      </c>
      <c r="E13" s="13">
        <f t="shared" si="0"/>
        <v>100</v>
      </c>
      <c r="F13" s="12">
        <f t="shared" si="51"/>
        <v>181</v>
      </c>
      <c r="G13" s="12">
        <f t="shared" si="52"/>
        <v>181</v>
      </c>
      <c r="H13" s="13">
        <f t="shared" si="1"/>
        <v>100</v>
      </c>
      <c r="I13" s="12">
        <v>26</v>
      </c>
      <c r="J13" s="12">
        <v>26</v>
      </c>
      <c r="K13" s="13">
        <f t="shared" si="2"/>
        <v>100</v>
      </c>
      <c r="L13" s="12">
        <v>1</v>
      </c>
      <c r="M13" s="12">
        <v>1</v>
      </c>
      <c r="N13" s="13">
        <f t="shared" si="3"/>
        <v>100</v>
      </c>
      <c r="O13" s="12">
        <v>0</v>
      </c>
      <c r="P13" s="12">
        <v>0</v>
      </c>
      <c r="Q13" s="13">
        <f t="shared" si="4"/>
        <v>0</v>
      </c>
      <c r="R13" s="12">
        <v>9</v>
      </c>
      <c r="S13" s="12">
        <v>9</v>
      </c>
      <c r="T13" s="13">
        <f t="shared" si="5"/>
        <v>100</v>
      </c>
      <c r="U13" s="12">
        <v>14</v>
      </c>
      <c r="V13" s="12">
        <v>14</v>
      </c>
      <c r="W13" s="13">
        <f t="shared" si="6"/>
        <v>100</v>
      </c>
      <c r="X13" s="36" t="s">
        <v>187</v>
      </c>
      <c r="Y13" s="12">
        <v>13</v>
      </c>
      <c r="Z13" s="12">
        <v>13</v>
      </c>
      <c r="AA13" s="13">
        <f t="shared" si="7"/>
        <v>100</v>
      </c>
      <c r="AB13" s="12">
        <v>0</v>
      </c>
      <c r="AC13" s="12">
        <v>0</v>
      </c>
      <c r="AD13" s="13">
        <f t="shared" si="8"/>
        <v>0</v>
      </c>
      <c r="AE13" s="12">
        <v>1</v>
      </c>
      <c r="AF13" s="12">
        <v>1</v>
      </c>
      <c r="AG13" s="13">
        <f t="shared" si="9"/>
        <v>100</v>
      </c>
      <c r="AH13" s="12">
        <v>4</v>
      </c>
      <c r="AI13" s="12">
        <v>4</v>
      </c>
      <c r="AJ13" s="13">
        <f t="shared" si="10"/>
        <v>100</v>
      </c>
      <c r="AK13" s="12">
        <v>22</v>
      </c>
      <c r="AL13" s="12">
        <v>22</v>
      </c>
      <c r="AM13" s="13">
        <f t="shared" si="11"/>
        <v>100</v>
      </c>
      <c r="AN13" s="12">
        <v>0</v>
      </c>
      <c r="AO13" s="12">
        <v>0</v>
      </c>
      <c r="AP13" s="13">
        <f t="shared" si="12"/>
        <v>0</v>
      </c>
      <c r="AQ13" s="12">
        <v>0</v>
      </c>
      <c r="AR13" s="12">
        <v>0</v>
      </c>
      <c r="AS13" s="13">
        <f t="shared" si="13"/>
        <v>0</v>
      </c>
      <c r="AT13" s="36" t="s">
        <v>187</v>
      </c>
      <c r="AU13" s="12">
        <v>0</v>
      </c>
      <c r="AV13" s="12">
        <v>0</v>
      </c>
      <c r="AW13" s="13">
        <f t="shared" si="14"/>
        <v>0</v>
      </c>
      <c r="AX13" s="12">
        <v>28</v>
      </c>
      <c r="AY13" s="12">
        <v>28</v>
      </c>
      <c r="AZ13" s="13">
        <f t="shared" si="15"/>
        <v>100</v>
      </c>
      <c r="BA13" s="12">
        <v>8</v>
      </c>
      <c r="BB13" s="12">
        <v>8</v>
      </c>
      <c r="BC13" s="13">
        <f t="shared" si="16"/>
        <v>100</v>
      </c>
      <c r="BD13" s="12">
        <v>0</v>
      </c>
      <c r="BE13" s="12">
        <v>0</v>
      </c>
      <c r="BF13" s="13">
        <f t="shared" si="17"/>
        <v>0</v>
      </c>
      <c r="BG13" s="12">
        <v>0</v>
      </c>
      <c r="BH13" s="12">
        <v>0</v>
      </c>
      <c r="BI13" s="13">
        <f t="shared" si="18"/>
        <v>0</v>
      </c>
      <c r="BJ13" s="12">
        <v>4</v>
      </c>
      <c r="BK13" s="12">
        <v>4</v>
      </c>
      <c r="BL13" s="13">
        <f t="shared" si="19"/>
        <v>100</v>
      </c>
      <c r="BM13" s="12">
        <v>0</v>
      </c>
      <c r="BN13" s="12">
        <v>0</v>
      </c>
      <c r="BO13" s="13">
        <f t="shared" si="20"/>
        <v>0</v>
      </c>
      <c r="BP13" s="36" t="s">
        <v>187</v>
      </c>
      <c r="BQ13" s="12">
        <v>1</v>
      </c>
      <c r="BR13" s="12">
        <v>1</v>
      </c>
      <c r="BS13" s="13">
        <f t="shared" si="21"/>
        <v>100</v>
      </c>
      <c r="BT13" s="12">
        <v>0</v>
      </c>
      <c r="BU13" s="12">
        <v>0</v>
      </c>
      <c r="BV13" s="13">
        <f t="shared" si="22"/>
        <v>0</v>
      </c>
      <c r="BW13" s="12">
        <v>19</v>
      </c>
      <c r="BX13" s="12">
        <v>19</v>
      </c>
      <c r="BY13" s="13">
        <f t="shared" si="23"/>
        <v>100</v>
      </c>
      <c r="BZ13" s="12">
        <v>10</v>
      </c>
      <c r="CA13" s="12">
        <v>10</v>
      </c>
      <c r="CB13" s="13">
        <f t="shared" si="24"/>
        <v>100</v>
      </c>
      <c r="CC13" s="12">
        <v>0</v>
      </c>
      <c r="CD13" s="12">
        <v>0</v>
      </c>
      <c r="CE13" s="13">
        <f t="shared" si="25"/>
        <v>0</v>
      </c>
      <c r="CF13" s="12">
        <v>0</v>
      </c>
      <c r="CG13" s="12">
        <v>0</v>
      </c>
      <c r="CH13" s="13">
        <f t="shared" si="26"/>
        <v>0</v>
      </c>
      <c r="CI13" s="12">
        <v>0</v>
      </c>
      <c r="CJ13" s="12">
        <v>0</v>
      </c>
      <c r="CK13" s="13">
        <f t="shared" si="27"/>
        <v>0</v>
      </c>
      <c r="CL13" s="36" t="s">
        <v>187</v>
      </c>
      <c r="CM13" s="12">
        <v>0</v>
      </c>
      <c r="CN13" s="12">
        <v>0</v>
      </c>
      <c r="CO13" s="13">
        <f t="shared" si="28"/>
        <v>0</v>
      </c>
      <c r="CP13" s="12">
        <v>21</v>
      </c>
      <c r="CQ13" s="12">
        <v>21</v>
      </c>
      <c r="CR13" s="13">
        <f t="shared" si="29"/>
        <v>100</v>
      </c>
      <c r="CS13" s="12">
        <v>0</v>
      </c>
      <c r="CT13" s="12">
        <v>0</v>
      </c>
      <c r="CU13" s="13">
        <f t="shared" si="30"/>
        <v>0</v>
      </c>
      <c r="CV13" s="12">
        <v>0</v>
      </c>
      <c r="CW13" s="12">
        <v>0</v>
      </c>
      <c r="CX13" s="13">
        <f t="shared" si="31"/>
        <v>0</v>
      </c>
      <c r="CY13" s="12">
        <v>26</v>
      </c>
      <c r="CZ13" s="12">
        <v>26</v>
      </c>
      <c r="DA13" s="13">
        <f t="shared" si="32"/>
        <v>100</v>
      </c>
      <c r="DB13" s="12">
        <v>6</v>
      </c>
      <c r="DC13" s="12">
        <v>6</v>
      </c>
      <c r="DD13" s="13">
        <f t="shared" si="33"/>
        <v>100</v>
      </c>
      <c r="DE13" s="12">
        <v>0</v>
      </c>
      <c r="DF13" s="12">
        <v>0</v>
      </c>
      <c r="DG13" s="13">
        <f t="shared" si="34"/>
        <v>0</v>
      </c>
      <c r="DH13" s="36" t="s">
        <v>187</v>
      </c>
      <c r="DI13" s="12">
        <v>0</v>
      </c>
      <c r="DJ13" s="12">
        <v>0</v>
      </c>
      <c r="DK13" s="13">
        <f t="shared" si="35"/>
        <v>0</v>
      </c>
      <c r="DL13" s="12">
        <v>27</v>
      </c>
      <c r="DM13" s="12">
        <v>27</v>
      </c>
      <c r="DN13" s="13">
        <f t="shared" si="36"/>
        <v>100</v>
      </c>
      <c r="DO13" s="12">
        <v>13</v>
      </c>
      <c r="DP13" s="12">
        <v>13</v>
      </c>
      <c r="DQ13" s="13">
        <f t="shared" si="37"/>
        <v>100</v>
      </c>
      <c r="DR13" s="12">
        <v>0</v>
      </c>
      <c r="DS13" s="12">
        <v>0</v>
      </c>
      <c r="DT13" s="13">
        <f t="shared" si="38"/>
        <v>0</v>
      </c>
      <c r="DU13" s="12">
        <v>0</v>
      </c>
      <c r="DV13" s="12">
        <v>0</v>
      </c>
      <c r="DW13" s="13">
        <f t="shared" si="39"/>
        <v>0</v>
      </c>
      <c r="DX13" s="12">
        <v>0</v>
      </c>
      <c r="DY13" s="12">
        <v>0</v>
      </c>
      <c r="DZ13" s="13">
        <f t="shared" si="40"/>
        <v>0</v>
      </c>
      <c r="EA13" s="12">
        <v>0</v>
      </c>
      <c r="EB13" s="12">
        <v>0</v>
      </c>
      <c r="EC13" s="13">
        <f t="shared" si="41"/>
        <v>0</v>
      </c>
      <c r="ED13" s="36" t="s">
        <v>187</v>
      </c>
      <c r="EE13" s="12">
        <v>0</v>
      </c>
      <c r="EF13" s="12">
        <v>0</v>
      </c>
      <c r="EG13" s="13">
        <f t="shared" si="42"/>
        <v>0</v>
      </c>
      <c r="EH13" s="12">
        <v>0</v>
      </c>
      <c r="EI13" s="12">
        <v>0</v>
      </c>
      <c r="EJ13" s="13">
        <f t="shared" si="43"/>
        <v>0</v>
      </c>
      <c r="EK13" s="12">
        <v>0</v>
      </c>
      <c r="EL13" s="12">
        <v>0</v>
      </c>
      <c r="EM13" s="13">
        <f t="shared" si="44"/>
        <v>0</v>
      </c>
      <c r="EN13" s="12">
        <v>0</v>
      </c>
      <c r="EO13" s="12">
        <v>0</v>
      </c>
      <c r="EP13" s="13">
        <f t="shared" si="45"/>
        <v>0</v>
      </c>
      <c r="EQ13" s="12">
        <v>0</v>
      </c>
      <c r="ER13" s="12">
        <v>0</v>
      </c>
      <c r="ES13" s="13">
        <f t="shared" si="46"/>
        <v>0</v>
      </c>
      <c r="ET13" s="12">
        <v>10</v>
      </c>
      <c r="EU13" s="12">
        <v>10</v>
      </c>
      <c r="EV13" s="13">
        <f t="shared" si="47"/>
        <v>100</v>
      </c>
      <c r="EW13" s="12">
        <v>0</v>
      </c>
      <c r="EX13" s="12">
        <v>0</v>
      </c>
      <c r="EY13" s="13">
        <f t="shared" si="48"/>
        <v>0</v>
      </c>
    </row>
    <row r="14" spans="1:155" ht="11.25" customHeight="1">
      <c r="A14" s="36" t="s">
        <v>362</v>
      </c>
      <c r="B14" s="12">
        <v>18</v>
      </c>
      <c r="C14" s="12">
        <f t="shared" si="49"/>
        <v>26</v>
      </c>
      <c r="D14" s="12">
        <f t="shared" si="50"/>
        <v>26</v>
      </c>
      <c r="E14" s="13">
        <f t="shared" si="0"/>
        <v>100</v>
      </c>
      <c r="F14" s="12">
        <f t="shared" si="51"/>
        <v>16</v>
      </c>
      <c r="G14" s="12">
        <f t="shared" si="52"/>
        <v>16</v>
      </c>
      <c r="H14" s="13">
        <f t="shared" si="1"/>
        <v>100</v>
      </c>
      <c r="I14" s="12">
        <v>0</v>
      </c>
      <c r="J14" s="12">
        <v>0</v>
      </c>
      <c r="K14" s="13">
        <f t="shared" si="2"/>
        <v>0</v>
      </c>
      <c r="L14" s="12">
        <v>0</v>
      </c>
      <c r="M14" s="12">
        <v>0</v>
      </c>
      <c r="N14" s="13">
        <f t="shared" si="3"/>
        <v>0</v>
      </c>
      <c r="O14" s="12">
        <v>0</v>
      </c>
      <c r="P14" s="12">
        <v>0</v>
      </c>
      <c r="Q14" s="13">
        <f t="shared" si="4"/>
        <v>0</v>
      </c>
      <c r="R14" s="12">
        <v>0</v>
      </c>
      <c r="S14" s="12">
        <v>0</v>
      </c>
      <c r="T14" s="13">
        <f t="shared" si="5"/>
        <v>0</v>
      </c>
      <c r="U14" s="12">
        <v>2</v>
      </c>
      <c r="V14" s="12">
        <v>2</v>
      </c>
      <c r="W14" s="13">
        <f t="shared" si="6"/>
        <v>100</v>
      </c>
      <c r="X14" s="36" t="s">
        <v>362</v>
      </c>
      <c r="Y14" s="12">
        <v>0</v>
      </c>
      <c r="Z14" s="12">
        <v>0</v>
      </c>
      <c r="AA14" s="13">
        <f t="shared" si="7"/>
        <v>0</v>
      </c>
      <c r="AB14" s="12">
        <v>0</v>
      </c>
      <c r="AC14" s="12">
        <v>0</v>
      </c>
      <c r="AD14" s="13">
        <f t="shared" si="8"/>
        <v>0</v>
      </c>
      <c r="AE14" s="12">
        <v>0</v>
      </c>
      <c r="AF14" s="12">
        <v>0</v>
      </c>
      <c r="AG14" s="13">
        <f t="shared" si="9"/>
        <v>0</v>
      </c>
      <c r="AH14" s="12">
        <v>0</v>
      </c>
      <c r="AI14" s="12">
        <v>0</v>
      </c>
      <c r="AJ14" s="13">
        <f t="shared" si="10"/>
        <v>0</v>
      </c>
      <c r="AK14" s="12">
        <v>1</v>
      </c>
      <c r="AL14" s="12">
        <v>1</v>
      </c>
      <c r="AM14" s="13">
        <f t="shared" si="11"/>
        <v>100</v>
      </c>
      <c r="AN14" s="12">
        <v>0</v>
      </c>
      <c r="AO14" s="12">
        <v>0</v>
      </c>
      <c r="AP14" s="13">
        <f t="shared" si="12"/>
        <v>0</v>
      </c>
      <c r="AQ14" s="12">
        <v>0</v>
      </c>
      <c r="AR14" s="12">
        <v>0</v>
      </c>
      <c r="AS14" s="13">
        <f t="shared" si="13"/>
        <v>0</v>
      </c>
      <c r="AT14" s="36" t="s">
        <v>362</v>
      </c>
      <c r="AU14" s="12">
        <v>0</v>
      </c>
      <c r="AV14" s="12">
        <v>0</v>
      </c>
      <c r="AW14" s="13">
        <f t="shared" si="14"/>
        <v>0</v>
      </c>
      <c r="AX14" s="12">
        <v>3</v>
      </c>
      <c r="AY14" s="12">
        <v>3</v>
      </c>
      <c r="AZ14" s="13">
        <f t="shared" si="15"/>
        <v>100</v>
      </c>
      <c r="BA14" s="12">
        <v>2</v>
      </c>
      <c r="BB14" s="12">
        <v>2</v>
      </c>
      <c r="BC14" s="13">
        <f t="shared" si="16"/>
        <v>100</v>
      </c>
      <c r="BD14" s="12">
        <v>0</v>
      </c>
      <c r="BE14" s="12">
        <v>0</v>
      </c>
      <c r="BF14" s="13">
        <f t="shared" si="17"/>
        <v>0</v>
      </c>
      <c r="BG14" s="12">
        <v>0</v>
      </c>
      <c r="BH14" s="12">
        <v>0</v>
      </c>
      <c r="BI14" s="13">
        <f t="shared" si="18"/>
        <v>0</v>
      </c>
      <c r="BJ14" s="12">
        <v>0</v>
      </c>
      <c r="BK14" s="12">
        <v>0</v>
      </c>
      <c r="BL14" s="13">
        <f t="shared" si="19"/>
        <v>0</v>
      </c>
      <c r="BM14" s="12">
        <v>0</v>
      </c>
      <c r="BN14" s="12">
        <v>0</v>
      </c>
      <c r="BO14" s="13">
        <f t="shared" si="20"/>
        <v>0</v>
      </c>
      <c r="BP14" s="36" t="s">
        <v>362</v>
      </c>
      <c r="BQ14" s="12">
        <v>0</v>
      </c>
      <c r="BR14" s="12">
        <v>0</v>
      </c>
      <c r="BS14" s="13">
        <f t="shared" si="21"/>
        <v>0</v>
      </c>
      <c r="BT14" s="12">
        <v>0</v>
      </c>
      <c r="BU14" s="12">
        <v>0</v>
      </c>
      <c r="BV14" s="13">
        <f t="shared" si="22"/>
        <v>0</v>
      </c>
      <c r="BW14" s="12">
        <v>3</v>
      </c>
      <c r="BX14" s="12">
        <v>3</v>
      </c>
      <c r="BY14" s="13">
        <f t="shared" si="23"/>
        <v>100</v>
      </c>
      <c r="BZ14" s="12">
        <v>2</v>
      </c>
      <c r="CA14" s="12">
        <v>2</v>
      </c>
      <c r="CB14" s="13">
        <f t="shared" si="24"/>
        <v>100</v>
      </c>
      <c r="CC14" s="12">
        <v>0</v>
      </c>
      <c r="CD14" s="12">
        <v>0</v>
      </c>
      <c r="CE14" s="13">
        <f t="shared" si="25"/>
        <v>0</v>
      </c>
      <c r="CF14" s="12">
        <v>0</v>
      </c>
      <c r="CG14" s="12">
        <v>0</v>
      </c>
      <c r="CH14" s="13">
        <f t="shared" si="26"/>
        <v>0</v>
      </c>
      <c r="CI14" s="12">
        <v>0</v>
      </c>
      <c r="CJ14" s="12">
        <v>0</v>
      </c>
      <c r="CK14" s="13">
        <f t="shared" si="27"/>
        <v>0</v>
      </c>
      <c r="CL14" s="36" t="s">
        <v>362</v>
      </c>
      <c r="CM14" s="12">
        <v>0</v>
      </c>
      <c r="CN14" s="12">
        <v>0</v>
      </c>
      <c r="CO14" s="13">
        <f t="shared" si="28"/>
        <v>0</v>
      </c>
      <c r="CP14" s="12">
        <v>3</v>
      </c>
      <c r="CQ14" s="12">
        <v>3</v>
      </c>
      <c r="CR14" s="13">
        <f t="shared" si="29"/>
        <v>100</v>
      </c>
      <c r="CS14" s="12">
        <v>0</v>
      </c>
      <c r="CT14" s="12">
        <v>0</v>
      </c>
      <c r="CU14" s="13">
        <f t="shared" si="30"/>
        <v>0</v>
      </c>
      <c r="CV14" s="12">
        <v>0</v>
      </c>
      <c r="CW14" s="12">
        <v>0</v>
      </c>
      <c r="CX14" s="13">
        <f t="shared" si="31"/>
        <v>0</v>
      </c>
      <c r="CY14" s="12">
        <v>0</v>
      </c>
      <c r="CZ14" s="12">
        <v>0</v>
      </c>
      <c r="DA14" s="13">
        <f t="shared" si="32"/>
        <v>0</v>
      </c>
      <c r="DB14" s="12">
        <v>1</v>
      </c>
      <c r="DC14" s="12">
        <v>1</v>
      </c>
      <c r="DD14" s="13">
        <f t="shared" si="33"/>
        <v>100</v>
      </c>
      <c r="DE14" s="12">
        <v>0</v>
      </c>
      <c r="DF14" s="12">
        <v>0</v>
      </c>
      <c r="DG14" s="13">
        <f t="shared" si="34"/>
        <v>0</v>
      </c>
      <c r="DH14" s="36" t="s">
        <v>362</v>
      </c>
      <c r="DI14" s="12">
        <v>0</v>
      </c>
      <c r="DJ14" s="12">
        <v>0</v>
      </c>
      <c r="DK14" s="13">
        <f t="shared" si="35"/>
        <v>0</v>
      </c>
      <c r="DL14" s="12">
        <v>2</v>
      </c>
      <c r="DM14" s="12">
        <v>2</v>
      </c>
      <c r="DN14" s="13">
        <f t="shared" si="36"/>
        <v>100</v>
      </c>
      <c r="DO14" s="12">
        <v>2</v>
      </c>
      <c r="DP14" s="12">
        <v>2</v>
      </c>
      <c r="DQ14" s="13">
        <f t="shared" si="37"/>
        <v>100</v>
      </c>
      <c r="DR14" s="12">
        <v>1</v>
      </c>
      <c r="DS14" s="12">
        <v>1</v>
      </c>
      <c r="DT14" s="13">
        <f t="shared" si="38"/>
        <v>100</v>
      </c>
      <c r="DU14" s="12">
        <v>0</v>
      </c>
      <c r="DV14" s="12">
        <v>0</v>
      </c>
      <c r="DW14" s="13">
        <f t="shared" si="39"/>
        <v>0</v>
      </c>
      <c r="DX14" s="12">
        <v>0</v>
      </c>
      <c r="DY14" s="12">
        <v>0</v>
      </c>
      <c r="DZ14" s="13">
        <f t="shared" si="40"/>
        <v>0</v>
      </c>
      <c r="EA14" s="12">
        <v>0</v>
      </c>
      <c r="EB14" s="12">
        <v>0</v>
      </c>
      <c r="EC14" s="13">
        <f t="shared" si="41"/>
        <v>0</v>
      </c>
      <c r="ED14" s="36" t="s">
        <v>362</v>
      </c>
      <c r="EE14" s="12">
        <v>0</v>
      </c>
      <c r="EF14" s="12">
        <v>0</v>
      </c>
      <c r="EG14" s="13">
        <f t="shared" si="42"/>
        <v>0</v>
      </c>
      <c r="EH14" s="12">
        <v>0</v>
      </c>
      <c r="EI14" s="12">
        <v>0</v>
      </c>
      <c r="EJ14" s="13">
        <f t="shared" si="43"/>
        <v>0</v>
      </c>
      <c r="EK14" s="12">
        <v>0</v>
      </c>
      <c r="EL14" s="12">
        <v>0</v>
      </c>
      <c r="EM14" s="13">
        <f t="shared" si="44"/>
        <v>0</v>
      </c>
      <c r="EN14" s="12">
        <v>0</v>
      </c>
      <c r="EO14" s="12">
        <v>0</v>
      </c>
      <c r="EP14" s="13">
        <f t="shared" si="45"/>
        <v>0</v>
      </c>
      <c r="EQ14" s="12">
        <v>0</v>
      </c>
      <c r="ER14" s="12">
        <v>0</v>
      </c>
      <c r="ES14" s="13">
        <f t="shared" si="46"/>
        <v>0</v>
      </c>
      <c r="ET14" s="12">
        <v>4</v>
      </c>
      <c r="EU14" s="12">
        <v>4</v>
      </c>
      <c r="EV14" s="13">
        <f t="shared" si="47"/>
        <v>100</v>
      </c>
      <c r="EW14" s="12">
        <v>0</v>
      </c>
      <c r="EX14" s="12">
        <v>0</v>
      </c>
      <c r="EY14" s="13">
        <f t="shared" si="48"/>
        <v>0</v>
      </c>
    </row>
    <row r="15" spans="1:155" ht="11.25" customHeight="1">
      <c r="A15" s="36" t="s">
        <v>188</v>
      </c>
      <c r="B15" s="12">
        <v>44</v>
      </c>
      <c r="C15" s="12">
        <f t="shared" si="49"/>
        <v>35</v>
      </c>
      <c r="D15" s="12">
        <f t="shared" si="50"/>
        <v>35</v>
      </c>
      <c r="E15" s="13">
        <f t="shared" si="0"/>
        <v>100</v>
      </c>
      <c r="F15" s="12">
        <f t="shared" si="51"/>
        <v>21</v>
      </c>
      <c r="G15" s="12">
        <f t="shared" si="52"/>
        <v>21</v>
      </c>
      <c r="H15" s="13">
        <f t="shared" si="1"/>
        <v>100</v>
      </c>
      <c r="I15" s="12">
        <v>0</v>
      </c>
      <c r="J15" s="12">
        <v>0</v>
      </c>
      <c r="K15" s="13">
        <f t="shared" si="2"/>
        <v>0</v>
      </c>
      <c r="L15" s="12">
        <v>0</v>
      </c>
      <c r="M15" s="12">
        <v>0</v>
      </c>
      <c r="N15" s="13">
        <f t="shared" si="3"/>
        <v>0</v>
      </c>
      <c r="O15" s="12">
        <v>0</v>
      </c>
      <c r="P15" s="12">
        <v>0</v>
      </c>
      <c r="Q15" s="13">
        <f t="shared" si="4"/>
        <v>0</v>
      </c>
      <c r="R15" s="12">
        <v>1</v>
      </c>
      <c r="S15" s="12">
        <v>1</v>
      </c>
      <c r="T15" s="13">
        <f t="shared" si="5"/>
        <v>100</v>
      </c>
      <c r="U15" s="12">
        <v>1</v>
      </c>
      <c r="V15" s="12">
        <v>1</v>
      </c>
      <c r="W15" s="13">
        <f t="shared" si="6"/>
        <v>100</v>
      </c>
      <c r="X15" s="36" t="s">
        <v>188</v>
      </c>
      <c r="Y15" s="12">
        <v>0</v>
      </c>
      <c r="Z15" s="12">
        <v>0</v>
      </c>
      <c r="AA15" s="13">
        <f t="shared" si="7"/>
        <v>0</v>
      </c>
      <c r="AB15" s="12">
        <v>0</v>
      </c>
      <c r="AC15" s="12">
        <v>0</v>
      </c>
      <c r="AD15" s="13">
        <f t="shared" si="8"/>
        <v>0</v>
      </c>
      <c r="AE15" s="12">
        <v>0</v>
      </c>
      <c r="AF15" s="12">
        <v>0</v>
      </c>
      <c r="AG15" s="13">
        <f t="shared" si="9"/>
        <v>0</v>
      </c>
      <c r="AH15" s="12">
        <v>4</v>
      </c>
      <c r="AI15" s="12">
        <v>4</v>
      </c>
      <c r="AJ15" s="13">
        <f t="shared" si="10"/>
        <v>100</v>
      </c>
      <c r="AK15" s="12">
        <v>2</v>
      </c>
      <c r="AL15" s="12">
        <v>2</v>
      </c>
      <c r="AM15" s="13">
        <f t="shared" si="11"/>
        <v>100</v>
      </c>
      <c r="AN15" s="12">
        <v>0</v>
      </c>
      <c r="AO15" s="12">
        <v>0</v>
      </c>
      <c r="AP15" s="13">
        <f t="shared" si="12"/>
        <v>0</v>
      </c>
      <c r="AQ15" s="12">
        <v>0</v>
      </c>
      <c r="AR15" s="12">
        <v>0</v>
      </c>
      <c r="AS15" s="13">
        <f t="shared" si="13"/>
        <v>0</v>
      </c>
      <c r="AT15" s="36" t="s">
        <v>188</v>
      </c>
      <c r="AU15" s="12">
        <v>0</v>
      </c>
      <c r="AV15" s="12">
        <v>0</v>
      </c>
      <c r="AW15" s="13">
        <f t="shared" si="14"/>
        <v>0</v>
      </c>
      <c r="AX15" s="12">
        <v>0</v>
      </c>
      <c r="AY15" s="12">
        <v>0</v>
      </c>
      <c r="AZ15" s="13">
        <f t="shared" si="15"/>
        <v>0</v>
      </c>
      <c r="BA15" s="12">
        <v>1</v>
      </c>
      <c r="BB15" s="12">
        <v>1</v>
      </c>
      <c r="BC15" s="13">
        <f t="shared" si="16"/>
        <v>100</v>
      </c>
      <c r="BD15" s="12">
        <v>2</v>
      </c>
      <c r="BE15" s="12">
        <v>2</v>
      </c>
      <c r="BF15" s="13">
        <f t="shared" si="17"/>
        <v>100</v>
      </c>
      <c r="BG15" s="12">
        <v>0</v>
      </c>
      <c r="BH15" s="12">
        <v>0</v>
      </c>
      <c r="BI15" s="13">
        <f t="shared" si="18"/>
        <v>0</v>
      </c>
      <c r="BJ15" s="12">
        <v>1</v>
      </c>
      <c r="BK15" s="12">
        <v>1</v>
      </c>
      <c r="BL15" s="13">
        <f t="shared" si="19"/>
        <v>100</v>
      </c>
      <c r="BM15" s="12">
        <v>0</v>
      </c>
      <c r="BN15" s="12">
        <v>0</v>
      </c>
      <c r="BO15" s="13">
        <f t="shared" si="20"/>
        <v>0</v>
      </c>
      <c r="BP15" s="36" t="s">
        <v>188</v>
      </c>
      <c r="BQ15" s="12">
        <v>0</v>
      </c>
      <c r="BR15" s="12">
        <v>0</v>
      </c>
      <c r="BS15" s="13">
        <f t="shared" si="21"/>
        <v>0</v>
      </c>
      <c r="BT15" s="12">
        <v>0</v>
      </c>
      <c r="BU15" s="12">
        <v>0</v>
      </c>
      <c r="BV15" s="13">
        <f t="shared" si="22"/>
        <v>0</v>
      </c>
      <c r="BW15" s="12">
        <v>1</v>
      </c>
      <c r="BX15" s="12">
        <v>1</v>
      </c>
      <c r="BY15" s="13">
        <f t="shared" si="23"/>
        <v>100</v>
      </c>
      <c r="BZ15" s="12">
        <v>4</v>
      </c>
      <c r="CA15" s="12">
        <v>4</v>
      </c>
      <c r="CB15" s="13">
        <f t="shared" si="24"/>
        <v>100</v>
      </c>
      <c r="CC15" s="12">
        <v>0</v>
      </c>
      <c r="CD15" s="12">
        <v>0</v>
      </c>
      <c r="CE15" s="13">
        <f t="shared" si="25"/>
        <v>0</v>
      </c>
      <c r="CF15" s="12">
        <v>0</v>
      </c>
      <c r="CG15" s="12">
        <v>0</v>
      </c>
      <c r="CH15" s="13">
        <f t="shared" si="26"/>
        <v>0</v>
      </c>
      <c r="CI15" s="12">
        <v>0</v>
      </c>
      <c r="CJ15" s="12">
        <v>0</v>
      </c>
      <c r="CK15" s="13">
        <f t="shared" si="27"/>
        <v>0</v>
      </c>
      <c r="CL15" s="36" t="s">
        <v>188</v>
      </c>
      <c r="CM15" s="12">
        <v>0</v>
      </c>
      <c r="CN15" s="12">
        <v>0</v>
      </c>
      <c r="CO15" s="13">
        <f t="shared" si="28"/>
        <v>0</v>
      </c>
      <c r="CP15" s="12">
        <v>4</v>
      </c>
      <c r="CQ15" s="12">
        <v>4</v>
      </c>
      <c r="CR15" s="13">
        <f t="shared" si="29"/>
        <v>100</v>
      </c>
      <c r="CS15" s="12">
        <v>0</v>
      </c>
      <c r="CT15" s="12">
        <v>0</v>
      </c>
      <c r="CU15" s="13">
        <f t="shared" si="30"/>
        <v>0</v>
      </c>
      <c r="CV15" s="12">
        <v>0</v>
      </c>
      <c r="CW15" s="12">
        <v>0</v>
      </c>
      <c r="CX15" s="13">
        <f t="shared" si="31"/>
        <v>0</v>
      </c>
      <c r="CY15" s="12">
        <v>10</v>
      </c>
      <c r="CZ15" s="12">
        <v>10</v>
      </c>
      <c r="DA15" s="13">
        <f t="shared" si="32"/>
        <v>100</v>
      </c>
      <c r="DB15" s="12">
        <v>0</v>
      </c>
      <c r="DC15" s="12">
        <v>0</v>
      </c>
      <c r="DD15" s="13">
        <f t="shared" si="33"/>
        <v>0</v>
      </c>
      <c r="DE15" s="12">
        <v>0</v>
      </c>
      <c r="DF15" s="12">
        <v>0</v>
      </c>
      <c r="DG15" s="13">
        <f t="shared" si="34"/>
        <v>0</v>
      </c>
      <c r="DH15" s="36" t="s">
        <v>188</v>
      </c>
      <c r="DI15" s="12">
        <v>0</v>
      </c>
      <c r="DJ15" s="12">
        <v>0</v>
      </c>
      <c r="DK15" s="13">
        <f t="shared" si="35"/>
        <v>0</v>
      </c>
      <c r="DL15" s="12">
        <v>2</v>
      </c>
      <c r="DM15" s="12">
        <v>2</v>
      </c>
      <c r="DN15" s="13">
        <f t="shared" si="36"/>
        <v>100</v>
      </c>
      <c r="DO15" s="12">
        <v>2</v>
      </c>
      <c r="DP15" s="12">
        <v>2</v>
      </c>
      <c r="DQ15" s="13">
        <f t="shared" si="37"/>
        <v>100</v>
      </c>
      <c r="DR15" s="12">
        <v>0</v>
      </c>
      <c r="DS15" s="12">
        <v>0</v>
      </c>
      <c r="DT15" s="13">
        <f t="shared" si="38"/>
        <v>0</v>
      </c>
      <c r="DU15" s="12">
        <v>0</v>
      </c>
      <c r="DV15" s="12">
        <v>0</v>
      </c>
      <c r="DW15" s="13">
        <f t="shared" si="39"/>
        <v>0</v>
      </c>
      <c r="DX15" s="12">
        <v>0</v>
      </c>
      <c r="DY15" s="12">
        <v>0</v>
      </c>
      <c r="DZ15" s="13">
        <f t="shared" si="40"/>
        <v>0</v>
      </c>
      <c r="EA15" s="12">
        <v>0</v>
      </c>
      <c r="EB15" s="12">
        <v>0</v>
      </c>
      <c r="EC15" s="13">
        <f t="shared" si="41"/>
        <v>0</v>
      </c>
      <c r="ED15" s="36" t="s">
        <v>188</v>
      </c>
      <c r="EE15" s="12">
        <v>0</v>
      </c>
      <c r="EF15" s="12">
        <v>0</v>
      </c>
      <c r="EG15" s="13">
        <f t="shared" si="42"/>
        <v>0</v>
      </c>
      <c r="EH15" s="12">
        <v>0</v>
      </c>
      <c r="EI15" s="12">
        <v>0</v>
      </c>
      <c r="EJ15" s="13">
        <f t="shared" si="43"/>
        <v>0</v>
      </c>
      <c r="EK15" s="12">
        <v>0</v>
      </c>
      <c r="EL15" s="12">
        <v>0</v>
      </c>
      <c r="EM15" s="13">
        <f t="shared" si="44"/>
        <v>0</v>
      </c>
      <c r="EN15" s="12">
        <v>0</v>
      </c>
      <c r="EO15" s="12">
        <v>0</v>
      </c>
      <c r="EP15" s="13">
        <f t="shared" si="45"/>
        <v>0</v>
      </c>
      <c r="EQ15" s="12">
        <v>0</v>
      </c>
      <c r="ER15" s="12">
        <v>0</v>
      </c>
      <c r="ES15" s="13">
        <f t="shared" si="46"/>
        <v>0</v>
      </c>
      <c r="ET15" s="12">
        <v>0</v>
      </c>
      <c r="EU15" s="12">
        <v>0</v>
      </c>
      <c r="EV15" s="13">
        <f t="shared" si="47"/>
        <v>0</v>
      </c>
      <c r="EW15" s="12">
        <v>0</v>
      </c>
      <c r="EX15" s="12">
        <v>0</v>
      </c>
      <c r="EY15" s="13">
        <f t="shared" si="48"/>
        <v>0</v>
      </c>
    </row>
    <row r="16" spans="1:155" ht="11.25" customHeight="1">
      <c r="A16" s="36" t="s">
        <v>189</v>
      </c>
      <c r="B16" s="12">
        <v>21</v>
      </c>
      <c r="C16" s="12">
        <f t="shared" si="49"/>
        <v>30</v>
      </c>
      <c r="D16" s="12">
        <f t="shared" si="50"/>
        <v>26</v>
      </c>
      <c r="E16" s="13">
        <f t="shared" si="0"/>
        <v>86.66666666666667</v>
      </c>
      <c r="F16" s="12">
        <f t="shared" si="51"/>
        <v>19</v>
      </c>
      <c r="G16" s="12">
        <f t="shared" si="52"/>
        <v>18</v>
      </c>
      <c r="H16" s="13">
        <f t="shared" si="1"/>
        <v>94.73684210526315</v>
      </c>
      <c r="I16" s="12">
        <v>2</v>
      </c>
      <c r="J16" s="12">
        <v>2</v>
      </c>
      <c r="K16" s="13">
        <f t="shared" si="2"/>
        <v>100</v>
      </c>
      <c r="L16" s="12">
        <v>2</v>
      </c>
      <c r="M16" s="12">
        <v>1</v>
      </c>
      <c r="N16" s="13">
        <f t="shared" si="3"/>
        <v>50</v>
      </c>
      <c r="O16" s="12">
        <v>0</v>
      </c>
      <c r="P16" s="12">
        <v>0</v>
      </c>
      <c r="Q16" s="13">
        <f t="shared" si="4"/>
        <v>0</v>
      </c>
      <c r="R16" s="12">
        <v>0</v>
      </c>
      <c r="S16" s="12">
        <v>0</v>
      </c>
      <c r="T16" s="13">
        <f t="shared" si="5"/>
        <v>0</v>
      </c>
      <c r="U16" s="12">
        <v>4</v>
      </c>
      <c r="V16" s="12">
        <v>4</v>
      </c>
      <c r="W16" s="13">
        <f t="shared" si="6"/>
        <v>100</v>
      </c>
      <c r="X16" s="36" t="s">
        <v>189</v>
      </c>
      <c r="Y16" s="12">
        <v>0</v>
      </c>
      <c r="Z16" s="12">
        <v>0</v>
      </c>
      <c r="AA16" s="13">
        <f t="shared" si="7"/>
        <v>0</v>
      </c>
      <c r="AB16" s="12">
        <v>0</v>
      </c>
      <c r="AC16" s="12">
        <v>0</v>
      </c>
      <c r="AD16" s="13">
        <f t="shared" si="8"/>
        <v>0</v>
      </c>
      <c r="AE16" s="12">
        <v>0</v>
      </c>
      <c r="AF16" s="12">
        <v>0</v>
      </c>
      <c r="AG16" s="13">
        <f t="shared" si="9"/>
        <v>0</v>
      </c>
      <c r="AH16" s="12">
        <v>0</v>
      </c>
      <c r="AI16" s="12">
        <v>0</v>
      </c>
      <c r="AJ16" s="13">
        <f t="shared" si="10"/>
        <v>0</v>
      </c>
      <c r="AK16" s="12">
        <v>2</v>
      </c>
      <c r="AL16" s="12">
        <v>2</v>
      </c>
      <c r="AM16" s="13">
        <f t="shared" si="11"/>
        <v>100</v>
      </c>
      <c r="AN16" s="12">
        <v>0</v>
      </c>
      <c r="AO16" s="12">
        <v>0</v>
      </c>
      <c r="AP16" s="13">
        <f t="shared" si="12"/>
        <v>0</v>
      </c>
      <c r="AQ16" s="12">
        <v>0</v>
      </c>
      <c r="AR16" s="12">
        <v>0</v>
      </c>
      <c r="AS16" s="13">
        <f t="shared" si="13"/>
        <v>0</v>
      </c>
      <c r="AT16" s="36" t="s">
        <v>189</v>
      </c>
      <c r="AU16" s="12">
        <v>0</v>
      </c>
      <c r="AV16" s="12">
        <v>0</v>
      </c>
      <c r="AW16" s="13">
        <f t="shared" si="14"/>
        <v>0</v>
      </c>
      <c r="AX16" s="12">
        <v>3</v>
      </c>
      <c r="AY16" s="12">
        <v>3</v>
      </c>
      <c r="AZ16" s="13">
        <f t="shared" si="15"/>
        <v>100</v>
      </c>
      <c r="BA16" s="12">
        <v>0</v>
      </c>
      <c r="BB16" s="12">
        <v>0</v>
      </c>
      <c r="BC16" s="13">
        <f t="shared" si="16"/>
        <v>0</v>
      </c>
      <c r="BD16" s="12">
        <v>0</v>
      </c>
      <c r="BE16" s="12">
        <v>0</v>
      </c>
      <c r="BF16" s="13">
        <f t="shared" si="17"/>
        <v>0</v>
      </c>
      <c r="BG16" s="12">
        <v>0</v>
      </c>
      <c r="BH16" s="12">
        <v>0</v>
      </c>
      <c r="BI16" s="13">
        <f t="shared" si="18"/>
        <v>0</v>
      </c>
      <c r="BJ16" s="12">
        <v>0</v>
      </c>
      <c r="BK16" s="12">
        <v>0</v>
      </c>
      <c r="BL16" s="13">
        <f t="shared" si="19"/>
        <v>0</v>
      </c>
      <c r="BM16" s="12">
        <v>0</v>
      </c>
      <c r="BN16" s="12">
        <v>0</v>
      </c>
      <c r="BO16" s="13">
        <f t="shared" si="20"/>
        <v>0</v>
      </c>
      <c r="BP16" s="36" t="s">
        <v>189</v>
      </c>
      <c r="BQ16" s="12">
        <v>0</v>
      </c>
      <c r="BR16" s="12">
        <v>0</v>
      </c>
      <c r="BS16" s="13">
        <f t="shared" si="21"/>
        <v>0</v>
      </c>
      <c r="BT16" s="12">
        <v>0</v>
      </c>
      <c r="BU16" s="12">
        <v>0</v>
      </c>
      <c r="BV16" s="13">
        <f t="shared" si="22"/>
        <v>0</v>
      </c>
      <c r="BW16" s="12">
        <v>4</v>
      </c>
      <c r="BX16" s="12">
        <v>4</v>
      </c>
      <c r="BY16" s="13">
        <f t="shared" si="23"/>
        <v>100</v>
      </c>
      <c r="BZ16" s="12">
        <v>1</v>
      </c>
      <c r="CA16" s="12">
        <v>1</v>
      </c>
      <c r="CB16" s="13">
        <f t="shared" si="24"/>
        <v>100</v>
      </c>
      <c r="CC16" s="12">
        <v>0</v>
      </c>
      <c r="CD16" s="12">
        <v>0</v>
      </c>
      <c r="CE16" s="13">
        <f t="shared" si="25"/>
        <v>0</v>
      </c>
      <c r="CF16" s="12">
        <v>0</v>
      </c>
      <c r="CG16" s="12">
        <v>0</v>
      </c>
      <c r="CH16" s="13">
        <f t="shared" si="26"/>
        <v>0</v>
      </c>
      <c r="CI16" s="12">
        <v>0</v>
      </c>
      <c r="CJ16" s="12">
        <v>0</v>
      </c>
      <c r="CK16" s="13">
        <f t="shared" si="27"/>
        <v>0</v>
      </c>
      <c r="CL16" s="36" t="s">
        <v>189</v>
      </c>
      <c r="CM16" s="12">
        <v>0</v>
      </c>
      <c r="CN16" s="12">
        <v>0</v>
      </c>
      <c r="CO16" s="13">
        <f t="shared" si="28"/>
        <v>0</v>
      </c>
      <c r="CP16" s="12">
        <v>1</v>
      </c>
      <c r="CQ16" s="12">
        <v>1</v>
      </c>
      <c r="CR16" s="13">
        <f t="shared" si="29"/>
        <v>100</v>
      </c>
      <c r="CS16" s="12">
        <v>0</v>
      </c>
      <c r="CT16" s="12">
        <v>0</v>
      </c>
      <c r="CU16" s="13">
        <f t="shared" si="30"/>
        <v>0</v>
      </c>
      <c r="CV16" s="12">
        <v>0</v>
      </c>
      <c r="CW16" s="12">
        <v>0</v>
      </c>
      <c r="CX16" s="13">
        <f t="shared" si="31"/>
        <v>0</v>
      </c>
      <c r="CY16" s="12">
        <v>1</v>
      </c>
      <c r="CZ16" s="12">
        <v>1</v>
      </c>
      <c r="DA16" s="13">
        <f t="shared" si="32"/>
        <v>100</v>
      </c>
      <c r="DB16" s="12">
        <v>0</v>
      </c>
      <c r="DC16" s="12">
        <v>0</v>
      </c>
      <c r="DD16" s="13">
        <f t="shared" si="33"/>
        <v>0</v>
      </c>
      <c r="DE16" s="12">
        <v>0</v>
      </c>
      <c r="DF16" s="12">
        <v>0</v>
      </c>
      <c r="DG16" s="13">
        <f t="shared" si="34"/>
        <v>0</v>
      </c>
      <c r="DH16" s="36" t="s">
        <v>189</v>
      </c>
      <c r="DI16" s="12">
        <v>0</v>
      </c>
      <c r="DJ16" s="12">
        <v>0</v>
      </c>
      <c r="DK16" s="13">
        <f t="shared" si="35"/>
        <v>0</v>
      </c>
      <c r="DL16" s="12">
        <v>2</v>
      </c>
      <c r="DM16" s="12">
        <v>1</v>
      </c>
      <c r="DN16" s="13">
        <f t="shared" si="36"/>
        <v>50</v>
      </c>
      <c r="DO16" s="12">
        <v>5</v>
      </c>
      <c r="DP16" s="12">
        <v>4</v>
      </c>
      <c r="DQ16" s="13">
        <f t="shared" si="37"/>
        <v>80</v>
      </c>
      <c r="DR16" s="12">
        <v>0</v>
      </c>
      <c r="DS16" s="12">
        <v>0</v>
      </c>
      <c r="DT16" s="13">
        <f t="shared" si="38"/>
        <v>0</v>
      </c>
      <c r="DU16" s="12">
        <v>0</v>
      </c>
      <c r="DV16" s="12">
        <v>0</v>
      </c>
      <c r="DW16" s="13">
        <f t="shared" si="39"/>
        <v>0</v>
      </c>
      <c r="DX16" s="12">
        <v>0</v>
      </c>
      <c r="DY16" s="12">
        <v>0</v>
      </c>
      <c r="DZ16" s="13">
        <f t="shared" si="40"/>
        <v>0</v>
      </c>
      <c r="EA16" s="12">
        <v>0</v>
      </c>
      <c r="EB16" s="12">
        <v>0</v>
      </c>
      <c r="EC16" s="13">
        <f t="shared" si="41"/>
        <v>0</v>
      </c>
      <c r="ED16" s="36" t="s">
        <v>189</v>
      </c>
      <c r="EE16" s="12">
        <v>0</v>
      </c>
      <c r="EF16" s="12">
        <v>0</v>
      </c>
      <c r="EG16" s="13">
        <f t="shared" si="42"/>
        <v>0</v>
      </c>
      <c r="EH16" s="12">
        <v>0</v>
      </c>
      <c r="EI16" s="12">
        <v>0</v>
      </c>
      <c r="EJ16" s="13">
        <f t="shared" si="43"/>
        <v>0</v>
      </c>
      <c r="EK16" s="12">
        <v>0</v>
      </c>
      <c r="EL16" s="12">
        <v>0</v>
      </c>
      <c r="EM16" s="13">
        <f t="shared" si="44"/>
        <v>0</v>
      </c>
      <c r="EN16" s="12">
        <v>0</v>
      </c>
      <c r="EO16" s="12">
        <v>0</v>
      </c>
      <c r="EP16" s="13">
        <f t="shared" si="45"/>
        <v>0</v>
      </c>
      <c r="EQ16" s="12">
        <v>0</v>
      </c>
      <c r="ER16" s="12">
        <v>0</v>
      </c>
      <c r="ES16" s="13">
        <f t="shared" si="46"/>
        <v>0</v>
      </c>
      <c r="ET16" s="12">
        <v>3</v>
      </c>
      <c r="EU16" s="12">
        <v>2</v>
      </c>
      <c r="EV16" s="13">
        <f t="shared" si="47"/>
        <v>66.66666666666666</v>
      </c>
      <c r="EW16" s="12">
        <v>0</v>
      </c>
      <c r="EX16" s="12">
        <v>0</v>
      </c>
      <c r="EY16" s="13">
        <f t="shared" si="48"/>
        <v>0</v>
      </c>
    </row>
    <row r="17" spans="1:155" ht="11.25" customHeight="1">
      <c r="A17" s="36" t="s">
        <v>190</v>
      </c>
      <c r="B17" s="12">
        <v>89</v>
      </c>
      <c r="C17" s="12">
        <f t="shared" si="49"/>
        <v>122</v>
      </c>
      <c r="D17" s="12">
        <f t="shared" si="50"/>
        <v>122</v>
      </c>
      <c r="E17" s="13">
        <f t="shared" si="0"/>
        <v>100</v>
      </c>
      <c r="F17" s="12">
        <f t="shared" si="51"/>
        <v>88</v>
      </c>
      <c r="G17" s="12">
        <f t="shared" si="52"/>
        <v>88</v>
      </c>
      <c r="H17" s="13">
        <f t="shared" si="1"/>
        <v>100</v>
      </c>
      <c r="I17" s="12">
        <v>9</v>
      </c>
      <c r="J17" s="12">
        <v>9</v>
      </c>
      <c r="K17" s="13">
        <f t="shared" si="2"/>
        <v>100</v>
      </c>
      <c r="L17" s="12">
        <v>2</v>
      </c>
      <c r="M17" s="12">
        <v>2</v>
      </c>
      <c r="N17" s="13">
        <f t="shared" si="3"/>
        <v>100</v>
      </c>
      <c r="O17" s="12">
        <v>0</v>
      </c>
      <c r="P17" s="12">
        <v>0</v>
      </c>
      <c r="Q17" s="13">
        <f t="shared" si="4"/>
        <v>0</v>
      </c>
      <c r="R17" s="12">
        <v>4</v>
      </c>
      <c r="S17" s="12">
        <v>4</v>
      </c>
      <c r="T17" s="13">
        <f t="shared" si="5"/>
        <v>100</v>
      </c>
      <c r="U17" s="12">
        <v>7</v>
      </c>
      <c r="V17" s="12">
        <v>7</v>
      </c>
      <c r="W17" s="13">
        <f t="shared" si="6"/>
        <v>100</v>
      </c>
      <c r="X17" s="36" t="s">
        <v>190</v>
      </c>
      <c r="Y17" s="12">
        <v>6</v>
      </c>
      <c r="Z17" s="12">
        <v>6</v>
      </c>
      <c r="AA17" s="13">
        <f t="shared" si="7"/>
        <v>100</v>
      </c>
      <c r="AB17" s="12">
        <v>1</v>
      </c>
      <c r="AC17" s="12">
        <v>1</v>
      </c>
      <c r="AD17" s="13">
        <f t="shared" si="8"/>
        <v>100</v>
      </c>
      <c r="AE17" s="12">
        <v>1</v>
      </c>
      <c r="AF17" s="12">
        <v>1</v>
      </c>
      <c r="AG17" s="13">
        <f t="shared" si="9"/>
        <v>100</v>
      </c>
      <c r="AH17" s="12">
        <v>6</v>
      </c>
      <c r="AI17" s="12">
        <v>6</v>
      </c>
      <c r="AJ17" s="13">
        <f t="shared" si="10"/>
        <v>100</v>
      </c>
      <c r="AK17" s="12">
        <v>3</v>
      </c>
      <c r="AL17" s="12">
        <v>3</v>
      </c>
      <c r="AM17" s="13">
        <f t="shared" si="11"/>
        <v>100</v>
      </c>
      <c r="AN17" s="12">
        <v>0</v>
      </c>
      <c r="AO17" s="12">
        <v>0</v>
      </c>
      <c r="AP17" s="13">
        <f t="shared" si="12"/>
        <v>0</v>
      </c>
      <c r="AQ17" s="12">
        <v>0</v>
      </c>
      <c r="AR17" s="12">
        <v>0</v>
      </c>
      <c r="AS17" s="13">
        <f t="shared" si="13"/>
        <v>0</v>
      </c>
      <c r="AT17" s="36" t="s">
        <v>190</v>
      </c>
      <c r="AU17" s="12">
        <v>0</v>
      </c>
      <c r="AV17" s="12">
        <v>0</v>
      </c>
      <c r="AW17" s="13">
        <f t="shared" si="14"/>
        <v>0</v>
      </c>
      <c r="AX17" s="12">
        <v>14</v>
      </c>
      <c r="AY17" s="12">
        <v>14</v>
      </c>
      <c r="AZ17" s="13">
        <f t="shared" si="15"/>
        <v>100</v>
      </c>
      <c r="BA17" s="12">
        <v>5</v>
      </c>
      <c r="BB17" s="12">
        <v>5</v>
      </c>
      <c r="BC17" s="13">
        <f t="shared" si="16"/>
        <v>100</v>
      </c>
      <c r="BD17" s="12">
        <v>0</v>
      </c>
      <c r="BE17" s="12">
        <v>0</v>
      </c>
      <c r="BF17" s="13">
        <f t="shared" si="17"/>
        <v>0</v>
      </c>
      <c r="BG17" s="12">
        <v>0</v>
      </c>
      <c r="BH17" s="12">
        <v>0</v>
      </c>
      <c r="BI17" s="13">
        <f t="shared" si="18"/>
        <v>0</v>
      </c>
      <c r="BJ17" s="12">
        <v>0</v>
      </c>
      <c r="BK17" s="12">
        <v>0</v>
      </c>
      <c r="BL17" s="13">
        <f t="shared" si="19"/>
        <v>0</v>
      </c>
      <c r="BM17" s="12">
        <v>0</v>
      </c>
      <c r="BN17" s="12">
        <v>0</v>
      </c>
      <c r="BO17" s="13">
        <f t="shared" si="20"/>
        <v>0</v>
      </c>
      <c r="BP17" s="36" t="s">
        <v>190</v>
      </c>
      <c r="BQ17" s="12">
        <v>0</v>
      </c>
      <c r="BR17" s="12">
        <v>0</v>
      </c>
      <c r="BS17" s="13">
        <f t="shared" si="21"/>
        <v>0</v>
      </c>
      <c r="BT17" s="12">
        <v>0</v>
      </c>
      <c r="BU17" s="12">
        <v>0</v>
      </c>
      <c r="BV17" s="13">
        <f t="shared" si="22"/>
        <v>0</v>
      </c>
      <c r="BW17" s="12">
        <v>18</v>
      </c>
      <c r="BX17" s="12">
        <v>18</v>
      </c>
      <c r="BY17" s="13">
        <f t="shared" si="23"/>
        <v>100</v>
      </c>
      <c r="BZ17" s="12">
        <v>4</v>
      </c>
      <c r="CA17" s="12">
        <v>4</v>
      </c>
      <c r="CB17" s="13">
        <f t="shared" si="24"/>
        <v>100</v>
      </c>
      <c r="CC17" s="12">
        <v>0</v>
      </c>
      <c r="CD17" s="12">
        <v>0</v>
      </c>
      <c r="CE17" s="13">
        <f t="shared" si="25"/>
        <v>0</v>
      </c>
      <c r="CF17" s="12">
        <v>0</v>
      </c>
      <c r="CG17" s="12">
        <v>0</v>
      </c>
      <c r="CH17" s="13">
        <f t="shared" si="26"/>
        <v>0</v>
      </c>
      <c r="CI17" s="12">
        <v>0</v>
      </c>
      <c r="CJ17" s="12">
        <v>0</v>
      </c>
      <c r="CK17" s="13">
        <f t="shared" si="27"/>
        <v>0</v>
      </c>
      <c r="CL17" s="36" t="s">
        <v>190</v>
      </c>
      <c r="CM17" s="12">
        <v>0</v>
      </c>
      <c r="CN17" s="12">
        <v>0</v>
      </c>
      <c r="CO17" s="13">
        <f t="shared" si="28"/>
        <v>0</v>
      </c>
      <c r="CP17" s="12">
        <v>8</v>
      </c>
      <c r="CQ17" s="12">
        <v>8</v>
      </c>
      <c r="CR17" s="13">
        <f t="shared" si="29"/>
        <v>100</v>
      </c>
      <c r="CS17" s="12">
        <v>0</v>
      </c>
      <c r="CT17" s="12">
        <v>0</v>
      </c>
      <c r="CU17" s="13">
        <f t="shared" si="30"/>
        <v>0</v>
      </c>
      <c r="CV17" s="12">
        <v>0</v>
      </c>
      <c r="CW17" s="12">
        <v>0</v>
      </c>
      <c r="CX17" s="13">
        <f t="shared" si="31"/>
        <v>0</v>
      </c>
      <c r="CY17" s="12">
        <v>10</v>
      </c>
      <c r="CZ17" s="12">
        <v>10</v>
      </c>
      <c r="DA17" s="13">
        <f t="shared" si="32"/>
        <v>100</v>
      </c>
      <c r="DB17" s="12">
        <v>1</v>
      </c>
      <c r="DC17" s="12">
        <v>1</v>
      </c>
      <c r="DD17" s="13">
        <f t="shared" si="33"/>
        <v>100</v>
      </c>
      <c r="DE17" s="12">
        <v>0</v>
      </c>
      <c r="DF17" s="12">
        <v>0</v>
      </c>
      <c r="DG17" s="13">
        <f t="shared" si="34"/>
        <v>0</v>
      </c>
      <c r="DH17" s="36" t="s">
        <v>190</v>
      </c>
      <c r="DI17" s="12">
        <v>0</v>
      </c>
      <c r="DJ17" s="12">
        <v>0</v>
      </c>
      <c r="DK17" s="13">
        <f t="shared" si="35"/>
        <v>0</v>
      </c>
      <c r="DL17" s="12">
        <v>13</v>
      </c>
      <c r="DM17" s="12">
        <v>13</v>
      </c>
      <c r="DN17" s="13">
        <f t="shared" si="36"/>
        <v>100</v>
      </c>
      <c r="DO17" s="12">
        <v>5</v>
      </c>
      <c r="DP17" s="12">
        <v>5</v>
      </c>
      <c r="DQ17" s="13">
        <f t="shared" si="37"/>
        <v>100</v>
      </c>
      <c r="DR17" s="12">
        <v>0</v>
      </c>
      <c r="DS17" s="12">
        <v>0</v>
      </c>
      <c r="DT17" s="13">
        <f t="shared" si="38"/>
        <v>0</v>
      </c>
      <c r="DU17" s="12">
        <v>0</v>
      </c>
      <c r="DV17" s="12">
        <v>0</v>
      </c>
      <c r="DW17" s="13">
        <f t="shared" si="39"/>
        <v>0</v>
      </c>
      <c r="DX17" s="12">
        <v>3</v>
      </c>
      <c r="DY17" s="12">
        <v>3</v>
      </c>
      <c r="DZ17" s="13">
        <f t="shared" si="40"/>
        <v>100</v>
      </c>
      <c r="EA17" s="12">
        <v>0</v>
      </c>
      <c r="EB17" s="12">
        <v>0</v>
      </c>
      <c r="EC17" s="13">
        <f t="shared" si="41"/>
        <v>0</v>
      </c>
      <c r="ED17" s="36" t="s">
        <v>190</v>
      </c>
      <c r="EE17" s="12">
        <v>0</v>
      </c>
      <c r="EF17" s="12">
        <v>0</v>
      </c>
      <c r="EG17" s="13">
        <f t="shared" si="42"/>
        <v>0</v>
      </c>
      <c r="EH17" s="12">
        <v>0</v>
      </c>
      <c r="EI17" s="12">
        <v>0</v>
      </c>
      <c r="EJ17" s="13">
        <f t="shared" si="43"/>
        <v>0</v>
      </c>
      <c r="EK17" s="12">
        <v>0</v>
      </c>
      <c r="EL17" s="12">
        <v>0</v>
      </c>
      <c r="EM17" s="13">
        <f t="shared" si="44"/>
        <v>0</v>
      </c>
      <c r="EN17" s="12">
        <v>0</v>
      </c>
      <c r="EO17" s="12">
        <v>0</v>
      </c>
      <c r="EP17" s="13">
        <f t="shared" si="45"/>
        <v>0</v>
      </c>
      <c r="EQ17" s="12">
        <v>0</v>
      </c>
      <c r="ER17" s="12">
        <v>0</v>
      </c>
      <c r="ES17" s="13">
        <f t="shared" si="46"/>
        <v>0</v>
      </c>
      <c r="ET17" s="12">
        <v>2</v>
      </c>
      <c r="EU17" s="12">
        <v>2</v>
      </c>
      <c r="EV17" s="13">
        <f t="shared" si="47"/>
        <v>100</v>
      </c>
      <c r="EW17" s="12">
        <v>0</v>
      </c>
      <c r="EX17" s="12">
        <v>0</v>
      </c>
      <c r="EY17" s="13">
        <f t="shared" si="48"/>
        <v>0</v>
      </c>
    </row>
    <row r="18" spans="1:155" ht="11.25" customHeight="1">
      <c r="A18" s="36" t="s">
        <v>363</v>
      </c>
      <c r="B18" s="12">
        <v>26</v>
      </c>
      <c r="C18" s="12">
        <f t="shared" si="49"/>
        <v>55</v>
      </c>
      <c r="D18" s="12">
        <f t="shared" si="50"/>
        <v>55</v>
      </c>
      <c r="E18" s="13">
        <f t="shared" si="0"/>
        <v>100</v>
      </c>
      <c r="F18" s="12">
        <f t="shared" si="51"/>
        <v>38</v>
      </c>
      <c r="G18" s="12">
        <f t="shared" si="52"/>
        <v>38</v>
      </c>
      <c r="H18" s="13">
        <f t="shared" si="1"/>
        <v>100</v>
      </c>
      <c r="I18" s="12">
        <v>5</v>
      </c>
      <c r="J18" s="12">
        <v>5</v>
      </c>
      <c r="K18" s="13">
        <f t="shared" si="2"/>
        <v>100</v>
      </c>
      <c r="L18" s="12">
        <v>0</v>
      </c>
      <c r="M18" s="12">
        <v>0</v>
      </c>
      <c r="N18" s="13">
        <f t="shared" si="3"/>
        <v>0</v>
      </c>
      <c r="O18" s="12">
        <v>0</v>
      </c>
      <c r="P18" s="12">
        <v>0</v>
      </c>
      <c r="Q18" s="13">
        <f t="shared" si="4"/>
        <v>0</v>
      </c>
      <c r="R18" s="12">
        <v>1</v>
      </c>
      <c r="S18" s="12">
        <v>1</v>
      </c>
      <c r="T18" s="13">
        <f t="shared" si="5"/>
        <v>100</v>
      </c>
      <c r="U18" s="12">
        <v>2</v>
      </c>
      <c r="V18" s="12">
        <v>2</v>
      </c>
      <c r="W18" s="13">
        <f t="shared" si="6"/>
        <v>100</v>
      </c>
      <c r="X18" s="36" t="s">
        <v>363</v>
      </c>
      <c r="Y18" s="12">
        <v>0</v>
      </c>
      <c r="Z18" s="12">
        <v>0</v>
      </c>
      <c r="AA18" s="13">
        <f t="shared" si="7"/>
        <v>0</v>
      </c>
      <c r="AB18" s="12">
        <v>0</v>
      </c>
      <c r="AC18" s="12">
        <v>0</v>
      </c>
      <c r="AD18" s="13">
        <f t="shared" si="8"/>
        <v>0</v>
      </c>
      <c r="AE18" s="12">
        <v>0</v>
      </c>
      <c r="AF18" s="12">
        <v>0</v>
      </c>
      <c r="AG18" s="13">
        <f t="shared" si="9"/>
        <v>0</v>
      </c>
      <c r="AH18" s="12">
        <v>6</v>
      </c>
      <c r="AI18" s="12">
        <v>6</v>
      </c>
      <c r="AJ18" s="13">
        <f t="shared" si="10"/>
        <v>100</v>
      </c>
      <c r="AK18" s="12">
        <v>4</v>
      </c>
      <c r="AL18" s="12">
        <v>4</v>
      </c>
      <c r="AM18" s="13">
        <f t="shared" si="11"/>
        <v>100</v>
      </c>
      <c r="AN18" s="12">
        <v>0</v>
      </c>
      <c r="AO18" s="12">
        <v>0</v>
      </c>
      <c r="AP18" s="13">
        <f t="shared" si="12"/>
        <v>0</v>
      </c>
      <c r="AQ18" s="12">
        <v>0</v>
      </c>
      <c r="AR18" s="12">
        <v>0</v>
      </c>
      <c r="AS18" s="13">
        <f t="shared" si="13"/>
        <v>0</v>
      </c>
      <c r="AT18" s="36" t="s">
        <v>363</v>
      </c>
      <c r="AU18" s="12">
        <v>0</v>
      </c>
      <c r="AV18" s="12">
        <v>0</v>
      </c>
      <c r="AW18" s="13">
        <f t="shared" si="14"/>
        <v>0</v>
      </c>
      <c r="AX18" s="12">
        <v>4</v>
      </c>
      <c r="AY18" s="12">
        <v>4</v>
      </c>
      <c r="AZ18" s="13">
        <f t="shared" si="15"/>
        <v>100</v>
      </c>
      <c r="BA18" s="12">
        <v>2</v>
      </c>
      <c r="BB18" s="12">
        <v>2</v>
      </c>
      <c r="BC18" s="13">
        <f t="shared" si="16"/>
        <v>100</v>
      </c>
      <c r="BD18" s="12">
        <v>0</v>
      </c>
      <c r="BE18" s="12">
        <v>0</v>
      </c>
      <c r="BF18" s="13">
        <f t="shared" si="17"/>
        <v>0</v>
      </c>
      <c r="BG18" s="12">
        <v>0</v>
      </c>
      <c r="BH18" s="12">
        <v>0</v>
      </c>
      <c r="BI18" s="13">
        <f t="shared" si="18"/>
        <v>0</v>
      </c>
      <c r="BJ18" s="12">
        <v>1</v>
      </c>
      <c r="BK18" s="12">
        <v>1</v>
      </c>
      <c r="BL18" s="13">
        <f t="shared" si="19"/>
        <v>100</v>
      </c>
      <c r="BM18" s="12">
        <v>0</v>
      </c>
      <c r="BN18" s="12">
        <v>0</v>
      </c>
      <c r="BO18" s="13">
        <f t="shared" si="20"/>
        <v>0</v>
      </c>
      <c r="BP18" s="36" t="s">
        <v>363</v>
      </c>
      <c r="BQ18" s="12">
        <v>0</v>
      </c>
      <c r="BR18" s="12">
        <v>0</v>
      </c>
      <c r="BS18" s="13">
        <f t="shared" si="21"/>
        <v>0</v>
      </c>
      <c r="BT18" s="12">
        <v>0</v>
      </c>
      <c r="BU18" s="12">
        <v>0</v>
      </c>
      <c r="BV18" s="13">
        <f t="shared" si="22"/>
        <v>0</v>
      </c>
      <c r="BW18" s="12">
        <v>7</v>
      </c>
      <c r="BX18" s="12">
        <v>7</v>
      </c>
      <c r="BY18" s="13">
        <f t="shared" si="23"/>
        <v>100</v>
      </c>
      <c r="BZ18" s="12">
        <v>3</v>
      </c>
      <c r="CA18" s="12">
        <v>3</v>
      </c>
      <c r="CB18" s="13">
        <f t="shared" si="24"/>
        <v>100</v>
      </c>
      <c r="CC18" s="12">
        <v>0</v>
      </c>
      <c r="CD18" s="12">
        <v>0</v>
      </c>
      <c r="CE18" s="13">
        <f t="shared" si="25"/>
        <v>0</v>
      </c>
      <c r="CF18" s="12">
        <v>0</v>
      </c>
      <c r="CG18" s="12">
        <v>0</v>
      </c>
      <c r="CH18" s="13">
        <f t="shared" si="26"/>
        <v>0</v>
      </c>
      <c r="CI18" s="12">
        <v>0</v>
      </c>
      <c r="CJ18" s="12">
        <v>0</v>
      </c>
      <c r="CK18" s="13">
        <f t="shared" si="27"/>
        <v>0</v>
      </c>
      <c r="CL18" s="36" t="s">
        <v>363</v>
      </c>
      <c r="CM18" s="12">
        <v>0</v>
      </c>
      <c r="CN18" s="12">
        <v>0</v>
      </c>
      <c r="CO18" s="13">
        <f t="shared" si="28"/>
        <v>0</v>
      </c>
      <c r="CP18" s="12">
        <v>3</v>
      </c>
      <c r="CQ18" s="12">
        <v>3</v>
      </c>
      <c r="CR18" s="13">
        <f t="shared" si="29"/>
        <v>100</v>
      </c>
      <c r="CS18" s="12">
        <v>0</v>
      </c>
      <c r="CT18" s="12">
        <v>0</v>
      </c>
      <c r="CU18" s="13">
        <f t="shared" si="30"/>
        <v>0</v>
      </c>
      <c r="CV18" s="12">
        <v>0</v>
      </c>
      <c r="CW18" s="12">
        <v>0</v>
      </c>
      <c r="CX18" s="13">
        <f t="shared" si="31"/>
        <v>0</v>
      </c>
      <c r="CY18" s="12">
        <v>10</v>
      </c>
      <c r="CZ18" s="12">
        <v>10</v>
      </c>
      <c r="DA18" s="13">
        <f t="shared" si="32"/>
        <v>100</v>
      </c>
      <c r="DB18" s="12">
        <v>0</v>
      </c>
      <c r="DC18" s="12">
        <v>0</v>
      </c>
      <c r="DD18" s="13">
        <f t="shared" si="33"/>
        <v>0</v>
      </c>
      <c r="DE18" s="12">
        <v>0</v>
      </c>
      <c r="DF18" s="12">
        <v>0</v>
      </c>
      <c r="DG18" s="13">
        <f t="shared" si="34"/>
        <v>0</v>
      </c>
      <c r="DH18" s="36" t="s">
        <v>363</v>
      </c>
      <c r="DI18" s="12">
        <v>0</v>
      </c>
      <c r="DJ18" s="12">
        <v>0</v>
      </c>
      <c r="DK18" s="13">
        <f t="shared" si="35"/>
        <v>0</v>
      </c>
      <c r="DL18" s="12">
        <v>2</v>
      </c>
      <c r="DM18" s="12">
        <v>2</v>
      </c>
      <c r="DN18" s="13">
        <f t="shared" si="36"/>
        <v>100</v>
      </c>
      <c r="DO18" s="12">
        <v>4</v>
      </c>
      <c r="DP18" s="12">
        <v>4</v>
      </c>
      <c r="DQ18" s="13">
        <f t="shared" si="37"/>
        <v>100</v>
      </c>
      <c r="DR18" s="12">
        <v>0</v>
      </c>
      <c r="DS18" s="12">
        <v>0</v>
      </c>
      <c r="DT18" s="13">
        <f t="shared" si="38"/>
        <v>0</v>
      </c>
      <c r="DU18" s="12">
        <v>0</v>
      </c>
      <c r="DV18" s="12">
        <v>0</v>
      </c>
      <c r="DW18" s="13">
        <f t="shared" si="39"/>
        <v>0</v>
      </c>
      <c r="DX18" s="12">
        <v>0</v>
      </c>
      <c r="DY18" s="12">
        <v>0</v>
      </c>
      <c r="DZ18" s="13">
        <f t="shared" si="40"/>
        <v>0</v>
      </c>
      <c r="EA18" s="12">
        <v>0</v>
      </c>
      <c r="EB18" s="12">
        <v>0</v>
      </c>
      <c r="EC18" s="13">
        <f t="shared" si="41"/>
        <v>0</v>
      </c>
      <c r="ED18" s="36" t="s">
        <v>363</v>
      </c>
      <c r="EE18" s="12">
        <v>0</v>
      </c>
      <c r="EF18" s="12">
        <v>0</v>
      </c>
      <c r="EG18" s="13">
        <f t="shared" si="42"/>
        <v>0</v>
      </c>
      <c r="EH18" s="12">
        <v>0</v>
      </c>
      <c r="EI18" s="12">
        <v>0</v>
      </c>
      <c r="EJ18" s="13">
        <f t="shared" si="43"/>
        <v>0</v>
      </c>
      <c r="EK18" s="12">
        <v>0</v>
      </c>
      <c r="EL18" s="12">
        <v>0</v>
      </c>
      <c r="EM18" s="13">
        <f t="shared" si="44"/>
        <v>0</v>
      </c>
      <c r="EN18" s="12">
        <v>0</v>
      </c>
      <c r="EO18" s="12">
        <v>0</v>
      </c>
      <c r="EP18" s="13">
        <f t="shared" si="45"/>
        <v>0</v>
      </c>
      <c r="EQ18" s="12">
        <v>0</v>
      </c>
      <c r="ER18" s="12">
        <v>0</v>
      </c>
      <c r="ES18" s="13">
        <f t="shared" si="46"/>
        <v>0</v>
      </c>
      <c r="ET18" s="12">
        <v>1</v>
      </c>
      <c r="EU18" s="12">
        <v>1</v>
      </c>
      <c r="EV18" s="13">
        <f t="shared" si="47"/>
        <v>100</v>
      </c>
      <c r="EW18" s="12">
        <v>0</v>
      </c>
      <c r="EX18" s="12">
        <v>0</v>
      </c>
      <c r="EY18" s="13">
        <f t="shared" si="48"/>
        <v>0</v>
      </c>
    </row>
    <row r="19" spans="1:155" ht="11.25" customHeight="1">
      <c r="A19" s="36" t="s">
        <v>193</v>
      </c>
      <c r="B19" s="12">
        <v>115</v>
      </c>
      <c r="C19" s="12">
        <f t="shared" si="49"/>
        <v>85</v>
      </c>
      <c r="D19" s="12">
        <f t="shared" si="50"/>
        <v>84</v>
      </c>
      <c r="E19" s="13">
        <f t="shared" si="0"/>
        <v>98.82352941176471</v>
      </c>
      <c r="F19" s="12">
        <f t="shared" si="51"/>
        <v>52</v>
      </c>
      <c r="G19" s="12">
        <f t="shared" si="52"/>
        <v>52</v>
      </c>
      <c r="H19" s="13">
        <f t="shared" si="1"/>
        <v>100</v>
      </c>
      <c r="I19" s="12">
        <v>2</v>
      </c>
      <c r="J19" s="12">
        <v>2</v>
      </c>
      <c r="K19" s="13">
        <f t="shared" si="2"/>
        <v>100</v>
      </c>
      <c r="L19" s="12">
        <v>0</v>
      </c>
      <c r="M19" s="12">
        <v>0</v>
      </c>
      <c r="N19" s="13">
        <f t="shared" si="3"/>
        <v>0</v>
      </c>
      <c r="O19" s="12">
        <v>0</v>
      </c>
      <c r="P19" s="12">
        <v>0</v>
      </c>
      <c r="Q19" s="13">
        <f t="shared" si="4"/>
        <v>0</v>
      </c>
      <c r="R19" s="12">
        <v>0</v>
      </c>
      <c r="S19" s="12">
        <v>0</v>
      </c>
      <c r="T19" s="13">
        <f t="shared" si="5"/>
        <v>0</v>
      </c>
      <c r="U19" s="12">
        <v>0</v>
      </c>
      <c r="V19" s="12">
        <v>0</v>
      </c>
      <c r="W19" s="13">
        <f t="shared" si="6"/>
        <v>0</v>
      </c>
      <c r="X19" s="36" t="s">
        <v>193</v>
      </c>
      <c r="Y19" s="12">
        <v>5</v>
      </c>
      <c r="Z19" s="12">
        <v>5</v>
      </c>
      <c r="AA19" s="13">
        <f t="shared" si="7"/>
        <v>100</v>
      </c>
      <c r="AB19" s="12">
        <v>0</v>
      </c>
      <c r="AC19" s="12">
        <v>0</v>
      </c>
      <c r="AD19" s="13">
        <f t="shared" si="8"/>
        <v>0</v>
      </c>
      <c r="AE19" s="12">
        <v>2</v>
      </c>
      <c r="AF19" s="12">
        <v>2</v>
      </c>
      <c r="AG19" s="13">
        <f t="shared" si="9"/>
        <v>100</v>
      </c>
      <c r="AH19" s="12">
        <v>14</v>
      </c>
      <c r="AI19" s="12">
        <v>14</v>
      </c>
      <c r="AJ19" s="13">
        <f t="shared" si="10"/>
        <v>100</v>
      </c>
      <c r="AK19" s="12">
        <v>4</v>
      </c>
      <c r="AL19" s="12">
        <v>4</v>
      </c>
      <c r="AM19" s="13">
        <f t="shared" si="11"/>
        <v>100</v>
      </c>
      <c r="AN19" s="12">
        <v>0</v>
      </c>
      <c r="AO19" s="12">
        <v>0</v>
      </c>
      <c r="AP19" s="13">
        <f t="shared" si="12"/>
        <v>0</v>
      </c>
      <c r="AQ19" s="12">
        <v>0</v>
      </c>
      <c r="AR19" s="12">
        <v>0</v>
      </c>
      <c r="AS19" s="13">
        <f t="shared" si="13"/>
        <v>0</v>
      </c>
      <c r="AT19" s="36" t="s">
        <v>193</v>
      </c>
      <c r="AU19" s="12">
        <v>0</v>
      </c>
      <c r="AV19" s="12">
        <v>0</v>
      </c>
      <c r="AW19" s="13">
        <f t="shared" si="14"/>
        <v>0</v>
      </c>
      <c r="AX19" s="12">
        <v>5</v>
      </c>
      <c r="AY19" s="12">
        <v>5</v>
      </c>
      <c r="AZ19" s="13">
        <f t="shared" si="15"/>
        <v>100</v>
      </c>
      <c r="BA19" s="12">
        <v>2</v>
      </c>
      <c r="BB19" s="12">
        <v>2</v>
      </c>
      <c r="BC19" s="13">
        <f t="shared" si="16"/>
        <v>100</v>
      </c>
      <c r="BD19" s="12">
        <v>0</v>
      </c>
      <c r="BE19" s="12">
        <v>0</v>
      </c>
      <c r="BF19" s="13">
        <f t="shared" si="17"/>
        <v>0</v>
      </c>
      <c r="BG19" s="12">
        <v>0</v>
      </c>
      <c r="BH19" s="12">
        <v>0</v>
      </c>
      <c r="BI19" s="13">
        <f t="shared" si="18"/>
        <v>0</v>
      </c>
      <c r="BJ19" s="12">
        <v>1</v>
      </c>
      <c r="BK19" s="12">
        <v>1</v>
      </c>
      <c r="BL19" s="13">
        <f t="shared" si="19"/>
        <v>100</v>
      </c>
      <c r="BM19" s="12">
        <v>0</v>
      </c>
      <c r="BN19" s="12">
        <v>0</v>
      </c>
      <c r="BO19" s="13">
        <f t="shared" si="20"/>
        <v>0</v>
      </c>
      <c r="BP19" s="36" t="s">
        <v>193</v>
      </c>
      <c r="BQ19" s="12">
        <v>0</v>
      </c>
      <c r="BR19" s="12">
        <v>0</v>
      </c>
      <c r="BS19" s="13">
        <f t="shared" si="21"/>
        <v>0</v>
      </c>
      <c r="BT19" s="12">
        <v>0</v>
      </c>
      <c r="BU19" s="12">
        <v>0</v>
      </c>
      <c r="BV19" s="13">
        <f t="shared" si="22"/>
        <v>0</v>
      </c>
      <c r="BW19" s="12">
        <v>2</v>
      </c>
      <c r="BX19" s="12">
        <v>2</v>
      </c>
      <c r="BY19" s="13">
        <f t="shared" si="23"/>
        <v>100</v>
      </c>
      <c r="BZ19" s="12">
        <v>15</v>
      </c>
      <c r="CA19" s="12">
        <v>15</v>
      </c>
      <c r="CB19" s="13">
        <f t="shared" si="24"/>
        <v>100</v>
      </c>
      <c r="CC19" s="12">
        <v>0</v>
      </c>
      <c r="CD19" s="12">
        <v>0</v>
      </c>
      <c r="CE19" s="13">
        <f t="shared" si="25"/>
        <v>0</v>
      </c>
      <c r="CF19" s="12">
        <v>0</v>
      </c>
      <c r="CG19" s="12">
        <v>0</v>
      </c>
      <c r="CH19" s="13">
        <f t="shared" si="26"/>
        <v>0</v>
      </c>
      <c r="CI19" s="12">
        <v>0</v>
      </c>
      <c r="CJ19" s="12">
        <v>0</v>
      </c>
      <c r="CK19" s="13">
        <f t="shared" si="27"/>
        <v>0</v>
      </c>
      <c r="CL19" s="36" t="s">
        <v>193</v>
      </c>
      <c r="CM19" s="12">
        <v>0</v>
      </c>
      <c r="CN19" s="12">
        <v>0</v>
      </c>
      <c r="CO19" s="13">
        <f t="shared" si="28"/>
        <v>0</v>
      </c>
      <c r="CP19" s="12">
        <v>0</v>
      </c>
      <c r="CQ19" s="12">
        <v>0</v>
      </c>
      <c r="CR19" s="13">
        <f t="shared" si="29"/>
        <v>0</v>
      </c>
      <c r="CS19" s="12">
        <v>0</v>
      </c>
      <c r="CT19" s="12">
        <v>0</v>
      </c>
      <c r="CU19" s="13">
        <f t="shared" si="30"/>
        <v>0</v>
      </c>
      <c r="CV19" s="12">
        <v>0</v>
      </c>
      <c r="CW19" s="12">
        <v>0</v>
      </c>
      <c r="CX19" s="13">
        <f t="shared" si="31"/>
        <v>0</v>
      </c>
      <c r="CY19" s="12">
        <v>11</v>
      </c>
      <c r="CZ19" s="12">
        <v>11</v>
      </c>
      <c r="DA19" s="13">
        <f t="shared" si="32"/>
        <v>100</v>
      </c>
      <c r="DB19" s="12">
        <v>2</v>
      </c>
      <c r="DC19" s="12">
        <v>1</v>
      </c>
      <c r="DD19" s="13">
        <f t="shared" si="33"/>
        <v>50</v>
      </c>
      <c r="DE19" s="12">
        <v>0</v>
      </c>
      <c r="DF19" s="12">
        <v>0</v>
      </c>
      <c r="DG19" s="13">
        <f t="shared" si="34"/>
        <v>0</v>
      </c>
      <c r="DH19" s="36" t="s">
        <v>193</v>
      </c>
      <c r="DI19" s="12">
        <v>0</v>
      </c>
      <c r="DJ19" s="12">
        <v>0</v>
      </c>
      <c r="DK19" s="13">
        <f t="shared" si="35"/>
        <v>0</v>
      </c>
      <c r="DL19" s="12">
        <v>10</v>
      </c>
      <c r="DM19" s="12">
        <v>10</v>
      </c>
      <c r="DN19" s="13">
        <f t="shared" si="36"/>
        <v>100</v>
      </c>
      <c r="DO19" s="12">
        <v>8</v>
      </c>
      <c r="DP19" s="12">
        <v>8</v>
      </c>
      <c r="DQ19" s="13">
        <f t="shared" si="37"/>
        <v>100</v>
      </c>
      <c r="DR19" s="12">
        <v>0</v>
      </c>
      <c r="DS19" s="12">
        <v>0</v>
      </c>
      <c r="DT19" s="13">
        <f t="shared" si="38"/>
        <v>0</v>
      </c>
      <c r="DU19" s="12">
        <v>0</v>
      </c>
      <c r="DV19" s="12">
        <v>0</v>
      </c>
      <c r="DW19" s="13">
        <f t="shared" si="39"/>
        <v>0</v>
      </c>
      <c r="DX19" s="12">
        <v>2</v>
      </c>
      <c r="DY19" s="12">
        <v>2</v>
      </c>
      <c r="DZ19" s="13">
        <f t="shared" si="40"/>
        <v>100</v>
      </c>
      <c r="EA19" s="12">
        <v>0</v>
      </c>
      <c r="EB19" s="12">
        <v>0</v>
      </c>
      <c r="EC19" s="13">
        <f t="shared" si="41"/>
        <v>0</v>
      </c>
      <c r="ED19" s="36" t="s">
        <v>193</v>
      </c>
      <c r="EE19" s="12">
        <v>0</v>
      </c>
      <c r="EF19" s="12">
        <v>0</v>
      </c>
      <c r="EG19" s="13">
        <f t="shared" si="42"/>
        <v>0</v>
      </c>
      <c r="EH19" s="12">
        <v>0</v>
      </c>
      <c r="EI19" s="12">
        <v>0</v>
      </c>
      <c r="EJ19" s="13">
        <f t="shared" si="43"/>
        <v>0</v>
      </c>
      <c r="EK19" s="12">
        <v>0</v>
      </c>
      <c r="EL19" s="12">
        <v>0</v>
      </c>
      <c r="EM19" s="13">
        <f t="shared" si="44"/>
        <v>0</v>
      </c>
      <c r="EN19" s="12">
        <v>0</v>
      </c>
      <c r="EO19" s="12">
        <v>0</v>
      </c>
      <c r="EP19" s="13">
        <f t="shared" si="45"/>
        <v>0</v>
      </c>
      <c r="EQ19" s="12">
        <v>0</v>
      </c>
      <c r="ER19" s="12">
        <v>0</v>
      </c>
      <c r="ES19" s="13">
        <f t="shared" si="46"/>
        <v>0</v>
      </c>
      <c r="ET19" s="12">
        <v>0</v>
      </c>
      <c r="EU19" s="12">
        <v>0</v>
      </c>
      <c r="EV19" s="13">
        <f t="shared" si="47"/>
        <v>0</v>
      </c>
      <c r="EW19" s="12">
        <v>0</v>
      </c>
      <c r="EX19" s="12">
        <v>0</v>
      </c>
      <c r="EY19" s="13">
        <f t="shared" si="48"/>
        <v>0</v>
      </c>
    </row>
    <row r="20" spans="1:155" ht="11.25" customHeight="1">
      <c r="A20" s="36" t="s">
        <v>191</v>
      </c>
      <c r="B20" s="12">
        <v>780</v>
      </c>
      <c r="C20" s="12">
        <f>SUM(F20,CV20+CY20+DB20+DE20+DI20+DL20+DO20+DR20+DU20+DX20+EA20+EE20+EH20+EK20+EN20+EQ20+ET20+EW20)</f>
        <v>640</v>
      </c>
      <c r="D20" s="12">
        <f>SUM(G20,CW20+CZ20+DC20+DF20+DJ20+DM20+DP20+DS20+DV20+DY20+EB20+EF20+EI20+EL20+EO20+ER20+EU20+EX20)</f>
        <v>640</v>
      </c>
      <c r="E20" s="13">
        <f>IF(D20&gt;C20,999,IF(C20=0,0,D20/C20*100))</f>
        <v>100</v>
      </c>
      <c r="F20" s="12">
        <f>SUM(I20+L20+O20+R20+U20+Y20+AB20+AE20+AH20+AK20+AN20+AQ20+AU20+AX20+BA20+BD20+BG20+BJ20+BM20+BQ20+BT20+BW20+BZ20+CC20+CF20+CI20+CM20+CP20+CS20)</f>
        <v>418</v>
      </c>
      <c r="G20" s="12">
        <f>SUM(J20+M20+P20+S20+V20+Z20+AC20+AF20+AI20+AL20+AO20+AR20+AV20+AY20+BB20+BE20+BH20+BK20+BN20+BR20+BU20+BX20+CA20+CD20+CG20+CJ20+CN20+CQ20+CT20)</f>
        <v>418</v>
      </c>
      <c r="H20" s="13">
        <f>IF(G20&gt;F20,999,IF(F20=0,0,G20/F20*100))</f>
        <v>100</v>
      </c>
      <c r="I20" s="12">
        <v>22</v>
      </c>
      <c r="J20" s="12">
        <v>22</v>
      </c>
      <c r="K20" s="13">
        <f>IF(J20&gt;I20,999,IF(I20=0,0,J20/I20*100))</f>
        <v>100</v>
      </c>
      <c r="L20" s="12">
        <v>6</v>
      </c>
      <c r="M20" s="12">
        <v>6</v>
      </c>
      <c r="N20" s="13">
        <f>IF(M20&gt;L20,999,IF(L20=0,0,M20/L20*100))</f>
        <v>100</v>
      </c>
      <c r="O20" s="12">
        <v>0</v>
      </c>
      <c r="P20" s="12">
        <v>0</v>
      </c>
      <c r="Q20" s="13">
        <f>IF(P20&gt;O20,999,IF(O20=0,0,P20/O20*100))</f>
        <v>0</v>
      </c>
      <c r="R20" s="12">
        <v>7</v>
      </c>
      <c r="S20" s="12">
        <v>7</v>
      </c>
      <c r="T20" s="13">
        <f>IF(S20&gt;R20,999,IF(R20=0,0,S20/R20*100))</f>
        <v>100</v>
      </c>
      <c r="U20" s="12">
        <v>35</v>
      </c>
      <c r="V20" s="12">
        <v>35</v>
      </c>
      <c r="W20" s="13">
        <f>IF(V20&gt;U20,999,IF(U20=0,0,V20/U20*100))</f>
        <v>100</v>
      </c>
      <c r="X20" s="36" t="s">
        <v>191</v>
      </c>
      <c r="Y20" s="12">
        <v>23</v>
      </c>
      <c r="Z20" s="12">
        <v>23</v>
      </c>
      <c r="AA20" s="13">
        <f>IF(Z20&gt;Y20,999,IF(Y20=0,0,Z20/Y20*100))</f>
        <v>100</v>
      </c>
      <c r="AB20" s="12">
        <v>4</v>
      </c>
      <c r="AC20" s="12">
        <v>4</v>
      </c>
      <c r="AD20" s="13">
        <f>IF(AC20&gt;AB20,999,IF(AB20=0,0,AC20/AB20*100))</f>
        <v>100</v>
      </c>
      <c r="AE20" s="12">
        <v>13</v>
      </c>
      <c r="AF20" s="12">
        <v>13</v>
      </c>
      <c r="AG20" s="13">
        <f>IF(AF20&gt;AE20,999,IF(AE20=0,0,AF20/AE20*100))</f>
        <v>100</v>
      </c>
      <c r="AH20" s="12">
        <v>76</v>
      </c>
      <c r="AI20" s="12">
        <v>76</v>
      </c>
      <c r="AJ20" s="13">
        <f>IF(AI20&gt;AH20,999,IF(AH20=0,0,AI20/AH20*100))</f>
        <v>100</v>
      </c>
      <c r="AK20" s="12">
        <v>37</v>
      </c>
      <c r="AL20" s="12">
        <v>37</v>
      </c>
      <c r="AM20" s="13">
        <f>IF(AL20&gt;AK20,999,IF(AK20=0,0,AL20/AK20*100))</f>
        <v>100</v>
      </c>
      <c r="AN20" s="12">
        <v>3</v>
      </c>
      <c r="AO20" s="12">
        <v>3</v>
      </c>
      <c r="AP20" s="13">
        <f>IF(AO20&gt;AN20,999,IF(AN20=0,0,AO20/AN20*100))</f>
        <v>100</v>
      </c>
      <c r="AQ20" s="12">
        <v>1</v>
      </c>
      <c r="AR20" s="12">
        <v>1</v>
      </c>
      <c r="AS20" s="13">
        <f>IF(AR20&gt;AQ20,999,IF(AQ20=0,0,AR20/AQ20*100))</f>
        <v>100</v>
      </c>
      <c r="AT20" s="36" t="s">
        <v>191</v>
      </c>
      <c r="AU20" s="12">
        <v>1</v>
      </c>
      <c r="AV20" s="12">
        <v>1</v>
      </c>
      <c r="AW20" s="13">
        <f>IF(AV20&gt;AU20,999,IF(AU20=0,0,AV20/AU20*100))</f>
        <v>100</v>
      </c>
      <c r="AX20" s="12">
        <v>44</v>
      </c>
      <c r="AY20" s="12">
        <v>44</v>
      </c>
      <c r="AZ20" s="13">
        <f>IF(AY20&gt;AX20,999,IF(AX20=0,0,AY20/AX20*100))</f>
        <v>100</v>
      </c>
      <c r="BA20" s="12">
        <v>20</v>
      </c>
      <c r="BB20" s="12">
        <v>20</v>
      </c>
      <c r="BC20" s="13">
        <f>IF(BB20&gt;BA20,999,IF(BA20=0,0,BB20/BA20*100))</f>
        <v>100</v>
      </c>
      <c r="BD20" s="12">
        <v>0</v>
      </c>
      <c r="BE20" s="12">
        <v>0</v>
      </c>
      <c r="BF20" s="13">
        <f>IF(BE20&gt;BD20,999,IF(BD20=0,0,BE20/BD20*100))</f>
        <v>0</v>
      </c>
      <c r="BG20" s="12">
        <v>1</v>
      </c>
      <c r="BH20" s="12">
        <v>1</v>
      </c>
      <c r="BI20" s="13">
        <f>IF(BH20&gt;BG20,999,IF(BG20=0,0,BH20/BG20*100))</f>
        <v>100</v>
      </c>
      <c r="BJ20" s="12">
        <v>3</v>
      </c>
      <c r="BK20" s="12">
        <v>3</v>
      </c>
      <c r="BL20" s="13">
        <f>IF(BK20&gt;BJ20,999,IF(BJ20=0,0,BK20/BJ20*100))</f>
        <v>100</v>
      </c>
      <c r="BM20" s="12">
        <v>0</v>
      </c>
      <c r="BN20" s="12">
        <v>0</v>
      </c>
      <c r="BO20" s="13">
        <f>IF(BN20&gt;BM20,999,IF(BM20=0,0,BN20/BM20*100))</f>
        <v>0</v>
      </c>
      <c r="BP20" s="36" t="s">
        <v>191</v>
      </c>
      <c r="BQ20" s="12">
        <v>0</v>
      </c>
      <c r="BR20" s="12">
        <v>0</v>
      </c>
      <c r="BS20" s="13">
        <f>IF(BR20&gt;BQ20,999,IF(BQ20=0,0,BR20/BQ20*100))</f>
        <v>0</v>
      </c>
      <c r="BT20" s="12">
        <v>0</v>
      </c>
      <c r="BU20" s="12">
        <v>0</v>
      </c>
      <c r="BV20" s="13">
        <f>IF(BU20&gt;BT20,999,IF(BT20=0,0,BU20/BT20*100))</f>
        <v>0</v>
      </c>
      <c r="BW20" s="12">
        <v>42</v>
      </c>
      <c r="BX20" s="12">
        <v>42</v>
      </c>
      <c r="BY20" s="13">
        <f>IF(BX20&gt;BW20,999,IF(BW20=0,0,BX20/BW20*100))</f>
        <v>100</v>
      </c>
      <c r="BZ20" s="12">
        <v>59</v>
      </c>
      <c r="CA20" s="12">
        <v>59</v>
      </c>
      <c r="CB20" s="13">
        <f>IF(CA20&gt;BZ20,999,IF(BZ20=0,0,CA20/BZ20*100))</f>
        <v>100</v>
      </c>
      <c r="CC20" s="12">
        <v>0</v>
      </c>
      <c r="CD20" s="12">
        <v>0</v>
      </c>
      <c r="CE20" s="13">
        <f>IF(CD20&gt;CC20,999,IF(CC20=0,0,CD20/CC20*100))</f>
        <v>0</v>
      </c>
      <c r="CF20" s="12">
        <v>0</v>
      </c>
      <c r="CG20" s="12">
        <v>0</v>
      </c>
      <c r="CH20" s="13">
        <f>IF(CG20&gt;CF20,999,IF(CF20=0,0,CG20/CF20*100))</f>
        <v>0</v>
      </c>
      <c r="CI20" s="12">
        <v>0</v>
      </c>
      <c r="CJ20" s="12">
        <v>0</v>
      </c>
      <c r="CK20" s="13">
        <f>IF(CJ20&gt;CI20,999,IF(CI20=0,0,CJ20/CI20*100))</f>
        <v>0</v>
      </c>
      <c r="CL20" s="36" t="s">
        <v>191</v>
      </c>
      <c r="CM20" s="12">
        <v>0</v>
      </c>
      <c r="CN20" s="12">
        <v>0</v>
      </c>
      <c r="CO20" s="13">
        <f>IF(CN20&gt;CM20,999,IF(CM20=0,0,CN20/CM20*100))</f>
        <v>0</v>
      </c>
      <c r="CP20" s="12">
        <v>21</v>
      </c>
      <c r="CQ20" s="12">
        <v>21</v>
      </c>
      <c r="CR20" s="13">
        <f>IF(CQ20&gt;CP20,999,IF(CP20=0,0,CQ20/CP20*100))</f>
        <v>100</v>
      </c>
      <c r="CS20" s="12">
        <v>0</v>
      </c>
      <c r="CT20" s="12">
        <v>0</v>
      </c>
      <c r="CU20" s="13">
        <f>IF(CT20&gt;CS20,999,IF(CS20=0,0,CT20/CS20*100))</f>
        <v>0</v>
      </c>
      <c r="CV20" s="12">
        <v>0</v>
      </c>
      <c r="CW20" s="12">
        <v>0</v>
      </c>
      <c r="CX20" s="13">
        <f>IF(CW20&gt;CV20,999,IF(CV20=0,0,CW20/CV20*100))</f>
        <v>0</v>
      </c>
      <c r="CY20" s="12">
        <v>109</v>
      </c>
      <c r="CZ20" s="12">
        <v>109</v>
      </c>
      <c r="DA20" s="13">
        <f>IF(CZ20&gt;CY20,999,IF(CY20=0,0,CZ20/CY20*100))</f>
        <v>100</v>
      </c>
      <c r="DB20" s="12">
        <v>2</v>
      </c>
      <c r="DC20" s="12">
        <v>2</v>
      </c>
      <c r="DD20" s="13">
        <f>IF(DC20&gt;DB20,999,IF(DB20=0,0,DC20/DB20*100))</f>
        <v>100</v>
      </c>
      <c r="DE20" s="12">
        <v>0</v>
      </c>
      <c r="DF20" s="12">
        <v>0</v>
      </c>
      <c r="DG20" s="13">
        <f>IF(DF20&gt;DE20,999,IF(DE20=0,0,DF20/DE20*100))</f>
        <v>0</v>
      </c>
      <c r="DH20" s="36" t="s">
        <v>191</v>
      </c>
      <c r="DI20" s="12">
        <v>0</v>
      </c>
      <c r="DJ20" s="12">
        <v>0</v>
      </c>
      <c r="DK20" s="13">
        <f>IF(DJ20&gt;DI20,999,IF(DI20=0,0,DJ20/DI20*100))</f>
        <v>0</v>
      </c>
      <c r="DL20" s="12">
        <v>62</v>
      </c>
      <c r="DM20" s="12">
        <v>62</v>
      </c>
      <c r="DN20" s="13">
        <f>IF(DM20&gt;DL20,999,IF(DL20=0,0,DM20/DL20*100))</f>
        <v>100</v>
      </c>
      <c r="DO20" s="12">
        <v>40</v>
      </c>
      <c r="DP20" s="12">
        <v>40</v>
      </c>
      <c r="DQ20" s="13">
        <f>IF(DP20&gt;DO20,999,IF(DO20=0,0,DP20/DO20*100))</f>
        <v>100</v>
      </c>
      <c r="DR20" s="12">
        <v>0</v>
      </c>
      <c r="DS20" s="12">
        <v>0</v>
      </c>
      <c r="DT20" s="13">
        <f>IF(DS20&gt;DR20,999,IF(DR20=0,0,DS20/DR20*100))</f>
        <v>0</v>
      </c>
      <c r="DU20" s="12">
        <v>0</v>
      </c>
      <c r="DV20" s="12">
        <v>0</v>
      </c>
      <c r="DW20" s="13">
        <f>IF(DV20&gt;DU20,999,IF(DU20=0,0,DV20/DU20*100))</f>
        <v>0</v>
      </c>
      <c r="DX20" s="12">
        <v>5</v>
      </c>
      <c r="DY20" s="12">
        <v>5</v>
      </c>
      <c r="DZ20" s="13">
        <f>IF(DY20&gt;DX20,999,IF(DX20=0,0,DY20/DX20*100))</f>
        <v>100</v>
      </c>
      <c r="EA20" s="12">
        <v>0</v>
      </c>
      <c r="EB20" s="12">
        <v>0</v>
      </c>
      <c r="EC20" s="13">
        <f>IF(EB20&gt;EA20,999,IF(EA20=0,0,EB20/EA20*100))</f>
        <v>0</v>
      </c>
      <c r="ED20" s="36" t="s">
        <v>191</v>
      </c>
      <c r="EE20" s="12">
        <v>0</v>
      </c>
      <c r="EF20" s="12">
        <v>0</v>
      </c>
      <c r="EG20" s="13">
        <f>IF(EF20&gt;EE20,999,IF(EE20=0,0,EF20/EE20*100))</f>
        <v>0</v>
      </c>
      <c r="EH20" s="12">
        <v>0</v>
      </c>
      <c r="EI20" s="12">
        <v>0</v>
      </c>
      <c r="EJ20" s="13">
        <f>IF(EI20&gt;EH20,999,IF(EH20=0,0,EI20/EH20*100))</f>
        <v>0</v>
      </c>
      <c r="EK20" s="12">
        <v>0</v>
      </c>
      <c r="EL20" s="12">
        <v>0</v>
      </c>
      <c r="EM20" s="13">
        <f>IF(EL20&gt;EK20,999,IF(EK20=0,0,EL20/EK20*100))</f>
        <v>0</v>
      </c>
      <c r="EN20" s="12">
        <v>0</v>
      </c>
      <c r="EO20" s="12">
        <v>0</v>
      </c>
      <c r="EP20" s="13">
        <f>IF(EO20&gt;EN20,999,IF(EN20=0,0,EO20/EN20*100))</f>
        <v>0</v>
      </c>
      <c r="EQ20" s="12">
        <v>0</v>
      </c>
      <c r="ER20" s="12">
        <v>0</v>
      </c>
      <c r="ES20" s="13">
        <f>IF(ER20&gt;EQ20,999,IF(EQ20=0,0,ER20/EQ20*100))</f>
        <v>0</v>
      </c>
      <c r="ET20" s="12">
        <v>4</v>
      </c>
      <c r="EU20" s="12">
        <v>4</v>
      </c>
      <c r="EV20" s="13">
        <f>IF(EU20&gt;ET20,999,IF(ET20=0,0,EU20/ET20*100))</f>
        <v>100</v>
      </c>
      <c r="EW20" s="12">
        <v>0</v>
      </c>
      <c r="EX20" s="12">
        <v>0</v>
      </c>
      <c r="EY20" s="13">
        <f>IF(EX20&gt;EW20,999,IF(EW20=0,0,EX20/EW20*100))</f>
        <v>0</v>
      </c>
    </row>
    <row r="21" spans="1:155" ht="11.25" customHeight="1">
      <c r="A21" s="36" t="s">
        <v>192</v>
      </c>
      <c r="B21" s="12">
        <v>642</v>
      </c>
      <c r="C21" s="12">
        <f t="shared" si="49"/>
        <v>828</v>
      </c>
      <c r="D21" s="12">
        <f t="shared" si="50"/>
        <v>825</v>
      </c>
      <c r="E21" s="13">
        <f t="shared" si="0"/>
        <v>99.63768115942028</v>
      </c>
      <c r="F21" s="12">
        <f t="shared" si="51"/>
        <v>562</v>
      </c>
      <c r="G21" s="12">
        <f t="shared" si="52"/>
        <v>562</v>
      </c>
      <c r="H21" s="13">
        <f t="shared" si="1"/>
        <v>100</v>
      </c>
      <c r="I21" s="12">
        <v>37</v>
      </c>
      <c r="J21" s="12">
        <v>37</v>
      </c>
      <c r="K21" s="13">
        <f t="shared" si="2"/>
        <v>100</v>
      </c>
      <c r="L21" s="12">
        <v>1</v>
      </c>
      <c r="M21" s="12">
        <v>1</v>
      </c>
      <c r="N21" s="13">
        <f t="shared" si="3"/>
        <v>100</v>
      </c>
      <c r="O21" s="12">
        <v>0</v>
      </c>
      <c r="P21" s="12">
        <v>0</v>
      </c>
      <c r="Q21" s="13">
        <f t="shared" si="4"/>
        <v>0</v>
      </c>
      <c r="R21" s="12">
        <v>13</v>
      </c>
      <c r="S21" s="12">
        <v>13</v>
      </c>
      <c r="T21" s="13">
        <f t="shared" si="5"/>
        <v>100</v>
      </c>
      <c r="U21" s="12">
        <v>52</v>
      </c>
      <c r="V21" s="12">
        <v>52</v>
      </c>
      <c r="W21" s="13">
        <f t="shared" si="6"/>
        <v>100</v>
      </c>
      <c r="X21" s="36" t="s">
        <v>192</v>
      </c>
      <c r="Y21" s="12">
        <v>35</v>
      </c>
      <c r="Z21" s="12">
        <v>35</v>
      </c>
      <c r="AA21" s="13">
        <f t="shared" si="7"/>
        <v>100</v>
      </c>
      <c r="AB21" s="12">
        <v>1</v>
      </c>
      <c r="AC21" s="12">
        <v>1</v>
      </c>
      <c r="AD21" s="13">
        <f t="shared" si="8"/>
        <v>100</v>
      </c>
      <c r="AE21" s="12">
        <v>4</v>
      </c>
      <c r="AF21" s="12">
        <v>4</v>
      </c>
      <c r="AG21" s="13">
        <f t="shared" si="9"/>
        <v>100</v>
      </c>
      <c r="AH21" s="12">
        <v>100</v>
      </c>
      <c r="AI21" s="12">
        <v>100</v>
      </c>
      <c r="AJ21" s="13">
        <f t="shared" si="10"/>
        <v>100</v>
      </c>
      <c r="AK21" s="12">
        <v>57</v>
      </c>
      <c r="AL21" s="12">
        <v>57</v>
      </c>
      <c r="AM21" s="13">
        <f t="shared" si="11"/>
        <v>100</v>
      </c>
      <c r="AN21" s="12">
        <v>0</v>
      </c>
      <c r="AO21" s="12">
        <v>0</v>
      </c>
      <c r="AP21" s="13">
        <f t="shared" si="12"/>
        <v>0</v>
      </c>
      <c r="AQ21" s="12">
        <v>0</v>
      </c>
      <c r="AR21" s="12">
        <v>0</v>
      </c>
      <c r="AS21" s="13">
        <f t="shared" si="13"/>
        <v>0</v>
      </c>
      <c r="AT21" s="36" t="s">
        <v>192</v>
      </c>
      <c r="AU21" s="12">
        <v>0</v>
      </c>
      <c r="AV21" s="12">
        <v>0</v>
      </c>
      <c r="AW21" s="13">
        <f t="shared" si="14"/>
        <v>0</v>
      </c>
      <c r="AX21" s="12">
        <v>76</v>
      </c>
      <c r="AY21" s="12">
        <v>76</v>
      </c>
      <c r="AZ21" s="13">
        <f t="shared" si="15"/>
        <v>100</v>
      </c>
      <c r="BA21" s="12">
        <v>20</v>
      </c>
      <c r="BB21" s="12">
        <v>20</v>
      </c>
      <c r="BC21" s="13">
        <f t="shared" si="16"/>
        <v>100</v>
      </c>
      <c r="BD21" s="12">
        <v>1</v>
      </c>
      <c r="BE21" s="12">
        <v>1</v>
      </c>
      <c r="BF21" s="13">
        <f t="shared" si="17"/>
        <v>100</v>
      </c>
      <c r="BG21" s="12">
        <v>1</v>
      </c>
      <c r="BH21" s="12">
        <v>1</v>
      </c>
      <c r="BI21" s="13">
        <f t="shared" si="18"/>
        <v>100</v>
      </c>
      <c r="BJ21" s="12">
        <v>0</v>
      </c>
      <c r="BK21" s="12">
        <v>0</v>
      </c>
      <c r="BL21" s="13">
        <f t="shared" si="19"/>
        <v>0</v>
      </c>
      <c r="BM21" s="12">
        <v>0</v>
      </c>
      <c r="BN21" s="12">
        <v>0</v>
      </c>
      <c r="BO21" s="13">
        <f t="shared" si="20"/>
        <v>0</v>
      </c>
      <c r="BP21" s="36" t="s">
        <v>192</v>
      </c>
      <c r="BQ21" s="12">
        <v>0</v>
      </c>
      <c r="BR21" s="12">
        <v>0</v>
      </c>
      <c r="BS21" s="13">
        <f t="shared" si="21"/>
        <v>0</v>
      </c>
      <c r="BT21" s="12">
        <v>0</v>
      </c>
      <c r="BU21" s="12">
        <v>0</v>
      </c>
      <c r="BV21" s="13">
        <f t="shared" si="22"/>
        <v>0</v>
      </c>
      <c r="BW21" s="12">
        <v>79</v>
      </c>
      <c r="BX21" s="12">
        <v>79</v>
      </c>
      <c r="BY21" s="13">
        <f t="shared" si="23"/>
        <v>100</v>
      </c>
      <c r="BZ21" s="12">
        <v>47</v>
      </c>
      <c r="CA21" s="12">
        <v>47</v>
      </c>
      <c r="CB21" s="13">
        <f t="shared" si="24"/>
        <v>100</v>
      </c>
      <c r="CC21" s="12">
        <v>1</v>
      </c>
      <c r="CD21" s="12">
        <v>1</v>
      </c>
      <c r="CE21" s="13">
        <f t="shared" si="25"/>
        <v>100</v>
      </c>
      <c r="CF21" s="12">
        <v>0</v>
      </c>
      <c r="CG21" s="12">
        <v>0</v>
      </c>
      <c r="CH21" s="13">
        <f t="shared" si="26"/>
        <v>0</v>
      </c>
      <c r="CI21" s="12">
        <v>0</v>
      </c>
      <c r="CJ21" s="12">
        <v>0</v>
      </c>
      <c r="CK21" s="13">
        <f t="shared" si="27"/>
        <v>0</v>
      </c>
      <c r="CL21" s="36" t="s">
        <v>192</v>
      </c>
      <c r="CM21" s="12">
        <v>1</v>
      </c>
      <c r="CN21" s="12">
        <v>1</v>
      </c>
      <c r="CO21" s="13">
        <f t="shared" si="28"/>
        <v>100</v>
      </c>
      <c r="CP21" s="12">
        <v>36</v>
      </c>
      <c r="CQ21" s="12">
        <v>36</v>
      </c>
      <c r="CR21" s="13">
        <f t="shared" si="29"/>
        <v>100</v>
      </c>
      <c r="CS21" s="12">
        <v>0</v>
      </c>
      <c r="CT21" s="12">
        <v>0</v>
      </c>
      <c r="CU21" s="13">
        <f t="shared" si="30"/>
        <v>0</v>
      </c>
      <c r="CV21" s="12">
        <v>0</v>
      </c>
      <c r="CW21" s="12">
        <v>0</v>
      </c>
      <c r="CX21" s="13">
        <f t="shared" si="31"/>
        <v>0</v>
      </c>
      <c r="CY21" s="12">
        <v>139</v>
      </c>
      <c r="CZ21" s="12">
        <v>137</v>
      </c>
      <c r="DA21" s="13">
        <f t="shared" si="32"/>
        <v>98.56115107913669</v>
      </c>
      <c r="DB21" s="12">
        <v>1</v>
      </c>
      <c r="DC21" s="12">
        <v>1</v>
      </c>
      <c r="DD21" s="13">
        <f t="shared" si="33"/>
        <v>100</v>
      </c>
      <c r="DE21" s="12">
        <v>0</v>
      </c>
      <c r="DF21" s="12">
        <v>0</v>
      </c>
      <c r="DG21" s="13">
        <f t="shared" si="34"/>
        <v>0</v>
      </c>
      <c r="DH21" s="36" t="s">
        <v>192</v>
      </c>
      <c r="DI21" s="12">
        <v>0</v>
      </c>
      <c r="DJ21" s="12">
        <v>0</v>
      </c>
      <c r="DK21" s="13">
        <f t="shared" si="35"/>
        <v>0</v>
      </c>
      <c r="DL21" s="12">
        <v>57</v>
      </c>
      <c r="DM21" s="12">
        <v>56</v>
      </c>
      <c r="DN21" s="13">
        <f t="shared" si="36"/>
        <v>98.24561403508771</v>
      </c>
      <c r="DO21" s="12">
        <v>59</v>
      </c>
      <c r="DP21" s="12">
        <v>59</v>
      </c>
      <c r="DQ21" s="13">
        <f t="shared" si="37"/>
        <v>100</v>
      </c>
      <c r="DR21" s="12">
        <v>0</v>
      </c>
      <c r="DS21" s="12">
        <v>0</v>
      </c>
      <c r="DT21" s="13">
        <f t="shared" si="38"/>
        <v>0</v>
      </c>
      <c r="DU21" s="12">
        <v>1</v>
      </c>
      <c r="DV21" s="12">
        <v>1</v>
      </c>
      <c r="DW21" s="13">
        <f t="shared" si="39"/>
        <v>100</v>
      </c>
      <c r="DX21" s="12">
        <v>0</v>
      </c>
      <c r="DY21" s="12">
        <v>0</v>
      </c>
      <c r="DZ21" s="13">
        <f t="shared" si="40"/>
        <v>0</v>
      </c>
      <c r="EA21" s="12">
        <v>0</v>
      </c>
      <c r="EB21" s="12">
        <v>0</v>
      </c>
      <c r="EC21" s="13">
        <f t="shared" si="41"/>
        <v>0</v>
      </c>
      <c r="ED21" s="36" t="s">
        <v>192</v>
      </c>
      <c r="EE21" s="12">
        <v>0</v>
      </c>
      <c r="EF21" s="12">
        <v>0</v>
      </c>
      <c r="EG21" s="13">
        <f t="shared" si="42"/>
        <v>0</v>
      </c>
      <c r="EH21" s="12">
        <v>0</v>
      </c>
      <c r="EI21" s="12">
        <v>0</v>
      </c>
      <c r="EJ21" s="13">
        <f t="shared" si="43"/>
        <v>0</v>
      </c>
      <c r="EK21" s="12">
        <v>0</v>
      </c>
      <c r="EL21" s="12">
        <v>0</v>
      </c>
      <c r="EM21" s="13">
        <f t="shared" si="44"/>
        <v>0</v>
      </c>
      <c r="EN21" s="12">
        <v>2</v>
      </c>
      <c r="EO21" s="12">
        <v>2</v>
      </c>
      <c r="EP21" s="13">
        <f t="shared" si="45"/>
        <v>100</v>
      </c>
      <c r="EQ21" s="12">
        <v>0</v>
      </c>
      <c r="ER21" s="12">
        <v>0</v>
      </c>
      <c r="ES21" s="13">
        <f t="shared" si="46"/>
        <v>0</v>
      </c>
      <c r="ET21" s="12">
        <v>7</v>
      </c>
      <c r="EU21" s="12">
        <v>7</v>
      </c>
      <c r="EV21" s="13">
        <f t="shared" si="47"/>
        <v>100</v>
      </c>
      <c r="EW21" s="12">
        <v>0</v>
      </c>
      <c r="EX21" s="12">
        <v>0</v>
      </c>
      <c r="EY21" s="13">
        <f t="shared" si="48"/>
        <v>0</v>
      </c>
    </row>
    <row r="22" spans="1:155" ht="11.25" customHeight="1">
      <c r="A22" s="36" t="s">
        <v>364</v>
      </c>
      <c r="B22" s="12">
        <v>32</v>
      </c>
      <c r="C22" s="12">
        <f t="shared" si="49"/>
        <v>53</v>
      </c>
      <c r="D22" s="12">
        <f t="shared" si="50"/>
        <v>53</v>
      </c>
      <c r="E22" s="13">
        <f t="shared" si="0"/>
        <v>100</v>
      </c>
      <c r="F22" s="12">
        <f t="shared" si="51"/>
        <v>29</v>
      </c>
      <c r="G22" s="12">
        <f t="shared" si="52"/>
        <v>29</v>
      </c>
      <c r="H22" s="13">
        <f t="shared" si="1"/>
        <v>100</v>
      </c>
      <c r="I22" s="12">
        <v>2</v>
      </c>
      <c r="J22" s="12">
        <v>2</v>
      </c>
      <c r="K22" s="13">
        <f t="shared" si="2"/>
        <v>100</v>
      </c>
      <c r="L22" s="12">
        <v>0</v>
      </c>
      <c r="M22" s="12">
        <v>0</v>
      </c>
      <c r="N22" s="13">
        <f t="shared" si="3"/>
        <v>0</v>
      </c>
      <c r="O22" s="12">
        <v>0</v>
      </c>
      <c r="P22" s="12">
        <v>0</v>
      </c>
      <c r="Q22" s="13">
        <f t="shared" si="4"/>
        <v>0</v>
      </c>
      <c r="R22" s="12">
        <v>0</v>
      </c>
      <c r="S22" s="12">
        <v>0</v>
      </c>
      <c r="T22" s="13">
        <f t="shared" si="5"/>
        <v>0</v>
      </c>
      <c r="U22" s="12">
        <v>4</v>
      </c>
      <c r="V22" s="12">
        <v>4</v>
      </c>
      <c r="W22" s="13">
        <f t="shared" si="6"/>
        <v>100</v>
      </c>
      <c r="X22" s="36" t="s">
        <v>364</v>
      </c>
      <c r="Y22" s="12">
        <v>6</v>
      </c>
      <c r="Z22" s="12">
        <v>6</v>
      </c>
      <c r="AA22" s="13">
        <f t="shared" si="7"/>
        <v>100</v>
      </c>
      <c r="AB22" s="12">
        <v>0</v>
      </c>
      <c r="AC22" s="12">
        <v>0</v>
      </c>
      <c r="AD22" s="13">
        <f t="shared" si="8"/>
        <v>0</v>
      </c>
      <c r="AE22" s="12">
        <v>1</v>
      </c>
      <c r="AF22" s="12">
        <v>1</v>
      </c>
      <c r="AG22" s="13">
        <f t="shared" si="9"/>
        <v>100</v>
      </c>
      <c r="AH22" s="12">
        <v>3</v>
      </c>
      <c r="AI22" s="12">
        <v>3</v>
      </c>
      <c r="AJ22" s="13">
        <f t="shared" si="10"/>
        <v>100</v>
      </c>
      <c r="AK22" s="12">
        <v>2</v>
      </c>
      <c r="AL22" s="12">
        <v>2</v>
      </c>
      <c r="AM22" s="13">
        <f t="shared" si="11"/>
        <v>100</v>
      </c>
      <c r="AN22" s="12">
        <v>0</v>
      </c>
      <c r="AO22" s="12">
        <v>0</v>
      </c>
      <c r="AP22" s="13">
        <f t="shared" si="12"/>
        <v>0</v>
      </c>
      <c r="AQ22" s="12">
        <v>0</v>
      </c>
      <c r="AR22" s="12">
        <v>0</v>
      </c>
      <c r="AS22" s="13">
        <f t="shared" si="13"/>
        <v>0</v>
      </c>
      <c r="AT22" s="36" t="s">
        <v>364</v>
      </c>
      <c r="AU22" s="12">
        <v>0</v>
      </c>
      <c r="AV22" s="12">
        <v>0</v>
      </c>
      <c r="AW22" s="13">
        <f t="shared" si="14"/>
        <v>0</v>
      </c>
      <c r="AX22" s="12">
        <v>3</v>
      </c>
      <c r="AY22" s="12">
        <v>3</v>
      </c>
      <c r="AZ22" s="13">
        <f t="shared" si="15"/>
        <v>100</v>
      </c>
      <c r="BA22" s="12">
        <v>0</v>
      </c>
      <c r="BB22" s="12">
        <v>0</v>
      </c>
      <c r="BC22" s="13">
        <f t="shared" si="16"/>
        <v>0</v>
      </c>
      <c r="BD22" s="12">
        <v>0</v>
      </c>
      <c r="BE22" s="12">
        <v>0</v>
      </c>
      <c r="BF22" s="13">
        <f t="shared" si="17"/>
        <v>0</v>
      </c>
      <c r="BG22" s="12">
        <v>0</v>
      </c>
      <c r="BH22" s="12">
        <v>0</v>
      </c>
      <c r="BI22" s="13">
        <f t="shared" si="18"/>
        <v>0</v>
      </c>
      <c r="BJ22" s="12">
        <v>0</v>
      </c>
      <c r="BK22" s="12">
        <v>0</v>
      </c>
      <c r="BL22" s="13">
        <f t="shared" si="19"/>
        <v>0</v>
      </c>
      <c r="BM22" s="12">
        <v>0</v>
      </c>
      <c r="BN22" s="12">
        <v>0</v>
      </c>
      <c r="BO22" s="13">
        <f t="shared" si="20"/>
        <v>0</v>
      </c>
      <c r="BP22" s="36" t="s">
        <v>364</v>
      </c>
      <c r="BQ22" s="12">
        <v>0</v>
      </c>
      <c r="BR22" s="12">
        <v>0</v>
      </c>
      <c r="BS22" s="13">
        <f t="shared" si="21"/>
        <v>0</v>
      </c>
      <c r="BT22" s="12">
        <v>0</v>
      </c>
      <c r="BU22" s="12">
        <v>0</v>
      </c>
      <c r="BV22" s="13">
        <f t="shared" si="22"/>
        <v>0</v>
      </c>
      <c r="BW22" s="12">
        <v>5</v>
      </c>
      <c r="BX22" s="12">
        <v>5</v>
      </c>
      <c r="BY22" s="13">
        <f t="shared" si="23"/>
        <v>100</v>
      </c>
      <c r="BZ22" s="12">
        <v>3</v>
      </c>
      <c r="CA22" s="12">
        <v>3</v>
      </c>
      <c r="CB22" s="13">
        <f t="shared" si="24"/>
        <v>100</v>
      </c>
      <c r="CC22" s="12">
        <v>0</v>
      </c>
      <c r="CD22" s="12">
        <v>0</v>
      </c>
      <c r="CE22" s="13">
        <f t="shared" si="25"/>
        <v>0</v>
      </c>
      <c r="CF22" s="12">
        <v>0</v>
      </c>
      <c r="CG22" s="12">
        <v>0</v>
      </c>
      <c r="CH22" s="13">
        <f t="shared" si="26"/>
        <v>0</v>
      </c>
      <c r="CI22" s="12">
        <v>0</v>
      </c>
      <c r="CJ22" s="12">
        <v>0</v>
      </c>
      <c r="CK22" s="13">
        <f t="shared" si="27"/>
        <v>0</v>
      </c>
      <c r="CL22" s="36" t="s">
        <v>364</v>
      </c>
      <c r="CM22" s="12">
        <v>0</v>
      </c>
      <c r="CN22" s="12">
        <v>0</v>
      </c>
      <c r="CO22" s="13">
        <f t="shared" si="28"/>
        <v>0</v>
      </c>
      <c r="CP22" s="12">
        <v>0</v>
      </c>
      <c r="CQ22" s="12">
        <v>0</v>
      </c>
      <c r="CR22" s="13">
        <f t="shared" si="29"/>
        <v>0</v>
      </c>
      <c r="CS22" s="12">
        <v>0</v>
      </c>
      <c r="CT22" s="12">
        <v>0</v>
      </c>
      <c r="CU22" s="13">
        <f t="shared" si="30"/>
        <v>0</v>
      </c>
      <c r="CV22" s="12">
        <v>0</v>
      </c>
      <c r="CW22" s="12">
        <v>0</v>
      </c>
      <c r="CX22" s="13">
        <f t="shared" si="31"/>
        <v>0</v>
      </c>
      <c r="CY22" s="12">
        <v>3</v>
      </c>
      <c r="CZ22" s="12">
        <v>3</v>
      </c>
      <c r="DA22" s="13">
        <f t="shared" si="32"/>
        <v>100</v>
      </c>
      <c r="DB22" s="12">
        <v>1</v>
      </c>
      <c r="DC22" s="12">
        <v>1</v>
      </c>
      <c r="DD22" s="13">
        <f t="shared" si="33"/>
        <v>100</v>
      </c>
      <c r="DE22" s="12">
        <v>0</v>
      </c>
      <c r="DF22" s="12">
        <v>0</v>
      </c>
      <c r="DG22" s="13">
        <f t="shared" si="34"/>
        <v>0</v>
      </c>
      <c r="DH22" s="36" t="s">
        <v>364</v>
      </c>
      <c r="DI22" s="12">
        <v>1</v>
      </c>
      <c r="DJ22" s="12">
        <v>1</v>
      </c>
      <c r="DK22" s="13">
        <f t="shared" si="35"/>
        <v>100</v>
      </c>
      <c r="DL22" s="12">
        <v>7</v>
      </c>
      <c r="DM22" s="12">
        <v>7</v>
      </c>
      <c r="DN22" s="13">
        <f t="shared" si="36"/>
        <v>100</v>
      </c>
      <c r="DO22" s="12">
        <v>10</v>
      </c>
      <c r="DP22" s="12">
        <v>10</v>
      </c>
      <c r="DQ22" s="13">
        <f t="shared" si="37"/>
        <v>100</v>
      </c>
      <c r="DR22" s="12">
        <v>1</v>
      </c>
      <c r="DS22" s="12">
        <v>1</v>
      </c>
      <c r="DT22" s="13">
        <f t="shared" si="38"/>
        <v>100</v>
      </c>
      <c r="DU22" s="12">
        <v>0</v>
      </c>
      <c r="DV22" s="12">
        <v>0</v>
      </c>
      <c r="DW22" s="13">
        <f t="shared" si="39"/>
        <v>0</v>
      </c>
      <c r="DX22" s="12">
        <v>0</v>
      </c>
      <c r="DY22" s="12">
        <v>0</v>
      </c>
      <c r="DZ22" s="13">
        <f t="shared" si="40"/>
        <v>0</v>
      </c>
      <c r="EA22" s="12">
        <v>0</v>
      </c>
      <c r="EB22" s="12">
        <v>0</v>
      </c>
      <c r="EC22" s="13">
        <f t="shared" si="41"/>
        <v>0</v>
      </c>
      <c r="ED22" s="36" t="s">
        <v>364</v>
      </c>
      <c r="EE22" s="12">
        <v>0</v>
      </c>
      <c r="EF22" s="12">
        <v>0</v>
      </c>
      <c r="EG22" s="13">
        <f t="shared" si="42"/>
        <v>0</v>
      </c>
      <c r="EH22" s="12">
        <v>0</v>
      </c>
      <c r="EI22" s="12">
        <v>0</v>
      </c>
      <c r="EJ22" s="13">
        <f t="shared" si="43"/>
        <v>0</v>
      </c>
      <c r="EK22" s="12">
        <v>0</v>
      </c>
      <c r="EL22" s="12">
        <v>0</v>
      </c>
      <c r="EM22" s="13">
        <f t="shared" si="44"/>
        <v>0</v>
      </c>
      <c r="EN22" s="12">
        <v>0</v>
      </c>
      <c r="EO22" s="12">
        <v>0</v>
      </c>
      <c r="EP22" s="13">
        <f t="shared" si="45"/>
        <v>0</v>
      </c>
      <c r="EQ22" s="12">
        <v>0</v>
      </c>
      <c r="ER22" s="12">
        <v>0</v>
      </c>
      <c r="ES22" s="13">
        <f t="shared" si="46"/>
        <v>0</v>
      </c>
      <c r="ET22" s="12">
        <v>1</v>
      </c>
      <c r="EU22" s="12">
        <v>1</v>
      </c>
      <c r="EV22" s="13">
        <f t="shared" si="47"/>
        <v>100</v>
      </c>
      <c r="EW22" s="12">
        <v>0</v>
      </c>
      <c r="EX22" s="12">
        <v>0</v>
      </c>
      <c r="EY22" s="13">
        <f t="shared" si="48"/>
        <v>0</v>
      </c>
    </row>
    <row r="23" spans="1:155" ht="14.25" customHeight="1">
      <c r="A23" s="36" t="s">
        <v>194</v>
      </c>
      <c r="B23" s="12">
        <v>102</v>
      </c>
      <c r="C23" s="12">
        <f t="shared" si="49"/>
        <v>178</v>
      </c>
      <c r="D23" s="12">
        <f t="shared" si="50"/>
        <v>177</v>
      </c>
      <c r="E23" s="13">
        <f t="shared" si="0"/>
        <v>99.43820224719101</v>
      </c>
      <c r="F23" s="12">
        <f t="shared" si="51"/>
        <v>134</v>
      </c>
      <c r="G23" s="12">
        <f t="shared" si="52"/>
        <v>133</v>
      </c>
      <c r="H23" s="13">
        <f t="shared" si="1"/>
        <v>99.25373134328358</v>
      </c>
      <c r="I23" s="12">
        <v>15</v>
      </c>
      <c r="J23" s="12">
        <v>15</v>
      </c>
      <c r="K23" s="13">
        <f t="shared" si="2"/>
        <v>100</v>
      </c>
      <c r="L23" s="12">
        <v>2</v>
      </c>
      <c r="M23" s="12">
        <v>2</v>
      </c>
      <c r="N23" s="13">
        <f t="shared" si="3"/>
        <v>100</v>
      </c>
      <c r="O23" s="12">
        <v>0</v>
      </c>
      <c r="P23" s="12">
        <v>0</v>
      </c>
      <c r="Q23" s="13">
        <f t="shared" si="4"/>
        <v>0</v>
      </c>
      <c r="R23" s="12">
        <v>6</v>
      </c>
      <c r="S23" s="12">
        <v>6</v>
      </c>
      <c r="T23" s="13">
        <f t="shared" si="5"/>
        <v>100</v>
      </c>
      <c r="U23" s="12">
        <v>12</v>
      </c>
      <c r="V23" s="12">
        <v>12</v>
      </c>
      <c r="W23" s="13">
        <f t="shared" si="6"/>
        <v>100</v>
      </c>
      <c r="X23" s="36" t="s">
        <v>194</v>
      </c>
      <c r="Y23" s="12">
        <v>7</v>
      </c>
      <c r="Z23" s="12">
        <v>7</v>
      </c>
      <c r="AA23" s="13">
        <f t="shared" si="7"/>
        <v>100</v>
      </c>
      <c r="AB23" s="12">
        <v>1</v>
      </c>
      <c r="AC23" s="12">
        <v>1</v>
      </c>
      <c r="AD23" s="13">
        <f t="shared" si="8"/>
        <v>100</v>
      </c>
      <c r="AE23" s="12">
        <v>4</v>
      </c>
      <c r="AF23" s="12">
        <v>4</v>
      </c>
      <c r="AG23" s="13">
        <f t="shared" si="9"/>
        <v>100</v>
      </c>
      <c r="AH23" s="12">
        <v>4</v>
      </c>
      <c r="AI23" s="12">
        <v>4</v>
      </c>
      <c r="AJ23" s="13">
        <f t="shared" si="10"/>
        <v>100</v>
      </c>
      <c r="AK23" s="12">
        <v>10</v>
      </c>
      <c r="AL23" s="12">
        <v>10</v>
      </c>
      <c r="AM23" s="13">
        <f t="shared" si="11"/>
        <v>100</v>
      </c>
      <c r="AN23" s="12">
        <v>0</v>
      </c>
      <c r="AO23" s="12">
        <v>0</v>
      </c>
      <c r="AP23" s="13">
        <f t="shared" si="12"/>
        <v>0</v>
      </c>
      <c r="AQ23" s="12">
        <v>0</v>
      </c>
      <c r="AR23" s="12">
        <v>0</v>
      </c>
      <c r="AS23" s="13">
        <f t="shared" si="13"/>
        <v>0</v>
      </c>
      <c r="AT23" s="36" t="s">
        <v>194</v>
      </c>
      <c r="AU23" s="12">
        <v>0</v>
      </c>
      <c r="AV23" s="12">
        <v>0</v>
      </c>
      <c r="AW23" s="13">
        <f t="shared" si="14"/>
        <v>0</v>
      </c>
      <c r="AX23" s="12">
        <v>35</v>
      </c>
      <c r="AY23" s="12">
        <v>35</v>
      </c>
      <c r="AZ23" s="13">
        <f t="shared" si="15"/>
        <v>100</v>
      </c>
      <c r="BA23" s="12">
        <v>6</v>
      </c>
      <c r="BB23" s="12">
        <v>6</v>
      </c>
      <c r="BC23" s="13">
        <f t="shared" si="16"/>
        <v>100</v>
      </c>
      <c r="BD23" s="12">
        <v>0</v>
      </c>
      <c r="BE23" s="12">
        <v>0</v>
      </c>
      <c r="BF23" s="13">
        <f t="shared" si="17"/>
        <v>0</v>
      </c>
      <c r="BG23" s="12">
        <v>0</v>
      </c>
      <c r="BH23" s="12">
        <v>0</v>
      </c>
      <c r="BI23" s="13">
        <f t="shared" si="18"/>
        <v>0</v>
      </c>
      <c r="BJ23" s="12">
        <v>2</v>
      </c>
      <c r="BK23" s="12">
        <v>2</v>
      </c>
      <c r="BL23" s="13">
        <f t="shared" si="19"/>
        <v>100</v>
      </c>
      <c r="BM23" s="12">
        <v>0</v>
      </c>
      <c r="BN23" s="12">
        <v>0</v>
      </c>
      <c r="BO23" s="13">
        <f t="shared" si="20"/>
        <v>0</v>
      </c>
      <c r="BP23" s="36" t="s">
        <v>194</v>
      </c>
      <c r="BQ23" s="12">
        <v>0</v>
      </c>
      <c r="BR23" s="12">
        <v>0</v>
      </c>
      <c r="BS23" s="13">
        <f t="shared" si="21"/>
        <v>0</v>
      </c>
      <c r="BT23" s="12">
        <v>0</v>
      </c>
      <c r="BU23" s="12">
        <v>0</v>
      </c>
      <c r="BV23" s="13">
        <f t="shared" si="22"/>
        <v>0</v>
      </c>
      <c r="BW23" s="12">
        <v>15</v>
      </c>
      <c r="BX23" s="12">
        <v>15</v>
      </c>
      <c r="BY23" s="13">
        <f t="shared" si="23"/>
        <v>100</v>
      </c>
      <c r="BZ23" s="12">
        <v>8</v>
      </c>
      <c r="CA23" s="12">
        <v>7</v>
      </c>
      <c r="CB23" s="13">
        <f t="shared" si="24"/>
        <v>87.5</v>
      </c>
      <c r="CC23" s="12">
        <v>0</v>
      </c>
      <c r="CD23" s="12">
        <v>0</v>
      </c>
      <c r="CE23" s="13">
        <f t="shared" si="25"/>
        <v>0</v>
      </c>
      <c r="CF23" s="12">
        <v>0</v>
      </c>
      <c r="CG23" s="12">
        <v>0</v>
      </c>
      <c r="CH23" s="13">
        <f t="shared" si="26"/>
        <v>0</v>
      </c>
      <c r="CI23" s="12">
        <v>0</v>
      </c>
      <c r="CJ23" s="12">
        <v>0</v>
      </c>
      <c r="CK23" s="13">
        <f t="shared" si="27"/>
        <v>0</v>
      </c>
      <c r="CL23" s="36" t="s">
        <v>194</v>
      </c>
      <c r="CM23" s="12">
        <v>0</v>
      </c>
      <c r="CN23" s="12">
        <v>0</v>
      </c>
      <c r="CO23" s="13">
        <f t="shared" si="28"/>
        <v>0</v>
      </c>
      <c r="CP23" s="12">
        <v>7</v>
      </c>
      <c r="CQ23" s="12">
        <v>7</v>
      </c>
      <c r="CR23" s="13">
        <f t="shared" si="29"/>
        <v>100</v>
      </c>
      <c r="CS23" s="12">
        <v>0</v>
      </c>
      <c r="CT23" s="12">
        <v>0</v>
      </c>
      <c r="CU23" s="13">
        <f t="shared" si="30"/>
        <v>0</v>
      </c>
      <c r="CV23" s="12">
        <v>0</v>
      </c>
      <c r="CW23" s="12">
        <v>0</v>
      </c>
      <c r="CX23" s="13">
        <f t="shared" si="31"/>
        <v>0</v>
      </c>
      <c r="CY23" s="12">
        <v>12</v>
      </c>
      <c r="CZ23" s="12">
        <v>12</v>
      </c>
      <c r="DA23" s="13">
        <f t="shared" si="32"/>
        <v>100</v>
      </c>
      <c r="DB23" s="12">
        <v>0</v>
      </c>
      <c r="DC23" s="12">
        <v>0</v>
      </c>
      <c r="DD23" s="13">
        <f t="shared" si="33"/>
        <v>0</v>
      </c>
      <c r="DE23" s="12">
        <v>0</v>
      </c>
      <c r="DF23" s="12">
        <v>0</v>
      </c>
      <c r="DG23" s="13">
        <f t="shared" si="34"/>
        <v>0</v>
      </c>
      <c r="DH23" s="36" t="s">
        <v>194</v>
      </c>
      <c r="DI23" s="12">
        <v>0</v>
      </c>
      <c r="DJ23" s="12">
        <v>0</v>
      </c>
      <c r="DK23" s="13">
        <f t="shared" si="35"/>
        <v>0</v>
      </c>
      <c r="DL23" s="12">
        <v>17</v>
      </c>
      <c r="DM23" s="12">
        <v>17</v>
      </c>
      <c r="DN23" s="13">
        <f t="shared" si="36"/>
        <v>100</v>
      </c>
      <c r="DO23" s="12">
        <v>12</v>
      </c>
      <c r="DP23" s="12">
        <v>12</v>
      </c>
      <c r="DQ23" s="13">
        <f t="shared" si="37"/>
        <v>100</v>
      </c>
      <c r="DR23" s="12">
        <v>1</v>
      </c>
      <c r="DS23" s="12">
        <v>1</v>
      </c>
      <c r="DT23" s="13">
        <f t="shared" si="38"/>
        <v>100</v>
      </c>
      <c r="DU23" s="12">
        <v>0</v>
      </c>
      <c r="DV23" s="12">
        <v>0</v>
      </c>
      <c r="DW23" s="13">
        <f t="shared" si="39"/>
        <v>0</v>
      </c>
      <c r="DX23" s="12">
        <v>0</v>
      </c>
      <c r="DY23" s="12">
        <v>0</v>
      </c>
      <c r="DZ23" s="13">
        <f t="shared" si="40"/>
        <v>0</v>
      </c>
      <c r="EA23" s="12">
        <v>0</v>
      </c>
      <c r="EB23" s="12">
        <v>0</v>
      </c>
      <c r="EC23" s="13">
        <f t="shared" si="41"/>
        <v>0</v>
      </c>
      <c r="ED23" s="36" t="s">
        <v>194</v>
      </c>
      <c r="EE23" s="12">
        <v>0</v>
      </c>
      <c r="EF23" s="12">
        <v>0</v>
      </c>
      <c r="EG23" s="13">
        <f t="shared" si="42"/>
        <v>0</v>
      </c>
      <c r="EH23" s="12">
        <v>0</v>
      </c>
      <c r="EI23" s="12">
        <v>0</v>
      </c>
      <c r="EJ23" s="13">
        <f t="shared" si="43"/>
        <v>0</v>
      </c>
      <c r="EK23" s="12">
        <v>0</v>
      </c>
      <c r="EL23" s="12">
        <v>0</v>
      </c>
      <c r="EM23" s="13">
        <f t="shared" si="44"/>
        <v>0</v>
      </c>
      <c r="EN23" s="12">
        <v>0</v>
      </c>
      <c r="EO23" s="12">
        <v>0</v>
      </c>
      <c r="EP23" s="13">
        <f t="shared" si="45"/>
        <v>0</v>
      </c>
      <c r="EQ23" s="12">
        <v>0</v>
      </c>
      <c r="ER23" s="12">
        <v>0</v>
      </c>
      <c r="ES23" s="13">
        <f t="shared" si="46"/>
        <v>0</v>
      </c>
      <c r="ET23" s="12">
        <v>2</v>
      </c>
      <c r="EU23" s="12">
        <v>2</v>
      </c>
      <c r="EV23" s="13">
        <f t="shared" si="47"/>
        <v>100</v>
      </c>
      <c r="EW23" s="12">
        <v>0</v>
      </c>
      <c r="EX23" s="12">
        <v>0</v>
      </c>
      <c r="EY23" s="13">
        <f t="shared" si="48"/>
        <v>0</v>
      </c>
    </row>
    <row r="24" spans="1:155" ht="11.25" customHeight="1">
      <c r="A24" s="36" t="s">
        <v>195</v>
      </c>
      <c r="B24" s="12">
        <v>374</v>
      </c>
      <c r="C24" s="12">
        <f t="shared" si="49"/>
        <v>690</v>
      </c>
      <c r="D24" s="12">
        <f t="shared" si="50"/>
        <v>689</v>
      </c>
      <c r="E24" s="13">
        <f t="shared" si="0"/>
        <v>99.85507246376811</v>
      </c>
      <c r="F24" s="12">
        <f t="shared" si="51"/>
        <v>495</v>
      </c>
      <c r="G24" s="12">
        <f t="shared" si="52"/>
        <v>495</v>
      </c>
      <c r="H24" s="13">
        <f t="shared" si="1"/>
        <v>100</v>
      </c>
      <c r="I24" s="12">
        <v>49</v>
      </c>
      <c r="J24" s="12">
        <v>49</v>
      </c>
      <c r="K24" s="13">
        <f t="shared" si="2"/>
        <v>100</v>
      </c>
      <c r="L24" s="12">
        <v>9</v>
      </c>
      <c r="M24" s="12">
        <v>9</v>
      </c>
      <c r="N24" s="13">
        <f t="shared" si="3"/>
        <v>100</v>
      </c>
      <c r="O24" s="12">
        <v>0</v>
      </c>
      <c r="P24" s="12">
        <v>0</v>
      </c>
      <c r="Q24" s="13">
        <f t="shared" si="4"/>
        <v>0</v>
      </c>
      <c r="R24" s="12">
        <v>20</v>
      </c>
      <c r="S24" s="12">
        <v>20</v>
      </c>
      <c r="T24" s="13">
        <f t="shared" si="5"/>
        <v>100</v>
      </c>
      <c r="U24" s="12">
        <v>77</v>
      </c>
      <c r="V24" s="12">
        <v>77</v>
      </c>
      <c r="W24" s="13">
        <f t="shared" si="6"/>
        <v>100</v>
      </c>
      <c r="X24" s="36" t="s">
        <v>195</v>
      </c>
      <c r="Y24" s="12">
        <v>14</v>
      </c>
      <c r="Z24" s="12">
        <v>14</v>
      </c>
      <c r="AA24" s="13">
        <f t="shared" si="7"/>
        <v>100</v>
      </c>
      <c r="AB24" s="12">
        <v>14</v>
      </c>
      <c r="AC24" s="12">
        <v>14</v>
      </c>
      <c r="AD24" s="13">
        <f t="shared" si="8"/>
        <v>100</v>
      </c>
      <c r="AE24" s="12">
        <v>5</v>
      </c>
      <c r="AF24" s="12">
        <v>5</v>
      </c>
      <c r="AG24" s="13">
        <f t="shared" si="9"/>
        <v>100</v>
      </c>
      <c r="AH24" s="12">
        <v>30</v>
      </c>
      <c r="AI24" s="12">
        <v>30</v>
      </c>
      <c r="AJ24" s="13">
        <f t="shared" si="10"/>
        <v>100</v>
      </c>
      <c r="AK24" s="12">
        <v>30</v>
      </c>
      <c r="AL24" s="12">
        <v>30</v>
      </c>
      <c r="AM24" s="13">
        <f t="shared" si="11"/>
        <v>100</v>
      </c>
      <c r="AN24" s="12">
        <v>0</v>
      </c>
      <c r="AO24" s="12">
        <v>0</v>
      </c>
      <c r="AP24" s="13">
        <f t="shared" si="12"/>
        <v>0</v>
      </c>
      <c r="AQ24" s="12">
        <v>0</v>
      </c>
      <c r="AR24" s="12">
        <v>0</v>
      </c>
      <c r="AS24" s="13">
        <f t="shared" si="13"/>
        <v>0</v>
      </c>
      <c r="AT24" s="36" t="s">
        <v>195</v>
      </c>
      <c r="AU24" s="12">
        <v>0</v>
      </c>
      <c r="AV24" s="12">
        <v>0</v>
      </c>
      <c r="AW24" s="13">
        <f t="shared" si="14"/>
        <v>0</v>
      </c>
      <c r="AX24" s="12">
        <v>87</v>
      </c>
      <c r="AY24" s="12">
        <v>87</v>
      </c>
      <c r="AZ24" s="13">
        <f t="shared" si="15"/>
        <v>100</v>
      </c>
      <c r="BA24" s="12">
        <v>15</v>
      </c>
      <c r="BB24" s="12">
        <v>15</v>
      </c>
      <c r="BC24" s="13">
        <f t="shared" si="16"/>
        <v>100</v>
      </c>
      <c r="BD24" s="12">
        <v>3</v>
      </c>
      <c r="BE24" s="12">
        <v>3</v>
      </c>
      <c r="BF24" s="13">
        <f t="shared" si="17"/>
        <v>100</v>
      </c>
      <c r="BG24" s="12">
        <v>1</v>
      </c>
      <c r="BH24" s="12">
        <v>1</v>
      </c>
      <c r="BI24" s="13">
        <f t="shared" si="18"/>
        <v>100</v>
      </c>
      <c r="BJ24" s="12">
        <v>6</v>
      </c>
      <c r="BK24" s="12">
        <v>6</v>
      </c>
      <c r="BL24" s="13">
        <f t="shared" si="19"/>
        <v>100</v>
      </c>
      <c r="BM24" s="12">
        <v>0</v>
      </c>
      <c r="BN24" s="12">
        <v>0</v>
      </c>
      <c r="BO24" s="13">
        <f t="shared" si="20"/>
        <v>0</v>
      </c>
      <c r="BP24" s="36" t="s">
        <v>195</v>
      </c>
      <c r="BQ24" s="12">
        <v>0</v>
      </c>
      <c r="BR24" s="12">
        <v>0</v>
      </c>
      <c r="BS24" s="13">
        <f t="shared" si="21"/>
        <v>0</v>
      </c>
      <c r="BT24" s="12">
        <v>1</v>
      </c>
      <c r="BU24" s="12">
        <v>1</v>
      </c>
      <c r="BV24" s="13">
        <f t="shared" si="22"/>
        <v>100</v>
      </c>
      <c r="BW24" s="12">
        <v>54</v>
      </c>
      <c r="BX24" s="12">
        <v>54</v>
      </c>
      <c r="BY24" s="13">
        <f t="shared" si="23"/>
        <v>100</v>
      </c>
      <c r="BZ24" s="12">
        <v>39</v>
      </c>
      <c r="CA24" s="12">
        <v>39</v>
      </c>
      <c r="CB24" s="13">
        <f t="shared" si="24"/>
        <v>100</v>
      </c>
      <c r="CC24" s="12">
        <v>5</v>
      </c>
      <c r="CD24" s="12">
        <v>5</v>
      </c>
      <c r="CE24" s="13">
        <f t="shared" si="25"/>
        <v>100</v>
      </c>
      <c r="CF24" s="12">
        <v>1</v>
      </c>
      <c r="CG24" s="12">
        <v>1</v>
      </c>
      <c r="CH24" s="13">
        <f t="shared" si="26"/>
        <v>100</v>
      </c>
      <c r="CI24" s="12">
        <v>0</v>
      </c>
      <c r="CJ24" s="12">
        <v>0</v>
      </c>
      <c r="CK24" s="13">
        <f t="shared" si="27"/>
        <v>0</v>
      </c>
      <c r="CL24" s="36" t="s">
        <v>195</v>
      </c>
      <c r="CM24" s="12">
        <v>2</v>
      </c>
      <c r="CN24" s="12">
        <v>2</v>
      </c>
      <c r="CO24" s="13">
        <f t="shared" si="28"/>
        <v>100</v>
      </c>
      <c r="CP24" s="12">
        <v>33</v>
      </c>
      <c r="CQ24" s="12">
        <v>33</v>
      </c>
      <c r="CR24" s="13">
        <f t="shared" si="29"/>
        <v>100</v>
      </c>
      <c r="CS24" s="12">
        <v>0</v>
      </c>
      <c r="CT24" s="12">
        <v>0</v>
      </c>
      <c r="CU24" s="13">
        <f t="shared" si="30"/>
        <v>0</v>
      </c>
      <c r="CV24" s="12">
        <v>0</v>
      </c>
      <c r="CW24" s="12">
        <v>0</v>
      </c>
      <c r="CX24" s="13">
        <f t="shared" si="31"/>
        <v>0</v>
      </c>
      <c r="CY24" s="12">
        <v>51</v>
      </c>
      <c r="CZ24" s="12">
        <v>51</v>
      </c>
      <c r="DA24" s="13">
        <f t="shared" si="32"/>
        <v>100</v>
      </c>
      <c r="DB24" s="12">
        <v>0</v>
      </c>
      <c r="DC24" s="12">
        <v>0</v>
      </c>
      <c r="DD24" s="13">
        <f t="shared" si="33"/>
        <v>0</v>
      </c>
      <c r="DE24" s="12">
        <v>0</v>
      </c>
      <c r="DF24" s="12">
        <v>0</v>
      </c>
      <c r="DG24" s="13">
        <f t="shared" si="34"/>
        <v>0</v>
      </c>
      <c r="DH24" s="36" t="s">
        <v>195</v>
      </c>
      <c r="DI24" s="12">
        <v>0</v>
      </c>
      <c r="DJ24" s="12">
        <v>0</v>
      </c>
      <c r="DK24" s="13">
        <f t="shared" si="35"/>
        <v>0</v>
      </c>
      <c r="DL24" s="12">
        <v>51</v>
      </c>
      <c r="DM24" s="12">
        <v>50</v>
      </c>
      <c r="DN24" s="13">
        <f t="shared" si="36"/>
        <v>98.0392156862745</v>
      </c>
      <c r="DO24" s="12">
        <v>76</v>
      </c>
      <c r="DP24" s="12">
        <v>76</v>
      </c>
      <c r="DQ24" s="13">
        <f t="shared" si="37"/>
        <v>100</v>
      </c>
      <c r="DR24" s="12">
        <v>0</v>
      </c>
      <c r="DS24" s="12">
        <v>0</v>
      </c>
      <c r="DT24" s="13">
        <f t="shared" si="38"/>
        <v>0</v>
      </c>
      <c r="DU24" s="12">
        <v>0</v>
      </c>
      <c r="DV24" s="12">
        <v>0</v>
      </c>
      <c r="DW24" s="13">
        <f t="shared" si="39"/>
        <v>0</v>
      </c>
      <c r="DX24" s="12">
        <v>0</v>
      </c>
      <c r="DY24" s="12">
        <v>0</v>
      </c>
      <c r="DZ24" s="13">
        <f t="shared" si="40"/>
        <v>0</v>
      </c>
      <c r="EA24" s="12">
        <v>0</v>
      </c>
      <c r="EB24" s="12">
        <v>0</v>
      </c>
      <c r="EC24" s="13">
        <f t="shared" si="41"/>
        <v>0</v>
      </c>
      <c r="ED24" s="36" t="s">
        <v>195</v>
      </c>
      <c r="EE24" s="12">
        <v>0</v>
      </c>
      <c r="EF24" s="12">
        <v>0</v>
      </c>
      <c r="EG24" s="13">
        <f t="shared" si="42"/>
        <v>0</v>
      </c>
      <c r="EH24" s="12">
        <v>0</v>
      </c>
      <c r="EI24" s="12">
        <v>0</v>
      </c>
      <c r="EJ24" s="13">
        <f t="shared" si="43"/>
        <v>0</v>
      </c>
      <c r="EK24" s="12">
        <v>0</v>
      </c>
      <c r="EL24" s="12">
        <v>0</v>
      </c>
      <c r="EM24" s="13">
        <f t="shared" si="44"/>
        <v>0</v>
      </c>
      <c r="EN24" s="12">
        <v>1</v>
      </c>
      <c r="EO24" s="12">
        <v>1</v>
      </c>
      <c r="EP24" s="13">
        <f t="shared" si="45"/>
        <v>100</v>
      </c>
      <c r="EQ24" s="12">
        <v>0</v>
      </c>
      <c r="ER24" s="12">
        <v>0</v>
      </c>
      <c r="ES24" s="13">
        <f t="shared" si="46"/>
        <v>0</v>
      </c>
      <c r="ET24" s="12">
        <v>14</v>
      </c>
      <c r="EU24" s="12">
        <v>14</v>
      </c>
      <c r="EV24" s="13">
        <f t="shared" si="47"/>
        <v>100</v>
      </c>
      <c r="EW24" s="12">
        <v>2</v>
      </c>
      <c r="EX24" s="12">
        <v>2</v>
      </c>
      <c r="EY24" s="13">
        <f t="shared" si="48"/>
        <v>100</v>
      </c>
    </row>
    <row r="25" spans="1:155" ht="11.25" customHeight="1">
      <c r="A25" s="36" t="s">
        <v>196</v>
      </c>
      <c r="B25" s="12">
        <v>424</v>
      </c>
      <c r="C25" s="12">
        <f t="shared" si="49"/>
        <v>440</v>
      </c>
      <c r="D25" s="12">
        <f t="shared" si="50"/>
        <v>439</v>
      </c>
      <c r="E25" s="13">
        <f t="shared" si="0"/>
        <v>99.77272727272727</v>
      </c>
      <c r="F25" s="12">
        <f t="shared" si="51"/>
        <v>345</v>
      </c>
      <c r="G25" s="12">
        <f t="shared" si="52"/>
        <v>345</v>
      </c>
      <c r="H25" s="13">
        <f t="shared" si="1"/>
        <v>100</v>
      </c>
      <c r="I25" s="12">
        <v>41</v>
      </c>
      <c r="J25" s="12">
        <v>41</v>
      </c>
      <c r="K25" s="13">
        <f t="shared" si="2"/>
        <v>100</v>
      </c>
      <c r="L25" s="12">
        <v>3</v>
      </c>
      <c r="M25" s="12">
        <v>3</v>
      </c>
      <c r="N25" s="13">
        <f t="shared" si="3"/>
        <v>100</v>
      </c>
      <c r="O25" s="12">
        <v>0</v>
      </c>
      <c r="P25" s="12">
        <v>0</v>
      </c>
      <c r="Q25" s="13">
        <f t="shared" si="4"/>
        <v>0</v>
      </c>
      <c r="R25" s="12">
        <v>8</v>
      </c>
      <c r="S25" s="12">
        <v>8</v>
      </c>
      <c r="T25" s="13">
        <f t="shared" si="5"/>
        <v>100</v>
      </c>
      <c r="U25" s="12">
        <v>60</v>
      </c>
      <c r="V25" s="12">
        <v>60</v>
      </c>
      <c r="W25" s="13">
        <f t="shared" si="6"/>
        <v>100</v>
      </c>
      <c r="X25" s="36" t="s">
        <v>196</v>
      </c>
      <c r="Y25" s="12">
        <v>4</v>
      </c>
      <c r="Z25" s="12">
        <v>4</v>
      </c>
      <c r="AA25" s="13">
        <f t="shared" si="7"/>
        <v>100</v>
      </c>
      <c r="AB25" s="12">
        <v>7</v>
      </c>
      <c r="AC25" s="12">
        <v>7</v>
      </c>
      <c r="AD25" s="13">
        <f t="shared" si="8"/>
        <v>100</v>
      </c>
      <c r="AE25" s="12">
        <v>2</v>
      </c>
      <c r="AF25" s="12">
        <v>2</v>
      </c>
      <c r="AG25" s="13">
        <f t="shared" si="9"/>
        <v>100</v>
      </c>
      <c r="AH25" s="12">
        <v>12</v>
      </c>
      <c r="AI25" s="12">
        <v>12</v>
      </c>
      <c r="AJ25" s="13">
        <f t="shared" si="10"/>
        <v>100</v>
      </c>
      <c r="AK25" s="12">
        <v>25</v>
      </c>
      <c r="AL25" s="12">
        <v>25</v>
      </c>
      <c r="AM25" s="13">
        <f t="shared" si="11"/>
        <v>100</v>
      </c>
      <c r="AN25" s="12">
        <v>4</v>
      </c>
      <c r="AO25" s="12">
        <v>4</v>
      </c>
      <c r="AP25" s="13">
        <f t="shared" si="12"/>
        <v>100</v>
      </c>
      <c r="AQ25" s="12">
        <v>1</v>
      </c>
      <c r="AR25" s="12">
        <v>1</v>
      </c>
      <c r="AS25" s="13">
        <f t="shared" si="13"/>
        <v>100</v>
      </c>
      <c r="AT25" s="36" t="s">
        <v>196</v>
      </c>
      <c r="AU25" s="12">
        <v>2</v>
      </c>
      <c r="AV25" s="12">
        <v>2</v>
      </c>
      <c r="AW25" s="13">
        <f t="shared" si="14"/>
        <v>100</v>
      </c>
      <c r="AX25" s="12">
        <v>48</v>
      </c>
      <c r="AY25" s="12">
        <v>48</v>
      </c>
      <c r="AZ25" s="13">
        <f t="shared" si="15"/>
        <v>100</v>
      </c>
      <c r="BA25" s="12">
        <v>16</v>
      </c>
      <c r="BB25" s="12">
        <v>16</v>
      </c>
      <c r="BC25" s="13">
        <f t="shared" si="16"/>
        <v>100</v>
      </c>
      <c r="BD25" s="12">
        <v>7</v>
      </c>
      <c r="BE25" s="12">
        <v>7</v>
      </c>
      <c r="BF25" s="13">
        <f t="shared" si="17"/>
        <v>100</v>
      </c>
      <c r="BG25" s="12">
        <v>0</v>
      </c>
      <c r="BH25" s="12">
        <v>0</v>
      </c>
      <c r="BI25" s="13">
        <f t="shared" si="18"/>
        <v>0</v>
      </c>
      <c r="BJ25" s="12">
        <v>9</v>
      </c>
      <c r="BK25" s="12">
        <v>9</v>
      </c>
      <c r="BL25" s="13">
        <f t="shared" si="19"/>
        <v>100</v>
      </c>
      <c r="BM25" s="12">
        <v>0</v>
      </c>
      <c r="BN25" s="12">
        <v>0</v>
      </c>
      <c r="BO25" s="13">
        <f t="shared" si="20"/>
        <v>0</v>
      </c>
      <c r="BP25" s="36" t="s">
        <v>196</v>
      </c>
      <c r="BQ25" s="12">
        <v>0</v>
      </c>
      <c r="BR25" s="12">
        <v>0</v>
      </c>
      <c r="BS25" s="13">
        <f t="shared" si="21"/>
        <v>0</v>
      </c>
      <c r="BT25" s="12">
        <v>0</v>
      </c>
      <c r="BU25" s="12">
        <v>0</v>
      </c>
      <c r="BV25" s="13">
        <f t="shared" si="22"/>
        <v>0</v>
      </c>
      <c r="BW25" s="12">
        <v>30</v>
      </c>
      <c r="BX25" s="12">
        <v>30</v>
      </c>
      <c r="BY25" s="13">
        <f t="shared" si="23"/>
        <v>100</v>
      </c>
      <c r="BZ25" s="12">
        <v>34</v>
      </c>
      <c r="CA25" s="12">
        <v>34</v>
      </c>
      <c r="CB25" s="13">
        <f t="shared" si="24"/>
        <v>100</v>
      </c>
      <c r="CC25" s="12">
        <v>0</v>
      </c>
      <c r="CD25" s="12">
        <v>0</v>
      </c>
      <c r="CE25" s="13">
        <f t="shared" si="25"/>
        <v>0</v>
      </c>
      <c r="CF25" s="12">
        <v>0</v>
      </c>
      <c r="CG25" s="12">
        <v>0</v>
      </c>
      <c r="CH25" s="13">
        <f t="shared" si="26"/>
        <v>0</v>
      </c>
      <c r="CI25" s="12">
        <v>1</v>
      </c>
      <c r="CJ25" s="12">
        <v>1</v>
      </c>
      <c r="CK25" s="13">
        <f t="shared" si="27"/>
        <v>100</v>
      </c>
      <c r="CL25" s="36" t="s">
        <v>196</v>
      </c>
      <c r="CM25" s="12">
        <v>1</v>
      </c>
      <c r="CN25" s="12">
        <v>1</v>
      </c>
      <c r="CO25" s="13">
        <f t="shared" si="28"/>
        <v>100</v>
      </c>
      <c r="CP25" s="12">
        <v>30</v>
      </c>
      <c r="CQ25" s="12">
        <v>30</v>
      </c>
      <c r="CR25" s="13">
        <f t="shared" si="29"/>
        <v>100</v>
      </c>
      <c r="CS25" s="12">
        <v>0</v>
      </c>
      <c r="CT25" s="12">
        <v>0</v>
      </c>
      <c r="CU25" s="13">
        <f t="shared" si="30"/>
        <v>0</v>
      </c>
      <c r="CV25" s="12">
        <v>0</v>
      </c>
      <c r="CW25" s="12">
        <v>0</v>
      </c>
      <c r="CX25" s="13">
        <f t="shared" si="31"/>
        <v>0</v>
      </c>
      <c r="CY25" s="12">
        <v>24</v>
      </c>
      <c r="CZ25" s="12">
        <v>24</v>
      </c>
      <c r="DA25" s="13">
        <f t="shared" si="32"/>
        <v>100</v>
      </c>
      <c r="DB25" s="12">
        <v>1</v>
      </c>
      <c r="DC25" s="12">
        <v>1</v>
      </c>
      <c r="DD25" s="13">
        <f t="shared" si="33"/>
        <v>100</v>
      </c>
      <c r="DE25" s="12">
        <v>0</v>
      </c>
      <c r="DF25" s="12">
        <v>0</v>
      </c>
      <c r="DG25" s="13">
        <f t="shared" si="34"/>
        <v>0</v>
      </c>
      <c r="DH25" s="36" t="s">
        <v>196</v>
      </c>
      <c r="DI25" s="12">
        <v>0</v>
      </c>
      <c r="DJ25" s="12">
        <v>0</v>
      </c>
      <c r="DK25" s="13">
        <f t="shared" si="35"/>
        <v>0</v>
      </c>
      <c r="DL25" s="12">
        <v>20</v>
      </c>
      <c r="DM25" s="12">
        <v>20</v>
      </c>
      <c r="DN25" s="13">
        <f t="shared" si="36"/>
        <v>100</v>
      </c>
      <c r="DO25" s="12">
        <v>38</v>
      </c>
      <c r="DP25" s="12">
        <v>37</v>
      </c>
      <c r="DQ25" s="13">
        <f t="shared" si="37"/>
        <v>97.36842105263158</v>
      </c>
      <c r="DR25" s="12">
        <v>1</v>
      </c>
      <c r="DS25" s="12">
        <v>1</v>
      </c>
      <c r="DT25" s="13">
        <f t="shared" si="38"/>
        <v>100</v>
      </c>
      <c r="DU25" s="12">
        <v>1</v>
      </c>
      <c r="DV25" s="12">
        <v>1</v>
      </c>
      <c r="DW25" s="13">
        <f t="shared" si="39"/>
        <v>100</v>
      </c>
      <c r="DX25" s="12">
        <v>4</v>
      </c>
      <c r="DY25" s="12">
        <v>4</v>
      </c>
      <c r="DZ25" s="13">
        <f t="shared" si="40"/>
        <v>100</v>
      </c>
      <c r="EA25" s="12">
        <v>0</v>
      </c>
      <c r="EB25" s="12">
        <v>0</v>
      </c>
      <c r="EC25" s="13">
        <f t="shared" si="41"/>
        <v>0</v>
      </c>
      <c r="ED25" s="36" t="s">
        <v>196</v>
      </c>
      <c r="EE25" s="12">
        <v>0</v>
      </c>
      <c r="EF25" s="12">
        <v>0</v>
      </c>
      <c r="EG25" s="13">
        <f t="shared" si="42"/>
        <v>0</v>
      </c>
      <c r="EH25" s="12">
        <v>0</v>
      </c>
      <c r="EI25" s="12">
        <v>0</v>
      </c>
      <c r="EJ25" s="13">
        <f t="shared" si="43"/>
        <v>0</v>
      </c>
      <c r="EK25" s="12">
        <v>0</v>
      </c>
      <c r="EL25" s="12">
        <v>0</v>
      </c>
      <c r="EM25" s="13">
        <f t="shared" si="44"/>
        <v>0</v>
      </c>
      <c r="EN25" s="12">
        <v>0</v>
      </c>
      <c r="EO25" s="12">
        <v>0</v>
      </c>
      <c r="EP25" s="13">
        <f t="shared" si="45"/>
        <v>0</v>
      </c>
      <c r="EQ25" s="12">
        <v>0</v>
      </c>
      <c r="ER25" s="12">
        <v>0</v>
      </c>
      <c r="ES25" s="13">
        <f t="shared" si="46"/>
        <v>0</v>
      </c>
      <c r="ET25" s="12">
        <v>6</v>
      </c>
      <c r="EU25" s="12">
        <v>6</v>
      </c>
      <c r="EV25" s="13">
        <f t="shared" si="47"/>
        <v>100</v>
      </c>
      <c r="EW25" s="12">
        <v>0</v>
      </c>
      <c r="EX25" s="12">
        <v>0</v>
      </c>
      <c r="EY25" s="13">
        <f t="shared" si="48"/>
        <v>0</v>
      </c>
    </row>
    <row r="26" spans="1:155" ht="11.25" customHeight="1">
      <c r="A26" s="36" t="s">
        <v>384</v>
      </c>
      <c r="B26" s="12">
        <v>568</v>
      </c>
      <c r="C26" s="12">
        <f>SUM(F26,CV26+CY26+DB26+DE26+DI26+DL26+DO26+DR26+DU26+DX26+EA26+EE26+EH26+EK26+EN26+EQ26+ET26+EW26)</f>
        <v>579</v>
      </c>
      <c r="D26" s="12">
        <f>SUM(G26,CW26+CZ26+DC26+DF26+DJ26+DM26+DP26+DS26+DV26+DY26+EB26+EF26+EI26+EL26+EO26+ER26+EU26+EX26)</f>
        <v>575</v>
      </c>
      <c r="E26" s="13">
        <f>IF(D26&gt;C26,999,IF(C26=0,0,D26/C26*100))</f>
        <v>99.3091537132988</v>
      </c>
      <c r="F26" s="12">
        <f>SUM(I26+L26+O26+R26+U26+Y26+AB26+AE26+AH26+AK26+AN26+AQ26+AU26+AX26+BA26+BD26+BG26+BJ26+BM26+BQ26+BT26+BW26+BZ26+CC26+CF26+CI26+CM26+CP26+CS26)</f>
        <v>445</v>
      </c>
      <c r="G26" s="12">
        <f>SUM(J26+M26+P26+S26+V26+Z26+AC26+AF26+AI26+AL26+AO26+AR26+AV26+AY26+BB26+BE26+BH26+BK26+BN26+BR26+BU26+BX26+CA26+CD26+CG26+CJ26+CN26+CQ26+CT26)</f>
        <v>441</v>
      </c>
      <c r="H26" s="13">
        <f>IF(G26&gt;F26,999,IF(F26=0,0,G26/F26*100))</f>
        <v>99.10112359550561</v>
      </c>
      <c r="I26" s="12">
        <v>38</v>
      </c>
      <c r="J26" s="12">
        <v>38</v>
      </c>
      <c r="K26" s="13">
        <f>IF(J26&gt;I26,999,IF(I26=0,0,J26/I26*100))</f>
        <v>100</v>
      </c>
      <c r="L26" s="12">
        <v>11</v>
      </c>
      <c r="M26" s="12">
        <v>11</v>
      </c>
      <c r="N26" s="13">
        <f>IF(M26&gt;L26,999,IF(L26=0,0,M26/L26*100))</f>
        <v>100</v>
      </c>
      <c r="O26" s="12">
        <v>0</v>
      </c>
      <c r="P26" s="12">
        <v>0</v>
      </c>
      <c r="Q26" s="13">
        <f>IF(P26&gt;O26,999,IF(O26=0,0,P26/O26*100))</f>
        <v>0</v>
      </c>
      <c r="R26" s="12">
        <v>3</v>
      </c>
      <c r="S26" s="12">
        <v>3</v>
      </c>
      <c r="T26" s="13">
        <f>IF(S26&gt;R26,999,IF(R26=0,0,S26/R26*100))</f>
        <v>100</v>
      </c>
      <c r="U26" s="12">
        <v>49</v>
      </c>
      <c r="V26" s="12">
        <v>49</v>
      </c>
      <c r="W26" s="13">
        <f>IF(V26&gt;U26,999,IF(U26=0,0,V26/U26*100))</f>
        <v>100</v>
      </c>
      <c r="X26" s="36" t="s">
        <v>384</v>
      </c>
      <c r="Y26" s="12">
        <v>5</v>
      </c>
      <c r="Z26" s="12">
        <v>5</v>
      </c>
      <c r="AA26" s="13">
        <f>IF(Z26&gt;Y26,999,IF(Y26=0,0,Z26/Y26*100))</f>
        <v>100</v>
      </c>
      <c r="AB26" s="12">
        <v>22</v>
      </c>
      <c r="AC26" s="12">
        <v>22</v>
      </c>
      <c r="AD26" s="13">
        <f>IF(AC26&gt;AB26,999,IF(AB26=0,0,AC26/AB26*100))</f>
        <v>100</v>
      </c>
      <c r="AE26" s="12">
        <v>5</v>
      </c>
      <c r="AF26" s="12">
        <v>5</v>
      </c>
      <c r="AG26" s="13">
        <f>IF(AF26&gt;AE26,999,IF(AE26=0,0,AF26/AE26*100))</f>
        <v>100</v>
      </c>
      <c r="AH26" s="12">
        <v>35</v>
      </c>
      <c r="AI26" s="12">
        <v>35</v>
      </c>
      <c r="AJ26" s="13">
        <f>IF(AI26&gt;AH26,999,IF(AH26=0,0,AI26/AH26*100))</f>
        <v>100</v>
      </c>
      <c r="AK26" s="12">
        <v>36</v>
      </c>
      <c r="AL26" s="12">
        <v>34</v>
      </c>
      <c r="AM26" s="13">
        <f>IF(AL26&gt;AK26,999,IF(AK26=0,0,AL26/AK26*100))</f>
        <v>94.44444444444444</v>
      </c>
      <c r="AN26" s="12">
        <v>2</v>
      </c>
      <c r="AO26" s="12">
        <v>2</v>
      </c>
      <c r="AP26" s="13">
        <f>IF(AO26&gt;AN26,999,IF(AN26=0,0,AO26/AN26*100))</f>
        <v>100</v>
      </c>
      <c r="AQ26" s="12">
        <v>0</v>
      </c>
      <c r="AR26" s="12">
        <v>0</v>
      </c>
      <c r="AS26" s="13">
        <f>IF(AR26&gt;AQ26,999,IF(AQ26=0,0,AR26/AQ26*100))</f>
        <v>0</v>
      </c>
      <c r="AT26" s="36" t="s">
        <v>384</v>
      </c>
      <c r="AU26" s="12">
        <v>0</v>
      </c>
      <c r="AV26" s="12">
        <v>0</v>
      </c>
      <c r="AW26" s="13">
        <f>IF(AV26&gt;AU26,999,IF(AU26=0,0,AV26/AU26*100))</f>
        <v>0</v>
      </c>
      <c r="AX26" s="12">
        <v>66</v>
      </c>
      <c r="AY26" s="12">
        <v>65</v>
      </c>
      <c r="AZ26" s="13">
        <f>IF(AY26&gt;AX26,999,IF(AX26=0,0,AY26/AX26*100))</f>
        <v>98.48484848484848</v>
      </c>
      <c r="BA26" s="12">
        <v>28</v>
      </c>
      <c r="BB26" s="12">
        <v>28</v>
      </c>
      <c r="BC26" s="13">
        <f>IF(BB26&gt;BA26,999,IF(BA26=0,0,BB26/BA26*100))</f>
        <v>100</v>
      </c>
      <c r="BD26" s="12">
        <v>4</v>
      </c>
      <c r="BE26" s="12">
        <v>4</v>
      </c>
      <c r="BF26" s="13">
        <f>IF(BE26&gt;BD26,999,IF(BD26=0,0,BE26/BD26*100))</f>
        <v>100</v>
      </c>
      <c r="BG26" s="12">
        <v>1</v>
      </c>
      <c r="BH26" s="12">
        <v>1</v>
      </c>
      <c r="BI26" s="13">
        <f>IF(BH26&gt;BG26,999,IF(BG26=0,0,BH26/BG26*100))</f>
        <v>100</v>
      </c>
      <c r="BJ26" s="12">
        <v>13</v>
      </c>
      <c r="BK26" s="12">
        <v>13</v>
      </c>
      <c r="BL26" s="13">
        <f>IF(BK26&gt;BJ26,999,IF(BJ26=0,0,BK26/BJ26*100))</f>
        <v>100</v>
      </c>
      <c r="BM26" s="12">
        <v>0</v>
      </c>
      <c r="BN26" s="12">
        <v>0</v>
      </c>
      <c r="BO26" s="13">
        <f>IF(BN26&gt;BM26,999,IF(BM26=0,0,BN26/BM26*100))</f>
        <v>0</v>
      </c>
      <c r="BP26" s="36" t="s">
        <v>384</v>
      </c>
      <c r="BQ26" s="12">
        <v>0</v>
      </c>
      <c r="BR26" s="12">
        <v>0</v>
      </c>
      <c r="BS26" s="13">
        <f>IF(BR26&gt;BQ26,999,IF(BQ26=0,0,BR26/BQ26*100))</f>
        <v>0</v>
      </c>
      <c r="BT26" s="12">
        <v>0</v>
      </c>
      <c r="BU26" s="12">
        <v>0</v>
      </c>
      <c r="BV26" s="13">
        <f>IF(BU26&gt;BT26,999,IF(BT26=0,0,BU26/BT26*100))</f>
        <v>0</v>
      </c>
      <c r="BW26" s="12">
        <v>44</v>
      </c>
      <c r="BX26" s="12">
        <v>44</v>
      </c>
      <c r="BY26" s="13">
        <f>IF(BX26&gt;BW26,999,IF(BW26=0,0,BX26/BW26*100))</f>
        <v>100</v>
      </c>
      <c r="BZ26" s="12">
        <v>55</v>
      </c>
      <c r="CA26" s="12">
        <v>54</v>
      </c>
      <c r="CB26" s="13">
        <f>IF(CA26&gt;BZ26,999,IF(BZ26=0,0,CA26/BZ26*100))</f>
        <v>98.18181818181819</v>
      </c>
      <c r="CC26" s="12">
        <v>4</v>
      </c>
      <c r="CD26" s="12">
        <v>4</v>
      </c>
      <c r="CE26" s="13">
        <f>IF(CD26&gt;CC26,999,IF(CC26=0,0,CD26/CC26*100))</f>
        <v>100</v>
      </c>
      <c r="CF26" s="12">
        <v>0</v>
      </c>
      <c r="CG26" s="12">
        <v>0</v>
      </c>
      <c r="CH26" s="13">
        <f>IF(CG26&gt;CF26,999,IF(CF26=0,0,CG26/CF26*100))</f>
        <v>0</v>
      </c>
      <c r="CI26" s="12">
        <v>0</v>
      </c>
      <c r="CJ26" s="12">
        <v>0</v>
      </c>
      <c r="CK26" s="13">
        <f>IF(CJ26&gt;CI26,999,IF(CI26=0,0,CJ26/CI26*100))</f>
        <v>0</v>
      </c>
      <c r="CL26" s="36" t="s">
        <v>384</v>
      </c>
      <c r="CM26" s="12">
        <v>0</v>
      </c>
      <c r="CN26" s="12">
        <v>0</v>
      </c>
      <c r="CO26" s="13">
        <f>IF(CN26&gt;CM26,999,IF(CM26=0,0,CN26/CM26*100))</f>
        <v>0</v>
      </c>
      <c r="CP26" s="12">
        <v>24</v>
      </c>
      <c r="CQ26" s="12">
        <v>24</v>
      </c>
      <c r="CR26" s="13">
        <f>IF(CQ26&gt;CP26,999,IF(CP26=0,0,CQ26/CP26*100))</f>
        <v>100</v>
      </c>
      <c r="CS26" s="12">
        <v>0</v>
      </c>
      <c r="CT26" s="12">
        <v>0</v>
      </c>
      <c r="CU26" s="13">
        <f>IF(CT26&gt;CS26,999,IF(CS26=0,0,CT26/CS26*100))</f>
        <v>0</v>
      </c>
      <c r="CV26" s="12">
        <v>1</v>
      </c>
      <c r="CW26" s="12">
        <v>1</v>
      </c>
      <c r="CX26" s="13">
        <f>IF(CW26&gt;CV26,999,IF(CV26=0,0,CW26/CV26*100))</f>
        <v>100</v>
      </c>
      <c r="CY26" s="12">
        <v>49</v>
      </c>
      <c r="CZ26" s="12">
        <v>49</v>
      </c>
      <c r="DA26" s="13">
        <f>IF(CZ26&gt;CY26,999,IF(CY26=0,0,CZ26/CY26*100))</f>
        <v>100</v>
      </c>
      <c r="DB26" s="12">
        <v>2</v>
      </c>
      <c r="DC26" s="12">
        <v>2</v>
      </c>
      <c r="DD26" s="13">
        <f>IF(DC26&gt;DB26,999,IF(DB26=0,0,DC26/DB26*100))</f>
        <v>100</v>
      </c>
      <c r="DE26" s="12">
        <v>0</v>
      </c>
      <c r="DF26" s="12">
        <v>0</v>
      </c>
      <c r="DG26" s="13">
        <f>IF(DF26&gt;DE26,999,IF(DE26=0,0,DF26/DE26*100))</f>
        <v>0</v>
      </c>
      <c r="DH26" s="36" t="s">
        <v>384</v>
      </c>
      <c r="DI26" s="12">
        <v>0</v>
      </c>
      <c r="DJ26" s="12">
        <v>0</v>
      </c>
      <c r="DK26" s="13">
        <f>IF(DJ26&gt;DI26,999,IF(DI26=0,0,DJ26/DI26*100))</f>
        <v>0</v>
      </c>
      <c r="DL26" s="12">
        <v>34</v>
      </c>
      <c r="DM26" s="12">
        <v>34</v>
      </c>
      <c r="DN26" s="13">
        <f>IF(DM26&gt;DL26,999,IF(DL26=0,0,DM26/DL26*100))</f>
        <v>100</v>
      </c>
      <c r="DO26" s="12">
        <v>37</v>
      </c>
      <c r="DP26" s="12">
        <v>37</v>
      </c>
      <c r="DQ26" s="13">
        <f>IF(DP26&gt;DO26,999,IF(DO26=0,0,DP26/DO26*100))</f>
        <v>100</v>
      </c>
      <c r="DR26" s="12">
        <v>0</v>
      </c>
      <c r="DS26" s="12">
        <v>0</v>
      </c>
      <c r="DT26" s="13">
        <f>IF(DS26&gt;DR26,999,IF(DR26=0,0,DS26/DR26*100))</f>
        <v>0</v>
      </c>
      <c r="DU26" s="12">
        <v>1</v>
      </c>
      <c r="DV26" s="12">
        <v>1</v>
      </c>
      <c r="DW26" s="13">
        <f>IF(DV26&gt;DU26,999,IF(DU26=0,0,DV26/DU26*100))</f>
        <v>100</v>
      </c>
      <c r="DX26" s="12">
        <v>6</v>
      </c>
      <c r="DY26" s="12">
        <v>6</v>
      </c>
      <c r="DZ26" s="13">
        <f>IF(DY26&gt;DX26,999,IF(DX26=0,0,DY26/DX26*100))</f>
        <v>100</v>
      </c>
      <c r="EA26" s="12">
        <v>0</v>
      </c>
      <c r="EB26" s="12">
        <v>0</v>
      </c>
      <c r="EC26" s="13">
        <f>IF(EB26&gt;EA26,999,IF(EA26=0,0,EB26/EA26*100))</f>
        <v>0</v>
      </c>
      <c r="ED26" s="36" t="s">
        <v>384</v>
      </c>
      <c r="EE26" s="12">
        <v>0</v>
      </c>
      <c r="EF26" s="12">
        <v>0</v>
      </c>
      <c r="EG26" s="13">
        <f>IF(EF26&gt;EE26,999,IF(EE26=0,0,EF26/EE26*100))</f>
        <v>0</v>
      </c>
      <c r="EH26" s="12">
        <v>0</v>
      </c>
      <c r="EI26" s="12">
        <v>0</v>
      </c>
      <c r="EJ26" s="13">
        <f>IF(EI26&gt;EH26,999,IF(EH26=0,0,EI26/EH26*100))</f>
        <v>0</v>
      </c>
      <c r="EK26" s="12">
        <v>0</v>
      </c>
      <c r="EL26" s="12">
        <v>0</v>
      </c>
      <c r="EM26" s="13">
        <f>IF(EL26&gt;EK26,999,IF(EK26=0,0,EL26/EK26*100))</f>
        <v>0</v>
      </c>
      <c r="EN26" s="12">
        <v>2</v>
      </c>
      <c r="EO26" s="12">
        <v>2</v>
      </c>
      <c r="EP26" s="13">
        <f>IF(EO26&gt;EN26,999,IF(EN26=0,0,EO26/EN26*100))</f>
        <v>100</v>
      </c>
      <c r="EQ26" s="12">
        <v>0</v>
      </c>
      <c r="ER26" s="12">
        <v>0</v>
      </c>
      <c r="ES26" s="13">
        <f>IF(ER26&gt;EQ26,999,IF(EQ26=0,0,ER26/EQ26*100))</f>
        <v>0</v>
      </c>
      <c r="ET26" s="12">
        <v>1</v>
      </c>
      <c r="EU26" s="12">
        <v>1</v>
      </c>
      <c r="EV26" s="13">
        <f>IF(EU26&gt;ET26,999,IF(ET26=0,0,EU26/ET26*100))</f>
        <v>100</v>
      </c>
      <c r="EW26" s="12">
        <v>1</v>
      </c>
      <c r="EX26" s="12">
        <v>1</v>
      </c>
      <c r="EY26" s="13">
        <f>IF(EX26&gt;EW26,999,IF(EW26=0,0,EX26/EW26*100))</f>
        <v>100</v>
      </c>
    </row>
    <row r="27" spans="1:155" ht="11.25" customHeight="1">
      <c r="A27" s="36" t="s">
        <v>197</v>
      </c>
      <c r="B27" s="12">
        <v>916</v>
      </c>
      <c r="C27" s="12">
        <f>SUM(F27,CV27+CY27+DB27+DE27+DI27+DL27+DO27+DR27+DU27+DX27+EA27+EE27+EH27+EK27+EN27+EQ27+ET27+EW27)</f>
        <v>1096</v>
      </c>
      <c r="D27" s="12">
        <f>SUM(G27,CW27+CZ27+DC27+DF27+DJ27+DM27+DP27+DS27+DV27+DY27+EB27+EF27+EI27+EL27+EO27+ER27+EU27+EX27)</f>
        <v>1090</v>
      </c>
      <c r="E27" s="13">
        <f>IF(D27&gt;C27,999,IF(C27=0,0,D27/C27*100))</f>
        <v>99.45255474452554</v>
      </c>
      <c r="F27" s="12">
        <f>SUM(I27+L27+O27+R27+U27+Y27+AB27+AE27+AH27+AK27+AN27+AQ27+AU27+AX27+BA27+BD27+BG27+BJ27+BM27+BQ27+BT27+BW27+BZ27+CC27+CF27+CI27+CM27+CP27+CS27)</f>
        <v>786</v>
      </c>
      <c r="G27" s="12">
        <f>SUM(J27+M27+P27+S27+V27+Z27+AC27+AF27+AI27+AL27+AO27+AR27+AV27+AY27+BB27+BE27+BH27+BK27+BN27+BR27+BU27+BX27+CA27+CD27+CG27+CJ27+CN27+CQ27+CT27)</f>
        <v>782</v>
      </c>
      <c r="H27" s="13">
        <f>IF(G27&gt;F27,999,IF(F27=0,0,G27/F27*100))</f>
        <v>99.49109414758269</v>
      </c>
      <c r="I27" s="12">
        <v>67</v>
      </c>
      <c r="J27" s="12">
        <v>66</v>
      </c>
      <c r="K27" s="13">
        <f>IF(J27&gt;I27,999,IF(I27=0,0,J27/I27*100))</f>
        <v>98.50746268656717</v>
      </c>
      <c r="L27" s="12">
        <v>17</v>
      </c>
      <c r="M27" s="12">
        <v>17</v>
      </c>
      <c r="N27" s="13">
        <f>IF(M27&gt;L27,999,IF(L27=0,0,M27/L27*100))</f>
        <v>100</v>
      </c>
      <c r="O27" s="12">
        <v>4</v>
      </c>
      <c r="P27" s="12">
        <v>4</v>
      </c>
      <c r="Q27" s="13">
        <f>IF(P27&gt;O27,999,IF(O27=0,0,P27/O27*100))</f>
        <v>100</v>
      </c>
      <c r="R27" s="12">
        <v>25</v>
      </c>
      <c r="S27" s="12">
        <v>25</v>
      </c>
      <c r="T27" s="13">
        <f>IF(S27&gt;R27,999,IF(R27=0,0,S27/R27*100))</f>
        <v>100</v>
      </c>
      <c r="U27" s="12">
        <v>132</v>
      </c>
      <c r="V27" s="12">
        <v>132</v>
      </c>
      <c r="W27" s="13">
        <f>IF(V27&gt;U27,999,IF(U27=0,0,V27/U27*100))</f>
        <v>100</v>
      </c>
      <c r="X27" s="36" t="s">
        <v>197</v>
      </c>
      <c r="Y27" s="12">
        <v>10</v>
      </c>
      <c r="Z27" s="12">
        <v>10</v>
      </c>
      <c r="AA27" s="13">
        <f>IF(Z27&gt;Y27,999,IF(Y27=0,0,Z27/Y27*100))</f>
        <v>100</v>
      </c>
      <c r="AB27" s="12">
        <v>31</v>
      </c>
      <c r="AC27" s="12">
        <v>30</v>
      </c>
      <c r="AD27" s="13">
        <f>IF(AC27&gt;AB27,999,IF(AB27=0,0,AC27/AB27*100))</f>
        <v>96.7741935483871</v>
      </c>
      <c r="AE27" s="12">
        <v>13</v>
      </c>
      <c r="AF27" s="12">
        <v>13</v>
      </c>
      <c r="AG27" s="13">
        <f>IF(AF27&gt;AE27,999,IF(AE27=0,0,AF27/AE27*100))</f>
        <v>100</v>
      </c>
      <c r="AH27" s="12">
        <v>29</v>
      </c>
      <c r="AI27" s="12">
        <v>29</v>
      </c>
      <c r="AJ27" s="13">
        <f>IF(AI27&gt;AH27,999,IF(AH27=0,0,AI27/AH27*100))</f>
        <v>100</v>
      </c>
      <c r="AK27" s="12">
        <v>45</v>
      </c>
      <c r="AL27" s="12">
        <v>45</v>
      </c>
      <c r="AM27" s="13">
        <f>IF(AL27&gt;AK27,999,IF(AK27=0,0,AL27/AK27*100))</f>
        <v>100</v>
      </c>
      <c r="AN27" s="12">
        <v>4</v>
      </c>
      <c r="AO27" s="12">
        <v>4</v>
      </c>
      <c r="AP27" s="13">
        <f>IF(AO27&gt;AN27,999,IF(AN27=0,0,AO27/AN27*100))</f>
        <v>100</v>
      </c>
      <c r="AQ27" s="12">
        <v>3</v>
      </c>
      <c r="AR27" s="12">
        <v>3</v>
      </c>
      <c r="AS27" s="13">
        <f>IF(AR27&gt;AQ27,999,IF(AQ27=0,0,AR27/AQ27*100))</f>
        <v>100</v>
      </c>
      <c r="AT27" s="36" t="s">
        <v>197</v>
      </c>
      <c r="AU27" s="12">
        <v>0</v>
      </c>
      <c r="AV27" s="12">
        <v>0</v>
      </c>
      <c r="AW27" s="13">
        <f>IF(AV27&gt;AU27,999,IF(AU27=0,0,AV27/AU27*100))</f>
        <v>0</v>
      </c>
      <c r="AX27" s="12">
        <v>138</v>
      </c>
      <c r="AY27" s="12">
        <v>136</v>
      </c>
      <c r="AZ27" s="13">
        <f>IF(AY27&gt;AX27,999,IF(AX27=0,0,AY27/AX27*100))</f>
        <v>98.55072463768117</v>
      </c>
      <c r="BA27" s="12">
        <v>45</v>
      </c>
      <c r="BB27" s="12">
        <v>45</v>
      </c>
      <c r="BC27" s="13">
        <f>IF(BB27&gt;BA27,999,IF(BA27=0,0,BB27/BA27*100))</f>
        <v>100</v>
      </c>
      <c r="BD27" s="12">
        <v>1</v>
      </c>
      <c r="BE27" s="12">
        <v>1</v>
      </c>
      <c r="BF27" s="13">
        <f>IF(BE27&gt;BD27,999,IF(BD27=0,0,BE27/BD27*100))</f>
        <v>100</v>
      </c>
      <c r="BG27" s="12">
        <v>0</v>
      </c>
      <c r="BH27" s="12">
        <v>0</v>
      </c>
      <c r="BI27" s="13">
        <f>IF(BH27&gt;BG27,999,IF(BG27=0,0,BH27/BG27*100))</f>
        <v>0</v>
      </c>
      <c r="BJ27" s="12">
        <v>16</v>
      </c>
      <c r="BK27" s="12">
        <v>16</v>
      </c>
      <c r="BL27" s="13">
        <f>IF(BK27&gt;BJ27,999,IF(BJ27=0,0,BK27/BJ27*100))</f>
        <v>100</v>
      </c>
      <c r="BM27" s="12">
        <v>0</v>
      </c>
      <c r="BN27" s="12">
        <v>0</v>
      </c>
      <c r="BO27" s="13">
        <f>IF(BN27&gt;BM27,999,IF(BM27=0,0,BN27/BM27*100))</f>
        <v>0</v>
      </c>
      <c r="BP27" s="36" t="s">
        <v>197</v>
      </c>
      <c r="BQ27" s="12">
        <v>0</v>
      </c>
      <c r="BR27" s="12">
        <v>0</v>
      </c>
      <c r="BS27" s="13">
        <f>IF(BR27&gt;BQ27,999,IF(BQ27=0,0,BR27/BQ27*100))</f>
        <v>0</v>
      </c>
      <c r="BT27" s="12">
        <v>0</v>
      </c>
      <c r="BU27" s="12">
        <v>0</v>
      </c>
      <c r="BV27" s="13">
        <f>IF(BU27&gt;BT27,999,IF(BT27=0,0,BU27/BT27*100))</f>
        <v>0</v>
      </c>
      <c r="BW27" s="12">
        <v>81</v>
      </c>
      <c r="BX27" s="12">
        <v>81</v>
      </c>
      <c r="BY27" s="13">
        <f>IF(BX27&gt;BW27,999,IF(BW27=0,0,BX27/BW27*100))</f>
        <v>100</v>
      </c>
      <c r="BZ27" s="12">
        <v>59</v>
      </c>
      <c r="CA27" s="12">
        <v>59</v>
      </c>
      <c r="CB27" s="13">
        <f>IF(CA27&gt;BZ27,999,IF(BZ27=0,0,CA27/BZ27*100))</f>
        <v>100</v>
      </c>
      <c r="CC27" s="12">
        <v>0</v>
      </c>
      <c r="CD27" s="12">
        <v>0</v>
      </c>
      <c r="CE27" s="13">
        <f>IF(CD27&gt;CC27,999,IF(CC27=0,0,CD27/CC27*100))</f>
        <v>0</v>
      </c>
      <c r="CF27" s="12">
        <v>0</v>
      </c>
      <c r="CG27" s="12">
        <v>0</v>
      </c>
      <c r="CH27" s="13">
        <f>IF(CG27&gt;CF27,999,IF(CF27=0,0,CG27/CF27*100))</f>
        <v>0</v>
      </c>
      <c r="CI27" s="12">
        <v>0</v>
      </c>
      <c r="CJ27" s="12">
        <v>0</v>
      </c>
      <c r="CK27" s="13">
        <f>IF(CJ27&gt;CI27,999,IF(CI27=0,0,CJ27/CI27*100))</f>
        <v>0</v>
      </c>
      <c r="CL27" s="36" t="s">
        <v>197</v>
      </c>
      <c r="CM27" s="12">
        <v>0</v>
      </c>
      <c r="CN27" s="12">
        <v>0</v>
      </c>
      <c r="CO27" s="13">
        <f>IF(CN27&gt;CM27,999,IF(CM27=0,0,CN27/CM27*100))</f>
        <v>0</v>
      </c>
      <c r="CP27" s="12">
        <v>66</v>
      </c>
      <c r="CQ27" s="12">
        <v>66</v>
      </c>
      <c r="CR27" s="13">
        <f>IF(CQ27&gt;CP27,999,IF(CP27=0,0,CQ27/CP27*100))</f>
        <v>100</v>
      </c>
      <c r="CS27" s="12">
        <v>0</v>
      </c>
      <c r="CT27" s="12">
        <v>0</v>
      </c>
      <c r="CU27" s="13">
        <f>IF(CT27&gt;CS27,999,IF(CS27=0,0,CT27/CS27*100))</f>
        <v>0</v>
      </c>
      <c r="CV27" s="12">
        <v>0</v>
      </c>
      <c r="CW27" s="12">
        <v>0</v>
      </c>
      <c r="CX27" s="13">
        <f>IF(CW27&gt;CV27,999,IF(CV27=0,0,CW27/CV27*100))</f>
        <v>0</v>
      </c>
      <c r="CY27" s="12">
        <v>87</v>
      </c>
      <c r="CZ27" s="12">
        <v>86</v>
      </c>
      <c r="DA27" s="13">
        <f>IF(CZ27&gt;CY27,999,IF(CY27=0,0,CZ27/CY27*100))</f>
        <v>98.85057471264368</v>
      </c>
      <c r="DB27" s="12">
        <v>3</v>
      </c>
      <c r="DC27" s="12">
        <v>3</v>
      </c>
      <c r="DD27" s="13">
        <f>IF(DC27&gt;DB27,999,IF(DB27=0,0,DC27/DB27*100))</f>
        <v>100</v>
      </c>
      <c r="DE27" s="12">
        <v>0</v>
      </c>
      <c r="DF27" s="12">
        <v>0</v>
      </c>
      <c r="DG27" s="13">
        <f>IF(DF27&gt;DE27,999,IF(DE27=0,0,DF27/DE27*100))</f>
        <v>0</v>
      </c>
      <c r="DH27" s="36" t="s">
        <v>197</v>
      </c>
      <c r="DI27" s="12">
        <v>4</v>
      </c>
      <c r="DJ27" s="12">
        <v>4</v>
      </c>
      <c r="DK27" s="13">
        <f>IF(DJ27&gt;DI27,999,IF(DI27=0,0,DJ27/DI27*100))</f>
        <v>100</v>
      </c>
      <c r="DL27" s="12">
        <v>82</v>
      </c>
      <c r="DM27" s="12">
        <v>81</v>
      </c>
      <c r="DN27" s="13">
        <f>IF(DM27&gt;DL27,999,IF(DL27=0,0,DM27/DL27*100))</f>
        <v>98.78048780487805</v>
      </c>
      <c r="DO27" s="12">
        <v>96</v>
      </c>
      <c r="DP27" s="12">
        <v>96</v>
      </c>
      <c r="DQ27" s="13">
        <f>IF(DP27&gt;DO27,999,IF(DO27=0,0,DP27/DO27*100))</f>
        <v>100</v>
      </c>
      <c r="DR27" s="12">
        <v>1</v>
      </c>
      <c r="DS27" s="12">
        <v>1</v>
      </c>
      <c r="DT27" s="13">
        <f>IF(DS27&gt;DR27,999,IF(DR27=0,0,DS27/DR27*100))</f>
        <v>100</v>
      </c>
      <c r="DU27" s="12">
        <v>0</v>
      </c>
      <c r="DV27" s="12">
        <v>0</v>
      </c>
      <c r="DW27" s="13">
        <f>IF(DV27&gt;DU27,999,IF(DU27=0,0,DV27/DU27*100))</f>
        <v>0</v>
      </c>
      <c r="DX27" s="12">
        <v>8</v>
      </c>
      <c r="DY27" s="12">
        <v>8</v>
      </c>
      <c r="DZ27" s="13">
        <f>IF(DY27&gt;DX27,999,IF(DX27=0,0,DY27/DX27*100))</f>
        <v>100</v>
      </c>
      <c r="EA27" s="12">
        <v>1</v>
      </c>
      <c r="EB27" s="12">
        <v>1</v>
      </c>
      <c r="EC27" s="13">
        <f>IF(EB27&gt;EA27,999,IF(EA27=0,0,EB27/EA27*100))</f>
        <v>100</v>
      </c>
      <c r="ED27" s="36" t="s">
        <v>197</v>
      </c>
      <c r="EE27" s="12">
        <v>0</v>
      </c>
      <c r="EF27" s="12">
        <v>0</v>
      </c>
      <c r="EG27" s="13">
        <f>IF(EF27&gt;EE27,999,IF(EE27=0,0,EF27/EE27*100))</f>
        <v>0</v>
      </c>
      <c r="EH27" s="12">
        <v>0</v>
      </c>
      <c r="EI27" s="12">
        <v>0</v>
      </c>
      <c r="EJ27" s="13">
        <f>IF(EI27&gt;EH27,999,IF(EH27=0,0,EI27/EH27*100))</f>
        <v>0</v>
      </c>
      <c r="EK27" s="12">
        <v>0</v>
      </c>
      <c r="EL27" s="12">
        <v>0</v>
      </c>
      <c r="EM27" s="13">
        <f>IF(EL27&gt;EK27,999,IF(EK27=0,0,EL27/EK27*100))</f>
        <v>0</v>
      </c>
      <c r="EN27" s="12">
        <v>3</v>
      </c>
      <c r="EO27" s="12">
        <v>3</v>
      </c>
      <c r="EP27" s="13">
        <f>IF(EO27&gt;EN27,999,IF(EN27=0,0,EO27/EN27*100))</f>
        <v>100</v>
      </c>
      <c r="EQ27" s="12">
        <v>0</v>
      </c>
      <c r="ER27" s="12">
        <v>0</v>
      </c>
      <c r="ES27" s="13">
        <f>IF(ER27&gt;EQ27,999,IF(EQ27=0,0,ER27/EQ27*100))</f>
        <v>0</v>
      </c>
      <c r="ET27" s="12">
        <v>23</v>
      </c>
      <c r="EU27" s="12">
        <v>23</v>
      </c>
      <c r="EV27" s="13">
        <f>IF(EU27&gt;ET27,999,IF(ET27=0,0,EU27/ET27*100))</f>
        <v>100</v>
      </c>
      <c r="EW27" s="12">
        <v>2</v>
      </c>
      <c r="EX27" s="12">
        <v>2</v>
      </c>
      <c r="EY27" s="13">
        <f>IF(EX27&gt;EW27,999,IF(EW27=0,0,EX27/EW27*100))</f>
        <v>100</v>
      </c>
    </row>
    <row r="28" spans="1:155" ht="11.25" customHeight="1">
      <c r="A28" s="36" t="s">
        <v>198</v>
      </c>
      <c r="B28" s="12">
        <v>401</v>
      </c>
      <c r="C28" s="12">
        <f t="shared" si="49"/>
        <v>400</v>
      </c>
      <c r="D28" s="12">
        <f t="shared" si="50"/>
        <v>399</v>
      </c>
      <c r="E28" s="13">
        <f t="shared" si="0"/>
        <v>99.75</v>
      </c>
      <c r="F28" s="12">
        <f t="shared" si="51"/>
        <v>230</v>
      </c>
      <c r="G28" s="12">
        <f t="shared" si="52"/>
        <v>230</v>
      </c>
      <c r="H28" s="13">
        <f t="shared" si="1"/>
        <v>100</v>
      </c>
      <c r="I28" s="12">
        <v>18</v>
      </c>
      <c r="J28" s="12">
        <v>18</v>
      </c>
      <c r="K28" s="13">
        <f t="shared" si="2"/>
        <v>100</v>
      </c>
      <c r="L28" s="12">
        <v>4</v>
      </c>
      <c r="M28" s="12">
        <v>4</v>
      </c>
      <c r="N28" s="13">
        <f t="shared" si="3"/>
        <v>100</v>
      </c>
      <c r="O28" s="12">
        <v>0</v>
      </c>
      <c r="P28" s="12">
        <v>0</v>
      </c>
      <c r="Q28" s="13">
        <f t="shared" si="4"/>
        <v>0</v>
      </c>
      <c r="R28" s="12">
        <v>3</v>
      </c>
      <c r="S28" s="12">
        <v>3</v>
      </c>
      <c r="T28" s="13">
        <f t="shared" si="5"/>
        <v>100</v>
      </c>
      <c r="U28" s="12">
        <v>17</v>
      </c>
      <c r="V28" s="12">
        <v>17</v>
      </c>
      <c r="W28" s="13">
        <f t="shared" si="6"/>
        <v>100</v>
      </c>
      <c r="X28" s="36" t="s">
        <v>198</v>
      </c>
      <c r="Y28" s="12">
        <v>6</v>
      </c>
      <c r="Z28" s="12">
        <v>6</v>
      </c>
      <c r="AA28" s="13">
        <f t="shared" si="7"/>
        <v>100</v>
      </c>
      <c r="AB28" s="12">
        <v>2</v>
      </c>
      <c r="AC28" s="12">
        <v>2</v>
      </c>
      <c r="AD28" s="13">
        <f t="shared" si="8"/>
        <v>100</v>
      </c>
      <c r="AE28" s="12">
        <v>4</v>
      </c>
      <c r="AF28" s="12">
        <v>4</v>
      </c>
      <c r="AG28" s="13">
        <f t="shared" si="9"/>
        <v>100</v>
      </c>
      <c r="AH28" s="12">
        <v>23</v>
      </c>
      <c r="AI28" s="12">
        <v>23</v>
      </c>
      <c r="AJ28" s="13">
        <f t="shared" si="10"/>
        <v>100</v>
      </c>
      <c r="AK28" s="12">
        <v>22</v>
      </c>
      <c r="AL28" s="12">
        <v>22</v>
      </c>
      <c r="AM28" s="13">
        <f t="shared" si="11"/>
        <v>100</v>
      </c>
      <c r="AN28" s="12">
        <v>0</v>
      </c>
      <c r="AO28" s="12">
        <v>0</v>
      </c>
      <c r="AP28" s="13">
        <f t="shared" si="12"/>
        <v>0</v>
      </c>
      <c r="AQ28" s="12">
        <v>0</v>
      </c>
      <c r="AR28" s="12">
        <v>0</v>
      </c>
      <c r="AS28" s="13">
        <f t="shared" si="13"/>
        <v>0</v>
      </c>
      <c r="AT28" s="36" t="s">
        <v>198</v>
      </c>
      <c r="AU28" s="12">
        <v>0</v>
      </c>
      <c r="AV28" s="12">
        <v>0</v>
      </c>
      <c r="AW28" s="13">
        <f t="shared" si="14"/>
        <v>0</v>
      </c>
      <c r="AX28" s="12">
        <v>35</v>
      </c>
      <c r="AY28" s="12">
        <v>35</v>
      </c>
      <c r="AZ28" s="13">
        <f t="shared" si="15"/>
        <v>100</v>
      </c>
      <c r="BA28" s="12">
        <v>11</v>
      </c>
      <c r="BB28" s="12">
        <v>11</v>
      </c>
      <c r="BC28" s="13">
        <f t="shared" si="16"/>
        <v>100</v>
      </c>
      <c r="BD28" s="12">
        <v>0</v>
      </c>
      <c r="BE28" s="12">
        <v>0</v>
      </c>
      <c r="BF28" s="13">
        <f t="shared" si="17"/>
        <v>0</v>
      </c>
      <c r="BG28" s="12">
        <v>1</v>
      </c>
      <c r="BH28" s="12">
        <v>1</v>
      </c>
      <c r="BI28" s="13">
        <f t="shared" si="18"/>
        <v>100</v>
      </c>
      <c r="BJ28" s="12">
        <v>5</v>
      </c>
      <c r="BK28" s="12">
        <v>5</v>
      </c>
      <c r="BL28" s="13">
        <f t="shared" si="19"/>
        <v>100</v>
      </c>
      <c r="BM28" s="12">
        <v>0</v>
      </c>
      <c r="BN28" s="12">
        <v>0</v>
      </c>
      <c r="BO28" s="13">
        <f t="shared" si="20"/>
        <v>0</v>
      </c>
      <c r="BP28" s="36" t="s">
        <v>198</v>
      </c>
      <c r="BQ28" s="12">
        <v>0</v>
      </c>
      <c r="BR28" s="12">
        <v>0</v>
      </c>
      <c r="BS28" s="13">
        <f t="shared" si="21"/>
        <v>0</v>
      </c>
      <c r="BT28" s="12">
        <v>1</v>
      </c>
      <c r="BU28" s="12">
        <v>1</v>
      </c>
      <c r="BV28" s="13">
        <f t="shared" si="22"/>
        <v>100</v>
      </c>
      <c r="BW28" s="12">
        <v>12</v>
      </c>
      <c r="BX28" s="12">
        <v>12</v>
      </c>
      <c r="BY28" s="13">
        <f t="shared" si="23"/>
        <v>100</v>
      </c>
      <c r="BZ28" s="12">
        <v>25</v>
      </c>
      <c r="CA28" s="12">
        <v>25</v>
      </c>
      <c r="CB28" s="13">
        <f t="shared" si="24"/>
        <v>100</v>
      </c>
      <c r="CC28" s="12">
        <v>1</v>
      </c>
      <c r="CD28" s="12">
        <v>1</v>
      </c>
      <c r="CE28" s="13">
        <f t="shared" si="25"/>
        <v>100</v>
      </c>
      <c r="CF28" s="12">
        <v>0</v>
      </c>
      <c r="CG28" s="12">
        <v>0</v>
      </c>
      <c r="CH28" s="13">
        <f t="shared" si="26"/>
        <v>0</v>
      </c>
      <c r="CI28" s="12">
        <v>0</v>
      </c>
      <c r="CJ28" s="12">
        <v>0</v>
      </c>
      <c r="CK28" s="13">
        <f t="shared" si="27"/>
        <v>0</v>
      </c>
      <c r="CL28" s="36" t="s">
        <v>198</v>
      </c>
      <c r="CM28" s="12">
        <v>1</v>
      </c>
      <c r="CN28" s="12">
        <v>1</v>
      </c>
      <c r="CO28" s="13">
        <f t="shared" si="28"/>
        <v>100</v>
      </c>
      <c r="CP28" s="12">
        <v>39</v>
      </c>
      <c r="CQ28" s="12">
        <v>39</v>
      </c>
      <c r="CR28" s="13">
        <f t="shared" si="29"/>
        <v>100</v>
      </c>
      <c r="CS28" s="12">
        <v>0</v>
      </c>
      <c r="CT28" s="12">
        <v>0</v>
      </c>
      <c r="CU28" s="13">
        <f t="shared" si="30"/>
        <v>0</v>
      </c>
      <c r="CV28" s="12">
        <v>0</v>
      </c>
      <c r="CW28" s="12">
        <v>0</v>
      </c>
      <c r="CX28" s="13">
        <f t="shared" si="31"/>
        <v>0</v>
      </c>
      <c r="CY28" s="12">
        <v>56</v>
      </c>
      <c r="CZ28" s="12">
        <v>55</v>
      </c>
      <c r="DA28" s="13">
        <f t="shared" si="32"/>
        <v>98.21428571428571</v>
      </c>
      <c r="DB28" s="12">
        <v>1</v>
      </c>
      <c r="DC28" s="12">
        <v>1</v>
      </c>
      <c r="DD28" s="13">
        <f t="shared" si="33"/>
        <v>100</v>
      </c>
      <c r="DE28" s="12">
        <v>0</v>
      </c>
      <c r="DF28" s="12">
        <v>0</v>
      </c>
      <c r="DG28" s="13">
        <f t="shared" si="34"/>
        <v>0</v>
      </c>
      <c r="DH28" s="36" t="s">
        <v>198</v>
      </c>
      <c r="DI28" s="12">
        <v>0</v>
      </c>
      <c r="DJ28" s="12">
        <v>0</v>
      </c>
      <c r="DK28" s="13">
        <f t="shared" si="35"/>
        <v>0</v>
      </c>
      <c r="DL28" s="12">
        <v>60</v>
      </c>
      <c r="DM28" s="12">
        <v>60</v>
      </c>
      <c r="DN28" s="13">
        <f t="shared" si="36"/>
        <v>100</v>
      </c>
      <c r="DO28" s="12">
        <v>35</v>
      </c>
      <c r="DP28" s="12">
        <v>35</v>
      </c>
      <c r="DQ28" s="13">
        <f t="shared" si="37"/>
        <v>100</v>
      </c>
      <c r="DR28" s="12">
        <v>1</v>
      </c>
      <c r="DS28" s="12">
        <v>1</v>
      </c>
      <c r="DT28" s="13">
        <f t="shared" si="38"/>
        <v>100</v>
      </c>
      <c r="DU28" s="12">
        <v>0</v>
      </c>
      <c r="DV28" s="12">
        <v>0</v>
      </c>
      <c r="DW28" s="13">
        <f t="shared" si="39"/>
        <v>0</v>
      </c>
      <c r="DX28" s="12">
        <v>0</v>
      </c>
      <c r="DY28" s="12">
        <v>0</v>
      </c>
      <c r="DZ28" s="13">
        <f t="shared" si="40"/>
        <v>0</v>
      </c>
      <c r="EA28" s="12">
        <v>0</v>
      </c>
      <c r="EB28" s="12">
        <v>0</v>
      </c>
      <c r="EC28" s="13">
        <f t="shared" si="41"/>
        <v>0</v>
      </c>
      <c r="ED28" s="36" t="s">
        <v>198</v>
      </c>
      <c r="EE28" s="12">
        <v>0</v>
      </c>
      <c r="EF28" s="12">
        <v>0</v>
      </c>
      <c r="EG28" s="13">
        <f t="shared" si="42"/>
        <v>0</v>
      </c>
      <c r="EH28" s="12">
        <v>0</v>
      </c>
      <c r="EI28" s="12">
        <v>0</v>
      </c>
      <c r="EJ28" s="13">
        <f t="shared" si="43"/>
        <v>0</v>
      </c>
      <c r="EK28" s="12">
        <v>0</v>
      </c>
      <c r="EL28" s="12">
        <v>0</v>
      </c>
      <c r="EM28" s="13">
        <f t="shared" si="44"/>
        <v>0</v>
      </c>
      <c r="EN28" s="12">
        <v>0</v>
      </c>
      <c r="EO28" s="12">
        <v>0</v>
      </c>
      <c r="EP28" s="13">
        <f t="shared" si="45"/>
        <v>0</v>
      </c>
      <c r="EQ28" s="12">
        <v>0</v>
      </c>
      <c r="ER28" s="12">
        <v>0</v>
      </c>
      <c r="ES28" s="13">
        <f t="shared" si="46"/>
        <v>0</v>
      </c>
      <c r="ET28" s="12">
        <v>17</v>
      </c>
      <c r="EU28" s="12">
        <v>17</v>
      </c>
      <c r="EV28" s="13">
        <f t="shared" si="47"/>
        <v>100</v>
      </c>
      <c r="EW28" s="12">
        <v>0</v>
      </c>
      <c r="EX28" s="12">
        <v>0</v>
      </c>
      <c r="EY28" s="13">
        <f t="shared" si="48"/>
        <v>0</v>
      </c>
    </row>
    <row r="29" spans="1:155" ht="11.25" customHeight="1">
      <c r="A29" s="36" t="s">
        <v>365</v>
      </c>
      <c r="B29" s="12">
        <v>102</v>
      </c>
      <c r="C29" s="12">
        <f t="shared" si="49"/>
        <v>83</v>
      </c>
      <c r="D29" s="12">
        <f t="shared" si="50"/>
        <v>83</v>
      </c>
      <c r="E29" s="13">
        <f t="shared" si="0"/>
        <v>100</v>
      </c>
      <c r="F29" s="12">
        <f t="shared" si="51"/>
        <v>59</v>
      </c>
      <c r="G29" s="12">
        <f t="shared" si="52"/>
        <v>59</v>
      </c>
      <c r="H29" s="13">
        <f t="shared" si="1"/>
        <v>100</v>
      </c>
      <c r="I29" s="12">
        <v>8</v>
      </c>
      <c r="J29" s="12">
        <v>8</v>
      </c>
      <c r="K29" s="13">
        <f t="shared" si="2"/>
        <v>100</v>
      </c>
      <c r="L29" s="12">
        <v>2</v>
      </c>
      <c r="M29" s="12">
        <v>2</v>
      </c>
      <c r="N29" s="13">
        <f t="shared" si="3"/>
        <v>100</v>
      </c>
      <c r="O29" s="12">
        <v>0</v>
      </c>
      <c r="P29" s="12">
        <v>0</v>
      </c>
      <c r="Q29" s="13">
        <f t="shared" si="4"/>
        <v>0</v>
      </c>
      <c r="R29" s="12">
        <v>0</v>
      </c>
      <c r="S29" s="12">
        <v>0</v>
      </c>
      <c r="T29" s="13">
        <f t="shared" si="5"/>
        <v>0</v>
      </c>
      <c r="U29" s="12">
        <v>4</v>
      </c>
      <c r="V29" s="12">
        <v>4</v>
      </c>
      <c r="W29" s="13">
        <f t="shared" si="6"/>
        <v>100</v>
      </c>
      <c r="X29" s="36" t="s">
        <v>365</v>
      </c>
      <c r="Y29" s="12">
        <v>2</v>
      </c>
      <c r="Z29" s="12">
        <v>2</v>
      </c>
      <c r="AA29" s="13">
        <f t="shared" si="7"/>
        <v>100</v>
      </c>
      <c r="AB29" s="12">
        <v>0</v>
      </c>
      <c r="AC29" s="12">
        <v>0</v>
      </c>
      <c r="AD29" s="13">
        <f t="shared" si="8"/>
        <v>0</v>
      </c>
      <c r="AE29" s="12">
        <v>0</v>
      </c>
      <c r="AF29" s="12">
        <v>0</v>
      </c>
      <c r="AG29" s="13">
        <f t="shared" si="9"/>
        <v>0</v>
      </c>
      <c r="AH29" s="12">
        <v>3</v>
      </c>
      <c r="AI29" s="12">
        <v>3</v>
      </c>
      <c r="AJ29" s="13">
        <f t="shared" si="10"/>
        <v>100</v>
      </c>
      <c r="AK29" s="12">
        <v>4</v>
      </c>
      <c r="AL29" s="12">
        <v>4</v>
      </c>
      <c r="AM29" s="13">
        <f t="shared" si="11"/>
        <v>100</v>
      </c>
      <c r="AN29" s="12">
        <v>0</v>
      </c>
      <c r="AO29" s="12">
        <v>0</v>
      </c>
      <c r="AP29" s="13">
        <f t="shared" si="12"/>
        <v>0</v>
      </c>
      <c r="AQ29" s="12">
        <v>0</v>
      </c>
      <c r="AR29" s="12">
        <v>0</v>
      </c>
      <c r="AS29" s="13">
        <f t="shared" si="13"/>
        <v>0</v>
      </c>
      <c r="AT29" s="36" t="s">
        <v>365</v>
      </c>
      <c r="AU29" s="12">
        <v>0</v>
      </c>
      <c r="AV29" s="12">
        <v>0</v>
      </c>
      <c r="AW29" s="13">
        <f t="shared" si="14"/>
        <v>0</v>
      </c>
      <c r="AX29" s="12">
        <v>8</v>
      </c>
      <c r="AY29" s="12">
        <v>8</v>
      </c>
      <c r="AZ29" s="13">
        <f t="shared" si="15"/>
        <v>100</v>
      </c>
      <c r="BA29" s="12">
        <v>5</v>
      </c>
      <c r="BB29" s="12">
        <v>5</v>
      </c>
      <c r="BC29" s="13">
        <f t="shared" si="16"/>
        <v>100</v>
      </c>
      <c r="BD29" s="12">
        <v>0</v>
      </c>
      <c r="BE29" s="12">
        <v>0</v>
      </c>
      <c r="BF29" s="13">
        <f t="shared" si="17"/>
        <v>0</v>
      </c>
      <c r="BG29" s="12">
        <v>0</v>
      </c>
      <c r="BH29" s="12">
        <v>0</v>
      </c>
      <c r="BI29" s="13">
        <f t="shared" si="18"/>
        <v>0</v>
      </c>
      <c r="BJ29" s="12">
        <v>4</v>
      </c>
      <c r="BK29" s="12">
        <v>4</v>
      </c>
      <c r="BL29" s="13">
        <f t="shared" si="19"/>
        <v>100</v>
      </c>
      <c r="BM29" s="12">
        <v>0</v>
      </c>
      <c r="BN29" s="12">
        <v>0</v>
      </c>
      <c r="BO29" s="13">
        <f t="shared" si="20"/>
        <v>0</v>
      </c>
      <c r="BP29" s="36" t="s">
        <v>365</v>
      </c>
      <c r="BQ29" s="12">
        <v>0</v>
      </c>
      <c r="BR29" s="12">
        <v>0</v>
      </c>
      <c r="BS29" s="13">
        <f t="shared" si="21"/>
        <v>0</v>
      </c>
      <c r="BT29" s="12">
        <v>0</v>
      </c>
      <c r="BU29" s="12">
        <v>0</v>
      </c>
      <c r="BV29" s="13">
        <f t="shared" si="22"/>
        <v>0</v>
      </c>
      <c r="BW29" s="12">
        <v>2</v>
      </c>
      <c r="BX29" s="12">
        <v>2</v>
      </c>
      <c r="BY29" s="13">
        <f t="shared" si="23"/>
        <v>100</v>
      </c>
      <c r="BZ29" s="12">
        <v>5</v>
      </c>
      <c r="CA29" s="12">
        <v>5</v>
      </c>
      <c r="CB29" s="13">
        <f t="shared" si="24"/>
        <v>100</v>
      </c>
      <c r="CC29" s="12">
        <v>0</v>
      </c>
      <c r="CD29" s="12">
        <v>0</v>
      </c>
      <c r="CE29" s="13">
        <f t="shared" si="25"/>
        <v>0</v>
      </c>
      <c r="CF29" s="12">
        <v>0</v>
      </c>
      <c r="CG29" s="12">
        <v>0</v>
      </c>
      <c r="CH29" s="13">
        <f t="shared" si="26"/>
        <v>0</v>
      </c>
      <c r="CI29" s="12">
        <v>0</v>
      </c>
      <c r="CJ29" s="12">
        <v>0</v>
      </c>
      <c r="CK29" s="13">
        <f t="shared" si="27"/>
        <v>0</v>
      </c>
      <c r="CL29" s="36" t="s">
        <v>365</v>
      </c>
      <c r="CM29" s="12">
        <v>0</v>
      </c>
      <c r="CN29" s="12">
        <v>0</v>
      </c>
      <c r="CO29" s="13">
        <f t="shared" si="28"/>
        <v>0</v>
      </c>
      <c r="CP29" s="12">
        <v>12</v>
      </c>
      <c r="CQ29" s="12">
        <v>12</v>
      </c>
      <c r="CR29" s="13">
        <f t="shared" si="29"/>
        <v>100</v>
      </c>
      <c r="CS29" s="12">
        <v>0</v>
      </c>
      <c r="CT29" s="12">
        <v>0</v>
      </c>
      <c r="CU29" s="13">
        <f t="shared" si="30"/>
        <v>0</v>
      </c>
      <c r="CV29" s="12">
        <v>0</v>
      </c>
      <c r="CW29" s="12">
        <v>0</v>
      </c>
      <c r="CX29" s="13">
        <f t="shared" si="31"/>
        <v>0</v>
      </c>
      <c r="CY29" s="12">
        <v>7</v>
      </c>
      <c r="CZ29" s="12">
        <v>7</v>
      </c>
      <c r="DA29" s="13">
        <f t="shared" si="32"/>
        <v>100</v>
      </c>
      <c r="DB29" s="12">
        <v>0</v>
      </c>
      <c r="DC29" s="12">
        <v>0</v>
      </c>
      <c r="DD29" s="13">
        <f t="shared" si="33"/>
        <v>0</v>
      </c>
      <c r="DE29" s="12">
        <v>0</v>
      </c>
      <c r="DF29" s="12">
        <v>0</v>
      </c>
      <c r="DG29" s="13">
        <f t="shared" si="34"/>
        <v>0</v>
      </c>
      <c r="DH29" s="36" t="s">
        <v>365</v>
      </c>
      <c r="DI29" s="12">
        <v>0</v>
      </c>
      <c r="DJ29" s="12">
        <v>0</v>
      </c>
      <c r="DK29" s="13">
        <f t="shared" si="35"/>
        <v>0</v>
      </c>
      <c r="DL29" s="12">
        <v>9</v>
      </c>
      <c r="DM29" s="12">
        <v>9</v>
      </c>
      <c r="DN29" s="13">
        <f t="shared" si="36"/>
        <v>100</v>
      </c>
      <c r="DO29" s="12">
        <v>3</v>
      </c>
      <c r="DP29" s="12">
        <v>3</v>
      </c>
      <c r="DQ29" s="13">
        <f t="shared" si="37"/>
        <v>100</v>
      </c>
      <c r="DR29" s="12">
        <v>0</v>
      </c>
      <c r="DS29" s="12">
        <v>0</v>
      </c>
      <c r="DT29" s="13">
        <f t="shared" si="38"/>
        <v>0</v>
      </c>
      <c r="DU29" s="12">
        <v>0</v>
      </c>
      <c r="DV29" s="12">
        <v>0</v>
      </c>
      <c r="DW29" s="13">
        <f t="shared" si="39"/>
        <v>0</v>
      </c>
      <c r="DX29" s="12">
        <v>0</v>
      </c>
      <c r="DY29" s="12">
        <v>0</v>
      </c>
      <c r="DZ29" s="13">
        <f t="shared" si="40"/>
        <v>0</v>
      </c>
      <c r="EA29" s="12">
        <v>0</v>
      </c>
      <c r="EB29" s="12">
        <v>0</v>
      </c>
      <c r="EC29" s="13">
        <f t="shared" si="41"/>
        <v>0</v>
      </c>
      <c r="ED29" s="36" t="s">
        <v>365</v>
      </c>
      <c r="EE29" s="12">
        <v>0</v>
      </c>
      <c r="EF29" s="12">
        <v>0</v>
      </c>
      <c r="EG29" s="13">
        <f t="shared" si="42"/>
        <v>0</v>
      </c>
      <c r="EH29" s="12">
        <v>0</v>
      </c>
      <c r="EI29" s="12">
        <v>0</v>
      </c>
      <c r="EJ29" s="13">
        <f t="shared" si="43"/>
        <v>0</v>
      </c>
      <c r="EK29" s="12">
        <v>0</v>
      </c>
      <c r="EL29" s="12">
        <v>0</v>
      </c>
      <c r="EM29" s="13">
        <f t="shared" si="44"/>
        <v>0</v>
      </c>
      <c r="EN29" s="12">
        <v>2</v>
      </c>
      <c r="EO29" s="12">
        <v>2</v>
      </c>
      <c r="EP29" s="13">
        <f t="shared" si="45"/>
        <v>100</v>
      </c>
      <c r="EQ29" s="12">
        <v>0</v>
      </c>
      <c r="ER29" s="12">
        <v>0</v>
      </c>
      <c r="ES29" s="13">
        <f t="shared" si="46"/>
        <v>0</v>
      </c>
      <c r="ET29" s="12">
        <v>3</v>
      </c>
      <c r="EU29" s="12">
        <v>3</v>
      </c>
      <c r="EV29" s="13">
        <f t="shared" si="47"/>
        <v>100</v>
      </c>
      <c r="EW29" s="12">
        <v>0</v>
      </c>
      <c r="EX29" s="12">
        <v>0</v>
      </c>
      <c r="EY29" s="13">
        <f t="shared" si="48"/>
        <v>0</v>
      </c>
    </row>
    <row r="30" spans="1:155" ht="11.25" customHeight="1">
      <c r="A30" s="37" t="s">
        <v>366</v>
      </c>
      <c r="B30" s="12">
        <v>126</v>
      </c>
      <c r="C30" s="12">
        <f t="shared" si="49"/>
        <v>139</v>
      </c>
      <c r="D30" s="12">
        <f t="shared" si="50"/>
        <v>139</v>
      </c>
      <c r="E30" s="13">
        <f t="shared" si="0"/>
        <v>100</v>
      </c>
      <c r="F30" s="12">
        <f t="shared" si="51"/>
        <v>98</v>
      </c>
      <c r="G30" s="12">
        <f t="shared" si="52"/>
        <v>98</v>
      </c>
      <c r="H30" s="13">
        <f t="shared" si="1"/>
        <v>100</v>
      </c>
      <c r="I30" s="12">
        <v>8</v>
      </c>
      <c r="J30" s="12">
        <v>8</v>
      </c>
      <c r="K30" s="13">
        <f t="shared" si="2"/>
        <v>100</v>
      </c>
      <c r="L30" s="12">
        <v>2</v>
      </c>
      <c r="M30" s="12">
        <v>2</v>
      </c>
      <c r="N30" s="13">
        <f t="shared" si="3"/>
        <v>100</v>
      </c>
      <c r="O30" s="12">
        <v>0</v>
      </c>
      <c r="P30" s="12">
        <v>0</v>
      </c>
      <c r="Q30" s="13">
        <f t="shared" si="4"/>
        <v>0</v>
      </c>
      <c r="R30" s="12">
        <v>3</v>
      </c>
      <c r="S30" s="12">
        <v>3</v>
      </c>
      <c r="T30" s="13">
        <f t="shared" si="5"/>
        <v>100</v>
      </c>
      <c r="U30" s="12">
        <v>10</v>
      </c>
      <c r="V30" s="12">
        <v>10</v>
      </c>
      <c r="W30" s="13">
        <f t="shared" si="6"/>
        <v>100</v>
      </c>
      <c r="X30" s="37" t="s">
        <v>366</v>
      </c>
      <c r="Y30" s="12">
        <v>0</v>
      </c>
      <c r="Z30" s="12">
        <v>0</v>
      </c>
      <c r="AA30" s="13">
        <f t="shared" si="7"/>
        <v>0</v>
      </c>
      <c r="AB30" s="12">
        <v>3</v>
      </c>
      <c r="AC30" s="12">
        <v>3</v>
      </c>
      <c r="AD30" s="13">
        <f t="shared" si="8"/>
        <v>100</v>
      </c>
      <c r="AE30" s="12">
        <v>0</v>
      </c>
      <c r="AF30" s="12">
        <v>0</v>
      </c>
      <c r="AG30" s="13">
        <f t="shared" si="9"/>
        <v>0</v>
      </c>
      <c r="AH30" s="12">
        <v>2</v>
      </c>
      <c r="AI30" s="12">
        <v>2</v>
      </c>
      <c r="AJ30" s="13">
        <f t="shared" si="10"/>
        <v>100</v>
      </c>
      <c r="AK30" s="12">
        <v>10</v>
      </c>
      <c r="AL30" s="12">
        <v>10</v>
      </c>
      <c r="AM30" s="13">
        <f t="shared" si="11"/>
        <v>100</v>
      </c>
      <c r="AN30" s="12">
        <v>5</v>
      </c>
      <c r="AO30" s="12">
        <v>5</v>
      </c>
      <c r="AP30" s="13">
        <f t="shared" si="12"/>
        <v>100</v>
      </c>
      <c r="AQ30" s="12">
        <v>3</v>
      </c>
      <c r="AR30" s="12">
        <v>3</v>
      </c>
      <c r="AS30" s="13">
        <f t="shared" si="13"/>
        <v>100</v>
      </c>
      <c r="AT30" s="37" t="s">
        <v>366</v>
      </c>
      <c r="AU30" s="12">
        <v>6</v>
      </c>
      <c r="AV30" s="12">
        <v>6</v>
      </c>
      <c r="AW30" s="13">
        <f t="shared" si="14"/>
        <v>100</v>
      </c>
      <c r="AX30" s="12">
        <v>19</v>
      </c>
      <c r="AY30" s="12">
        <v>19</v>
      </c>
      <c r="AZ30" s="13">
        <f t="shared" si="15"/>
        <v>100</v>
      </c>
      <c r="BA30" s="12">
        <v>2</v>
      </c>
      <c r="BB30" s="12">
        <v>2</v>
      </c>
      <c r="BC30" s="13">
        <f t="shared" si="16"/>
        <v>100</v>
      </c>
      <c r="BD30" s="12">
        <v>2</v>
      </c>
      <c r="BE30" s="12">
        <v>2</v>
      </c>
      <c r="BF30" s="13">
        <f t="shared" si="17"/>
        <v>100</v>
      </c>
      <c r="BG30" s="12">
        <v>0</v>
      </c>
      <c r="BH30" s="12">
        <v>0</v>
      </c>
      <c r="BI30" s="13">
        <f t="shared" si="18"/>
        <v>0</v>
      </c>
      <c r="BJ30" s="12">
        <v>1</v>
      </c>
      <c r="BK30" s="12">
        <v>1</v>
      </c>
      <c r="BL30" s="13">
        <f t="shared" si="19"/>
        <v>100</v>
      </c>
      <c r="BM30" s="12">
        <v>0</v>
      </c>
      <c r="BN30" s="12">
        <v>0</v>
      </c>
      <c r="BO30" s="13">
        <f t="shared" si="20"/>
        <v>0</v>
      </c>
      <c r="BP30" s="37" t="s">
        <v>366</v>
      </c>
      <c r="BQ30" s="12">
        <v>0</v>
      </c>
      <c r="BR30" s="12">
        <v>0</v>
      </c>
      <c r="BS30" s="13">
        <f t="shared" si="21"/>
        <v>0</v>
      </c>
      <c r="BT30" s="12">
        <v>0</v>
      </c>
      <c r="BU30" s="12">
        <v>0</v>
      </c>
      <c r="BV30" s="13">
        <f t="shared" si="22"/>
        <v>0</v>
      </c>
      <c r="BW30" s="12">
        <v>4</v>
      </c>
      <c r="BX30" s="12">
        <v>4</v>
      </c>
      <c r="BY30" s="13">
        <f t="shared" si="23"/>
        <v>100</v>
      </c>
      <c r="BZ30" s="12">
        <v>13</v>
      </c>
      <c r="CA30" s="12">
        <v>13</v>
      </c>
      <c r="CB30" s="13">
        <f t="shared" si="24"/>
        <v>100</v>
      </c>
      <c r="CC30" s="12">
        <v>1</v>
      </c>
      <c r="CD30" s="12">
        <v>1</v>
      </c>
      <c r="CE30" s="13">
        <f t="shared" si="25"/>
        <v>100</v>
      </c>
      <c r="CF30" s="12">
        <v>1</v>
      </c>
      <c r="CG30" s="12">
        <v>1</v>
      </c>
      <c r="CH30" s="13">
        <f t="shared" si="26"/>
        <v>100</v>
      </c>
      <c r="CI30" s="12">
        <v>0</v>
      </c>
      <c r="CJ30" s="12">
        <v>0</v>
      </c>
      <c r="CK30" s="13">
        <f t="shared" si="27"/>
        <v>0</v>
      </c>
      <c r="CL30" s="37" t="s">
        <v>366</v>
      </c>
      <c r="CM30" s="12">
        <v>0</v>
      </c>
      <c r="CN30" s="12">
        <v>0</v>
      </c>
      <c r="CO30" s="13">
        <f t="shared" si="28"/>
        <v>0</v>
      </c>
      <c r="CP30" s="12">
        <v>3</v>
      </c>
      <c r="CQ30" s="12">
        <v>3</v>
      </c>
      <c r="CR30" s="13">
        <f t="shared" si="29"/>
        <v>100</v>
      </c>
      <c r="CS30" s="12">
        <v>0</v>
      </c>
      <c r="CT30" s="12">
        <v>0</v>
      </c>
      <c r="CU30" s="13">
        <f t="shared" si="30"/>
        <v>0</v>
      </c>
      <c r="CV30" s="12">
        <v>0</v>
      </c>
      <c r="CW30" s="12">
        <v>0</v>
      </c>
      <c r="CX30" s="13">
        <f t="shared" si="31"/>
        <v>0</v>
      </c>
      <c r="CY30" s="12">
        <v>13</v>
      </c>
      <c r="CZ30" s="12">
        <v>13</v>
      </c>
      <c r="DA30" s="13">
        <f t="shared" si="32"/>
        <v>100</v>
      </c>
      <c r="DB30" s="12">
        <v>0</v>
      </c>
      <c r="DC30" s="12">
        <v>0</v>
      </c>
      <c r="DD30" s="13">
        <f t="shared" si="33"/>
        <v>0</v>
      </c>
      <c r="DE30" s="12">
        <v>0</v>
      </c>
      <c r="DF30" s="12">
        <v>0</v>
      </c>
      <c r="DG30" s="13">
        <f t="shared" si="34"/>
        <v>0</v>
      </c>
      <c r="DH30" s="37" t="s">
        <v>366</v>
      </c>
      <c r="DI30" s="12">
        <v>0</v>
      </c>
      <c r="DJ30" s="12">
        <v>0</v>
      </c>
      <c r="DK30" s="13">
        <f t="shared" si="35"/>
        <v>0</v>
      </c>
      <c r="DL30" s="12">
        <v>14</v>
      </c>
      <c r="DM30" s="12">
        <v>14</v>
      </c>
      <c r="DN30" s="13">
        <f t="shared" si="36"/>
        <v>100</v>
      </c>
      <c r="DO30" s="12">
        <v>8</v>
      </c>
      <c r="DP30" s="12">
        <v>8</v>
      </c>
      <c r="DQ30" s="13">
        <f t="shared" si="37"/>
        <v>100</v>
      </c>
      <c r="DR30" s="12">
        <v>0</v>
      </c>
      <c r="DS30" s="12">
        <v>0</v>
      </c>
      <c r="DT30" s="13">
        <f t="shared" si="38"/>
        <v>0</v>
      </c>
      <c r="DU30" s="12">
        <v>0</v>
      </c>
      <c r="DV30" s="12">
        <v>0</v>
      </c>
      <c r="DW30" s="13">
        <f t="shared" si="39"/>
        <v>0</v>
      </c>
      <c r="DX30" s="12">
        <v>0</v>
      </c>
      <c r="DY30" s="12">
        <v>0</v>
      </c>
      <c r="DZ30" s="13">
        <f t="shared" si="40"/>
        <v>0</v>
      </c>
      <c r="EA30" s="12">
        <v>0</v>
      </c>
      <c r="EB30" s="12">
        <v>0</v>
      </c>
      <c r="EC30" s="13">
        <f t="shared" si="41"/>
        <v>0</v>
      </c>
      <c r="ED30" s="37" t="s">
        <v>366</v>
      </c>
      <c r="EE30" s="12">
        <v>0</v>
      </c>
      <c r="EF30" s="12">
        <v>0</v>
      </c>
      <c r="EG30" s="13">
        <f t="shared" si="42"/>
        <v>0</v>
      </c>
      <c r="EH30" s="12">
        <v>0</v>
      </c>
      <c r="EI30" s="12">
        <v>0</v>
      </c>
      <c r="EJ30" s="13">
        <f t="shared" si="43"/>
        <v>0</v>
      </c>
      <c r="EK30" s="12">
        <v>0</v>
      </c>
      <c r="EL30" s="12">
        <v>0</v>
      </c>
      <c r="EM30" s="13">
        <f t="shared" si="44"/>
        <v>0</v>
      </c>
      <c r="EN30" s="12">
        <v>0</v>
      </c>
      <c r="EO30" s="12">
        <v>0</v>
      </c>
      <c r="EP30" s="13">
        <f t="shared" si="45"/>
        <v>0</v>
      </c>
      <c r="EQ30" s="12">
        <v>0</v>
      </c>
      <c r="ER30" s="12">
        <v>0</v>
      </c>
      <c r="ES30" s="13">
        <f t="shared" si="46"/>
        <v>0</v>
      </c>
      <c r="ET30" s="12">
        <v>6</v>
      </c>
      <c r="EU30" s="12">
        <v>6</v>
      </c>
      <c r="EV30" s="13">
        <f t="shared" si="47"/>
        <v>100</v>
      </c>
      <c r="EW30" s="12">
        <v>0</v>
      </c>
      <c r="EX30" s="12">
        <v>0</v>
      </c>
      <c r="EY30" s="13">
        <f t="shared" si="48"/>
        <v>0</v>
      </c>
    </row>
    <row r="31" spans="1:155" ht="11.25" customHeight="1">
      <c r="A31" s="37" t="s">
        <v>367</v>
      </c>
      <c r="B31" s="12">
        <v>417</v>
      </c>
      <c r="C31" s="12">
        <f>SUM(F31,CV31+CY31+DB31+DE31+DI31+DL31+DO31+DR31+DU31+DX31+EA31+EE31+EH31+EK31+EN31+EQ31+ET31+EW31)</f>
        <v>428</v>
      </c>
      <c r="D31" s="12">
        <f>SUM(G31,CW31+CZ31+DC31+DF31+DJ31+DM31+DP31+DS31+DV31+DY31+EB31+EF31+EI31+EL31+EO31+ER31+EU31+EX31)</f>
        <v>427</v>
      </c>
      <c r="E31" s="13">
        <f>IF(D31&gt;C31,999,IF(C31=0,0,D31/C31*100))</f>
        <v>99.76635514018692</v>
      </c>
      <c r="F31" s="12">
        <f>SUM(I31+L31+O31+R31+U31+Y31+AB31+AE31+AH31+AK31+AN31+AQ31+AU31+AX31+BA31+BD31+BG31+BJ31+BM31+BQ31+BT31+BW31+BZ31+CC31+CF31+CI31+CM31+CP31+CS31)</f>
        <v>268</v>
      </c>
      <c r="G31" s="12">
        <f>SUM(J31+M31+P31+S31+V31+Z31+AC31+AF31+AI31+AL31+AO31+AR31+AV31+AY31+BB31+BE31+BH31+BK31+BN31+BR31+BU31+BX31+CA31+CD31+CG31+CJ31+CN31+CQ31+CT31)</f>
        <v>268</v>
      </c>
      <c r="H31" s="13">
        <f>IF(G31&gt;F31,999,IF(F31=0,0,G31/F31*100))</f>
        <v>100</v>
      </c>
      <c r="I31" s="12">
        <v>18</v>
      </c>
      <c r="J31" s="12">
        <v>18</v>
      </c>
      <c r="K31" s="13">
        <f t="shared" si="2"/>
        <v>100</v>
      </c>
      <c r="L31" s="12">
        <v>12</v>
      </c>
      <c r="M31" s="12">
        <v>12</v>
      </c>
      <c r="N31" s="13">
        <f t="shared" si="3"/>
        <v>100</v>
      </c>
      <c r="O31" s="12">
        <v>2</v>
      </c>
      <c r="P31" s="12">
        <v>2</v>
      </c>
      <c r="Q31" s="13">
        <f t="shared" si="4"/>
        <v>100</v>
      </c>
      <c r="R31" s="12">
        <v>6</v>
      </c>
      <c r="S31" s="12">
        <v>6</v>
      </c>
      <c r="T31" s="13">
        <f t="shared" si="5"/>
        <v>100</v>
      </c>
      <c r="U31" s="12">
        <v>43</v>
      </c>
      <c r="V31" s="12">
        <v>43</v>
      </c>
      <c r="W31" s="13">
        <f t="shared" si="6"/>
        <v>100</v>
      </c>
      <c r="X31" s="37" t="s">
        <v>367</v>
      </c>
      <c r="Y31" s="12">
        <v>4</v>
      </c>
      <c r="Z31" s="12">
        <v>4</v>
      </c>
      <c r="AA31" s="13">
        <f t="shared" si="7"/>
        <v>100</v>
      </c>
      <c r="AB31" s="12">
        <v>6</v>
      </c>
      <c r="AC31" s="12">
        <v>6</v>
      </c>
      <c r="AD31" s="13">
        <f t="shared" si="8"/>
        <v>100</v>
      </c>
      <c r="AE31" s="12">
        <v>3</v>
      </c>
      <c r="AF31" s="12">
        <v>3</v>
      </c>
      <c r="AG31" s="13">
        <f t="shared" si="9"/>
        <v>100</v>
      </c>
      <c r="AH31" s="12">
        <v>11</v>
      </c>
      <c r="AI31" s="12">
        <v>11</v>
      </c>
      <c r="AJ31" s="13">
        <f t="shared" si="10"/>
        <v>100</v>
      </c>
      <c r="AK31" s="12">
        <v>21</v>
      </c>
      <c r="AL31" s="12">
        <v>21</v>
      </c>
      <c r="AM31" s="13">
        <f t="shared" si="11"/>
        <v>100</v>
      </c>
      <c r="AN31" s="12">
        <v>11</v>
      </c>
      <c r="AO31" s="12">
        <v>11</v>
      </c>
      <c r="AP31" s="13">
        <f t="shared" si="12"/>
        <v>100</v>
      </c>
      <c r="AQ31" s="12">
        <v>1</v>
      </c>
      <c r="AR31" s="12">
        <v>1</v>
      </c>
      <c r="AS31" s="13">
        <f t="shared" si="13"/>
        <v>100</v>
      </c>
      <c r="AT31" s="37" t="s">
        <v>367</v>
      </c>
      <c r="AU31" s="12">
        <v>3</v>
      </c>
      <c r="AV31" s="12">
        <v>3</v>
      </c>
      <c r="AW31" s="13">
        <f t="shared" si="14"/>
        <v>100</v>
      </c>
      <c r="AX31" s="12">
        <v>38</v>
      </c>
      <c r="AY31" s="12">
        <v>38</v>
      </c>
      <c r="AZ31" s="13">
        <f t="shared" si="15"/>
        <v>100</v>
      </c>
      <c r="BA31" s="12">
        <v>9</v>
      </c>
      <c r="BB31" s="12">
        <v>9</v>
      </c>
      <c r="BC31" s="13">
        <f t="shared" si="16"/>
        <v>100</v>
      </c>
      <c r="BD31" s="12">
        <v>1</v>
      </c>
      <c r="BE31" s="12">
        <v>1</v>
      </c>
      <c r="BF31" s="13">
        <f t="shared" si="17"/>
        <v>100</v>
      </c>
      <c r="BG31" s="12">
        <v>0</v>
      </c>
      <c r="BH31" s="12">
        <v>0</v>
      </c>
      <c r="BI31" s="13">
        <f t="shared" si="18"/>
        <v>0</v>
      </c>
      <c r="BJ31" s="12">
        <v>5</v>
      </c>
      <c r="BK31" s="12">
        <v>5</v>
      </c>
      <c r="BL31" s="13">
        <f t="shared" si="19"/>
        <v>100</v>
      </c>
      <c r="BM31" s="12">
        <v>0</v>
      </c>
      <c r="BN31" s="12">
        <v>0</v>
      </c>
      <c r="BO31" s="13">
        <f t="shared" si="20"/>
        <v>0</v>
      </c>
      <c r="BP31" s="37" t="s">
        <v>367</v>
      </c>
      <c r="BQ31" s="12">
        <v>0</v>
      </c>
      <c r="BR31" s="12">
        <v>0</v>
      </c>
      <c r="BS31" s="13">
        <f t="shared" si="21"/>
        <v>0</v>
      </c>
      <c r="BT31" s="12">
        <v>0</v>
      </c>
      <c r="BU31" s="12">
        <v>0</v>
      </c>
      <c r="BV31" s="13">
        <f t="shared" si="22"/>
        <v>0</v>
      </c>
      <c r="BW31" s="12">
        <v>18</v>
      </c>
      <c r="BX31" s="12">
        <v>18</v>
      </c>
      <c r="BY31" s="13">
        <f t="shared" si="23"/>
        <v>100</v>
      </c>
      <c r="BZ31" s="12">
        <v>17</v>
      </c>
      <c r="CA31" s="12">
        <v>17</v>
      </c>
      <c r="CB31" s="13">
        <f t="shared" si="24"/>
        <v>100</v>
      </c>
      <c r="CC31" s="12">
        <v>0</v>
      </c>
      <c r="CD31" s="12">
        <v>0</v>
      </c>
      <c r="CE31" s="13">
        <f t="shared" si="25"/>
        <v>0</v>
      </c>
      <c r="CF31" s="12">
        <v>0</v>
      </c>
      <c r="CG31" s="12">
        <v>0</v>
      </c>
      <c r="CH31" s="13">
        <f t="shared" si="26"/>
        <v>0</v>
      </c>
      <c r="CI31" s="12">
        <v>0</v>
      </c>
      <c r="CJ31" s="12">
        <v>0</v>
      </c>
      <c r="CK31" s="13">
        <f t="shared" si="27"/>
        <v>0</v>
      </c>
      <c r="CL31" s="37" t="s">
        <v>367</v>
      </c>
      <c r="CM31" s="12">
        <v>0</v>
      </c>
      <c r="CN31" s="12">
        <v>0</v>
      </c>
      <c r="CO31" s="13">
        <f t="shared" si="28"/>
        <v>0</v>
      </c>
      <c r="CP31" s="12">
        <v>39</v>
      </c>
      <c r="CQ31" s="12">
        <v>39</v>
      </c>
      <c r="CR31" s="13">
        <f t="shared" si="29"/>
        <v>100</v>
      </c>
      <c r="CS31" s="12">
        <v>0</v>
      </c>
      <c r="CT31" s="12">
        <v>0</v>
      </c>
      <c r="CU31" s="13">
        <f t="shared" si="30"/>
        <v>0</v>
      </c>
      <c r="CV31" s="12">
        <v>0</v>
      </c>
      <c r="CW31" s="12">
        <v>0</v>
      </c>
      <c r="CX31" s="13">
        <f t="shared" si="31"/>
        <v>0</v>
      </c>
      <c r="CY31" s="12">
        <v>40</v>
      </c>
      <c r="CZ31" s="12">
        <v>39</v>
      </c>
      <c r="DA31" s="13">
        <f t="shared" si="32"/>
        <v>97.5</v>
      </c>
      <c r="DB31" s="12">
        <v>6</v>
      </c>
      <c r="DC31" s="12">
        <v>6</v>
      </c>
      <c r="DD31" s="13">
        <f t="shared" si="33"/>
        <v>100</v>
      </c>
      <c r="DE31" s="12">
        <v>0</v>
      </c>
      <c r="DF31" s="12">
        <v>0</v>
      </c>
      <c r="DG31" s="13">
        <f t="shared" si="34"/>
        <v>0</v>
      </c>
      <c r="DH31" s="37" t="s">
        <v>367</v>
      </c>
      <c r="DI31" s="12">
        <v>0</v>
      </c>
      <c r="DJ31" s="12">
        <v>0</v>
      </c>
      <c r="DK31" s="13">
        <f t="shared" si="35"/>
        <v>0</v>
      </c>
      <c r="DL31" s="12">
        <v>47</v>
      </c>
      <c r="DM31" s="12">
        <v>47</v>
      </c>
      <c r="DN31" s="13">
        <f t="shared" si="36"/>
        <v>100</v>
      </c>
      <c r="DO31" s="12">
        <v>44</v>
      </c>
      <c r="DP31" s="12">
        <v>44</v>
      </c>
      <c r="DQ31" s="13">
        <f t="shared" si="37"/>
        <v>100</v>
      </c>
      <c r="DR31" s="12">
        <v>0</v>
      </c>
      <c r="DS31" s="12">
        <v>0</v>
      </c>
      <c r="DT31" s="13">
        <f t="shared" si="38"/>
        <v>0</v>
      </c>
      <c r="DU31" s="12">
        <v>0</v>
      </c>
      <c r="DV31" s="12">
        <v>0</v>
      </c>
      <c r="DW31" s="13">
        <f t="shared" si="39"/>
        <v>0</v>
      </c>
      <c r="DX31" s="12">
        <v>0</v>
      </c>
      <c r="DY31" s="12">
        <v>0</v>
      </c>
      <c r="DZ31" s="13">
        <f t="shared" si="40"/>
        <v>0</v>
      </c>
      <c r="EA31" s="12">
        <v>0</v>
      </c>
      <c r="EB31" s="12">
        <v>0</v>
      </c>
      <c r="EC31" s="13">
        <f t="shared" si="41"/>
        <v>0</v>
      </c>
      <c r="ED31" s="37" t="s">
        <v>367</v>
      </c>
      <c r="EE31" s="12">
        <v>0</v>
      </c>
      <c r="EF31" s="12">
        <v>0</v>
      </c>
      <c r="EG31" s="13">
        <f t="shared" si="42"/>
        <v>0</v>
      </c>
      <c r="EH31" s="12">
        <v>0</v>
      </c>
      <c r="EI31" s="12">
        <v>0</v>
      </c>
      <c r="EJ31" s="13">
        <f t="shared" si="43"/>
        <v>0</v>
      </c>
      <c r="EK31" s="12">
        <v>0</v>
      </c>
      <c r="EL31" s="12">
        <v>0</v>
      </c>
      <c r="EM31" s="13">
        <f t="shared" si="44"/>
        <v>0</v>
      </c>
      <c r="EN31" s="12">
        <v>4</v>
      </c>
      <c r="EO31" s="12">
        <v>4</v>
      </c>
      <c r="EP31" s="13">
        <f t="shared" si="45"/>
        <v>100</v>
      </c>
      <c r="EQ31" s="12">
        <v>0</v>
      </c>
      <c r="ER31" s="12">
        <v>0</v>
      </c>
      <c r="ES31" s="13">
        <f t="shared" si="46"/>
        <v>0</v>
      </c>
      <c r="ET31" s="12">
        <v>15</v>
      </c>
      <c r="EU31" s="12">
        <v>15</v>
      </c>
      <c r="EV31" s="13">
        <f t="shared" si="47"/>
        <v>100</v>
      </c>
      <c r="EW31" s="12">
        <v>4</v>
      </c>
      <c r="EX31" s="12">
        <v>4</v>
      </c>
      <c r="EY31" s="13">
        <f t="shared" si="48"/>
        <v>100</v>
      </c>
    </row>
    <row r="32" spans="1:155" ht="11.25" customHeight="1">
      <c r="A32" s="37" t="s">
        <v>368</v>
      </c>
      <c r="B32" s="12">
        <v>124</v>
      </c>
      <c r="C32" s="12">
        <f>SUM(F32,CV32+CY32+DB32+DE32+DI32+DL32+DO32+DR32+DU32+DX32+EA32+EE32+EH32+EK32+EN32+EQ32+ET32+EW32)</f>
        <v>190</v>
      </c>
      <c r="D32" s="12">
        <f>SUM(G32,CW32+CZ32+DC32+DF32+DJ32+DM32+DP32+DS32+DV32+DY32+EB32+EF32+EI32+EL32+EO32+ER32+EU32+EX32)</f>
        <v>190</v>
      </c>
      <c r="E32" s="13">
        <f>IF(D32&gt;C32,999,IF(C32=0,0,D32/C32*100))</f>
        <v>100</v>
      </c>
      <c r="F32" s="12">
        <f>SUM(I32+L32+O32+R32+U32+Y32+AB32+AE32+AH32+AK32+AN32+AQ32+AU32+AX32+BA32+BD32+BG32+BJ32+BM32+BQ32+BT32+BW32+BZ32+CC32+CF32+CI32+CM32+CP32+CS32)</f>
        <v>127</v>
      </c>
      <c r="G32" s="12">
        <f>SUM(J32+M32+P32+S32+V32+Z32+AC32+AF32+AI32+AL32+AO32+AR32+AV32+AY32+BB32+BE32+BH32+BK32+BN32+BR32+BU32+BX32+CA32+CD32+CG32+CJ32+CN32+CQ32+CT32)</f>
        <v>127</v>
      </c>
      <c r="H32" s="13">
        <f>IF(G32&gt;F32,999,IF(F32=0,0,G32/F32*100))</f>
        <v>100</v>
      </c>
      <c r="I32" s="12">
        <v>7</v>
      </c>
      <c r="J32" s="12">
        <v>7</v>
      </c>
      <c r="K32" s="13">
        <f t="shared" si="2"/>
        <v>100</v>
      </c>
      <c r="L32" s="12">
        <v>6</v>
      </c>
      <c r="M32" s="12">
        <v>6</v>
      </c>
      <c r="N32" s="13">
        <f t="shared" si="3"/>
        <v>100</v>
      </c>
      <c r="O32" s="12">
        <v>0</v>
      </c>
      <c r="P32" s="12">
        <v>0</v>
      </c>
      <c r="Q32" s="13">
        <f t="shared" si="4"/>
        <v>0</v>
      </c>
      <c r="R32" s="12">
        <v>5</v>
      </c>
      <c r="S32" s="12">
        <v>5</v>
      </c>
      <c r="T32" s="13">
        <f t="shared" si="5"/>
        <v>100</v>
      </c>
      <c r="U32" s="12">
        <v>21</v>
      </c>
      <c r="V32" s="12">
        <v>21</v>
      </c>
      <c r="W32" s="13">
        <f t="shared" si="6"/>
        <v>100</v>
      </c>
      <c r="X32" s="37" t="s">
        <v>368</v>
      </c>
      <c r="Y32" s="12">
        <v>1</v>
      </c>
      <c r="Z32" s="12">
        <v>1</v>
      </c>
      <c r="AA32" s="13">
        <f t="shared" si="7"/>
        <v>100</v>
      </c>
      <c r="AB32" s="12">
        <v>0</v>
      </c>
      <c r="AC32" s="12">
        <v>0</v>
      </c>
      <c r="AD32" s="13">
        <f t="shared" si="8"/>
        <v>0</v>
      </c>
      <c r="AE32" s="12">
        <v>0</v>
      </c>
      <c r="AF32" s="12">
        <v>0</v>
      </c>
      <c r="AG32" s="13">
        <f t="shared" si="9"/>
        <v>0</v>
      </c>
      <c r="AH32" s="12">
        <v>6</v>
      </c>
      <c r="AI32" s="12">
        <v>6</v>
      </c>
      <c r="AJ32" s="13">
        <f t="shared" si="10"/>
        <v>100</v>
      </c>
      <c r="AK32" s="12">
        <v>10</v>
      </c>
      <c r="AL32" s="12">
        <v>10</v>
      </c>
      <c r="AM32" s="13">
        <f t="shared" si="11"/>
        <v>100</v>
      </c>
      <c r="AN32" s="12">
        <v>0</v>
      </c>
      <c r="AO32" s="12">
        <v>0</v>
      </c>
      <c r="AP32" s="13">
        <f t="shared" si="12"/>
        <v>0</v>
      </c>
      <c r="AQ32" s="12">
        <v>0</v>
      </c>
      <c r="AR32" s="12">
        <v>0</v>
      </c>
      <c r="AS32" s="13">
        <f t="shared" si="13"/>
        <v>0</v>
      </c>
      <c r="AT32" s="37" t="s">
        <v>368</v>
      </c>
      <c r="AU32" s="12">
        <v>0</v>
      </c>
      <c r="AV32" s="12">
        <v>0</v>
      </c>
      <c r="AW32" s="13">
        <f t="shared" si="14"/>
        <v>0</v>
      </c>
      <c r="AX32" s="12">
        <v>21</v>
      </c>
      <c r="AY32" s="12">
        <v>21</v>
      </c>
      <c r="AZ32" s="13">
        <f t="shared" si="15"/>
        <v>100</v>
      </c>
      <c r="BA32" s="12">
        <v>4</v>
      </c>
      <c r="BB32" s="12">
        <v>4</v>
      </c>
      <c r="BC32" s="13">
        <f t="shared" si="16"/>
        <v>100</v>
      </c>
      <c r="BD32" s="12">
        <v>0</v>
      </c>
      <c r="BE32" s="12">
        <v>0</v>
      </c>
      <c r="BF32" s="13">
        <f t="shared" si="17"/>
        <v>0</v>
      </c>
      <c r="BG32" s="12">
        <v>0</v>
      </c>
      <c r="BH32" s="12">
        <v>0</v>
      </c>
      <c r="BI32" s="13">
        <f t="shared" si="18"/>
        <v>0</v>
      </c>
      <c r="BJ32" s="12">
        <v>2</v>
      </c>
      <c r="BK32" s="12">
        <v>2</v>
      </c>
      <c r="BL32" s="13">
        <f t="shared" si="19"/>
        <v>100</v>
      </c>
      <c r="BM32" s="12">
        <v>0</v>
      </c>
      <c r="BN32" s="12">
        <v>0</v>
      </c>
      <c r="BO32" s="13">
        <f t="shared" si="20"/>
        <v>0</v>
      </c>
      <c r="BP32" s="37" t="s">
        <v>368</v>
      </c>
      <c r="BQ32" s="12">
        <v>0</v>
      </c>
      <c r="BR32" s="12">
        <v>0</v>
      </c>
      <c r="BS32" s="13">
        <f t="shared" si="21"/>
        <v>0</v>
      </c>
      <c r="BT32" s="12">
        <v>0</v>
      </c>
      <c r="BU32" s="12">
        <v>0</v>
      </c>
      <c r="BV32" s="13">
        <f t="shared" si="22"/>
        <v>0</v>
      </c>
      <c r="BW32" s="12">
        <v>19</v>
      </c>
      <c r="BX32" s="12">
        <v>19</v>
      </c>
      <c r="BY32" s="13">
        <f t="shared" si="23"/>
        <v>100</v>
      </c>
      <c r="BZ32" s="12">
        <v>10</v>
      </c>
      <c r="CA32" s="12">
        <v>10</v>
      </c>
      <c r="CB32" s="13">
        <f t="shared" si="24"/>
        <v>100</v>
      </c>
      <c r="CC32" s="12">
        <v>0</v>
      </c>
      <c r="CD32" s="12">
        <v>0</v>
      </c>
      <c r="CE32" s="13">
        <f t="shared" si="25"/>
        <v>0</v>
      </c>
      <c r="CF32" s="12">
        <v>0</v>
      </c>
      <c r="CG32" s="12">
        <v>0</v>
      </c>
      <c r="CH32" s="13">
        <f t="shared" si="26"/>
        <v>0</v>
      </c>
      <c r="CI32" s="12">
        <v>0</v>
      </c>
      <c r="CJ32" s="12">
        <v>0</v>
      </c>
      <c r="CK32" s="13">
        <f t="shared" si="27"/>
        <v>0</v>
      </c>
      <c r="CL32" s="37" t="s">
        <v>368</v>
      </c>
      <c r="CM32" s="12">
        <v>0</v>
      </c>
      <c r="CN32" s="12">
        <v>0</v>
      </c>
      <c r="CO32" s="13">
        <f t="shared" si="28"/>
        <v>0</v>
      </c>
      <c r="CP32" s="12">
        <v>15</v>
      </c>
      <c r="CQ32" s="12">
        <v>15</v>
      </c>
      <c r="CR32" s="13">
        <f t="shared" si="29"/>
        <v>100</v>
      </c>
      <c r="CS32" s="12">
        <v>0</v>
      </c>
      <c r="CT32" s="12">
        <v>0</v>
      </c>
      <c r="CU32" s="13">
        <f t="shared" si="30"/>
        <v>0</v>
      </c>
      <c r="CV32" s="12">
        <v>0</v>
      </c>
      <c r="CW32" s="12">
        <v>0</v>
      </c>
      <c r="CX32" s="13">
        <f t="shared" si="31"/>
        <v>0</v>
      </c>
      <c r="CY32" s="12">
        <v>22</v>
      </c>
      <c r="CZ32" s="12">
        <v>22</v>
      </c>
      <c r="DA32" s="13">
        <f t="shared" si="32"/>
        <v>100</v>
      </c>
      <c r="DB32" s="12">
        <v>2</v>
      </c>
      <c r="DC32" s="12">
        <v>2</v>
      </c>
      <c r="DD32" s="13">
        <f t="shared" si="33"/>
        <v>100</v>
      </c>
      <c r="DE32" s="12">
        <v>0</v>
      </c>
      <c r="DF32" s="12">
        <v>0</v>
      </c>
      <c r="DG32" s="13">
        <f t="shared" si="34"/>
        <v>0</v>
      </c>
      <c r="DH32" s="37" t="s">
        <v>368</v>
      </c>
      <c r="DI32" s="12">
        <v>0</v>
      </c>
      <c r="DJ32" s="12">
        <v>0</v>
      </c>
      <c r="DK32" s="13">
        <f t="shared" si="35"/>
        <v>0</v>
      </c>
      <c r="DL32" s="12">
        <v>20</v>
      </c>
      <c r="DM32" s="12">
        <v>20</v>
      </c>
      <c r="DN32" s="13">
        <f t="shared" si="36"/>
        <v>100</v>
      </c>
      <c r="DO32" s="12">
        <v>19</v>
      </c>
      <c r="DP32" s="12">
        <v>19</v>
      </c>
      <c r="DQ32" s="13">
        <f t="shared" si="37"/>
        <v>100</v>
      </c>
      <c r="DR32" s="12">
        <v>0</v>
      </c>
      <c r="DS32" s="12">
        <v>0</v>
      </c>
      <c r="DT32" s="13">
        <f t="shared" si="38"/>
        <v>0</v>
      </c>
      <c r="DU32" s="12">
        <v>0</v>
      </c>
      <c r="DV32" s="12">
        <v>0</v>
      </c>
      <c r="DW32" s="13">
        <f t="shared" si="39"/>
        <v>0</v>
      </c>
      <c r="DX32" s="12">
        <v>0</v>
      </c>
      <c r="DY32" s="12">
        <v>0</v>
      </c>
      <c r="DZ32" s="13">
        <f t="shared" si="40"/>
        <v>0</v>
      </c>
      <c r="EA32" s="12">
        <v>0</v>
      </c>
      <c r="EB32" s="12">
        <v>0</v>
      </c>
      <c r="EC32" s="13">
        <f t="shared" si="41"/>
        <v>0</v>
      </c>
      <c r="ED32" s="37" t="s">
        <v>368</v>
      </c>
      <c r="EE32" s="12">
        <v>0</v>
      </c>
      <c r="EF32" s="12">
        <v>0</v>
      </c>
      <c r="EG32" s="13">
        <f t="shared" si="42"/>
        <v>0</v>
      </c>
      <c r="EH32" s="12">
        <v>0</v>
      </c>
      <c r="EI32" s="12">
        <v>0</v>
      </c>
      <c r="EJ32" s="13">
        <f t="shared" si="43"/>
        <v>0</v>
      </c>
      <c r="EK32" s="12">
        <v>0</v>
      </c>
      <c r="EL32" s="12">
        <v>0</v>
      </c>
      <c r="EM32" s="13">
        <f t="shared" si="44"/>
        <v>0</v>
      </c>
      <c r="EN32" s="12">
        <v>0</v>
      </c>
      <c r="EO32" s="12">
        <v>0</v>
      </c>
      <c r="EP32" s="13">
        <f t="shared" si="45"/>
        <v>0</v>
      </c>
      <c r="EQ32" s="12">
        <v>0</v>
      </c>
      <c r="ER32" s="12">
        <v>0</v>
      </c>
      <c r="ES32" s="13">
        <f t="shared" si="46"/>
        <v>0</v>
      </c>
      <c r="ET32" s="12">
        <v>0</v>
      </c>
      <c r="EU32" s="12">
        <v>0</v>
      </c>
      <c r="EV32" s="13">
        <f t="shared" si="47"/>
        <v>0</v>
      </c>
      <c r="EW32" s="12">
        <v>0</v>
      </c>
      <c r="EX32" s="12">
        <v>0</v>
      </c>
      <c r="EY32" s="13">
        <f t="shared" si="48"/>
        <v>0</v>
      </c>
    </row>
    <row r="33" spans="1:155" ht="11.25" customHeight="1">
      <c r="A33" s="36" t="s">
        <v>369</v>
      </c>
      <c r="B33" s="12">
        <v>168</v>
      </c>
      <c r="C33" s="12">
        <f t="shared" si="49"/>
        <v>223</v>
      </c>
      <c r="D33" s="12">
        <f t="shared" si="50"/>
        <v>223</v>
      </c>
      <c r="E33" s="13">
        <f t="shared" si="0"/>
        <v>100</v>
      </c>
      <c r="F33" s="12">
        <f t="shared" si="51"/>
        <v>167</v>
      </c>
      <c r="G33" s="12">
        <f t="shared" si="52"/>
        <v>167</v>
      </c>
      <c r="H33" s="13">
        <f t="shared" si="1"/>
        <v>100</v>
      </c>
      <c r="I33" s="12">
        <v>15</v>
      </c>
      <c r="J33" s="12">
        <v>15</v>
      </c>
      <c r="K33" s="13">
        <f t="shared" si="2"/>
        <v>100</v>
      </c>
      <c r="L33" s="12">
        <v>2</v>
      </c>
      <c r="M33" s="12">
        <v>2</v>
      </c>
      <c r="N33" s="13">
        <f t="shared" si="3"/>
        <v>100</v>
      </c>
      <c r="O33" s="12">
        <v>0</v>
      </c>
      <c r="P33" s="12">
        <v>0</v>
      </c>
      <c r="Q33" s="13">
        <f t="shared" si="4"/>
        <v>0</v>
      </c>
      <c r="R33" s="12">
        <v>5</v>
      </c>
      <c r="S33" s="12">
        <v>5</v>
      </c>
      <c r="T33" s="13">
        <f t="shared" si="5"/>
        <v>100</v>
      </c>
      <c r="U33" s="12">
        <v>18</v>
      </c>
      <c r="V33" s="12">
        <v>18</v>
      </c>
      <c r="W33" s="13">
        <f t="shared" si="6"/>
        <v>100</v>
      </c>
      <c r="X33" s="36" t="s">
        <v>369</v>
      </c>
      <c r="Y33" s="12">
        <v>4</v>
      </c>
      <c r="Z33" s="12">
        <v>4</v>
      </c>
      <c r="AA33" s="13">
        <f t="shared" si="7"/>
        <v>100</v>
      </c>
      <c r="AB33" s="12">
        <v>6</v>
      </c>
      <c r="AC33" s="12">
        <v>6</v>
      </c>
      <c r="AD33" s="13">
        <f t="shared" si="8"/>
        <v>100</v>
      </c>
      <c r="AE33" s="12">
        <v>1</v>
      </c>
      <c r="AF33" s="12">
        <v>1</v>
      </c>
      <c r="AG33" s="13">
        <f t="shared" si="9"/>
        <v>100</v>
      </c>
      <c r="AH33" s="12">
        <v>13</v>
      </c>
      <c r="AI33" s="12">
        <v>13</v>
      </c>
      <c r="AJ33" s="13">
        <f t="shared" si="10"/>
        <v>100</v>
      </c>
      <c r="AK33" s="12">
        <v>14</v>
      </c>
      <c r="AL33" s="12">
        <v>14</v>
      </c>
      <c r="AM33" s="13">
        <f t="shared" si="11"/>
        <v>100</v>
      </c>
      <c r="AN33" s="12">
        <v>0</v>
      </c>
      <c r="AO33" s="12">
        <v>0</v>
      </c>
      <c r="AP33" s="13">
        <f t="shared" si="12"/>
        <v>0</v>
      </c>
      <c r="AQ33" s="12">
        <v>0</v>
      </c>
      <c r="AR33" s="12">
        <v>0</v>
      </c>
      <c r="AS33" s="13">
        <f t="shared" si="13"/>
        <v>0</v>
      </c>
      <c r="AT33" s="36" t="s">
        <v>369</v>
      </c>
      <c r="AU33" s="12">
        <v>0</v>
      </c>
      <c r="AV33" s="12">
        <v>0</v>
      </c>
      <c r="AW33" s="13">
        <f t="shared" si="14"/>
        <v>0</v>
      </c>
      <c r="AX33" s="12">
        <v>26</v>
      </c>
      <c r="AY33" s="12">
        <v>26</v>
      </c>
      <c r="AZ33" s="13">
        <f t="shared" si="15"/>
        <v>100</v>
      </c>
      <c r="BA33" s="12">
        <v>11</v>
      </c>
      <c r="BB33" s="12">
        <v>11</v>
      </c>
      <c r="BC33" s="13">
        <f t="shared" si="16"/>
        <v>100</v>
      </c>
      <c r="BD33" s="12">
        <v>0</v>
      </c>
      <c r="BE33" s="12">
        <v>0</v>
      </c>
      <c r="BF33" s="13">
        <f t="shared" si="17"/>
        <v>0</v>
      </c>
      <c r="BG33" s="12">
        <v>0</v>
      </c>
      <c r="BH33" s="12">
        <v>0</v>
      </c>
      <c r="BI33" s="13">
        <f t="shared" si="18"/>
        <v>0</v>
      </c>
      <c r="BJ33" s="12">
        <v>1</v>
      </c>
      <c r="BK33" s="12">
        <v>1</v>
      </c>
      <c r="BL33" s="13">
        <f t="shared" si="19"/>
        <v>100</v>
      </c>
      <c r="BM33" s="12">
        <v>0</v>
      </c>
      <c r="BN33" s="12">
        <v>0</v>
      </c>
      <c r="BO33" s="13">
        <f t="shared" si="20"/>
        <v>0</v>
      </c>
      <c r="BP33" s="36" t="s">
        <v>369</v>
      </c>
      <c r="BQ33" s="12">
        <v>0</v>
      </c>
      <c r="BR33" s="12">
        <v>0</v>
      </c>
      <c r="BS33" s="13">
        <f t="shared" si="21"/>
        <v>0</v>
      </c>
      <c r="BT33" s="12">
        <v>0</v>
      </c>
      <c r="BU33" s="12">
        <v>0</v>
      </c>
      <c r="BV33" s="13">
        <f t="shared" si="22"/>
        <v>0</v>
      </c>
      <c r="BW33" s="12">
        <v>23</v>
      </c>
      <c r="BX33" s="12">
        <v>23</v>
      </c>
      <c r="BY33" s="13">
        <f t="shared" si="23"/>
        <v>100</v>
      </c>
      <c r="BZ33" s="12">
        <v>14</v>
      </c>
      <c r="CA33" s="12">
        <v>14</v>
      </c>
      <c r="CB33" s="13">
        <f t="shared" si="24"/>
        <v>100</v>
      </c>
      <c r="CC33" s="12">
        <v>1</v>
      </c>
      <c r="CD33" s="12">
        <v>1</v>
      </c>
      <c r="CE33" s="13">
        <f t="shared" si="25"/>
        <v>100</v>
      </c>
      <c r="CF33" s="12">
        <v>0</v>
      </c>
      <c r="CG33" s="12">
        <v>0</v>
      </c>
      <c r="CH33" s="13">
        <f t="shared" si="26"/>
        <v>0</v>
      </c>
      <c r="CI33" s="12">
        <v>0</v>
      </c>
      <c r="CJ33" s="12">
        <v>0</v>
      </c>
      <c r="CK33" s="13">
        <f t="shared" si="27"/>
        <v>0</v>
      </c>
      <c r="CL33" s="36" t="s">
        <v>369</v>
      </c>
      <c r="CM33" s="12">
        <v>0</v>
      </c>
      <c r="CN33" s="12">
        <v>0</v>
      </c>
      <c r="CO33" s="13">
        <f t="shared" si="28"/>
        <v>0</v>
      </c>
      <c r="CP33" s="12">
        <v>13</v>
      </c>
      <c r="CQ33" s="12">
        <v>13</v>
      </c>
      <c r="CR33" s="13">
        <f t="shared" si="29"/>
        <v>100</v>
      </c>
      <c r="CS33" s="12">
        <v>0</v>
      </c>
      <c r="CT33" s="12">
        <v>0</v>
      </c>
      <c r="CU33" s="13">
        <f t="shared" si="30"/>
        <v>0</v>
      </c>
      <c r="CV33" s="12">
        <v>0</v>
      </c>
      <c r="CW33" s="12">
        <v>0</v>
      </c>
      <c r="CX33" s="13">
        <f t="shared" si="31"/>
        <v>0</v>
      </c>
      <c r="CY33" s="12">
        <v>15</v>
      </c>
      <c r="CZ33" s="12">
        <v>15</v>
      </c>
      <c r="DA33" s="13">
        <f t="shared" si="32"/>
        <v>100</v>
      </c>
      <c r="DB33" s="12">
        <v>0</v>
      </c>
      <c r="DC33" s="12">
        <v>0</v>
      </c>
      <c r="DD33" s="13">
        <f t="shared" si="33"/>
        <v>0</v>
      </c>
      <c r="DE33" s="12">
        <v>0</v>
      </c>
      <c r="DF33" s="12">
        <v>0</v>
      </c>
      <c r="DG33" s="13">
        <f t="shared" si="34"/>
        <v>0</v>
      </c>
      <c r="DH33" s="36" t="s">
        <v>369</v>
      </c>
      <c r="DI33" s="12">
        <v>0</v>
      </c>
      <c r="DJ33" s="12">
        <v>0</v>
      </c>
      <c r="DK33" s="13">
        <f t="shared" si="35"/>
        <v>0</v>
      </c>
      <c r="DL33" s="12">
        <v>22</v>
      </c>
      <c r="DM33" s="12">
        <v>22</v>
      </c>
      <c r="DN33" s="13">
        <f t="shared" si="36"/>
        <v>100</v>
      </c>
      <c r="DO33" s="12">
        <v>16</v>
      </c>
      <c r="DP33" s="12">
        <v>16</v>
      </c>
      <c r="DQ33" s="13">
        <f t="shared" si="37"/>
        <v>100</v>
      </c>
      <c r="DR33" s="12">
        <v>0</v>
      </c>
      <c r="DS33" s="12">
        <v>0</v>
      </c>
      <c r="DT33" s="13">
        <f t="shared" si="38"/>
        <v>0</v>
      </c>
      <c r="DU33" s="12">
        <v>0</v>
      </c>
      <c r="DV33" s="12">
        <v>0</v>
      </c>
      <c r="DW33" s="13">
        <f t="shared" si="39"/>
        <v>0</v>
      </c>
      <c r="DX33" s="12">
        <v>3</v>
      </c>
      <c r="DY33" s="12">
        <v>3</v>
      </c>
      <c r="DZ33" s="13">
        <f t="shared" si="40"/>
        <v>100</v>
      </c>
      <c r="EA33" s="12">
        <v>0</v>
      </c>
      <c r="EB33" s="12">
        <v>0</v>
      </c>
      <c r="EC33" s="13">
        <f t="shared" si="41"/>
        <v>0</v>
      </c>
      <c r="ED33" s="36" t="s">
        <v>369</v>
      </c>
      <c r="EE33" s="12">
        <v>0</v>
      </c>
      <c r="EF33" s="12">
        <v>0</v>
      </c>
      <c r="EG33" s="13">
        <f t="shared" si="42"/>
        <v>0</v>
      </c>
      <c r="EH33" s="12">
        <v>0</v>
      </c>
      <c r="EI33" s="12">
        <v>0</v>
      </c>
      <c r="EJ33" s="13">
        <f t="shared" si="43"/>
        <v>0</v>
      </c>
      <c r="EK33" s="12">
        <v>0</v>
      </c>
      <c r="EL33" s="12">
        <v>0</v>
      </c>
      <c r="EM33" s="13">
        <f t="shared" si="44"/>
        <v>0</v>
      </c>
      <c r="EN33" s="12">
        <v>0</v>
      </c>
      <c r="EO33" s="12">
        <v>0</v>
      </c>
      <c r="EP33" s="13">
        <f t="shared" si="45"/>
        <v>0</v>
      </c>
      <c r="EQ33" s="12">
        <v>0</v>
      </c>
      <c r="ER33" s="12">
        <v>0</v>
      </c>
      <c r="ES33" s="13">
        <f t="shared" si="46"/>
        <v>0</v>
      </c>
      <c r="ET33" s="12">
        <v>0</v>
      </c>
      <c r="EU33" s="12">
        <v>0</v>
      </c>
      <c r="EV33" s="13">
        <f t="shared" si="47"/>
        <v>0</v>
      </c>
      <c r="EW33" s="12">
        <v>0</v>
      </c>
      <c r="EX33" s="12">
        <v>0</v>
      </c>
      <c r="EY33" s="13">
        <f t="shared" si="48"/>
        <v>0</v>
      </c>
    </row>
    <row r="34" spans="1:155" ht="11.25" customHeight="1">
      <c r="A34" s="36" t="s">
        <v>370</v>
      </c>
      <c r="B34" s="12">
        <v>42</v>
      </c>
      <c r="C34" s="12">
        <f t="shared" si="49"/>
        <v>60</v>
      </c>
      <c r="D34" s="12">
        <f t="shared" si="50"/>
        <v>60</v>
      </c>
      <c r="E34" s="13">
        <f t="shared" si="0"/>
        <v>100</v>
      </c>
      <c r="F34" s="12">
        <f t="shared" si="51"/>
        <v>46</v>
      </c>
      <c r="G34" s="12">
        <f t="shared" si="52"/>
        <v>46</v>
      </c>
      <c r="H34" s="13">
        <f t="shared" si="1"/>
        <v>100</v>
      </c>
      <c r="I34" s="12">
        <v>4</v>
      </c>
      <c r="J34" s="12">
        <v>4</v>
      </c>
      <c r="K34" s="13">
        <f t="shared" si="2"/>
        <v>100</v>
      </c>
      <c r="L34" s="12">
        <v>0</v>
      </c>
      <c r="M34" s="12">
        <v>0</v>
      </c>
      <c r="N34" s="13">
        <f t="shared" si="3"/>
        <v>0</v>
      </c>
      <c r="O34" s="12">
        <v>1</v>
      </c>
      <c r="P34" s="12">
        <v>1</v>
      </c>
      <c r="Q34" s="13">
        <f t="shared" si="4"/>
        <v>100</v>
      </c>
      <c r="R34" s="12">
        <v>1</v>
      </c>
      <c r="S34" s="12">
        <v>1</v>
      </c>
      <c r="T34" s="13">
        <f t="shared" si="5"/>
        <v>100</v>
      </c>
      <c r="U34" s="12">
        <v>7</v>
      </c>
      <c r="V34" s="12">
        <v>7</v>
      </c>
      <c r="W34" s="13">
        <f t="shared" si="6"/>
        <v>100</v>
      </c>
      <c r="X34" s="36" t="s">
        <v>370</v>
      </c>
      <c r="Y34" s="12">
        <v>1</v>
      </c>
      <c r="Z34" s="12">
        <v>1</v>
      </c>
      <c r="AA34" s="13">
        <f t="shared" si="7"/>
        <v>100</v>
      </c>
      <c r="AB34" s="12">
        <v>3</v>
      </c>
      <c r="AC34" s="12">
        <v>3</v>
      </c>
      <c r="AD34" s="13">
        <f t="shared" si="8"/>
        <v>100</v>
      </c>
      <c r="AE34" s="12">
        <v>0</v>
      </c>
      <c r="AF34" s="12">
        <v>0</v>
      </c>
      <c r="AG34" s="13">
        <f t="shared" si="9"/>
        <v>0</v>
      </c>
      <c r="AH34" s="12">
        <v>1</v>
      </c>
      <c r="AI34" s="12">
        <v>1</v>
      </c>
      <c r="AJ34" s="13">
        <f t="shared" si="10"/>
        <v>100</v>
      </c>
      <c r="AK34" s="12">
        <v>6</v>
      </c>
      <c r="AL34" s="12">
        <v>6</v>
      </c>
      <c r="AM34" s="13">
        <f t="shared" si="11"/>
        <v>100</v>
      </c>
      <c r="AN34" s="12">
        <v>0</v>
      </c>
      <c r="AO34" s="12">
        <v>0</v>
      </c>
      <c r="AP34" s="13">
        <f t="shared" si="12"/>
        <v>0</v>
      </c>
      <c r="AQ34" s="12">
        <v>0</v>
      </c>
      <c r="AR34" s="12">
        <v>0</v>
      </c>
      <c r="AS34" s="13">
        <f t="shared" si="13"/>
        <v>0</v>
      </c>
      <c r="AT34" s="36" t="s">
        <v>370</v>
      </c>
      <c r="AU34" s="12">
        <v>0</v>
      </c>
      <c r="AV34" s="12">
        <v>0</v>
      </c>
      <c r="AW34" s="13">
        <f t="shared" si="14"/>
        <v>0</v>
      </c>
      <c r="AX34" s="12">
        <v>8</v>
      </c>
      <c r="AY34" s="12">
        <v>8</v>
      </c>
      <c r="AZ34" s="13">
        <f t="shared" si="15"/>
        <v>100</v>
      </c>
      <c r="BA34" s="12">
        <v>0</v>
      </c>
      <c r="BB34" s="12">
        <v>0</v>
      </c>
      <c r="BC34" s="13">
        <f t="shared" si="16"/>
        <v>0</v>
      </c>
      <c r="BD34" s="12">
        <v>0</v>
      </c>
      <c r="BE34" s="12">
        <v>0</v>
      </c>
      <c r="BF34" s="13">
        <f t="shared" si="17"/>
        <v>0</v>
      </c>
      <c r="BG34" s="12">
        <v>0</v>
      </c>
      <c r="BH34" s="12">
        <v>0</v>
      </c>
      <c r="BI34" s="13">
        <f t="shared" si="18"/>
        <v>0</v>
      </c>
      <c r="BJ34" s="12">
        <v>2</v>
      </c>
      <c r="BK34" s="12">
        <v>2</v>
      </c>
      <c r="BL34" s="13">
        <f t="shared" si="19"/>
        <v>100</v>
      </c>
      <c r="BM34" s="12">
        <v>0</v>
      </c>
      <c r="BN34" s="12">
        <v>0</v>
      </c>
      <c r="BO34" s="13">
        <f t="shared" si="20"/>
        <v>0</v>
      </c>
      <c r="BP34" s="36" t="s">
        <v>370</v>
      </c>
      <c r="BQ34" s="12">
        <v>0</v>
      </c>
      <c r="BR34" s="12">
        <v>0</v>
      </c>
      <c r="BS34" s="13">
        <f t="shared" si="21"/>
        <v>0</v>
      </c>
      <c r="BT34" s="12">
        <v>0</v>
      </c>
      <c r="BU34" s="12">
        <v>0</v>
      </c>
      <c r="BV34" s="13">
        <f t="shared" si="22"/>
        <v>0</v>
      </c>
      <c r="BW34" s="12">
        <v>8</v>
      </c>
      <c r="BX34" s="12">
        <v>8</v>
      </c>
      <c r="BY34" s="13">
        <f t="shared" si="23"/>
        <v>100</v>
      </c>
      <c r="BZ34" s="12">
        <v>2</v>
      </c>
      <c r="CA34" s="12">
        <v>2</v>
      </c>
      <c r="CB34" s="13">
        <f t="shared" si="24"/>
        <v>100</v>
      </c>
      <c r="CC34" s="12">
        <v>0</v>
      </c>
      <c r="CD34" s="12">
        <v>0</v>
      </c>
      <c r="CE34" s="13">
        <f t="shared" si="25"/>
        <v>0</v>
      </c>
      <c r="CF34" s="12">
        <v>0</v>
      </c>
      <c r="CG34" s="12">
        <v>0</v>
      </c>
      <c r="CH34" s="13">
        <f t="shared" si="26"/>
        <v>0</v>
      </c>
      <c r="CI34" s="12">
        <v>0</v>
      </c>
      <c r="CJ34" s="12">
        <v>0</v>
      </c>
      <c r="CK34" s="13">
        <f t="shared" si="27"/>
        <v>0</v>
      </c>
      <c r="CL34" s="36" t="s">
        <v>370</v>
      </c>
      <c r="CM34" s="12">
        <v>0</v>
      </c>
      <c r="CN34" s="12">
        <v>0</v>
      </c>
      <c r="CO34" s="13">
        <f t="shared" si="28"/>
        <v>0</v>
      </c>
      <c r="CP34" s="12">
        <v>2</v>
      </c>
      <c r="CQ34" s="12">
        <v>2</v>
      </c>
      <c r="CR34" s="13">
        <f t="shared" si="29"/>
        <v>100</v>
      </c>
      <c r="CS34" s="12">
        <v>0</v>
      </c>
      <c r="CT34" s="12">
        <v>0</v>
      </c>
      <c r="CU34" s="13">
        <f t="shared" si="30"/>
        <v>0</v>
      </c>
      <c r="CV34" s="12">
        <v>0</v>
      </c>
      <c r="CW34" s="12">
        <v>0</v>
      </c>
      <c r="CX34" s="13">
        <f t="shared" si="31"/>
        <v>0</v>
      </c>
      <c r="CY34" s="12">
        <v>5</v>
      </c>
      <c r="CZ34" s="12">
        <v>5</v>
      </c>
      <c r="DA34" s="13">
        <f t="shared" si="32"/>
        <v>100</v>
      </c>
      <c r="DB34" s="12">
        <v>0</v>
      </c>
      <c r="DC34" s="12">
        <v>0</v>
      </c>
      <c r="DD34" s="13">
        <f t="shared" si="33"/>
        <v>0</v>
      </c>
      <c r="DE34" s="12">
        <v>0</v>
      </c>
      <c r="DF34" s="12">
        <v>0</v>
      </c>
      <c r="DG34" s="13">
        <f t="shared" si="34"/>
        <v>0</v>
      </c>
      <c r="DH34" s="36" t="s">
        <v>370</v>
      </c>
      <c r="DI34" s="12">
        <v>0</v>
      </c>
      <c r="DJ34" s="12">
        <v>0</v>
      </c>
      <c r="DK34" s="13">
        <f t="shared" si="35"/>
        <v>0</v>
      </c>
      <c r="DL34" s="12">
        <v>4</v>
      </c>
      <c r="DM34" s="12">
        <v>4</v>
      </c>
      <c r="DN34" s="13">
        <f t="shared" si="36"/>
        <v>100</v>
      </c>
      <c r="DO34" s="12">
        <v>4</v>
      </c>
      <c r="DP34" s="12">
        <v>4</v>
      </c>
      <c r="DQ34" s="13">
        <f t="shared" si="37"/>
        <v>100</v>
      </c>
      <c r="DR34" s="12">
        <v>1</v>
      </c>
      <c r="DS34" s="12">
        <v>1</v>
      </c>
      <c r="DT34" s="13">
        <f t="shared" si="38"/>
        <v>100</v>
      </c>
      <c r="DU34" s="12">
        <v>0</v>
      </c>
      <c r="DV34" s="12">
        <v>0</v>
      </c>
      <c r="DW34" s="13">
        <f t="shared" si="39"/>
        <v>0</v>
      </c>
      <c r="DX34" s="12">
        <v>0</v>
      </c>
      <c r="DY34" s="12">
        <v>0</v>
      </c>
      <c r="DZ34" s="13">
        <f t="shared" si="40"/>
        <v>0</v>
      </c>
      <c r="EA34" s="12">
        <v>0</v>
      </c>
      <c r="EB34" s="12">
        <v>0</v>
      </c>
      <c r="EC34" s="13">
        <f t="shared" si="41"/>
        <v>0</v>
      </c>
      <c r="ED34" s="36" t="s">
        <v>370</v>
      </c>
      <c r="EE34" s="12">
        <v>0</v>
      </c>
      <c r="EF34" s="12">
        <v>0</v>
      </c>
      <c r="EG34" s="13">
        <f t="shared" si="42"/>
        <v>0</v>
      </c>
      <c r="EH34" s="12">
        <v>0</v>
      </c>
      <c r="EI34" s="12">
        <v>0</v>
      </c>
      <c r="EJ34" s="13">
        <f t="shared" si="43"/>
        <v>0</v>
      </c>
      <c r="EK34" s="12">
        <v>0</v>
      </c>
      <c r="EL34" s="12">
        <v>0</v>
      </c>
      <c r="EM34" s="13">
        <f t="shared" si="44"/>
        <v>0</v>
      </c>
      <c r="EN34" s="12">
        <v>0</v>
      </c>
      <c r="EO34" s="12">
        <v>0</v>
      </c>
      <c r="EP34" s="13">
        <f t="shared" si="45"/>
        <v>0</v>
      </c>
      <c r="EQ34" s="12">
        <v>0</v>
      </c>
      <c r="ER34" s="12">
        <v>0</v>
      </c>
      <c r="ES34" s="13">
        <f t="shared" si="46"/>
        <v>0</v>
      </c>
      <c r="ET34" s="12">
        <v>0</v>
      </c>
      <c r="EU34" s="12">
        <v>0</v>
      </c>
      <c r="EV34" s="13">
        <f t="shared" si="47"/>
        <v>0</v>
      </c>
      <c r="EW34" s="12">
        <v>0</v>
      </c>
      <c r="EX34" s="12">
        <v>0</v>
      </c>
      <c r="EY34" s="13">
        <f t="shared" si="48"/>
        <v>0</v>
      </c>
    </row>
    <row r="35" spans="1:155" ht="11.25" customHeight="1">
      <c r="A35" s="36" t="s">
        <v>371</v>
      </c>
      <c r="B35" s="12">
        <v>86</v>
      </c>
      <c r="C35" s="12">
        <f t="shared" si="49"/>
        <v>135</v>
      </c>
      <c r="D35" s="12">
        <f t="shared" si="50"/>
        <v>135</v>
      </c>
      <c r="E35" s="13">
        <f t="shared" si="0"/>
        <v>100</v>
      </c>
      <c r="F35" s="12">
        <f t="shared" si="51"/>
        <v>85</v>
      </c>
      <c r="G35" s="12">
        <f t="shared" si="52"/>
        <v>85</v>
      </c>
      <c r="H35" s="13">
        <f t="shared" si="1"/>
        <v>100</v>
      </c>
      <c r="I35" s="12">
        <v>12</v>
      </c>
      <c r="J35" s="12">
        <v>12</v>
      </c>
      <c r="K35" s="13">
        <f t="shared" si="2"/>
        <v>100</v>
      </c>
      <c r="L35" s="12">
        <v>0</v>
      </c>
      <c r="M35" s="12">
        <v>0</v>
      </c>
      <c r="N35" s="13">
        <f t="shared" si="3"/>
        <v>0</v>
      </c>
      <c r="O35" s="12">
        <v>0</v>
      </c>
      <c r="P35" s="12">
        <v>0</v>
      </c>
      <c r="Q35" s="13">
        <f t="shared" si="4"/>
        <v>0</v>
      </c>
      <c r="R35" s="12">
        <v>6</v>
      </c>
      <c r="S35" s="12">
        <v>6</v>
      </c>
      <c r="T35" s="13">
        <f t="shared" si="5"/>
        <v>100</v>
      </c>
      <c r="U35" s="12">
        <v>9</v>
      </c>
      <c r="V35" s="12">
        <v>9</v>
      </c>
      <c r="W35" s="13">
        <f t="shared" si="6"/>
        <v>100</v>
      </c>
      <c r="X35" s="36" t="s">
        <v>371</v>
      </c>
      <c r="Y35" s="12">
        <v>2</v>
      </c>
      <c r="Z35" s="12">
        <v>2</v>
      </c>
      <c r="AA35" s="13">
        <f t="shared" si="7"/>
        <v>100</v>
      </c>
      <c r="AB35" s="12">
        <v>1</v>
      </c>
      <c r="AC35" s="12">
        <v>1</v>
      </c>
      <c r="AD35" s="13">
        <f t="shared" si="8"/>
        <v>100</v>
      </c>
      <c r="AE35" s="12">
        <v>0</v>
      </c>
      <c r="AF35" s="12">
        <v>0</v>
      </c>
      <c r="AG35" s="13">
        <f t="shared" si="9"/>
        <v>0</v>
      </c>
      <c r="AH35" s="12">
        <v>8</v>
      </c>
      <c r="AI35" s="12">
        <v>8</v>
      </c>
      <c r="AJ35" s="13">
        <f t="shared" si="10"/>
        <v>100</v>
      </c>
      <c r="AK35" s="12">
        <v>8</v>
      </c>
      <c r="AL35" s="12">
        <v>8</v>
      </c>
      <c r="AM35" s="13">
        <f t="shared" si="11"/>
        <v>100</v>
      </c>
      <c r="AN35" s="12">
        <v>0</v>
      </c>
      <c r="AO35" s="12">
        <v>0</v>
      </c>
      <c r="AP35" s="13">
        <f t="shared" si="12"/>
        <v>0</v>
      </c>
      <c r="AQ35" s="12">
        <v>0</v>
      </c>
      <c r="AR35" s="12">
        <v>0</v>
      </c>
      <c r="AS35" s="13">
        <f t="shared" si="13"/>
        <v>0</v>
      </c>
      <c r="AT35" s="36" t="s">
        <v>371</v>
      </c>
      <c r="AU35" s="12">
        <v>0</v>
      </c>
      <c r="AV35" s="12">
        <v>0</v>
      </c>
      <c r="AW35" s="13">
        <f t="shared" si="14"/>
        <v>0</v>
      </c>
      <c r="AX35" s="12">
        <v>13</v>
      </c>
      <c r="AY35" s="12">
        <v>13</v>
      </c>
      <c r="AZ35" s="13">
        <f t="shared" si="15"/>
        <v>100</v>
      </c>
      <c r="BA35" s="12">
        <v>3</v>
      </c>
      <c r="BB35" s="12">
        <v>3</v>
      </c>
      <c r="BC35" s="13">
        <f t="shared" si="16"/>
        <v>100</v>
      </c>
      <c r="BD35" s="12">
        <v>0</v>
      </c>
      <c r="BE35" s="12">
        <v>0</v>
      </c>
      <c r="BF35" s="13">
        <f t="shared" si="17"/>
        <v>0</v>
      </c>
      <c r="BG35" s="12">
        <v>0</v>
      </c>
      <c r="BH35" s="12">
        <v>0</v>
      </c>
      <c r="BI35" s="13">
        <f t="shared" si="18"/>
        <v>0</v>
      </c>
      <c r="BJ35" s="12">
        <v>3</v>
      </c>
      <c r="BK35" s="12">
        <v>3</v>
      </c>
      <c r="BL35" s="13">
        <f t="shared" si="19"/>
        <v>100</v>
      </c>
      <c r="BM35" s="12">
        <v>0</v>
      </c>
      <c r="BN35" s="12">
        <v>0</v>
      </c>
      <c r="BO35" s="13">
        <f t="shared" si="20"/>
        <v>0</v>
      </c>
      <c r="BP35" s="36" t="s">
        <v>371</v>
      </c>
      <c r="BQ35" s="12">
        <v>0</v>
      </c>
      <c r="BR35" s="12">
        <v>0</v>
      </c>
      <c r="BS35" s="13">
        <f t="shared" si="21"/>
        <v>0</v>
      </c>
      <c r="BT35" s="12">
        <v>0</v>
      </c>
      <c r="BU35" s="12">
        <v>0</v>
      </c>
      <c r="BV35" s="13">
        <f t="shared" si="22"/>
        <v>0</v>
      </c>
      <c r="BW35" s="12">
        <v>8</v>
      </c>
      <c r="BX35" s="12">
        <v>8</v>
      </c>
      <c r="BY35" s="13">
        <f t="shared" si="23"/>
        <v>100</v>
      </c>
      <c r="BZ35" s="12">
        <v>6</v>
      </c>
      <c r="CA35" s="12">
        <v>6</v>
      </c>
      <c r="CB35" s="13">
        <f t="shared" si="24"/>
        <v>100</v>
      </c>
      <c r="CC35" s="12">
        <v>0</v>
      </c>
      <c r="CD35" s="12">
        <v>0</v>
      </c>
      <c r="CE35" s="13">
        <f t="shared" si="25"/>
        <v>0</v>
      </c>
      <c r="CF35" s="12">
        <v>0</v>
      </c>
      <c r="CG35" s="12">
        <v>0</v>
      </c>
      <c r="CH35" s="13">
        <f t="shared" si="26"/>
        <v>0</v>
      </c>
      <c r="CI35" s="12">
        <v>0</v>
      </c>
      <c r="CJ35" s="12">
        <v>0</v>
      </c>
      <c r="CK35" s="13">
        <f t="shared" si="27"/>
        <v>0</v>
      </c>
      <c r="CL35" s="36" t="s">
        <v>371</v>
      </c>
      <c r="CM35" s="12">
        <v>0</v>
      </c>
      <c r="CN35" s="12">
        <v>0</v>
      </c>
      <c r="CO35" s="13">
        <f t="shared" si="28"/>
        <v>0</v>
      </c>
      <c r="CP35" s="12">
        <v>6</v>
      </c>
      <c r="CQ35" s="12">
        <v>6</v>
      </c>
      <c r="CR35" s="13">
        <f t="shared" si="29"/>
        <v>100</v>
      </c>
      <c r="CS35" s="12">
        <v>0</v>
      </c>
      <c r="CT35" s="12">
        <v>0</v>
      </c>
      <c r="CU35" s="13">
        <f t="shared" si="30"/>
        <v>0</v>
      </c>
      <c r="CV35" s="12">
        <v>0</v>
      </c>
      <c r="CW35" s="12">
        <v>0</v>
      </c>
      <c r="CX35" s="13">
        <f t="shared" si="31"/>
        <v>0</v>
      </c>
      <c r="CY35" s="12">
        <v>11</v>
      </c>
      <c r="CZ35" s="12">
        <v>11</v>
      </c>
      <c r="DA35" s="13">
        <f t="shared" si="32"/>
        <v>100</v>
      </c>
      <c r="DB35" s="12">
        <v>1</v>
      </c>
      <c r="DC35" s="12">
        <v>1</v>
      </c>
      <c r="DD35" s="13">
        <f t="shared" si="33"/>
        <v>100</v>
      </c>
      <c r="DE35" s="12">
        <v>0</v>
      </c>
      <c r="DF35" s="12">
        <v>0</v>
      </c>
      <c r="DG35" s="13">
        <f t="shared" si="34"/>
        <v>0</v>
      </c>
      <c r="DH35" s="36" t="s">
        <v>371</v>
      </c>
      <c r="DI35" s="12">
        <v>0</v>
      </c>
      <c r="DJ35" s="12">
        <v>0</v>
      </c>
      <c r="DK35" s="13">
        <f t="shared" si="35"/>
        <v>0</v>
      </c>
      <c r="DL35" s="12">
        <v>15</v>
      </c>
      <c r="DM35" s="12">
        <v>15</v>
      </c>
      <c r="DN35" s="13">
        <f t="shared" si="36"/>
        <v>100</v>
      </c>
      <c r="DO35" s="12">
        <v>17</v>
      </c>
      <c r="DP35" s="12">
        <v>17</v>
      </c>
      <c r="DQ35" s="13">
        <f t="shared" si="37"/>
        <v>100</v>
      </c>
      <c r="DR35" s="12">
        <v>1</v>
      </c>
      <c r="DS35" s="12">
        <v>1</v>
      </c>
      <c r="DT35" s="13">
        <f t="shared" si="38"/>
        <v>100</v>
      </c>
      <c r="DU35" s="12">
        <v>0</v>
      </c>
      <c r="DV35" s="12">
        <v>0</v>
      </c>
      <c r="DW35" s="13">
        <f t="shared" si="39"/>
        <v>0</v>
      </c>
      <c r="DX35" s="12">
        <v>0</v>
      </c>
      <c r="DY35" s="12">
        <v>0</v>
      </c>
      <c r="DZ35" s="13">
        <f t="shared" si="40"/>
        <v>0</v>
      </c>
      <c r="EA35" s="12">
        <v>0</v>
      </c>
      <c r="EB35" s="12">
        <v>0</v>
      </c>
      <c r="EC35" s="13">
        <f t="shared" si="41"/>
        <v>0</v>
      </c>
      <c r="ED35" s="36" t="s">
        <v>371</v>
      </c>
      <c r="EE35" s="12">
        <v>0</v>
      </c>
      <c r="EF35" s="12">
        <v>0</v>
      </c>
      <c r="EG35" s="13">
        <f t="shared" si="42"/>
        <v>0</v>
      </c>
      <c r="EH35" s="12">
        <v>0</v>
      </c>
      <c r="EI35" s="12">
        <v>0</v>
      </c>
      <c r="EJ35" s="13">
        <f t="shared" si="43"/>
        <v>0</v>
      </c>
      <c r="EK35" s="12">
        <v>0</v>
      </c>
      <c r="EL35" s="12">
        <v>0</v>
      </c>
      <c r="EM35" s="13">
        <f t="shared" si="44"/>
        <v>0</v>
      </c>
      <c r="EN35" s="12">
        <v>0</v>
      </c>
      <c r="EO35" s="12">
        <v>0</v>
      </c>
      <c r="EP35" s="13">
        <f t="shared" si="45"/>
        <v>0</v>
      </c>
      <c r="EQ35" s="12">
        <v>0</v>
      </c>
      <c r="ER35" s="12">
        <v>0</v>
      </c>
      <c r="ES35" s="13">
        <f t="shared" si="46"/>
        <v>0</v>
      </c>
      <c r="ET35" s="12">
        <v>5</v>
      </c>
      <c r="EU35" s="12">
        <v>5</v>
      </c>
      <c r="EV35" s="13">
        <f t="shared" si="47"/>
        <v>100</v>
      </c>
      <c r="EW35" s="12">
        <v>0</v>
      </c>
      <c r="EX35" s="12">
        <v>0</v>
      </c>
      <c r="EY35" s="13">
        <f t="shared" si="48"/>
        <v>0</v>
      </c>
    </row>
    <row r="36" spans="1:155" ht="11.25" customHeight="1">
      <c r="A36" s="36" t="s">
        <v>372</v>
      </c>
      <c r="B36" s="12">
        <v>19</v>
      </c>
      <c r="C36" s="12">
        <f t="shared" si="49"/>
        <v>15</v>
      </c>
      <c r="D36" s="12">
        <f t="shared" si="50"/>
        <v>15</v>
      </c>
      <c r="E36" s="13">
        <f t="shared" si="0"/>
        <v>100</v>
      </c>
      <c r="F36" s="12">
        <f t="shared" si="51"/>
        <v>7</v>
      </c>
      <c r="G36" s="12">
        <f t="shared" si="52"/>
        <v>7</v>
      </c>
      <c r="H36" s="13">
        <f t="shared" si="1"/>
        <v>100</v>
      </c>
      <c r="I36" s="12">
        <v>2</v>
      </c>
      <c r="J36" s="12">
        <v>2</v>
      </c>
      <c r="K36" s="13">
        <f t="shared" si="2"/>
        <v>100</v>
      </c>
      <c r="L36" s="12">
        <v>0</v>
      </c>
      <c r="M36" s="12">
        <v>0</v>
      </c>
      <c r="N36" s="13">
        <f t="shared" si="3"/>
        <v>0</v>
      </c>
      <c r="O36" s="12">
        <v>0</v>
      </c>
      <c r="P36" s="12">
        <v>0</v>
      </c>
      <c r="Q36" s="13">
        <f t="shared" si="4"/>
        <v>0</v>
      </c>
      <c r="R36" s="12">
        <v>0</v>
      </c>
      <c r="S36" s="12">
        <v>0</v>
      </c>
      <c r="T36" s="13">
        <f t="shared" si="5"/>
        <v>0</v>
      </c>
      <c r="U36" s="12">
        <v>3</v>
      </c>
      <c r="V36" s="12">
        <v>3</v>
      </c>
      <c r="W36" s="13">
        <f t="shared" si="6"/>
        <v>100</v>
      </c>
      <c r="X36" s="36" t="s">
        <v>372</v>
      </c>
      <c r="Y36" s="12">
        <v>0</v>
      </c>
      <c r="Z36" s="12">
        <v>0</v>
      </c>
      <c r="AA36" s="13">
        <f t="shared" si="7"/>
        <v>0</v>
      </c>
      <c r="AB36" s="12">
        <v>0</v>
      </c>
      <c r="AC36" s="12">
        <v>0</v>
      </c>
      <c r="AD36" s="13">
        <f t="shared" si="8"/>
        <v>0</v>
      </c>
      <c r="AE36" s="12">
        <v>0</v>
      </c>
      <c r="AF36" s="12">
        <v>0</v>
      </c>
      <c r="AG36" s="13">
        <f t="shared" si="9"/>
        <v>0</v>
      </c>
      <c r="AH36" s="12">
        <v>0</v>
      </c>
      <c r="AI36" s="12">
        <v>0</v>
      </c>
      <c r="AJ36" s="13">
        <f t="shared" si="10"/>
        <v>0</v>
      </c>
      <c r="AK36" s="12">
        <v>0</v>
      </c>
      <c r="AL36" s="12">
        <v>0</v>
      </c>
      <c r="AM36" s="13">
        <f t="shared" si="11"/>
        <v>0</v>
      </c>
      <c r="AN36" s="12">
        <v>0</v>
      </c>
      <c r="AO36" s="12">
        <v>0</v>
      </c>
      <c r="AP36" s="13">
        <f t="shared" si="12"/>
        <v>0</v>
      </c>
      <c r="AQ36" s="12">
        <v>0</v>
      </c>
      <c r="AR36" s="12">
        <v>0</v>
      </c>
      <c r="AS36" s="13">
        <f t="shared" si="13"/>
        <v>0</v>
      </c>
      <c r="AT36" s="36" t="s">
        <v>372</v>
      </c>
      <c r="AU36" s="12">
        <v>0</v>
      </c>
      <c r="AV36" s="12">
        <v>0</v>
      </c>
      <c r="AW36" s="13">
        <f t="shared" si="14"/>
        <v>0</v>
      </c>
      <c r="AX36" s="12">
        <v>2</v>
      </c>
      <c r="AY36" s="12">
        <v>2</v>
      </c>
      <c r="AZ36" s="13">
        <f t="shared" si="15"/>
        <v>100</v>
      </c>
      <c r="BA36" s="12">
        <v>0</v>
      </c>
      <c r="BB36" s="12">
        <v>0</v>
      </c>
      <c r="BC36" s="13">
        <f t="shared" si="16"/>
        <v>0</v>
      </c>
      <c r="BD36" s="12">
        <v>0</v>
      </c>
      <c r="BE36" s="12">
        <v>0</v>
      </c>
      <c r="BF36" s="13">
        <f t="shared" si="17"/>
        <v>0</v>
      </c>
      <c r="BG36" s="12">
        <v>0</v>
      </c>
      <c r="BH36" s="12">
        <v>0</v>
      </c>
      <c r="BI36" s="13">
        <f t="shared" si="18"/>
        <v>0</v>
      </c>
      <c r="BJ36" s="12">
        <v>0</v>
      </c>
      <c r="BK36" s="12">
        <v>0</v>
      </c>
      <c r="BL36" s="13">
        <f t="shared" si="19"/>
        <v>0</v>
      </c>
      <c r="BM36" s="12">
        <v>0</v>
      </c>
      <c r="BN36" s="12">
        <v>0</v>
      </c>
      <c r="BO36" s="13">
        <f t="shared" si="20"/>
        <v>0</v>
      </c>
      <c r="BP36" s="36" t="s">
        <v>372</v>
      </c>
      <c r="BQ36" s="12">
        <v>0</v>
      </c>
      <c r="BR36" s="12">
        <v>0</v>
      </c>
      <c r="BS36" s="13">
        <f t="shared" si="21"/>
        <v>0</v>
      </c>
      <c r="BT36" s="12">
        <v>0</v>
      </c>
      <c r="BU36" s="12">
        <v>0</v>
      </c>
      <c r="BV36" s="13">
        <f t="shared" si="22"/>
        <v>0</v>
      </c>
      <c r="BW36" s="12">
        <v>0</v>
      </c>
      <c r="BX36" s="12">
        <v>0</v>
      </c>
      <c r="BY36" s="13">
        <f t="shared" si="23"/>
        <v>0</v>
      </c>
      <c r="BZ36" s="12">
        <v>0</v>
      </c>
      <c r="CA36" s="12">
        <v>0</v>
      </c>
      <c r="CB36" s="13">
        <f t="shared" si="24"/>
        <v>0</v>
      </c>
      <c r="CC36" s="12">
        <v>0</v>
      </c>
      <c r="CD36" s="12">
        <v>0</v>
      </c>
      <c r="CE36" s="13">
        <f t="shared" si="25"/>
        <v>0</v>
      </c>
      <c r="CF36" s="12">
        <v>0</v>
      </c>
      <c r="CG36" s="12">
        <v>0</v>
      </c>
      <c r="CH36" s="13">
        <f t="shared" si="26"/>
        <v>0</v>
      </c>
      <c r="CI36" s="12">
        <v>0</v>
      </c>
      <c r="CJ36" s="12">
        <v>0</v>
      </c>
      <c r="CK36" s="13">
        <f t="shared" si="27"/>
        <v>0</v>
      </c>
      <c r="CL36" s="36" t="s">
        <v>372</v>
      </c>
      <c r="CM36" s="12">
        <v>0</v>
      </c>
      <c r="CN36" s="12">
        <v>0</v>
      </c>
      <c r="CO36" s="13">
        <f t="shared" si="28"/>
        <v>0</v>
      </c>
      <c r="CP36" s="12">
        <v>0</v>
      </c>
      <c r="CQ36" s="12">
        <v>0</v>
      </c>
      <c r="CR36" s="13">
        <f t="shared" si="29"/>
        <v>0</v>
      </c>
      <c r="CS36" s="12">
        <v>0</v>
      </c>
      <c r="CT36" s="12">
        <v>0</v>
      </c>
      <c r="CU36" s="13">
        <f t="shared" si="30"/>
        <v>0</v>
      </c>
      <c r="CV36" s="12">
        <v>0</v>
      </c>
      <c r="CW36" s="12">
        <v>0</v>
      </c>
      <c r="CX36" s="13">
        <f t="shared" si="31"/>
        <v>0</v>
      </c>
      <c r="CY36" s="12">
        <v>4</v>
      </c>
      <c r="CZ36" s="12">
        <v>4</v>
      </c>
      <c r="DA36" s="13">
        <f t="shared" si="32"/>
        <v>100</v>
      </c>
      <c r="DB36" s="12">
        <v>0</v>
      </c>
      <c r="DC36" s="12">
        <v>0</v>
      </c>
      <c r="DD36" s="13">
        <f t="shared" si="33"/>
        <v>0</v>
      </c>
      <c r="DE36" s="12">
        <v>0</v>
      </c>
      <c r="DF36" s="12">
        <v>0</v>
      </c>
      <c r="DG36" s="13">
        <f t="shared" si="34"/>
        <v>0</v>
      </c>
      <c r="DH36" s="36" t="s">
        <v>372</v>
      </c>
      <c r="DI36" s="12">
        <v>0</v>
      </c>
      <c r="DJ36" s="12">
        <v>0</v>
      </c>
      <c r="DK36" s="13">
        <f t="shared" si="35"/>
        <v>0</v>
      </c>
      <c r="DL36" s="12">
        <v>2</v>
      </c>
      <c r="DM36" s="12">
        <v>2</v>
      </c>
      <c r="DN36" s="13">
        <f t="shared" si="36"/>
        <v>100</v>
      </c>
      <c r="DO36" s="12">
        <v>1</v>
      </c>
      <c r="DP36" s="12">
        <v>1</v>
      </c>
      <c r="DQ36" s="13">
        <f t="shared" si="37"/>
        <v>100</v>
      </c>
      <c r="DR36" s="12">
        <v>0</v>
      </c>
      <c r="DS36" s="12">
        <v>0</v>
      </c>
      <c r="DT36" s="13">
        <f t="shared" si="38"/>
        <v>0</v>
      </c>
      <c r="DU36" s="12">
        <v>0</v>
      </c>
      <c r="DV36" s="12">
        <v>0</v>
      </c>
      <c r="DW36" s="13">
        <f t="shared" si="39"/>
        <v>0</v>
      </c>
      <c r="DX36" s="12">
        <v>0</v>
      </c>
      <c r="DY36" s="12">
        <v>0</v>
      </c>
      <c r="DZ36" s="13">
        <f t="shared" si="40"/>
        <v>0</v>
      </c>
      <c r="EA36" s="12">
        <v>0</v>
      </c>
      <c r="EB36" s="12">
        <v>0</v>
      </c>
      <c r="EC36" s="13">
        <f t="shared" si="41"/>
        <v>0</v>
      </c>
      <c r="ED36" s="36" t="s">
        <v>372</v>
      </c>
      <c r="EE36" s="12">
        <v>0</v>
      </c>
      <c r="EF36" s="12">
        <v>0</v>
      </c>
      <c r="EG36" s="13">
        <f t="shared" si="42"/>
        <v>0</v>
      </c>
      <c r="EH36" s="12">
        <v>0</v>
      </c>
      <c r="EI36" s="12">
        <v>0</v>
      </c>
      <c r="EJ36" s="13">
        <f t="shared" si="43"/>
        <v>0</v>
      </c>
      <c r="EK36" s="12">
        <v>0</v>
      </c>
      <c r="EL36" s="12">
        <v>0</v>
      </c>
      <c r="EM36" s="13">
        <f t="shared" si="44"/>
        <v>0</v>
      </c>
      <c r="EN36" s="12">
        <v>0</v>
      </c>
      <c r="EO36" s="12">
        <v>0</v>
      </c>
      <c r="EP36" s="13">
        <f t="shared" si="45"/>
        <v>0</v>
      </c>
      <c r="EQ36" s="12">
        <v>0</v>
      </c>
      <c r="ER36" s="12">
        <v>0</v>
      </c>
      <c r="ES36" s="13">
        <f t="shared" si="46"/>
        <v>0</v>
      </c>
      <c r="ET36" s="12">
        <v>1</v>
      </c>
      <c r="EU36" s="12">
        <v>1</v>
      </c>
      <c r="EV36" s="13">
        <f t="shared" si="47"/>
        <v>100</v>
      </c>
      <c r="EW36" s="12">
        <v>0</v>
      </c>
      <c r="EX36" s="12">
        <v>0</v>
      </c>
      <c r="EY36" s="13">
        <f t="shared" si="48"/>
        <v>0</v>
      </c>
    </row>
    <row r="37" spans="1:155" ht="14.25" customHeight="1">
      <c r="A37" s="35" t="s">
        <v>383</v>
      </c>
      <c r="B37" s="12">
        <v>356</v>
      </c>
      <c r="C37" s="12">
        <f t="shared" si="49"/>
        <v>430</v>
      </c>
      <c r="D37" s="12">
        <f t="shared" si="50"/>
        <v>427</v>
      </c>
      <c r="E37" s="13">
        <f t="shared" si="0"/>
        <v>99.30232558139535</v>
      </c>
      <c r="F37" s="12">
        <f t="shared" si="51"/>
        <v>305</v>
      </c>
      <c r="G37" s="12">
        <f t="shared" si="52"/>
        <v>302</v>
      </c>
      <c r="H37" s="13">
        <f t="shared" si="1"/>
        <v>99.01639344262296</v>
      </c>
      <c r="I37" s="12">
        <v>1</v>
      </c>
      <c r="J37" s="12">
        <v>1</v>
      </c>
      <c r="K37" s="13">
        <f t="shared" si="2"/>
        <v>100</v>
      </c>
      <c r="L37" s="12">
        <v>0</v>
      </c>
      <c r="M37" s="12">
        <v>0</v>
      </c>
      <c r="N37" s="13">
        <f t="shared" si="3"/>
        <v>0</v>
      </c>
      <c r="O37" s="12">
        <v>0</v>
      </c>
      <c r="P37" s="12">
        <v>0</v>
      </c>
      <c r="Q37" s="13">
        <f t="shared" si="4"/>
        <v>0</v>
      </c>
      <c r="R37" s="12">
        <v>1</v>
      </c>
      <c r="S37" s="12">
        <v>1</v>
      </c>
      <c r="T37" s="13">
        <f t="shared" si="5"/>
        <v>100</v>
      </c>
      <c r="U37" s="12">
        <v>17</v>
      </c>
      <c r="V37" s="12">
        <v>17</v>
      </c>
      <c r="W37" s="13">
        <f t="shared" si="6"/>
        <v>100</v>
      </c>
      <c r="X37" s="35" t="s">
        <v>383</v>
      </c>
      <c r="Y37" s="12">
        <v>11</v>
      </c>
      <c r="Z37" s="12">
        <v>11</v>
      </c>
      <c r="AA37" s="13">
        <f t="shared" si="7"/>
        <v>100</v>
      </c>
      <c r="AB37" s="12">
        <v>5</v>
      </c>
      <c r="AC37" s="12">
        <v>5</v>
      </c>
      <c r="AD37" s="13">
        <f t="shared" si="8"/>
        <v>100</v>
      </c>
      <c r="AE37" s="12">
        <v>97</v>
      </c>
      <c r="AF37" s="12">
        <v>97</v>
      </c>
      <c r="AG37" s="13">
        <f t="shared" si="9"/>
        <v>100</v>
      </c>
      <c r="AH37" s="12">
        <v>40</v>
      </c>
      <c r="AI37" s="12">
        <v>40</v>
      </c>
      <c r="AJ37" s="13">
        <f t="shared" si="10"/>
        <v>100</v>
      </c>
      <c r="AK37" s="12">
        <v>26</v>
      </c>
      <c r="AL37" s="12">
        <v>26</v>
      </c>
      <c r="AM37" s="13">
        <f t="shared" si="11"/>
        <v>100</v>
      </c>
      <c r="AN37" s="12">
        <v>2</v>
      </c>
      <c r="AO37" s="12">
        <v>2</v>
      </c>
      <c r="AP37" s="13">
        <f t="shared" si="12"/>
        <v>100</v>
      </c>
      <c r="AQ37" s="12">
        <v>0</v>
      </c>
      <c r="AR37" s="12">
        <v>0</v>
      </c>
      <c r="AS37" s="13">
        <f t="shared" si="13"/>
        <v>0</v>
      </c>
      <c r="AT37" s="35" t="s">
        <v>383</v>
      </c>
      <c r="AU37" s="12">
        <v>0</v>
      </c>
      <c r="AV37" s="12">
        <v>0</v>
      </c>
      <c r="AW37" s="13">
        <f t="shared" si="14"/>
        <v>0</v>
      </c>
      <c r="AX37" s="12">
        <v>45</v>
      </c>
      <c r="AY37" s="12">
        <v>44</v>
      </c>
      <c r="AZ37" s="13">
        <f t="shared" si="15"/>
        <v>97.77777777777777</v>
      </c>
      <c r="BA37" s="12">
        <v>6</v>
      </c>
      <c r="BB37" s="12">
        <v>6</v>
      </c>
      <c r="BC37" s="13">
        <f t="shared" si="16"/>
        <v>100</v>
      </c>
      <c r="BD37" s="12">
        <v>0</v>
      </c>
      <c r="BE37" s="12">
        <v>0</v>
      </c>
      <c r="BF37" s="13">
        <f t="shared" si="17"/>
        <v>0</v>
      </c>
      <c r="BG37" s="12">
        <v>0</v>
      </c>
      <c r="BH37" s="12">
        <v>0</v>
      </c>
      <c r="BI37" s="13">
        <f t="shared" si="18"/>
        <v>0</v>
      </c>
      <c r="BJ37" s="12">
        <v>4</v>
      </c>
      <c r="BK37" s="12">
        <v>4</v>
      </c>
      <c r="BL37" s="13">
        <f t="shared" si="19"/>
        <v>100</v>
      </c>
      <c r="BM37" s="12">
        <v>0</v>
      </c>
      <c r="BN37" s="12">
        <v>0</v>
      </c>
      <c r="BO37" s="13">
        <f t="shared" si="20"/>
        <v>0</v>
      </c>
      <c r="BP37" s="35" t="s">
        <v>383</v>
      </c>
      <c r="BQ37" s="12">
        <v>0</v>
      </c>
      <c r="BR37" s="12">
        <v>0</v>
      </c>
      <c r="BS37" s="13">
        <f t="shared" si="21"/>
        <v>0</v>
      </c>
      <c r="BT37" s="12">
        <v>0</v>
      </c>
      <c r="BU37" s="12">
        <v>0</v>
      </c>
      <c r="BV37" s="13">
        <f t="shared" si="22"/>
        <v>0</v>
      </c>
      <c r="BW37" s="12">
        <v>14</v>
      </c>
      <c r="BX37" s="12">
        <v>14</v>
      </c>
      <c r="BY37" s="13">
        <f t="shared" si="23"/>
        <v>100</v>
      </c>
      <c r="BZ37" s="12">
        <v>28</v>
      </c>
      <c r="CA37" s="12">
        <v>26</v>
      </c>
      <c r="CB37" s="13">
        <f t="shared" si="24"/>
        <v>92.85714285714286</v>
      </c>
      <c r="CC37" s="12">
        <v>0</v>
      </c>
      <c r="CD37" s="12">
        <v>0</v>
      </c>
      <c r="CE37" s="13">
        <f t="shared" si="25"/>
        <v>0</v>
      </c>
      <c r="CF37" s="12">
        <v>1</v>
      </c>
      <c r="CG37" s="12">
        <v>1</v>
      </c>
      <c r="CH37" s="13">
        <f t="shared" si="26"/>
        <v>100</v>
      </c>
      <c r="CI37" s="12">
        <v>0</v>
      </c>
      <c r="CJ37" s="12">
        <v>0</v>
      </c>
      <c r="CK37" s="13">
        <f t="shared" si="27"/>
        <v>0</v>
      </c>
      <c r="CL37" s="35" t="s">
        <v>383</v>
      </c>
      <c r="CM37" s="12">
        <v>0</v>
      </c>
      <c r="CN37" s="12">
        <v>0</v>
      </c>
      <c r="CO37" s="13">
        <f t="shared" si="28"/>
        <v>0</v>
      </c>
      <c r="CP37" s="12">
        <v>7</v>
      </c>
      <c r="CQ37" s="12">
        <v>7</v>
      </c>
      <c r="CR37" s="13">
        <f t="shared" si="29"/>
        <v>100</v>
      </c>
      <c r="CS37" s="12">
        <v>0</v>
      </c>
      <c r="CT37" s="12">
        <v>0</v>
      </c>
      <c r="CU37" s="13">
        <f t="shared" si="30"/>
        <v>0</v>
      </c>
      <c r="CV37" s="12">
        <v>0</v>
      </c>
      <c r="CW37" s="12">
        <v>0</v>
      </c>
      <c r="CX37" s="13">
        <f t="shared" si="31"/>
        <v>0</v>
      </c>
      <c r="CY37" s="12">
        <v>37</v>
      </c>
      <c r="CZ37" s="12">
        <v>37</v>
      </c>
      <c r="DA37" s="13">
        <f t="shared" si="32"/>
        <v>100</v>
      </c>
      <c r="DB37" s="12">
        <v>1</v>
      </c>
      <c r="DC37" s="12">
        <v>1</v>
      </c>
      <c r="DD37" s="13">
        <f t="shared" si="33"/>
        <v>100</v>
      </c>
      <c r="DE37" s="12">
        <v>0</v>
      </c>
      <c r="DF37" s="12">
        <v>0</v>
      </c>
      <c r="DG37" s="13">
        <f t="shared" si="34"/>
        <v>0</v>
      </c>
      <c r="DH37" s="35" t="s">
        <v>383</v>
      </c>
      <c r="DI37" s="12">
        <v>2</v>
      </c>
      <c r="DJ37" s="12">
        <v>2</v>
      </c>
      <c r="DK37" s="13">
        <f t="shared" si="35"/>
        <v>100</v>
      </c>
      <c r="DL37" s="12">
        <v>37</v>
      </c>
      <c r="DM37" s="12">
        <v>37</v>
      </c>
      <c r="DN37" s="13">
        <f t="shared" si="36"/>
        <v>100</v>
      </c>
      <c r="DO37" s="12">
        <v>28</v>
      </c>
      <c r="DP37" s="12">
        <v>28</v>
      </c>
      <c r="DQ37" s="13">
        <f t="shared" si="37"/>
        <v>100</v>
      </c>
      <c r="DR37" s="12">
        <v>1</v>
      </c>
      <c r="DS37" s="12">
        <v>1</v>
      </c>
      <c r="DT37" s="13">
        <f t="shared" si="38"/>
        <v>100</v>
      </c>
      <c r="DU37" s="12">
        <v>2</v>
      </c>
      <c r="DV37" s="12">
        <v>2</v>
      </c>
      <c r="DW37" s="13">
        <f t="shared" si="39"/>
        <v>100</v>
      </c>
      <c r="DX37" s="12">
        <v>12</v>
      </c>
      <c r="DY37" s="12">
        <v>12</v>
      </c>
      <c r="DZ37" s="13">
        <f t="shared" si="40"/>
        <v>100</v>
      </c>
      <c r="EA37" s="12">
        <v>0</v>
      </c>
      <c r="EB37" s="12">
        <v>0</v>
      </c>
      <c r="EC37" s="13">
        <f t="shared" si="41"/>
        <v>0</v>
      </c>
      <c r="ED37" s="35" t="s">
        <v>383</v>
      </c>
      <c r="EE37" s="12">
        <v>0</v>
      </c>
      <c r="EF37" s="12">
        <v>0</v>
      </c>
      <c r="EG37" s="13">
        <f t="shared" si="42"/>
        <v>0</v>
      </c>
      <c r="EH37" s="12">
        <v>0</v>
      </c>
      <c r="EI37" s="12">
        <v>0</v>
      </c>
      <c r="EJ37" s="13">
        <f t="shared" si="43"/>
        <v>0</v>
      </c>
      <c r="EK37" s="12">
        <v>0</v>
      </c>
      <c r="EL37" s="12">
        <v>0</v>
      </c>
      <c r="EM37" s="13">
        <f t="shared" si="44"/>
        <v>0</v>
      </c>
      <c r="EN37" s="12">
        <v>2</v>
      </c>
      <c r="EO37" s="12">
        <v>2</v>
      </c>
      <c r="EP37" s="13">
        <f t="shared" si="45"/>
        <v>100</v>
      </c>
      <c r="EQ37" s="12">
        <v>0</v>
      </c>
      <c r="ER37" s="12">
        <v>0</v>
      </c>
      <c r="ES37" s="13">
        <f t="shared" si="46"/>
        <v>0</v>
      </c>
      <c r="ET37" s="12">
        <v>3</v>
      </c>
      <c r="EU37" s="12">
        <v>3</v>
      </c>
      <c r="EV37" s="13">
        <f t="shared" si="47"/>
        <v>100</v>
      </c>
      <c r="EW37" s="12">
        <v>0</v>
      </c>
      <c r="EX37" s="12">
        <v>0</v>
      </c>
      <c r="EY37" s="13">
        <f t="shared" si="48"/>
        <v>0</v>
      </c>
    </row>
    <row r="38" spans="1:155" ht="11.25" customHeight="1">
      <c r="A38" s="35" t="s">
        <v>373</v>
      </c>
      <c r="B38" s="12">
        <v>121</v>
      </c>
      <c r="C38" s="12">
        <f t="shared" si="49"/>
        <v>174</v>
      </c>
      <c r="D38" s="12">
        <f t="shared" si="50"/>
        <v>172</v>
      </c>
      <c r="E38" s="13">
        <f t="shared" si="0"/>
        <v>98.85057471264368</v>
      </c>
      <c r="F38" s="12">
        <f t="shared" si="51"/>
        <v>109</v>
      </c>
      <c r="G38" s="12">
        <f t="shared" si="52"/>
        <v>109</v>
      </c>
      <c r="H38" s="13">
        <f t="shared" si="1"/>
        <v>100</v>
      </c>
      <c r="I38" s="12">
        <v>4</v>
      </c>
      <c r="J38" s="12">
        <v>4</v>
      </c>
      <c r="K38" s="13">
        <f t="shared" si="2"/>
        <v>100</v>
      </c>
      <c r="L38" s="12">
        <v>0</v>
      </c>
      <c r="M38" s="12">
        <v>0</v>
      </c>
      <c r="N38" s="13">
        <f t="shared" si="3"/>
        <v>0</v>
      </c>
      <c r="O38" s="12">
        <v>0</v>
      </c>
      <c r="P38" s="12">
        <v>0</v>
      </c>
      <c r="Q38" s="13">
        <f t="shared" si="4"/>
        <v>0</v>
      </c>
      <c r="R38" s="12">
        <v>2</v>
      </c>
      <c r="S38" s="12">
        <v>2</v>
      </c>
      <c r="T38" s="13">
        <f t="shared" si="5"/>
        <v>100</v>
      </c>
      <c r="U38" s="12">
        <v>22</v>
      </c>
      <c r="V38" s="12">
        <v>22</v>
      </c>
      <c r="W38" s="13">
        <f t="shared" si="6"/>
        <v>100</v>
      </c>
      <c r="X38" s="35" t="s">
        <v>373</v>
      </c>
      <c r="Y38" s="12">
        <v>5</v>
      </c>
      <c r="Z38" s="12">
        <v>5</v>
      </c>
      <c r="AA38" s="13">
        <f t="shared" si="7"/>
        <v>100</v>
      </c>
      <c r="AB38" s="12">
        <v>0</v>
      </c>
      <c r="AC38" s="12">
        <v>0</v>
      </c>
      <c r="AD38" s="13">
        <f t="shared" si="8"/>
        <v>0</v>
      </c>
      <c r="AE38" s="12">
        <v>2</v>
      </c>
      <c r="AF38" s="12">
        <v>2</v>
      </c>
      <c r="AG38" s="13">
        <f t="shared" si="9"/>
        <v>100</v>
      </c>
      <c r="AH38" s="12">
        <v>4</v>
      </c>
      <c r="AI38" s="12">
        <v>4</v>
      </c>
      <c r="AJ38" s="13">
        <f t="shared" si="10"/>
        <v>100</v>
      </c>
      <c r="AK38" s="12">
        <v>13</v>
      </c>
      <c r="AL38" s="12">
        <v>13</v>
      </c>
      <c r="AM38" s="13">
        <f t="shared" si="11"/>
        <v>100</v>
      </c>
      <c r="AN38" s="12">
        <v>0</v>
      </c>
      <c r="AO38" s="12">
        <v>0</v>
      </c>
      <c r="AP38" s="13">
        <f t="shared" si="12"/>
        <v>0</v>
      </c>
      <c r="AQ38" s="12">
        <v>0</v>
      </c>
      <c r="AR38" s="12">
        <v>0</v>
      </c>
      <c r="AS38" s="13">
        <f t="shared" si="13"/>
        <v>0</v>
      </c>
      <c r="AT38" s="35" t="s">
        <v>373</v>
      </c>
      <c r="AU38" s="12">
        <v>0</v>
      </c>
      <c r="AV38" s="12">
        <v>0</v>
      </c>
      <c r="AW38" s="13">
        <f t="shared" si="14"/>
        <v>0</v>
      </c>
      <c r="AX38" s="12">
        <v>26</v>
      </c>
      <c r="AY38" s="12">
        <v>26</v>
      </c>
      <c r="AZ38" s="13">
        <f t="shared" si="15"/>
        <v>100</v>
      </c>
      <c r="BA38" s="12">
        <v>1</v>
      </c>
      <c r="BB38" s="12">
        <v>1</v>
      </c>
      <c r="BC38" s="13">
        <f t="shared" si="16"/>
        <v>100</v>
      </c>
      <c r="BD38" s="12">
        <v>0</v>
      </c>
      <c r="BE38" s="12">
        <v>0</v>
      </c>
      <c r="BF38" s="13">
        <f t="shared" si="17"/>
        <v>0</v>
      </c>
      <c r="BG38" s="12">
        <v>0</v>
      </c>
      <c r="BH38" s="12">
        <v>0</v>
      </c>
      <c r="BI38" s="13">
        <f t="shared" si="18"/>
        <v>0</v>
      </c>
      <c r="BJ38" s="12">
        <v>1</v>
      </c>
      <c r="BK38" s="12">
        <v>1</v>
      </c>
      <c r="BL38" s="13">
        <f t="shared" si="19"/>
        <v>100</v>
      </c>
      <c r="BM38" s="12">
        <v>0</v>
      </c>
      <c r="BN38" s="12">
        <v>0</v>
      </c>
      <c r="BO38" s="13">
        <f t="shared" si="20"/>
        <v>0</v>
      </c>
      <c r="BP38" s="35" t="s">
        <v>373</v>
      </c>
      <c r="BQ38" s="12">
        <v>0</v>
      </c>
      <c r="BR38" s="12">
        <v>0</v>
      </c>
      <c r="BS38" s="13">
        <f t="shared" si="21"/>
        <v>0</v>
      </c>
      <c r="BT38" s="12">
        <v>0</v>
      </c>
      <c r="BU38" s="12">
        <v>0</v>
      </c>
      <c r="BV38" s="13">
        <f t="shared" si="22"/>
        <v>0</v>
      </c>
      <c r="BW38" s="12">
        <v>15</v>
      </c>
      <c r="BX38" s="12">
        <v>15</v>
      </c>
      <c r="BY38" s="13">
        <f t="shared" si="23"/>
        <v>100</v>
      </c>
      <c r="BZ38" s="12">
        <v>7</v>
      </c>
      <c r="CA38" s="12">
        <v>7</v>
      </c>
      <c r="CB38" s="13">
        <f t="shared" si="24"/>
        <v>100</v>
      </c>
      <c r="CC38" s="12">
        <v>0</v>
      </c>
      <c r="CD38" s="12">
        <v>0</v>
      </c>
      <c r="CE38" s="13">
        <f t="shared" si="25"/>
        <v>0</v>
      </c>
      <c r="CF38" s="12">
        <v>0</v>
      </c>
      <c r="CG38" s="12">
        <v>0</v>
      </c>
      <c r="CH38" s="13">
        <f t="shared" si="26"/>
        <v>0</v>
      </c>
      <c r="CI38" s="12">
        <v>0</v>
      </c>
      <c r="CJ38" s="12">
        <v>0</v>
      </c>
      <c r="CK38" s="13">
        <f t="shared" si="27"/>
        <v>0</v>
      </c>
      <c r="CL38" s="35" t="s">
        <v>373</v>
      </c>
      <c r="CM38" s="12">
        <v>0</v>
      </c>
      <c r="CN38" s="12">
        <v>0</v>
      </c>
      <c r="CO38" s="13">
        <f t="shared" si="28"/>
        <v>0</v>
      </c>
      <c r="CP38" s="12">
        <v>7</v>
      </c>
      <c r="CQ38" s="12">
        <v>7</v>
      </c>
      <c r="CR38" s="13">
        <f t="shared" si="29"/>
        <v>100</v>
      </c>
      <c r="CS38" s="12">
        <v>0</v>
      </c>
      <c r="CT38" s="12">
        <v>0</v>
      </c>
      <c r="CU38" s="13">
        <f t="shared" si="30"/>
        <v>0</v>
      </c>
      <c r="CV38" s="12">
        <v>0</v>
      </c>
      <c r="CW38" s="12">
        <v>0</v>
      </c>
      <c r="CX38" s="13">
        <f t="shared" si="31"/>
        <v>0</v>
      </c>
      <c r="CY38" s="12">
        <v>10</v>
      </c>
      <c r="CZ38" s="12">
        <v>10</v>
      </c>
      <c r="DA38" s="13">
        <f t="shared" si="32"/>
        <v>100</v>
      </c>
      <c r="DB38" s="12">
        <v>0</v>
      </c>
      <c r="DC38" s="12">
        <v>0</v>
      </c>
      <c r="DD38" s="13">
        <f t="shared" si="33"/>
        <v>0</v>
      </c>
      <c r="DE38" s="12">
        <v>0</v>
      </c>
      <c r="DF38" s="12">
        <v>0</v>
      </c>
      <c r="DG38" s="13">
        <f t="shared" si="34"/>
        <v>0</v>
      </c>
      <c r="DH38" s="35" t="s">
        <v>373</v>
      </c>
      <c r="DI38" s="12">
        <v>1</v>
      </c>
      <c r="DJ38" s="12">
        <v>1</v>
      </c>
      <c r="DK38" s="13">
        <f t="shared" si="35"/>
        <v>100</v>
      </c>
      <c r="DL38" s="12">
        <v>9</v>
      </c>
      <c r="DM38" s="12">
        <v>9</v>
      </c>
      <c r="DN38" s="13">
        <f t="shared" si="36"/>
        <v>100</v>
      </c>
      <c r="DO38" s="12">
        <v>35</v>
      </c>
      <c r="DP38" s="12">
        <v>35</v>
      </c>
      <c r="DQ38" s="13">
        <f t="shared" si="37"/>
        <v>100</v>
      </c>
      <c r="DR38" s="12">
        <v>0</v>
      </c>
      <c r="DS38" s="12">
        <v>0</v>
      </c>
      <c r="DT38" s="13">
        <f t="shared" si="38"/>
        <v>0</v>
      </c>
      <c r="DU38" s="12">
        <v>0</v>
      </c>
      <c r="DV38" s="12">
        <v>0</v>
      </c>
      <c r="DW38" s="13">
        <f t="shared" si="39"/>
        <v>0</v>
      </c>
      <c r="DX38" s="12">
        <v>7</v>
      </c>
      <c r="DY38" s="12">
        <v>5</v>
      </c>
      <c r="DZ38" s="13">
        <f t="shared" si="40"/>
        <v>71.42857142857143</v>
      </c>
      <c r="EA38" s="12">
        <v>0</v>
      </c>
      <c r="EB38" s="12">
        <v>0</v>
      </c>
      <c r="EC38" s="13">
        <f t="shared" si="41"/>
        <v>0</v>
      </c>
      <c r="ED38" s="35" t="s">
        <v>373</v>
      </c>
      <c r="EE38" s="12">
        <v>0</v>
      </c>
      <c r="EF38" s="12">
        <v>0</v>
      </c>
      <c r="EG38" s="13">
        <f t="shared" si="42"/>
        <v>0</v>
      </c>
      <c r="EH38" s="12">
        <v>0</v>
      </c>
      <c r="EI38" s="12">
        <v>0</v>
      </c>
      <c r="EJ38" s="13">
        <f t="shared" si="43"/>
        <v>0</v>
      </c>
      <c r="EK38" s="12">
        <v>0</v>
      </c>
      <c r="EL38" s="12">
        <v>0</v>
      </c>
      <c r="EM38" s="13">
        <f t="shared" si="44"/>
        <v>0</v>
      </c>
      <c r="EN38" s="12">
        <v>0</v>
      </c>
      <c r="EO38" s="12">
        <v>0</v>
      </c>
      <c r="EP38" s="13">
        <f t="shared" si="45"/>
        <v>0</v>
      </c>
      <c r="EQ38" s="12">
        <v>0</v>
      </c>
      <c r="ER38" s="12">
        <v>0</v>
      </c>
      <c r="ES38" s="13">
        <f t="shared" si="46"/>
        <v>0</v>
      </c>
      <c r="ET38" s="12">
        <v>3</v>
      </c>
      <c r="EU38" s="12">
        <v>3</v>
      </c>
      <c r="EV38" s="13">
        <f t="shared" si="47"/>
        <v>100</v>
      </c>
      <c r="EW38" s="12">
        <v>0</v>
      </c>
      <c r="EX38" s="12">
        <v>0</v>
      </c>
      <c r="EY38" s="13">
        <f t="shared" si="48"/>
        <v>0</v>
      </c>
    </row>
    <row r="39" spans="1:155" ht="11.25" customHeight="1">
      <c r="A39" s="35" t="s">
        <v>375</v>
      </c>
      <c r="B39" s="12">
        <v>20949</v>
      </c>
      <c r="C39" s="12">
        <f aca="true" t="shared" si="53" ref="C39:D41">SUM(F39,CV39+CY39+DB39+DE39+DI39+DL39+DO39+DR39+DU39+DX39+EA39+EE39+EH39+EK39+EN39+EQ39+ET39+EW39)</f>
        <v>20364</v>
      </c>
      <c r="D39" s="12">
        <f t="shared" si="53"/>
        <v>19756</v>
      </c>
      <c r="E39" s="13">
        <f>IF(D39&gt;C39,999,IF(C39=0,0,D39/C39*100))</f>
        <v>97.01433902966018</v>
      </c>
      <c r="F39" s="12">
        <f aca="true" t="shared" si="54" ref="F39:G41">SUM(I39+L39+O39+R39+U39+Y39+AB39+AE39+AH39+AK39+AN39+AQ39+AU39+AX39+BA39+BD39+BG39+BJ39+BM39+BQ39+BT39+BW39+BZ39+CC39+CF39+CI39+CM39+CP39+CS39)</f>
        <v>16354</v>
      </c>
      <c r="G39" s="12">
        <f t="shared" si="54"/>
        <v>15915</v>
      </c>
      <c r="H39" s="13">
        <f>IF(G39&gt;F39,999,IF(F39=0,0,G39/F39*100))</f>
        <v>97.31564143328849</v>
      </c>
      <c r="I39" s="12">
        <v>177</v>
      </c>
      <c r="J39" s="12">
        <v>177</v>
      </c>
      <c r="K39" s="13">
        <f>IF(J39&gt;I39,999,IF(I39=0,0,J39/I39*100))</f>
        <v>100</v>
      </c>
      <c r="L39" s="12">
        <v>34</v>
      </c>
      <c r="M39" s="12">
        <v>34</v>
      </c>
      <c r="N39" s="13">
        <f>IF(M39&gt;L39,999,IF(L39=0,0,M39/L39*100))</f>
        <v>100</v>
      </c>
      <c r="O39" s="12">
        <v>0</v>
      </c>
      <c r="P39" s="12">
        <v>0</v>
      </c>
      <c r="Q39" s="13">
        <f>IF(P39&gt;O39,999,IF(O39=0,0,P39/O39*100))</f>
        <v>0</v>
      </c>
      <c r="R39" s="12">
        <v>5</v>
      </c>
      <c r="S39" s="12">
        <v>5</v>
      </c>
      <c r="T39" s="13">
        <f>IF(S39&gt;R39,999,IF(R39=0,0,S39/R39*100))</f>
        <v>100</v>
      </c>
      <c r="U39" s="12">
        <v>1159</v>
      </c>
      <c r="V39" s="12">
        <v>1148</v>
      </c>
      <c r="W39" s="13">
        <f>IF(V39&gt;U39,999,IF(U39=0,0,V39/U39*100))</f>
        <v>99.0509059534081</v>
      </c>
      <c r="X39" s="35" t="s">
        <v>375</v>
      </c>
      <c r="Y39" s="12">
        <v>4</v>
      </c>
      <c r="Z39" s="12">
        <v>4</v>
      </c>
      <c r="AA39" s="13">
        <f>IF(Z39&gt;Y39,999,IF(Y39=0,0,Z39/Y39*100))</f>
        <v>100</v>
      </c>
      <c r="AB39" s="12">
        <v>857</v>
      </c>
      <c r="AC39" s="12">
        <v>826</v>
      </c>
      <c r="AD39" s="13">
        <f>IF(AC39&gt;AB39,999,IF(AB39=0,0,AC39/AB39*100))</f>
        <v>96.38273045507584</v>
      </c>
      <c r="AE39" s="12">
        <v>5</v>
      </c>
      <c r="AF39" s="12">
        <v>5</v>
      </c>
      <c r="AG39" s="13">
        <f>IF(AF39&gt;AE39,999,IF(AE39=0,0,AF39/AE39*100))</f>
        <v>100</v>
      </c>
      <c r="AH39" s="12">
        <v>102</v>
      </c>
      <c r="AI39" s="12">
        <v>102</v>
      </c>
      <c r="AJ39" s="13">
        <f>IF(AI39&gt;AH39,999,IF(AH39=0,0,AI39/AH39*100))</f>
        <v>100</v>
      </c>
      <c r="AK39" s="12">
        <v>2998</v>
      </c>
      <c r="AL39" s="12">
        <v>2877</v>
      </c>
      <c r="AM39" s="13">
        <f>IF(AL39&gt;AK39,999,IF(AK39=0,0,AL39/AK39*100))</f>
        <v>95.96397598398933</v>
      </c>
      <c r="AN39" s="12">
        <v>3021</v>
      </c>
      <c r="AO39" s="12">
        <v>2967</v>
      </c>
      <c r="AP39" s="13">
        <f>IF(AO39&gt;AN39,999,IF(AN39=0,0,AO39/AN39*100))</f>
        <v>98.21251241310824</v>
      </c>
      <c r="AQ39" s="12">
        <v>1023</v>
      </c>
      <c r="AR39" s="12">
        <v>981</v>
      </c>
      <c r="AS39" s="13">
        <f>IF(AR39&gt;AQ39,999,IF(AQ39=0,0,AR39/AQ39*100))</f>
        <v>95.89442815249268</v>
      </c>
      <c r="AT39" s="35" t="s">
        <v>375</v>
      </c>
      <c r="AU39" s="12">
        <v>722</v>
      </c>
      <c r="AV39" s="12">
        <v>711</v>
      </c>
      <c r="AW39" s="13">
        <f>IF(AV39&gt;AU39,999,IF(AU39=0,0,AV39/AU39*100))</f>
        <v>98.47645429362882</v>
      </c>
      <c r="AX39" s="12">
        <v>2661</v>
      </c>
      <c r="AY39" s="12">
        <v>2532</v>
      </c>
      <c r="AZ39" s="13">
        <f>IF(AY39&gt;AX39,999,IF(AX39=0,0,AY39/AX39*100))</f>
        <v>95.15219842164599</v>
      </c>
      <c r="BA39" s="12">
        <v>439</v>
      </c>
      <c r="BB39" s="12">
        <v>439</v>
      </c>
      <c r="BC39" s="13">
        <f>IF(BB39&gt;BA39,999,IF(BA39=0,0,BB39/BA39*100))</f>
        <v>100</v>
      </c>
      <c r="BD39" s="12">
        <v>2</v>
      </c>
      <c r="BE39" s="12">
        <v>2</v>
      </c>
      <c r="BF39" s="13">
        <f>IF(BE39&gt;BD39,999,IF(BD39=0,0,BE39/BD39*100))</f>
        <v>100</v>
      </c>
      <c r="BG39" s="12">
        <v>9</v>
      </c>
      <c r="BH39" s="12">
        <v>9</v>
      </c>
      <c r="BI39" s="13">
        <f>IF(BH39&gt;BG39,999,IF(BG39=0,0,BH39/BG39*100))</f>
        <v>100</v>
      </c>
      <c r="BJ39" s="12">
        <v>1</v>
      </c>
      <c r="BK39" s="12">
        <v>1</v>
      </c>
      <c r="BL39" s="13">
        <f>IF(BK39&gt;BJ39,999,IF(BJ39=0,0,BK39/BJ39*100))</f>
        <v>100</v>
      </c>
      <c r="BM39" s="12">
        <v>0</v>
      </c>
      <c r="BN39" s="12">
        <v>0</v>
      </c>
      <c r="BO39" s="13">
        <f>IF(BN39&gt;BM39,999,IF(BM39=0,0,BN39/BM39*100))</f>
        <v>0</v>
      </c>
      <c r="BP39" s="35" t="s">
        <v>375</v>
      </c>
      <c r="BQ39" s="12">
        <v>0</v>
      </c>
      <c r="BR39" s="12">
        <v>0</v>
      </c>
      <c r="BS39" s="13">
        <f>IF(BR39&gt;BQ39,999,IF(BQ39=0,0,BR39/BQ39*100))</f>
        <v>0</v>
      </c>
      <c r="BT39" s="12">
        <v>14</v>
      </c>
      <c r="BU39" s="12">
        <v>14</v>
      </c>
      <c r="BV39" s="13">
        <f>IF(BU39&gt;BT39,999,IF(BT39=0,0,BU39/BT39*100))</f>
        <v>100</v>
      </c>
      <c r="BW39" s="12">
        <v>1094</v>
      </c>
      <c r="BX39" s="12">
        <v>1081</v>
      </c>
      <c r="BY39" s="13">
        <f>IF(BX39&gt;BW39,999,IF(BW39=0,0,BX39/BW39*100))</f>
        <v>98.81170018281536</v>
      </c>
      <c r="BZ39" s="12">
        <v>1566</v>
      </c>
      <c r="CA39" s="12">
        <v>1542</v>
      </c>
      <c r="CB39" s="13">
        <f>IF(CA39&gt;BZ39,999,IF(BZ39=0,0,CA39/BZ39*100))</f>
        <v>98.46743295019157</v>
      </c>
      <c r="CC39" s="12">
        <v>107</v>
      </c>
      <c r="CD39" s="12">
        <v>106</v>
      </c>
      <c r="CE39" s="13">
        <f>IF(CD39&gt;CC39,999,IF(CC39=0,0,CD39/CC39*100))</f>
        <v>99.06542056074767</v>
      </c>
      <c r="CF39" s="12">
        <v>2</v>
      </c>
      <c r="CG39" s="12">
        <v>2</v>
      </c>
      <c r="CH39" s="13">
        <f>IF(CG39&gt;CF39,999,IF(CF39=0,0,CG39/CF39*100))</f>
        <v>100</v>
      </c>
      <c r="CI39" s="12">
        <v>160</v>
      </c>
      <c r="CJ39" s="12">
        <v>160</v>
      </c>
      <c r="CK39" s="13">
        <f>IF(CJ39&gt;CI39,999,IF(CI39=0,0,CJ39/CI39*100))</f>
        <v>100</v>
      </c>
      <c r="CL39" s="35" t="s">
        <v>375</v>
      </c>
      <c r="CM39" s="12">
        <v>135</v>
      </c>
      <c r="CN39" s="12">
        <v>133</v>
      </c>
      <c r="CO39" s="13">
        <f>IF(CN39&gt;CM39,999,IF(CM39=0,0,CN39/CM39*100))</f>
        <v>98.51851851851852</v>
      </c>
      <c r="CP39" s="12">
        <v>56</v>
      </c>
      <c r="CQ39" s="12">
        <v>56</v>
      </c>
      <c r="CR39" s="13">
        <f>IF(CQ39&gt;CP39,999,IF(CP39=0,0,CQ39/CP39*100))</f>
        <v>100</v>
      </c>
      <c r="CS39" s="12">
        <v>1</v>
      </c>
      <c r="CT39" s="12">
        <v>1</v>
      </c>
      <c r="CU39" s="13">
        <f>IF(CT39&gt;CS39,999,IF(CS39=0,0,CT39/CS39*100))</f>
        <v>100</v>
      </c>
      <c r="CV39" s="12">
        <v>0</v>
      </c>
      <c r="CW39" s="12">
        <v>0</v>
      </c>
      <c r="CX39" s="13">
        <f>IF(CW39&gt;CV39,999,IF(CV39=0,0,CW39/CV39*100))</f>
        <v>0</v>
      </c>
      <c r="CY39" s="12">
        <v>161</v>
      </c>
      <c r="CZ39" s="12">
        <v>161</v>
      </c>
      <c r="DA39" s="13">
        <f>IF(CZ39&gt;CY39,999,IF(CY39=0,0,CZ39/CY39*100))</f>
        <v>100</v>
      </c>
      <c r="DB39" s="12">
        <v>6</v>
      </c>
      <c r="DC39" s="12">
        <v>4</v>
      </c>
      <c r="DD39" s="13">
        <f>IF(DC39&gt;DB39,999,IF(DB39=0,0,DC39/DB39*100))</f>
        <v>66.66666666666666</v>
      </c>
      <c r="DE39" s="12">
        <v>0</v>
      </c>
      <c r="DF39" s="12">
        <v>0</v>
      </c>
      <c r="DG39" s="13">
        <f>IF(DF39&gt;DE39,999,IF(DE39=0,0,DF39/DE39*100))</f>
        <v>0</v>
      </c>
      <c r="DH39" s="35" t="s">
        <v>375</v>
      </c>
      <c r="DI39" s="12">
        <v>3</v>
      </c>
      <c r="DJ39" s="12">
        <v>3</v>
      </c>
      <c r="DK39" s="13">
        <f>IF(DJ39&gt;DI39,999,IF(DI39=0,0,DJ39/DI39*100))</f>
        <v>100</v>
      </c>
      <c r="DL39" s="12">
        <v>558</v>
      </c>
      <c r="DM39" s="12">
        <v>553</v>
      </c>
      <c r="DN39" s="13">
        <f>IF(DM39&gt;DL39,999,IF(DL39=0,0,DM39/DL39*100))</f>
        <v>99.10394265232975</v>
      </c>
      <c r="DO39" s="12">
        <v>1335</v>
      </c>
      <c r="DP39" s="12">
        <v>1303</v>
      </c>
      <c r="DQ39" s="13">
        <f>IF(DP39&gt;DO39,999,IF(DO39=0,0,DP39/DO39*100))</f>
        <v>97.60299625468166</v>
      </c>
      <c r="DR39" s="12">
        <v>1</v>
      </c>
      <c r="DS39" s="12">
        <v>1</v>
      </c>
      <c r="DT39" s="13">
        <f>IF(DS39&gt;DR39,999,IF(DR39=0,0,DS39/DR39*100))</f>
        <v>100</v>
      </c>
      <c r="DU39" s="12">
        <v>13</v>
      </c>
      <c r="DV39" s="12">
        <v>13</v>
      </c>
      <c r="DW39" s="13">
        <f>IF(DV39&gt;DU39,999,IF(DU39=0,0,DV39/DU39*100))</f>
        <v>100</v>
      </c>
      <c r="DX39" s="12">
        <v>1623</v>
      </c>
      <c r="DY39" s="12">
        <v>1496</v>
      </c>
      <c r="DZ39" s="13">
        <f>IF(DY39&gt;DX39,999,IF(DX39=0,0,DY39/DX39*100))</f>
        <v>92.17498459642637</v>
      </c>
      <c r="EA39" s="12">
        <v>0</v>
      </c>
      <c r="EB39" s="12">
        <v>0</v>
      </c>
      <c r="EC39" s="13">
        <f>IF(EB39&gt;EA39,999,IF(EA39=0,0,EB39/EA39*100))</f>
        <v>0</v>
      </c>
      <c r="ED39" s="35" t="s">
        <v>375</v>
      </c>
      <c r="EE39" s="12">
        <v>0</v>
      </c>
      <c r="EF39" s="12">
        <v>0</v>
      </c>
      <c r="EG39" s="13">
        <f>IF(EF39&gt;EE39,999,IF(EE39=0,0,EF39/EE39*100))</f>
        <v>0</v>
      </c>
      <c r="EH39" s="12">
        <v>0</v>
      </c>
      <c r="EI39" s="12">
        <v>0</v>
      </c>
      <c r="EJ39" s="13">
        <f>IF(EI39&gt;EH39,999,IF(EH39=0,0,EI39/EH39*100))</f>
        <v>0</v>
      </c>
      <c r="EK39" s="12">
        <v>0</v>
      </c>
      <c r="EL39" s="12">
        <v>0</v>
      </c>
      <c r="EM39" s="13">
        <f>IF(EL39&gt;EK39,999,IF(EK39=0,0,EL39/EK39*100))</f>
        <v>0</v>
      </c>
      <c r="EN39" s="12">
        <v>134</v>
      </c>
      <c r="EO39" s="12">
        <v>132</v>
      </c>
      <c r="EP39" s="13">
        <f>IF(EO39&gt;EN39,999,IF(EN39=0,0,EO39/EN39*100))</f>
        <v>98.50746268656717</v>
      </c>
      <c r="EQ39" s="12">
        <v>0</v>
      </c>
      <c r="ER39" s="12">
        <v>0</v>
      </c>
      <c r="ES39" s="13">
        <f>IF(ER39&gt;EQ39,999,IF(EQ39=0,0,ER39/EQ39*100))</f>
        <v>0</v>
      </c>
      <c r="ET39" s="12">
        <v>176</v>
      </c>
      <c r="EU39" s="12">
        <v>175</v>
      </c>
      <c r="EV39" s="13">
        <f>IF(EU39&gt;ET39,999,IF(ET39=0,0,EU39/ET39*100))</f>
        <v>99.43181818181817</v>
      </c>
      <c r="EW39" s="12">
        <v>0</v>
      </c>
      <c r="EX39" s="12">
        <v>0</v>
      </c>
      <c r="EY39" s="13">
        <f>IF(EX39&gt;EW39,999,IF(EW39=0,0,EX39/EW39*100))</f>
        <v>0</v>
      </c>
    </row>
    <row r="40" spans="1:155" ht="11.25" customHeight="1">
      <c r="A40" s="35" t="s">
        <v>473</v>
      </c>
      <c r="B40" s="12">
        <v>569</v>
      </c>
      <c r="C40" s="12">
        <f t="shared" si="53"/>
        <v>737</v>
      </c>
      <c r="D40" s="12">
        <f t="shared" si="53"/>
        <v>733</v>
      </c>
      <c r="E40" s="13">
        <f>IF(D40&gt;C40,999,IF(C40=0,0,D40/C40*100))</f>
        <v>99.4572591587517</v>
      </c>
      <c r="F40" s="12">
        <f t="shared" si="54"/>
        <v>365</v>
      </c>
      <c r="G40" s="12">
        <f t="shared" si="54"/>
        <v>365</v>
      </c>
      <c r="H40" s="13">
        <f>IF(G40&gt;F40,999,IF(F40=0,0,G40/F40*100))</f>
        <v>100</v>
      </c>
      <c r="I40" s="12">
        <v>8</v>
      </c>
      <c r="J40" s="12">
        <v>8</v>
      </c>
      <c r="K40" s="13">
        <f>IF(J40&gt;I40,999,IF(I40=0,0,J40/I40*100))</f>
        <v>100</v>
      </c>
      <c r="L40" s="12">
        <v>1</v>
      </c>
      <c r="M40" s="12">
        <v>1</v>
      </c>
      <c r="N40" s="13">
        <f>IF(M40&gt;L40,999,IF(L40=0,0,M40/L40*100))</f>
        <v>100</v>
      </c>
      <c r="O40" s="12">
        <v>0</v>
      </c>
      <c r="P40" s="12">
        <v>0</v>
      </c>
      <c r="Q40" s="13">
        <f>IF(P40&gt;O40,999,IF(O40=0,0,P40/O40*100))</f>
        <v>0</v>
      </c>
      <c r="R40" s="12">
        <v>6</v>
      </c>
      <c r="S40" s="12">
        <v>6</v>
      </c>
      <c r="T40" s="13">
        <f>IF(S40&gt;R40,999,IF(R40=0,0,S40/R40*100))</f>
        <v>100</v>
      </c>
      <c r="U40" s="12">
        <v>60</v>
      </c>
      <c r="V40" s="12">
        <v>60</v>
      </c>
      <c r="W40" s="13">
        <f>IF(V40&gt;U40,999,IF(U40=0,0,V40/U40*100))</f>
        <v>100</v>
      </c>
      <c r="X40" s="35" t="s">
        <v>473</v>
      </c>
      <c r="Y40" s="12">
        <v>5</v>
      </c>
      <c r="Z40" s="12">
        <v>5</v>
      </c>
      <c r="AA40" s="13">
        <f>IF(Z40&gt;Y40,999,IF(Y40=0,0,Z40/Y40*100))</f>
        <v>100</v>
      </c>
      <c r="AB40" s="12">
        <v>10</v>
      </c>
      <c r="AC40" s="12">
        <v>10</v>
      </c>
      <c r="AD40" s="13">
        <f>IF(AC40&gt;AB40,999,IF(AB40=0,0,AC40/AB40*100))</f>
        <v>100</v>
      </c>
      <c r="AE40" s="12">
        <v>14</v>
      </c>
      <c r="AF40" s="12">
        <v>14</v>
      </c>
      <c r="AG40" s="13">
        <f>IF(AF40&gt;AE40,999,IF(AE40=0,0,AF40/AE40*100))</f>
        <v>100</v>
      </c>
      <c r="AH40" s="12">
        <v>22</v>
      </c>
      <c r="AI40" s="12">
        <v>22</v>
      </c>
      <c r="AJ40" s="13">
        <f>IF(AI40&gt;AH40,999,IF(AH40=0,0,AI40/AH40*100))</f>
        <v>100</v>
      </c>
      <c r="AK40" s="12">
        <v>16</v>
      </c>
      <c r="AL40" s="12">
        <v>16</v>
      </c>
      <c r="AM40" s="13">
        <f>IF(AL40&gt;AK40,999,IF(AK40=0,0,AL40/AK40*100))</f>
        <v>100</v>
      </c>
      <c r="AN40" s="12">
        <v>13</v>
      </c>
      <c r="AO40" s="12">
        <v>13</v>
      </c>
      <c r="AP40" s="13">
        <f>IF(AO40&gt;AN40,999,IF(AN40=0,0,AO40/AN40*100))</f>
        <v>100</v>
      </c>
      <c r="AQ40" s="12">
        <v>2</v>
      </c>
      <c r="AR40" s="12">
        <v>2</v>
      </c>
      <c r="AS40" s="13">
        <f>IF(AR40&gt;AQ40,999,IF(AQ40=0,0,AR40/AQ40*100))</f>
        <v>100</v>
      </c>
      <c r="AT40" s="35" t="s">
        <v>473</v>
      </c>
      <c r="AU40" s="12">
        <v>1</v>
      </c>
      <c r="AV40" s="12">
        <v>1</v>
      </c>
      <c r="AW40" s="13">
        <f>IF(AV40&gt;AU40,999,IF(AU40=0,0,AV40/AU40*100))</f>
        <v>100</v>
      </c>
      <c r="AX40" s="12">
        <v>73</v>
      </c>
      <c r="AY40" s="12">
        <v>73</v>
      </c>
      <c r="AZ40" s="13">
        <f>IF(AY40&gt;AX40,999,IF(AX40=0,0,AY40/AX40*100))</f>
        <v>100</v>
      </c>
      <c r="BA40" s="12">
        <v>11</v>
      </c>
      <c r="BB40" s="12">
        <v>11</v>
      </c>
      <c r="BC40" s="13">
        <f>IF(BB40&gt;BA40,999,IF(BA40=0,0,BB40/BA40*100))</f>
        <v>100</v>
      </c>
      <c r="BD40" s="12">
        <v>0</v>
      </c>
      <c r="BE40" s="12">
        <v>0</v>
      </c>
      <c r="BF40" s="13">
        <f>IF(BE40&gt;BD40,999,IF(BD40=0,0,BE40/BD40*100))</f>
        <v>0</v>
      </c>
      <c r="BG40" s="12">
        <v>0</v>
      </c>
      <c r="BH40" s="12">
        <v>0</v>
      </c>
      <c r="BI40" s="13">
        <f>IF(BH40&gt;BG40,999,IF(BG40=0,0,BH40/BG40*100))</f>
        <v>0</v>
      </c>
      <c r="BJ40" s="12">
        <v>0</v>
      </c>
      <c r="BK40" s="12">
        <v>0</v>
      </c>
      <c r="BL40" s="13">
        <f>IF(BK40&gt;BJ40,999,IF(BJ40=0,0,BK40/BJ40*100))</f>
        <v>0</v>
      </c>
      <c r="BM40" s="12">
        <v>0</v>
      </c>
      <c r="BN40" s="12">
        <v>0</v>
      </c>
      <c r="BO40" s="13">
        <f>IF(BN40&gt;BM40,999,IF(BM40=0,0,BN40/BM40*100))</f>
        <v>0</v>
      </c>
      <c r="BP40" s="35" t="s">
        <v>473</v>
      </c>
      <c r="BQ40" s="12">
        <v>0</v>
      </c>
      <c r="BR40" s="12">
        <v>0</v>
      </c>
      <c r="BS40" s="13">
        <f>IF(BR40&gt;BQ40,999,IF(BQ40=0,0,BR40/BQ40*100))</f>
        <v>0</v>
      </c>
      <c r="BT40" s="12">
        <v>0</v>
      </c>
      <c r="BU40" s="12">
        <v>0</v>
      </c>
      <c r="BV40" s="13">
        <f>IF(BU40&gt;BT40,999,IF(BT40=0,0,BU40/BT40*100))</f>
        <v>0</v>
      </c>
      <c r="BW40" s="12">
        <v>36</v>
      </c>
      <c r="BX40" s="12">
        <v>36</v>
      </c>
      <c r="BY40" s="13">
        <f>IF(BX40&gt;BW40,999,IF(BW40=0,0,BX40/BW40*100))</f>
        <v>100</v>
      </c>
      <c r="BZ40" s="12">
        <v>30</v>
      </c>
      <c r="CA40" s="12">
        <v>30</v>
      </c>
      <c r="CB40" s="13">
        <f>IF(CA40&gt;BZ40,999,IF(BZ40=0,0,CA40/BZ40*100))</f>
        <v>100</v>
      </c>
      <c r="CC40" s="12">
        <v>0</v>
      </c>
      <c r="CD40" s="12">
        <v>0</v>
      </c>
      <c r="CE40" s="13">
        <f>IF(CD40&gt;CC40,999,IF(CC40=0,0,CD40/CC40*100))</f>
        <v>0</v>
      </c>
      <c r="CF40" s="12">
        <v>0</v>
      </c>
      <c r="CG40" s="12">
        <v>0</v>
      </c>
      <c r="CH40" s="13">
        <f>IF(CG40&gt;CF40,999,IF(CF40=0,0,CG40/CF40*100))</f>
        <v>0</v>
      </c>
      <c r="CI40" s="12">
        <v>0</v>
      </c>
      <c r="CJ40" s="12">
        <v>0</v>
      </c>
      <c r="CK40" s="13">
        <f>IF(CJ40&gt;CI40,999,IF(CI40=0,0,CJ40/CI40*100))</f>
        <v>0</v>
      </c>
      <c r="CL40" s="35" t="s">
        <v>473</v>
      </c>
      <c r="CM40" s="12">
        <v>1</v>
      </c>
      <c r="CN40" s="12">
        <v>1</v>
      </c>
      <c r="CO40" s="13">
        <f>IF(CN40&gt;CM40,999,IF(CM40=0,0,CN40/CM40*100))</f>
        <v>100</v>
      </c>
      <c r="CP40" s="12">
        <v>56</v>
      </c>
      <c r="CQ40" s="12">
        <v>56</v>
      </c>
      <c r="CR40" s="13">
        <f>IF(CQ40&gt;CP40,999,IF(CP40=0,0,CQ40/CP40*100))</f>
        <v>100</v>
      </c>
      <c r="CS40" s="12">
        <v>0</v>
      </c>
      <c r="CT40" s="12">
        <v>0</v>
      </c>
      <c r="CU40" s="13">
        <f>IF(CT40&gt;CS40,999,IF(CS40=0,0,CT40/CS40*100))</f>
        <v>0</v>
      </c>
      <c r="CV40" s="12">
        <v>0</v>
      </c>
      <c r="CW40" s="12">
        <v>0</v>
      </c>
      <c r="CX40" s="13">
        <f>IF(CW40&gt;CV40,999,IF(CV40=0,0,CW40/CV40*100))</f>
        <v>0</v>
      </c>
      <c r="CY40" s="12">
        <v>87</v>
      </c>
      <c r="CZ40" s="12">
        <v>87</v>
      </c>
      <c r="DA40" s="13">
        <f>IF(CZ40&gt;CY40,999,IF(CY40=0,0,CZ40/CY40*100))</f>
        <v>100</v>
      </c>
      <c r="DB40" s="12">
        <v>2</v>
      </c>
      <c r="DC40" s="12">
        <v>2</v>
      </c>
      <c r="DD40" s="13">
        <f>IF(DC40&gt;DB40,999,IF(DB40=0,0,DC40/DB40*100))</f>
        <v>100</v>
      </c>
      <c r="DE40" s="12">
        <v>0</v>
      </c>
      <c r="DF40" s="12">
        <v>0</v>
      </c>
      <c r="DG40" s="13">
        <f>IF(DF40&gt;DE40,999,IF(DE40=0,0,DF40/DE40*100))</f>
        <v>0</v>
      </c>
      <c r="DH40" s="35" t="s">
        <v>473</v>
      </c>
      <c r="DI40" s="12">
        <v>0</v>
      </c>
      <c r="DJ40" s="12">
        <v>0</v>
      </c>
      <c r="DK40" s="13">
        <f>IF(DJ40&gt;DI40,999,IF(DI40=0,0,DJ40/DI40*100))</f>
        <v>0</v>
      </c>
      <c r="DL40" s="12">
        <v>103</v>
      </c>
      <c r="DM40" s="12">
        <v>103</v>
      </c>
      <c r="DN40" s="13">
        <f>IF(DM40&gt;DL40,999,IF(DL40=0,0,DM40/DL40*100))</f>
        <v>100</v>
      </c>
      <c r="DO40" s="12">
        <v>89</v>
      </c>
      <c r="DP40" s="12">
        <v>87</v>
      </c>
      <c r="DQ40" s="13">
        <f>IF(DP40&gt;DO40,999,IF(DO40=0,0,DP40/DO40*100))</f>
        <v>97.75280898876404</v>
      </c>
      <c r="DR40" s="12">
        <v>0</v>
      </c>
      <c r="DS40" s="12">
        <v>0</v>
      </c>
      <c r="DT40" s="13">
        <f>IF(DS40&gt;DR40,999,IF(DR40=0,0,DS40/DR40*100))</f>
        <v>0</v>
      </c>
      <c r="DU40" s="12">
        <v>0</v>
      </c>
      <c r="DV40" s="12">
        <v>0</v>
      </c>
      <c r="DW40" s="13">
        <f>IF(DV40&gt;DU40,999,IF(DU40=0,0,DV40/DU40*100))</f>
        <v>0</v>
      </c>
      <c r="DX40" s="12">
        <v>0</v>
      </c>
      <c r="DY40" s="12">
        <v>0</v>
      </c>
      <c r="DZ40" s="13">
        <f>IF(DY40&gt;DX40,999,IF(DX40=0,0,DY40/DX40*100))</f>
        <v>0</v>
      </c>
      <c r="EA40" s="12">
        <v>0</v>
      </c>
      <c r="EB40" s="12">
        <v>0</v>
      </c>
      <c r="EC40" s="13">
        <f>IF(EB40&gt;EA40,999,IF(EA40=0,0,EB40/EA40*100))</f>
        <v>0</v>
      </c>
      <c r="ED40" s="35" t="s">
        <v>473</v>
      </c>
      <c r="EE40" s="12">
        <v>0</v>
      </c>
      <c r="EF40" s="12">
        <v>0</v>
      </c>
      <c r="EG40" s="13">
        <f>IF(EF40&gt;EE40,999,IF(EE40=0,0,EF40/EE40*100))</f>
        <v>0</v>
      </c>
      <c r="EH40" s="12">
        <v>0</v>
      </c>
      <c r="EI40" s="12">
        <v>0</v>
      </c>
      <c r="EJ40" s="13">
        <f>IF(EI40&gt;EH40,999,IF(EH40=0,0,EI40/EH40*100))</f>
        <v>0</v>
      </c>
      <c r="EK40" s="12">
        <v>0</v>
      </c>
      <c r="EL40" s="12">
        <v>0</v>
      </c>
      <c r="EM40" s="13">
        <f>IF(EL40&gt;EK40,999,IF(EK40=0,0,EL40/EK40*100))</f>
        <v>0</v>
      </c>
      <c r="EN40" s="12">
        <v>16</v>
      </c>
      <c r="EO40" s="12">
        <v>16</v>
      </c>
      <c r="EP40" s="13">
        <f>IF(EO40&gt;EN40,999,IF(EN40=0,0,EO40/EN40*100))</f>
        <v>100</v>
      </c>
      <c r="EQ40" s="12">
        <v>0</v>
      </c>
      <c r="ER40" s="12">
        <v>0</v>
      </c>
      <c r="ES40" s="13">
        <f>IF(ER40&gt;EQ40,999,IF(EQ40=0,0,ER40/EQ40*100))</f>
        <v>0</v>
      </c>
      <c r="ET40" s="12">
        <v>75</v>
      </c>
      <c r="EU40" s="12">
        <v>73</v>
      </c>
      <c r="EV40" s="13">
        <f>IF(EU40&gt;ET40,999,IF(ET40=0,0,EU40/ET40*100))</f>
        <v>97.33333333333334</v>
      </c>
      <c r="EW40" s="12">
        <v>0</v>
      </c>
      <c r="EX40" s="12">
        <v>0</v>
      </c>
      <c r="EY40" s="13">
        <f>IF(EX40&gt;EW40,999,IF(EW40=0,0,EX40/EW40*100))</f>
        <v>0</v>
      </c>
    </row>
    <row r="41" spans="1:155" ht="11.25" customHeight="1">
      <c r="A41" s="35" t="s">
        <v>374</v>
      </c>
      <c r="B41" s="12">
        <v>637</v>
      </c>
      <c r="C41" s="12">
        <f t="shared" si="53"/>
        <v>339</v>
      </c>
      <c r="D41" s="12">
        <f t="shared" si="53"/>
        <v>338</v>
      </c>
      <c r="E41" s="13">
        <f>IF(D41&gt;C41,999,IF(C41=0,0,D41/C41*100))</f>
        <v>99.70501474926253</v>
      </c>
      <c r="F41" s="12">
        <f t="shared" si="54"/>
        <v>208</v>
      </c>
      <c r="G41" s="12">
        <f t="shared" si="54"/>
        <v>208</v>
      </c>
      <c r="H41" s="13">
        <f>IF(G41&gt;F41,999,IF(F41=0,0,G41/F41*100))</f>
        <v>100</v>
      </c>
      <c r="I41" s="12">
        <v>8</v>
      </c>
      <c r="J41" s="12">
        <v>8</v>
      </c>
      <c r="K41" s="13">
        <f>IF(J41&gt;I41,999,IF(I41=0,0,J41/I41*100))</f>
        <v>100</v>
      </c>
      <c r="L41" s="12">
        <v>3</v>
      </c>
      <c r="M41" s="12">
        <v>3</v>
      </c>
      <c r="N41" s="13">
        <f>IF(M41&gt;L41,999,IF(L41=0,0,M41/L41*100))</f>
        <v>100</v>
      </c>
      <c r="O41" s="12">
        <v>0</v>
      </c>
      <c r="P41" s="12">
        <v>0</v>
      </c>
      <c r="Q41" s="13">
        <f>IF(P41&gt;O41,999,IF(O41=0,0,P41/O41*100))</f>
        <v>0</v>
      </c>
      <c r="R41" s="12">
        <v>2</v>
      </c>
      <c r="S41" s="12">
        <v>2</v>
      </c>
      <c r="T41" s="13">
        <f>IF(S41&gt;R41,999,IF(R41=0,0,S41/R41*100))</f>
        <v>100</v>
      </c>
      <c r="U41" s="12">
        <v>24</v>
      </c>
      <c r="V41" s="12">
        <v>24</v>
      </c>
      <c r="W41" s="13">
        <f>IF(V41&gt;U41,999,IF(U41=0,0,V41/U41*100))</f>
        <v>100</v>
      </c>
      <c r="X41" s="35" t="s">
        <v>374</v>
      </c>
      <c r="Y41" s="12">
        <v>5</v>
      </c>
      <c r="Z41" s="12">
        <v>5</v>
      </c>
      <c r="AA41" s="13">
        <f>IF(Z41&gt;Y41,999,IF(Y41=0,0,Z41/Y41*100))</f>
        <v>100</v>
      </c>
      <c r="AB41" s="12">
        <v>38</v>
      </c>
      <c r="AC41" s="12">
        <v>38</v>
      </c>
      <c r="AD41" s="13">
        <f>IF(AC41&gt;AB41,999,IF(AB41=0,0,AC41/AB41*100))</f>
        <v>100</v>
      </c>
      <c r="AE41" s="12">
        <v>2</v>
      </c>
      <c r="AF41" s="12">
        <v>2</v>
      </c>
      <c r="AG41" s="13">
        <f>IF(AF41&gt;AE41,999,IF(AE41=0,0,AF41/AE41*100))</f>
        <v>100</v>
      </c>
      <c r="AH41" s="12">
        <v>14</v>
      </c>
      <c r="AI41" s="12">
        <v>14</v>
      </c>
      <c r="AJ41" s="13">
        <f>IF(AI41&gt;AH41,999,IF(AH41=0,0,AI41/AH41*100))</f>
        <v>100</v>
      </c>
      <c r="AK41" s="12">
        <v>14</v>
      </c>
      <c r="AL41" s="12">
        <v>14</v>
      </c>
      <c r="AM41" s="13">
        <f>IF(AL41&gt;AK41,999,IF(AK41=0,0,AL41/AK41*100))</f>
        <v>100</v>
      </c>
      <c r="AN41" s="12">
        <v>0</v>
      </c>
      <c r="AO41" s="12">
        <v>0</v>
      </c>
      <c r="AP41" s="13">
        <f>IF(AO41&gt;AN41,999,IF(AN41=0,0,AO41/AN41*100))</f>
        <v>0</v>
      </c>
      <c r="AQ41" s="12">
        <v>0</v>
      </c>
      <c r="AR41" s="12">
        <v>0</v>
      </c>
      <c r="AS41" s="13">
        <f>IF(AR41&gt;AQ41,999,IF(AQ41=0,0,AR41/AQ41*100))</f>
        <v>0</v>
      </c>
      <c r="AT41" s="35" t="s">
        <v>374</v>
      </c>
      <c r="AU41" s="12">
        <v>0</v>
      </c>
      <c r="AV41" s="12">
        <v>0</v>
      </c>
      <c r="AW41" s="13">
        <f>IF(AV41&gt;AU41,999,IF(AU41=0,0,AV41/AU41*100))</f>
        <v>0</v>
      </c>
      <c r="AX41" s="12">
        <v>35</v>
      </c>
      <c r="AY41" s="12">
        <v>35</v>
      </c>
      <c r="AZ41" s="13">
        <f>IF(AY41&gt;AX41,999,IF(AX41=0,0,AY41/AX41*100))</f>
        <v>100</v>
      </c>
      <c r="BA41" s="12">
        <v>7</v>
      </c>
      <c r="BB41" s="12">
        <v>7</v>
      </c>
      <c r="BC41" s="13">
        <f>IF(BB41&gt;BA41,999,IF(BA41=0,0,BB41/BA41*100))</f>
        <v>100</v>
      </c>
      <c r="BD41" s="12">
        <v>0</v>
      </c>
      <c r="BE41" s="12">
        <v>0</v>
      </c>
      <c r="BF41" s="13">
        <f>IF(BE41&gt;BD41,999,IF(BD41=0,0,BE41/BD41*100))</f>
        <v>0</v>
      </c>
      <c r="BG41" s="12">
        <v>0</v>
      </c>
      <c r="BH41" s="12">
        <v>0</v>
      </c>
      <c r="BI41" s="13">
        <f>IF(BH41&gt;BG41,999,IF(BG41=0,0,BH41/BG41*100))</f>
        <v>0</v>
      </c>
      <c r="BJ41" s="12">
        <v>1</v>
      </c>
      <c r="BK41" s="12">
        <v>1</v>
      </c>
      <c r="BL41" s="13">
        <f>IF(BK41&gt;BJ41,999,IF(BJ41=0,0,BK41/BJ41*100))</f>
        <v>100</v>
      </c>
      <c r="BM41" s="12">
        <v>0</v>
      </c>
      <c r="BN41" s="12">
        <v>0</v>
      </c>
      <c r="BO41" s="13">
        <f>IF(BN41&gt;BM41,999,IF(BM41=0,0,BN41/BM41*100))</f>
        <v>0</v>
      </c>
      <c r="BP41" s="35" t="s">
        <v>374</v>
      </c>
      <c r="BQ41" s="12">
        <v>0</v>
      </c>
      <c r="BR41" s="12">
        <v>0</v>
      </c>
      <c r="BS41" s="13">
        <f>IF(BR41&gt;BQ41,999,IF(BQ41=0,0,BR41/BQ41*100))</f>
        <v>0</v>
      </c>
      <c r="BT41" s="12">
        <v>0</v>
      </c>
      <c r="BU41" s="12">
        <v>0</v>
      </c>
      <c r="BV41" s="13">
        <f>IF(BU41&gt;BT41,999,IF(BT41=0,0,BU41/BT41*100))</f>
        <v>0</v>
      </c>
      <c r="BW41" s="12">
        <v>15</v>
      </c>
      <c r="BX41" s="12">
        <v>15</v>
      </c>
      <c r="BY41" s="13">
        <f>IF(BX41&gt;BW41,999,IF(BW41=0,0,BX41/BW41*100))</f>
        <v>100</v>
      </c>
      <c r="BZ41" s="12">
        <v>24</v>
      </c>
      <c r="CA41" s="12">
        <v>24</v>
      </c>
      <c r="CB41" s="13">
        <f>IF(CA41&gt;BZ41,999,IF(BZ41=0,0,CA41/BZ41*100))</f>
        <v>100</v>
      </c>
      <c r="CC41" s="12">
        <v>0</v>
      </c>
      <c r="CD41" s="12">
        <v>0</v>
      </c>
      <c r="CE41" s="13">
        <f>IF(CD41&gt;CC41,999,IF(CC41=0,0,CD41/CC41*100))</f>
        <v>0</v>
      </c>
      <c r="CF41" s="12">
        <v>0</v>
      </c>
      <c r="CG41" s="12">
        <v>0</v>
      </c>
      <c r="CH41" s="13">
        <f>IF(CG41&gt;CF41,999,IF(CF41=0,0,CG41/CF41*100))</f>
        <v>0</v>
      </c>
      <c r="CI41" s="12">
        <v>1</v>
      </c>
      <c r="CJ41" s="12">
        <v>1</v>
      </c>
      <c r="CK41" s="13">
        <f>IF(CJ41&gt;CI41,999,IF(CI41=0,0,CJ41/CI41*100))</f>
        <v>100</v>
      </c>
      <c r="CL41" s="35" t="s">
        <v>374</v>
      </c>
      <c r="CM41" s="12">
        <v>0</v>
      </c>
      <c r="CN41" s="12">
        <v>0</v>
      </c>
      <c r="CO41" s="13">
        <f>IF(CN41&gt;CM41,999,IF(CM41=0,0,CN41/CM41*100))</f>
        <v>0</v>
      </c>
      <c r="CP41" s="12">
        <v>15</v>
      </c>
      <c r="CQ41" s="12">
        <v>15</v>
      </c>
      <c r="CR41" s="13">
        <f>IF(CQ41&gt;CP41,999,IF(CP41=0,0,CQ41/CP41*100))</f>
        <v>100</v>
      </c>
      <c r="CS41" s="12">
        <v>0</v>
      </c>
      <c r="CT41" s="12">
        <v>0</v>
      </c>
      <c r="CU41" s="13">
        <f>IF(CT41&gt;CS41,999,IF(CS41=0,0,CT41/CS41*100))</f>
        <v>0</v>
      </c>
      <c r="CV41" s="12">
        <v>0</v>
      </c>
      <c r="CW41" s="12">
        <v>0</v>
      </c>
      <c r="CX41" s="13">
        <f>IF(CW41&gt;CV41,999,IF(CV41=0,0,CW41/CV41*100))</f>
        <v>0</v>
      </c>
      <c r="CY41" s="12">
        <v>27</v>
      </c>
      <c r="CZ41" s="12">
        <v>27</v>
      </c>
      <c r="DA41" s="13">
        <f>IF(CZ41&gt;CY41,999,IF(CY41=0,0,CZ41/CY41*100))</f>
        <v>100</v>
      </c>
      <c r="DB41" s="12">
        <v>2</v>
      </c>
      <c r="DC41" s="12">
        <v>2</v>
      </c>
      <c r="DD41" s="13">
        <f>IF(DC41&gt;DB41,999,IF(DB41=0,0,DC41/DB41*100))</f>
        <v>100</v>
      </c>
      <c r="DE41" s="12">
        <v>0</v>
      </c>
      <c r="DF41" s="12">
        <v>0</v>
      </c>
      <c r="DG41" s="13">
        <f>IF(DF41&gt;DE41,999,IF(DE41=0,0,DF41/DE41*100))</f>
        <v>0</v>
      </c>
      <c r="DH41" s="35" t="s">
        <v>374</v>
      </c>
      <c r="DI41" s="12">
        <v>2</v>
      </c>
      <c r="DJ41" s="12">
        <v>2</v>
      </c>
      <c r="DK41" s="13">
        <f>IF(DJ41&gt;DI41,999,IF(DI41=0,0,DJ41/DI41*100))</f>
        <v>100</v>
      </c>
      <c r="DL41" s="12">
        <v>42</v>
      </c>
      <c r="DM41" s="12">
        <v>42</v>
      </c>
      <c r="DN41" s="13">
        <f>IF(DM41&gt;DL41,999,IF(DL41=0,0,DM41/DL41*100))</f>
        <v>100</v>
      </c>
      <c r="DO41" s="12">
        <v>44</v>
      </c>
      <c r="DP41" s="12">
        <v>43</v>
      </c>
      <c r="DQ41" s="13">
        <f>IF(DP41&gt;DO41,999,IF(DO41=0,0,DP41/DO41*100))</f>
        <v>97.72727272727273</v>
      </c>
      <c r="DR41" s="12">
        <v>0</v>
      </c>
      <c r="DS41" s="12">
        <v>0</v>
      </c>
      <c r="DT41" s="13">
        <f>IF(DS41&gt;DR41,999,IF(DR41=0,0,DS41/DR41*100))</f>
        <v>0</v>
      </c>
      <c r="DU41" s="12">
        <v>0</v>
      </c>
      <c r="DV41" s="12">
        <v>0</v>
      </c>
      <c r="DW41" s="13">
        <f>IF(DV41&gt;DU41,999,IF(DU41=0,0,DV41/DU41*100))</f>
        <v>0</v>
      </c>
      <c r="DX41" s="12">
        <v>4</v>
      </c>
      <c r="DY41" s="12">
        <v>4</v>
      </c>
      <c r="DZ41" s="13">
        <f>IF(DY41&gt;DX41,999,IF(DX41=0,0,DY41/DX41*100))</f>
        <v>100</v>
      </c>
      <c r="EA41" s="12">
        <v>0</v>
      </c>
      <c r="EB41" s="12">
        <v>0</v>
      </c>
      <c r="EC41" s="13">
        <f>IF(EB41&gt;EA41,999,IF(EA41=0,0,EB41/EA41*100))</f>
        <v>0</v>
      </c>
      <c r="ED41" s="35" t="s">
        <v>374</v>
      </c>
      <c r="EE41" s="12">
        <v>0</v>
      </c>
      <c r="EF41" s="12">
        <v>0</v>
      </c>
      <c r="EG41" s="13">
        <f>IF(EF41&gt;EE41,999,IF(EE41=0,0,EF41/EE41*100))</f>
        <v>0</v>
      </c>
      <c r="EH41" s="12">
        <v>0</v>
      </c>
      <c r="EI41" s="12">
        <v>0</v>
      </c>
      <c r="EJ41" s="13">
        <f>IF(EI41&gt;EH41,999,IF(EH41=0,0,EI41/EH41*100))</f>
        <v>0</v>
      </c>
      <c r="EK41" s="12">
        <v>0</v>
      </c>
      <c r="EL41" s="12">
        <v>0</v>
      </c>
      <c r="EM41" s="13">
        <f>IF(EL41&gt;EK41,999,IF(EK41=0,0,EL41/EK41*100))</f>
        <v>0</v>
      </c>
      <c r="EN41" s="12">
        <v>0</v>
      </c>
      <c r="EO41" s="12">
        <v>0</v>
      </c>
      <c r="EP41" s="13">
        <f>IF(EO41&gt;EN41,999,IF(EN41=0,0,EO41/EN41*100))</f>
        <v>0</v>
      </c>
      <c r="EQ41" s="12">
        <v>0</v>
      </c>
      <c r="ER41" s="12">
        <v>0</v>
      </c>
      <c r="ES41" s="13">
        <f>IF(ER41&gt;EQ41,999,IF(EQ41=0,0,ER41/EQ41*100))</f>
        <v>0</v>
      </c>
      <c r="ET41" s="12">
        <v>10</v>
      </c>
      <c r="EU41" s="12">
        <v>10</v>
      </c>
      <c r="EV41" s="13">
        <f>IF(EU41&gt;ET41,999,IF(ET41=0,0,EU41/ET41*100))</f>
        <v>100</v>
      </c>
      <c r="EW41" s="12">
        <v>0</v>
      </c>
      <c r="EX41" s="12">
        <v>0</v>
      </c>
      <c r="EY41" s="13">
        <f>IF(EX41&gt;EW41,999,IF(EW41=0,0,EX41/EW41*100))</f>
        <v>0</v>
      </c>
    </row>
    <row r="42" spans="1:155" ht="11.25" customHeight="1">
      <c r="A42" s="35" t="s">
        <v>122</v>
      </c>
      <c r="B42" s="12">
        <v>421</v>
      </c>
      <c r="C42" s="12">
        <f t="shared" si="49"/>
        <v>197</v>
      </c>
      <c r="D42" s="12">
        <f t="shared" si="50"/>
        <v>196</v>
      </c>
      <c r="E42" s="13">
        <f t="shared" si="0"/>
        <v>99.49238578680203</v>
      </c>
      <c r="F42" s="12">
        <f t="shared" si="51"/>
        <v>127</v>
      </c>
      <c r="G42" s="12">
        <f t="shared" si="52"/>
        <v>127</v>
      </c>
      <c r="H42" s="13">
        <f t="shared" si="1"/>
        <v>100</v>
      </c>
      <c r="I42" s="12">
        <v>2</v>
      </c>
      <c r="J42" s="12">
        <v>2</v>
      </c>
      <c r="K42" s="13">
        <f t="shared" si="2"/>
        <v>100</v>
      </c>
      <c r="L42" s="12">
        <v>0</v>
      </c>
      <c r="M42" s="12">
        <v>0</v>
      </c>
      <c r="N42" s="13">
        <f t="shared" si="3"/>
        <v>0</v>
      </c>
      <c r="O42" s="12">
        <v>0</v>
      </c>
      <c r="P42" s="12">
        <v>0</v>
      </c>
      <c r="Q42" s="13">
        <f t="shared" si="4"/>
        <v>0</v>
      </c>
      <c r="R42" s="12">
        <v>0</v>
      </c>
      <c r="S42" s="12">
        <v>0</v>
      </c>
      <c r="T42" s="13">
        <f t="shared" si="5"/>
        <v>0</v>
      </c>
      <c r="U42" s="12">
        <v>6</v>
      </c>
      <c r="V42" s="12">
        <v>6</v>
      </c>
      <c r="W42" s="13">
        <f t="shared" si="6"/>
        <v>100</v>
      </c>
      <c r="X42" s="35" t="s">
        <v>122</v>
      </c>
      <c r="Y42" s="12">
        <v>8</v>
      </c>
      <c r="Z42" s="12">
        <v>8</v>
      </c>
      <c r="AA42" s="13">
        <f t="shared" si="7"/>
        <v>100</v>
      </c>
      <c r="AB42" s="12">
        <v>0</v>
      </c>
      <c r="AC42" s="12">
        <v>0</v>
      </c>
      <c r="AD42" s="13">
        <f t="shared" si="8"/>
        <v>0</v>
      </c>
      <c r="AE42" s="12">
        <v>4</v>
      </c>
      <c r="AF42" s="12">
        <v>4</v>
      </c>
      <c r="AG42" s="13">
        <f t="shared" si="9"/>
        <v>100</v>
      </c>
      <c r="AH42" s="12">
        <v>2</v>
      </c>
      <c r="AI42" s="12">
        <v>2</v>
      </c>
      <c r="AJ42" s="13">
        <f t="shared" si="10"/>
        <v>100</v>
      </c>
      <c r="AK42" s="12">
        <v>2</v>
      </c>
      <c r="AL42" s="12">
        <v>2</v>
      </c>
      <c r="AM42" s="13">
        <f t="shared" si="11"/>
        <v>100</v>
      </c>
      <c r="AN42" s="12">
        <v>1</v>
      </c>
      <c r="AO42" s="12">
        <v>1</v>
      </c>
      <c r="AP42" s="13">
        <f t="shared" si="12"/>
        <v>100</v>
      </c>
      <c r="AQ42" s="12">
        <v>0</v>
      </c>
      <c r="AR42" s="12">
        <v>0</v>
      </c>
      <c r="AS42" s="13">
        <f t="shared" si="13"/>
        <v>0</v>
      </c>
      <c r="AT42" s="35" t="s">
        <v>122</v>
      </c>
      <c r="AU42" s="12">
        <v>0</v>
      </c>
      <c r="AV42" s="12">
        <v>0</v>
      </c>
      <c r="AW42" s="13">
        <f t="shared" si="14"/>
        <v>0</v>
      </c>
      <c r="AX42" s="12">
        <v>6</v>
      </c>
      <c r="AY42" s="12">
        <v>6</v>
      </c>
      <c r="AZ42" s="13">
        <f t="shared" si="15"/>
        <v>100</v>
      </c>
      <c r="BA42" s="12">
        <v>4</v>
      </c>
      <c r="BB42" s="12">
        <v>4</v>
      </c>
      <c r="BC42" s="13">
        <f t="shared" si="16"/>
        <v>100</v>
      </c>
      <c r="BD42" s="12">
        <v>0</v>
      </c>
      <c r="BE42" s="12">
        <v>0</v>
      </c>
      <c r="BF42" s="13">
        <f t="shared" si="17"/>
        <v>0</v>
      </c>
      <c r="BG42" s="12">
        <v>0</v>
      </c>
      <c r="BH42" s="12">
        <v>0</v>
      </c>
      <c r="BI42" s="13">
        <f t="shared" si="18"/>
        <v>0</v>
      </c>
      <c r="BJ42" s="12">
        <v>0</v>
      </c>
      <c r="BK42" s="12">
        <v>0</v>
      </c>
      <c r="BL42" s="13">
        <f t="shared" si="19"/>
        <v>0</v>
      </c>
      <c r="BM42" s="12">
        <v>0</v>
      </c>
      <c r="BN42" s="12">
        <v>0</v>
      </c>
      <c r="BO42" s="13">
        <f t="shared" si="20"/>
        <v>0</v>
      </c>
      <c r="BP42" s="35" t="s">
        <v>122</v>
      </c>
      <c r="BQ42" s="12">
        <v>0</v>
      </c>
      <c r="BR42" s="12">
        <v>0</v>
      </c>
      <c r="BS42" s="13">
        <f t="shared" si="21"/>
        <v>0</v>
      </c>
      <c r="BT42" s="12">
        <v>0</v>
      </c>
      <c r="BU42" s="12">
        <v>0</v>
      </c>
      <c r="BV42" s="13">
        <f t="shared" si="22"/>
        <v>0</v>
      </c>
      <c r="BW42" s="12">
        <v>6</v>
      </c>
      <c r="BX42" s="12">
        <v>6</v>
      </c>
      <c r="BY42" s="13">
        <f t="shared" si="23"/>
        <v>100</v>
      </c>
      <c r="BZ42" s="12">
        <v>46</v>
      </c>
      <c r="CA42" s="12">
        <v>46</v>
      </c>
      <c r="CB42" s="13">
        <f t="shared" si="24"/>
        <v>100</v>
      </c>
      <c r="CC42" s="12">
        <v>1</v>
      </c>
      <c r="CD42" s="12">
        <v>1</v>
      </c>
      <c r="CE42" s="13">
        <f t="shared" si="25"/>
        <v>100</v>
      </c>
      <c r="CF42" s="12">
        <v>0</v>
      </c>
      <c r="CG42" s="12">
        <v>0</v>
      </c>
      <c r="CH42" s="13">
        <f t="shared" si="26"/>
        <v>0</v>
      </c>
      <c r="CI42" s="12">
        <v>0</v>
      </c>
      <c r="CJ42" s="12">
        <v>0</v>
      </c>
      <c r="CK42" s="13">
        <f t="shared" si="27"/>
        <v>0</v>
      </c>
      <c r="CL42" s="35" t="s">
        <v>122</v>
      </c>
      <c r="CM42" s="12">
        <v>1</v>
      </c>
      <c r="CN42" s="12">
        <v>1</v>
      </c>
      <c r="CO42" s="13">
        <f t="shared" si="28"/>
        <v>100</v>
      </c>
      <c r="CP42" s="12">
        <v>38</v>
      </c>
      <c r="CQ42" s="12">
        <v>38</v>
      </c>
      <c r="CR42" s="13">
        <f t="shared" si="29"/>
        <v>100</v>
      </c>
      <c r="CS42" s="12">
        <v>0</v>
      </c>
      <c r="CT42" s="12">
        <v>0</v>
      </c>
      <c r="CU42" s="13">
        <f t="shared" si="30"/>
        <v>0</v>
      </c>
      <c r="CV42" s="12">
        <v>0</v>
      </c>
      <c r="CW42" s="12">
        <v>0</v>
      </c>
      <c r="CX42" s="13">
        <f t="shared" si="31"/>
        <v>0</v>
      </c>
      <c r="CY42" s="12">
        <v>26</v>
      </c>
      <c r="CZ42" s="12">
        <v>26</v>
      </c>
      <c r="DA42" s="13">
        <f t="shared" si="32"/>
        <v>100</v>
      </c>
      <c r="DB42" s="12">
        <v>0</v>
      </c>
      <c r="DC42" s="12">
        <v>0</v>
      </c>
      <c r="DD42" s="13">
        <f t="shared" si="33"/>
        <v>0</v>
      </c>
      <c r="DE42" s="12">
        <v>0</v>
      </c>
      <c r="DF42" s="12">
        <v>0</v>
      </c>
      <c r="DG42" s="13">
        <f t="shared" si="34"/>
        <v>0</v>
      </c>
      <c r="DH42" s="35" t="s">
        <v>122</v>
      </c>
      <c r="DI42" s="12">
        <v>0</v>
      </c>
      <c r="DJ42" s="12">
        <v>0</v>
      </c>
      <c r="DK42" s="13">
        <f t="shared" si="35"/>
        <v>0</v>
      </c>
      <c r="DL42" s="12">
        <v>30</v>
      </c>
      <c r="DM42" s="12">
        <v>29</v>
      </c>
      <c r="DN42" s="13">
        <f t="shared" si="36"/>
        <v>96.66666666666667</v>
      </c>
      <c r="DO42" s="12">
        <v>8</v>
      </c>
      <c r="DP42" s="12">
        <v>8</v>
      </c>
      <c r="DQ42" s="13">
        <f t="shared" si="37"/>
        <v>100</v>
      </c>
      <c r="DR42" s="12">
        <v>0</v>
      </c>
      <c r="DS42" s="12">
        <v>0</v>
      </c>
      <c r="DT42" s="13">
        <f t="shared" si="38"/>
        <v>0</v>
      </c>
      <c r="DU42" s="12">
        <v>0</v>
      </c>
      <c r="DV42" s="12">
        <v>0</v>
      </c>
      <c r="DW42" s="13">
        <f t="shared" si="39"/>
        <v>0</v>
      </c>
      <c r="DX42" s="12">
        <v>0</v>
      </c>
      <c r="DY42" s="12">
        <v>0</v>
      </c>
      <c r="DZ42" s="13">
        <f t="shared" si="40"/>
        <v>0</v>
      </c>
      <c r="EA42" s="12">
        <v>0</v>
      </c>
      <c r="EB42" s="12">
        <v>0</v>
      </c>
      <c r="EC42" s="13">
        <f t="shared" si="41"/>
        <v>0</v>
      </c>
      <c r="ED42" s="35" t="s">
        <v>122</v>
      </c>
      <c r="EE42" s="12">
        <v>0</v>
      </c>
      <c r="EF42" s="12">
        <v>0</v>
      </c>
      <c r="EG42" s="13">
        <f t="shared" si="42"/>
        <v>0</v>
      </c>
      <c r="EH42" s="12">
        <v>0</v>
      </c>
      <c r="EI42" s="12">
        <v>0</v>
      </c>
      <c r="EJ42" s="13">
        <f t="shared" si="43"/>
        <v>0</v>
      </c>
      <c r="EK42" s="12">
        <v>0</v>
      </c>
      <c r="EL42" s="12">
        <v>0</v>
      </c>
      <c r="EM42" s="13">
        <f t="shared" si="44"/>
        <v>0</v>
      </c>
      <c r="EN42" s="12">
        <v>1</v>
      </c>
      <c r="EO42" s="12">
        <v>1</v>
      </c>
      <c r="EP42" s="13">
        <f t="shared" si="45"/>
        <v>100</v>
      </c>
      <c r="EQ42" s="12">
        <v>0</v>
      </c>
      <c r="ER42" s="12">
        <v>0</v>
      </c>
      <c r="ES42" s="13">
        <f t="shared" si="46"/>
        <v>0</v>
      </c>
      <c r="ET42" s="12">
        <v>5</v>
      </c>
      <c r="EU42" s="12">
        <v>5</v>
      </c>
      <c r="EV42" s="13">
        <f t="shared" si="47"/>
        <v>100</v>
      </c>
      <c r="EW42" s="12">
        <v>0</v>
      </c>
      <c r="EX42" s="12">
        <v>0</v>
      </c>
      <c r="EY42" s="13">
        <f t="shared" si="48"/>
        <v>0</v>
      </c>
    </row>
    <row r="43" spans="1:155" ht="11.25" customHeight="1">
      <c r="A43" s="35" t="s">
        <v>472</v>
      </c>
      <c r="B43" s="12">
        <v>38</v>
      </c>
      <c r="C43" s="12">
        <f aca="true" t="shared" si="55" ref="C43:D47">SUM(F43,CV43+CY43+DB43+DE43+DI43+DL43+DO43+DR43+DU43+DX43+EA43+EE43+EH43+EK43+EN43+EQ43+ET43+EW43)</f>
        <v>30</v>
      </c>
      <c r="D43" s="12">
        <f t="shared" si="55"/>
        <v>30</v>
      </c>
      <c r="E43" s="13">
        <f>IF(D43&gt;C43,999,IF(C43=0,0,D43/C43*100))</f>
        <v>100</v>
      </c>
      <c r="F43" s="12">
        <f aca="true" t="shared" si="56" ref="F43:G47">SUM(I43+L43+O43+R43+U43+Y43+AB43+AE43+AH43+AK43+AN43+AQ43+AU43+AX43+BA43+BD43+BG43+BJ43+BM43+BQ43+BT43+BW43+BZ43+CC43+CF43+CI43+CM43+CP43+CS43)</f>
        <v>21</v>
      </c>
      <c r="G43" s="12">
        <f t="shared" si="56"/>
        <v>21</v>
      </c>
      <c r="H43" s="13">
        <f>IF(G43&gt;F43,999,IF(F43=0,0,G43/F43*100))</f>
        <v>100</v>
      </c>
      <c r="I43" s="12">
        <v>0</v>
      </c>
      <c r="J43" s="12">
        <v>0</v>
      </c>
      <c r="K43" s="13">
        <f>IF(J43&gt;I43,999,IF(I43=0,0,J43/I43*100))</f>
        <v>0</v>
      </c>
      <c r="L43" s="12">
        <v>0</v>
      </c>
      <c r="M43" s="12">
        <v>0</v>
      </c>
      <c r="N43" s="13">
        <f>IF(M43&gt;L43,999,IF(L43=0,0,M43/L43*100))</f>
        <v>0</v>
      </c>
      <c r="O43" s="12">
        <v>0</v>
      </c>
      <c r="P43" s="12">
        <v>0</v>
      </c>
      <c r="Q43" s="13">
        <f>IF(P43&gt;O43,999,IF(O43=0,0,P43/O43*100))</f>
        <v>0</v>
      </c>
      <c r="R43" s="12">
        <v>0</v>
      </c>
      <c r="S43" s="12">
        <v>0</v>
      </c>
      <c r="T43" s="13">
        <f>IF(S43&gt;R43,999,IF(R43=0,0,S43/R43*100))</f>
        <v>0</v>
      </c>
      <c r="U43" s="12">
        <v>2</v>
      </c>
      <c r="V43" s="12">
        <v>2</v>
      </c>
      <c r="W43" s="13">
        <f>IF(V43&gt;U43,999,IF(U43=0,0,V43/U43*100))</f>
        <v>100</v>
      </c>
      <c r="X43" s="35" t="s">
        <v>472</v>
      </c>
      <c r="Y43" s="12">
        <v>0</v>
      </c>
      <c r="Z43" s="12">
        <v>0</v>
      </c>
      <c r="AA43" s="13">
        <f>IF(Z43&gt;Y43,999,IF(Y43=0,0,Z43/Y43*100))</f>
        <v>0</v>
      </c>
      <c r="AB43" s="12">
        <v>1</v>
      </c>
      <c r="AC43" s="12">
        <v>1</v>
      </c>
      <c r="AD43" s="13">
        <f>IF(AC43&gt;AB43,999,IF(AB43=0,0,AC43/AB43*100))</f>
        <v>100</v>
      </c>
      <c r="AE43" s="12">
        <v>0</v>
      </c>
      <c r="AF43" s="12">
        <v>0</v>
      </c>
      <c r="AG43" s="13">
        <f>IF(AF43&gt;AE43,999,IF(AE43=0,0,AF43/AE43*100))</f>
        <v>0</v>
      </c>
      <c r="AH43" s="12">
        <v>0</v>
      </c>
      <c r="AI43" s="12">
        <v>0</v>
      </c>
      <c r="AJ43" s="13">
        <f>IF(AI43&gt;AH43,999,IF(AH43=0,0,AI43/AH43*100))</f>
        <v>0</v>
      </c>
      <c r="AK43" s="12">
        <v>5</v>
      </c>
      <c r="AL43" s="12">
        <v>5</v>
      </c>
      <c r="AM43" s="13">
        <f>IF(AL43&gt;AK43,999,IF(AK43=0,0,AL43/AK43*100))</f>
        <v>100</v>
      </c>
      <c r="AN43" s="12">
        <v>0</v>
      </c>
      <c r="AO43" s="12">
        <v>0</v>
      </c>
      <c r="AP43" s="13">
        <f>IF(AO43&gt;AN43,999,IF(AN43=0,0,AO43/AN43*100))</f>
        <v>0</v>
      </c>
      <c r="AQ43" s="12">
        <v>0</v>
      </c>
      <c r="AR43" s="12">
        <v>0</v>
      </c>
      <c r="AS43" s="13">
        <f>IF(AR43&gt;AQ43,999,IF(AQ43=0,0,AR43/AQ43*100))</f>
        <v>0</v>
      </c>
      <c r="AT43" s="35" t="s">
        <v>472</v>
      </c>
      <c r="AU43" s="12">
        <v>0</v>
      </c>
      <c r="AV43" s="12">
        <v>0</v>
      </c>
      <c r="AW43" s="13">
        <f>IF(AV43&gt;AU43,999,IF(AU43=0,0,AV43/AU43*100))</f>
        <v>0</v>
      </c>
      <c r="AX43" s="12">
        <v>1</v>
      </c>
      <c r="AY43" s="12">
        <v>1</v>
      </c>
      <c r="AZ43" s="13">
        <f>IF(AY43&gt;AX43,999,IF(AX43=0,0,AY43/AX43*100))</f>
        <v>100</v>
      </c>
      <c r="BA43" s="12">
        <v>2</v>
      </c>
      <c r="BB43" s="12">
        <v>2</v>
      </c>
      <c r="BC43" s="13">
        <f>IF(BB43&gt;BA43,999,IF(BA43=0,0,BB43/BA43*100))</f>
        <v>100</v>
      </c>
      <c r="BD43" s="12">
        <v>0</v>
      </c>
      <c r="BE43" s="12">
        <v>0</v>
      </c>
      <c r="BF43" s="13">
        <f>IF(BE43&gt;BD43,999,IF(BD43=0,0,BE43/BD43*100))</f>
        <v>0</v>
      </c>
      <c r="BG43" s="12">
        <v>0</v>
      </c>
      <c r="BH43" s="12">
        <v>0</v>
      </c>
      <c r="BI43" s="13">
        <f>IF(BH43&gt;BG43,999,IF(BG43=0,0,BH43/BG43*100))</f>
        <v>0</v>
      </c>
      <c r="BJ43" s="12">
        <v>0</v>
      </c>
      <c r="BK43" s="12">
        <v>0</v>
      </c>
      <c r="BL43" s="13">
        <f>IF(BK43&gt;BJ43,999,IF(BJ43=0,0,BK43/BJ43*100))</f>
        <v>0</v>
      </c>
      <c r="BM43" s="12">
        <v>0</v>
      </c>
      <c r="BN43" s="12">
        <v>0</v>
      </c>
      <c r="BO43" s="13">
        <f>IF(BN43&gt;BM43,999,IF(BM43=0,0,BN43/BM43*100))</f>
        <v>0</v>
      </c>
      <c r="BP43" s="35" t="s">
        <v>472</v>
      </c>
      <c r="BQ43" s="12">
        <v>0</v>
      </c>
      <c r="BR43" s="12">
        <v>0</v>
      </c>
      <c r="BS43" s="13">
        <f>IF(BR43&gt;BQ43,999,IF(BQ43=0,0,BR43/BQ43*100))</f>
        <v>0</v>
      </c>
      <c r="BT43" s="12">
        <v>0</v>
      </c>
      <c r="BU43" s="12">
        <v>0</v>
      </c>
      <c r="BV43" s="13">
        <f>IF(BU43&gt;BT43,999,IF(BT43=0,0,BU43/BT43*100))</f>
        <v>0</v>
      </c>
      <c r="BW43" s="12">
        <v>1</v>
      </c>
      <c r="BX43" s="12">
        <v>1</v>
      </c>
      <c r="BY43" s="13">
        <f>IF(BX43&gt;BW43,999,IF(BW43=0,0,BX43/BW43*100))</f>
        <v>100</v>
      </c>
      <c r="BZ43" s="12">
        <v>9</v>
      </c>
      <c r="CA43" s="12">
        <v>9</v>
      </c>
      <c r="CB43" s="13">
        <f>IF(CA43&gt;BZ43,999,IF(BZ43=0,0,CA43/BZ43*100))</f>
        <v>100</v>
      </c>
      <c r="CC43" s="12">
        <v>0</v>
      </c>
      <c r="CD43" s="12">
        <v>0</v>
      </c>
      <c r="CE43" s="13">
        <f>IF(CD43&gt;CC43,999,IF(CC43=0,0,CD43/CC43*100))</f>
        <v>0</v>
      </c>
      <c r="CF43" s="12">
        <v>0</v>
      </c>
      <c r="CG43" s="12">
        <v>0</v>
      </c>
      <c r="CH43" s="13">
        <f>IF(CG43&gt;CF43,999,IF(CF43=0,0,CG43/CF43*100))</f>
        <v>0</v>
      </c>
      <c r="CI43" s="12">
        <v>0</v>
      </c>
      <c r="CJ43" s="12">
        <v>0</v>
      </c>
      <c r="CK43" s="13">
        <f>IF(CJ43&gt;CI43,999,IF(CI43=0,0,CJ43/CI43*100))</f>
        <v>0</v>
      </c>
      <c r="CL43" s="35" t="s">
        <v>472</v>
      </c>
      <c r="CM43" s="12">
        <v>0</v>
      </c>
      <c r="CN43" s="12">
        <v>0</v>
      </c>
      <c r="CO43" s="13">
        <f>IF(CN43&gt;CM43,999,IF(CM43=0,0,CN43/CM43*100))</f>
        <v>0</v>
      </c>
      <c r="CP43" s="12">
        <v>0</v>
      </c>
      <c r="CQ43" s="12">
        <v>0</v>
      </c>
      <c r="CR43" s="13">
        <f>IF(CQ43&gt;CP43,999,IF(CP43=0,0,CQ43/CP43*100))</f>
        <v>0</v>
      </c>
      <c r="CS43" s="12">
        <v>0</v>
      </c>
      <c r="CT43" s="12">
        <v>0</v>
      </c>
      <c r="CU43" s="13">
        <f>IF(CT43&gt;CS43,999,IF(CS43=0,0,CT43/CS43*100))</f>
        <v>0</v>
      </c>
      <c r="CV43" s="12">
        <v>0</v>
      </c>
      <c r="CW43" s="12">
        <v>0</v>
      </c>
      <c r="CX43" s="13">
        <f>IF(CW43&gt;CV43,999,IF(CV43=0,0,CW43/CV43*100))</f>
        <v>0</v>
      </c>
      <c r="CY43" s="12">
        <v>0</v>
      </c>
      <c r="CZ43" s="12">
        <v>0</v>
      </c>
      <c r="DA43" s="13">
        <f>IF(CZ43&gt;CY43,999,IF(CY43=0,0,CZ43/CY43*100))</f>
        <v>0</v>
      </c>
      <c r="DB43" s="12">
        <v>0</v>
      </c>
      <c r="DC43" s="12">
        <v>0</v>
      </c>
      <c r="DD43" s="13">
        <f>IF(DC43&gt;DB43,999,IF(DB43=0,0,DC43/DB43*100))</f>
        <v>0</v>
      </c>
      <c r="DE43" s="12">
        <v>0</v>
      </c>
      <c r="DF43" s="12">
        <v>0</v>
      </c>
      <c r="DG43" s="13">
        <f>IF(DF43&gt;DE43,999,IF(DE43=0,0,DF43/DE43*100))</f>
        <v>0</v>
      </c>
      <c r="DH43" s="35" t="s">
        <v>472</v>
      </c>
      <c r="DI43" s="12">
        <v>0</v>
      </c>
      <c r="DJ43" s="12">
        <v>0</v>
      </c>
      <c r="DK43" s="13">
        <f>IF(DJ43&gt;DI43,999,IF(DI43=0,0,DJ43/DI43*100))</f>
        <v>0</v>
      </c>
      <c r="DL43" s="12">
        <v>2</v>
      </c>
      <c r="DM43" s="12">
        <v>2</v>
      </c>
      <c r="DN43" s="13">
        <f>IF(DM43&gt;DL43,999,IF(DL43=0,0,DM43/DL43*100))</f>
        <v>100</v>
      </c>
      <c r="DO43" s="12">
        <v>4</v>
      </c>
      <c r="DP43" s="12">
        <v>4</v>
      </c>
      <c r="DQ43" s="13">
        <f>IF(DP43&gt;DO43,999,IF(DO43=0,0,DP43/DO43*100))</f>
        <v>100</v>
      </c>
      <c r="DR43" s="12">
        <v>0</v>
      </c>
      <c r="DS43" s="12">
        <v>0</v>
      </c>
      <c r="DT43" s="13">
        <f>IF(DS43&gt;DR43,999,IF(DR43=0,0,DS43/DR43*100))</f>
        <v>0</v>
      </c>
      <c r="DU43" s="12">
        <v>0</v>
      </c>
      <c r="DV43" s="12">
        <v>0</v>
      </c>
      <c r="DW43" s="13">
        <f>IF(DV43&gt;DU43,999,IF(DU43=0,0,DV43/DU43*100))</f>
        <v>0</v>
      </c>
      <c r="DX43" s="12">
        <v>0</v>
      </c>
      <c r="DY43" s="12">
        <v>0</v>
      </c>
      <c r="DZ43" s="13">
        <f>IF(DY43&gt;DX43,999,IF(DX43=0,0,DY43/DX43*100))</f>
        <v>0</v>
      </c>
      <c r="EA43" s="12">
        <v>0</v>
      </c>
      <c r="EB43" s="12">
        <v>0</v>
      </c>
      <c r="EC43" s="13">
        <f>IF(EB43&gt;EA43,999,IF(EA43=0,0,EB43/EA43*100))</f>
        <v>0</v>
      </c>
      <c r="ED43" s="35" t="s">
        <v>472</v>
      </c>
      <c r="EE43" s="12">
        <v>0</v>
      </c>
      <c r="EF43" s="12">
        <v>0</v>
      </c>
      <c r="EG43" s="13">
        <f>IF(EF43&gt;EE43,999,IF(EE43=0,0,EF43/EE43*100))</f>
        <v>0</v>
      </c>
      <c r="EH43" s="12">
        <v>0</v>
      </c>
      <c r="EI43" s="12">
        <v>0</v>
      </c>
      <c r="EJ43" s="13">
        <f>IF(EI43&gt;EH43,999,IF(EH43=0,0,EI43/EH43*100))</f>
        <v>0</v>
      </c>
      <c r="EK43" s="12">
        <v>0</v>
      </c>
      <c r="EL43" s="12">
        <v>0</v>
      </c>
      <c r="EM43" s="13">
        <f>IF(EL43&gt;EK43,999,IF(EK43=0,0,EL43/EK43*100))</f>
        <v>0</v>
      </c>
      <c r="EN43" s="12">
        <v>0</v>
      </c>
      <c r="EO43" s="12">
        <v>0</v>
      </c>
      <c r="EP43" s="13">
        <f>IF(EO43&gt;EN43,999,IF(EN43=0,0,EO43/EN43*100))</f>
        <v>0</v>
      </c>
      <c r="EQ43" s="12">
        <v>0</v>
      </c>
      <c r="ER43" s="12">
        <v>0</v>
      </c>
      <c r="ES43" s="13">
        <f>IF(ER43&gt;EQ43,999,IF(EQ43=0,0,ER43/EQ43*100))</f>
        <v>0</v>
      </c>
      <c r="ET43" s="12">
        <v>3</v>
      </c>
      <c r="EU43" s="12">
        <v>3</v>
      </c>
      <c r="EV43" s="13">
        <f>IF(EU43&gt;ET43,999,IF(ET43=0,0,EU43/ET43*100))</f>
        <v>100</v>
      </c>
      <c r="EW43" s="12">
        <v>0</v>
      </c>
      <c r="EX43" s="12">
        <v>0</v>
      </c>
      <c r="EY43" s="13">
        <f>IF(EX43&gt;EW43,999,IF(EW43=0,0,EX43/EW43*100))</f>
        <v>0</v>
      </c>
    </row>
    <row r="44" spans="1:155" ht="11.25" customHeight="1">
      <c r="A44" s="35" t="s">
        <v>123</v>
      </c>
      <c r="B44" s="12">
        <v>8</v>
      </c>
      <c r="C44" s="12">
        <f t="shared" si="55"/>
        <v>6</v>
      </c>
      <c r="D44" s="12">
        <f t="shared" si="55"/>
        <v>6</v>
      </c>
      <c r="E44" s="13">
        <f>IF(D44&gt;C44,999,IF(C44=0,0,D44/C44*100))</f>
        <v>100</v>
      </c>
      <c r="F44" s="12">
        <f t="shared" si="56"/>
        <v>3</v>
      </c>
      <c r="G44" s="12">
        <f t="shared" si="56"/>
        <v>3</v>
      </c>
      <c r="H44" s="13">
        <f>IF(G44&gt;F44,999,IF(F44=0,0,G44/F44*100))</f>
        <v>100</v>
      </c>
      <c r="I44" s="12">
        <v>0</v>
      </c>
      <c r="J44" s="12">
        <v>0</v>
      </c>
      <c r="K44" s="13">
        <f>IF(J44&gt;I44,999,IF(I44=0,0,J44/I44*100))</f>
        <v>0</v>
      </c>
      <c r="L44" s="12">
        <v>0</v>
      </c>
      <c r="M44" s="12">
        <v>0</v>
      </c>
      <c r="N44" s="13">
        <f>IF(M44&gt;L44,999,IF(L44=0,0,M44/L44*100))</f>
        <v>0</v>
      </c>
      <c r="O44" s="12">
        <v>0</v>
      </c>
      <c r="P44" s="12">
        <v>0</v>
      </c>
      <c r="Q44" s="13">
        <f>IF(P44&gt;O44,999,IF(O44=0,0,P44/O44*100))</f>
        <v>0</v>
      </c>
      <c r="R44" s="12">
        <v>0</v>
      </c>
      <c r="S44" s="12">
        <v>0</v>
      </c>
      <c r="T44" s="13">
        <f>IF(S44&gt;R44,999,IF(R44=0,0,S44/R44*100))</f>
        <v>0</v>
      </c>
      <c r="U44" s="12">
        <v>0</v>
      </c>
      <c r="V44" s="12">
        <v>0</v>
      </c>
      <c r="W44" s="13">
        <f>IF(V44&gt;U44,999,IF(U44=0,0,V44/U44*100))</f>
        <v>0</v>
      </c>
      <c r="X44" s="35" t="s">
        <v>123</v>
      </c>
      <c r="Y44" s="12">
        <v>0</v>
      </c>
      <c r="Z44" s="12">
        <v>0</v>
      </c>
      <c r="AA44" s="13">
        <f>IF(Z44&gt;Y44,999,IF(Y44=0,0,Z44/Y44*100))</f>
        <v>0</v>
      </c>
      <c r="AB44" s="12">
        <v>0</v>
      </c>
      <c r="AC44" s="12">
        <v>0</v>
      </c>
      <c r="AD44" s="13">
        <f>IF(AC44&gt;AB44,999,IF(AB44=0,0,AC44/AB44*100))</f>
        <v>0</v>
      </c>
      <c r="AE44" s="12">
        <v>0</v>
      </c>
      <c r="AF44" s="12">
        <v>0</v>
      </c>
      <c r="AG44" s="13">
        <f>IF(AF44&gt;AE44,999,IF(AE44=0,0,AF44/AE44*100))</f>
        <v>0</v>
      </c>
      <c r="AH44" s="12">
        <v>0</v>
      </c>
      <c r="AI44" s="12">
        <v>0</v>
      </c>
      <c r="AJ44" s="13">
        <f>IF(AI44&gt;AH44,999,IF(AH44=0,0,AI44/AH44*100))</f>
        <v>0</v>
      </c>
      <c r="AK44" s="12">
        <v>0</v>
      </c>
      <c r="AL44" s="12">
        <v>0</v>
      </c>
      <c r="AM44" s="13">
        <f>IF(AL44&gt;AK44,999,IF(AK44=0,0,AL44/AK44*100))</f>
        <v>0</v>
      </c>
      <c r="AN44" s="12">
        <v>0</v>
      </c>
      <c r="AO44" s="12">
        <v>0</v>
      </c>
      <c r="AP44" s="13">
        <f>IF(AO44&gt;AN44,999,IF(AN44=0,0,AO44/AN44*100))</f>
        <v>0</v>
      </c>
      <c r="AQ44" s="12">
        <v>0</v>
      </c>
      <c r="AR44" s="12">
        <v>0</v>
      </c>
      <c r="AS44" s="13">
        <f>IF(AR44&gt;AQ44,999,IF(AQ44=0,0,AR44/AQ44*100))</f>
        <v>0</v>
      </c>
      <c r="AT44" s="35" t="s">
        <v>123</v>
      </c>
      <c r="AU44" s="12">
        <v>0</v>
      </c>
      <c r="AV44" s="12">
        <v>0</v>
      </c>
      <c r="AW44" s="13">
        <f>IF(AV44&gt;AU44,999,IF(AU44=0,0,AV44/AU44*100))</f>
        <v>0</v>
      </c>
      <c r="AX44" s="12">
        <v>0</v>
      </c>
      <c r="AY44" s="12">
        <v>0</v>
      </c>
      <c r="AZ44" s="13">
        <f>IF(AY44&gt;AX44,999,IF(AX44=0,0,AY44/AX44*100))</f>
        <v>0</v>
      </c>
      <c r="BA44" s="12">
        <v>0</v>
      </c>
      <c r="BB44" s="12">
        <v>0</v>
      </c>
      <c r="BC44" s="13">
        <f>IF(BB44&gt;BA44,999,IF(BA44=0,0,BB44/BA44*100))</f>
        <v>0</v>
      </c>
      <c r="BD44" s="12">
        <v>0</v>
      </c>
      <c r="BE44" s="12">
        <v>0</v>
      </c>
      <c r="BF44" s="13">
        <f>IF(BE44&gt;BD44,999,IF(BD44=0,0,BE44/BD44*100))</f>
        <v>0</v>
      </c>
      <c r="BG44" s="12">
        <v>0</v>
      </c>
      <c r="BH44" s="12">
        <v>0</v>
      </c>
      <c r="BI44" s="13">
        <f>IF(BH44&gt;BG44,999,IF(BG44=0,0,BH44/BG44*100))</f>
        <v>0</v>
      </c>
      <c r="BJ44" s="12">
        <v>0</v>
      </c>
      <c r="BK44" s="12">
        <v>0</v>
      </c>
      <c r="BL44" s="13">
        <f>IF(BK44&gt;BJ44,999,IF(BJ44=0,0,BK44/BJ44*100))</f>
        <v>0</v>
      </c>
      <c r="BM44" s="12">
        <v>0</v>
      </c>
      <c r="BN44" s="12">
        <v>0</v>
      </c>
      <c r="BO44" s="13">
        <f>IF(BN44&gt;BM44,999,IF(BM44=0,0,BN44/BM44*100))</f>
        <v>0</v>
      </c>
      <c r="BP44" s="35" t="s">
        <v>123</v>
      </c>
      <c r="BQ44" s="12">
        <v>0</v>
      </c>
      <c r="BR44" s="12">
        <v>0</v>
      </c>
      <c r="BS44" s="13">
        <f>IF(BR44&gt;BQ44,999,IF(BQ44=0,0,BR44/BQ44*100))</f>
        <v>0</v>
      </c>
      <c r="BT44" s="12">
        <v>0</v>
      </c>
      <c r="BU44" s="12">
        <v>0</v>
      </c>
      <c r="BV44" s="13">
        <f>IF(BU44&gt;BT44,999,IF(BT44=0,0,BU44/BT44*100))</f>
        <v>0</v>
      </c>
      <c r="BW44" s="12">
        <v>0</v>
      </c>
      <c r="BX44" s="12">
        <v>0</v>
      </c>
      <c r="BY44" s="13">
        <f>IF(BX44&gt;BW44,999,IF(BW44=0,0,BX44/BW44*100))</f>
        <v>0</v>
      </c>
      <c r="BZ44" s="12">
        <v>0</v>
      </c>
      <c r="CA44" s="12">
        <v>0</v>
      </c>
      <c r="CB44" s="13">
        <f>IF(CA44&gt;BZ44,999,IF(BZ44=0,0,CA44/BZ44*100))</f>
        <v>0</v>
      </c>
      <c r="CC44" s="12">
        <v>0</v>
      </c>
      <c r="CD44" s="12">
        <v>0</v>
      </c>
      <c r="CE44" s="13">
        <f>IF(CD44&gt;CC44,999,IF(CC44=0,0,CD44/CC44*100))</f>
        <v>0</v>
      </c>
      <c r="CF44" s="12">
        <v>0</v>
      </c>
      <c r="CG44" s="12">
        <v>0</v>
      </c>
      <c r="CH44" s="13">
        <f>IF(CG44&gt;CF44,999,IF(CF44=0,0,CG44/CF44*100))</f>
        <v>0</v>
      </c>
      <c r="CI44" s="12">
        <v>0</v>
      </c>
      <c r="CJ44" s="12">
        <v>0</v>
      </c>
      <c r="CK44" s="13">
        <f>IF(CJ44&gt;CI44,999,IF(CI44=0,0,CJ44/CI44*100))</f>
        <v>0</v>
      </c>
      <c r="CL44" s="35" t="s">
        <v>123</v>
      </c>
      <c r="CM44" s="12">
        <v>0</v>
      </c>
      <c r="CN44" s="12">
        <v>0</v>
      </c>
      <c r="CO44" s="13">
        <f>IF(CN44&gt;CM44,999,IF(CM44=0,0,CN44/CM44*100))</f>
        <v>0</v>
      </c>
      <c r="CP44" s="12">
        <v>3</v>
      </c>
      <c r="CQ44" s="12">
        <v>3</v>
      </c>
      <c r="CR44" s="13">
        <f>IF(CQ44&gt;CP44,999,IF(CP44=0,0,CQ44/CP44*100))</f>
        <v>100</v>
      </c>
      <c r="CS44" s="12">
        <v>0</v>
      </c>
      <c r="CT44" s="12">
        <v>0</v>
      </c>
      <c r="CU44" s="13">
        <f>IF(CT44&gt;CS44,999,IF(CS44=0,0,CT44/CS44*100))</f>
        <v>0</v>
      </c>
      <c r="CV44" s="12">
        <v>0</v>
      </c>
      <c r="CW44" s="12">
        <v>0</v>
      </c>
      <c r="CX44" s="13">
        <f>IF(CW44&gt;CV44,999,IF(CV44=0,0,CW44/CV44*100))</f>
        <v>0</v>
      </c>
      <c r="CY44" s="12">
        <v>0</v>
      </c>
      <c r="CZ44" s="12">
        <v>0</v>
      </c>
      <c r="DA44" s="13">
        <f>IF(CZ44&gt;CY44,999,IF(CY44=0,0,CZ44/CY44*100))</f>
        <v>0</v>
      </c>
      <c r="DB44" s="12">
        <v>0</v>
      </c>
      <c r="DC44" s="12">
        <v>0</v>
      </c>
      <c r="DD44" s="13">
        <f>IF(DC44&gt;DB44,999,IF(DB44=0,0,DC44/DB44*100))</f>
        <v>0</v>
      </c>
      <c r="DE44" s="12">
        <v>0</v>
      </c>
      <c r="DF44" s="12">
        <v>0</v>
      </c>
      <c r="DG44" s="13">
        <f>IF(DF44&gt;DE44,999,IF(DE44=0,0,DF44/DE44*100))</f>
        <v>0</v>
      </c>
      <c r="DH44" s="35" t="s">
        <v>123</v>
      </c>
      <c r="DI44" s="12">
        <v>0</v>
      </c>
      <c r="DJ44" s="12">
        <v>0</v>
      </c>
      <c r="DK44" s="13">
        <f>IF(DJ44&gt;DI44,999,IF(DI44=0,0,DJ44/DI44*100))</f>
        <v>0</v>
      </c>
      <c r="DL44" s="12">
        <v>1</v>
      </c>
      <c r="DM44" s="12">
        <v>1</v>
      </c>
      <c r="DN44" s="13">
        <f>IF(DM44&gt;DL44,999,IF(DL44=0,0,DM44/DL44*100))</f>
        <v>100</v>
      </c>
      <c r="DO44" s="12">
        <v>2</v>
      </c>
      <c r="DP44" s="12">
        <v>2</v>
      </c>
      <c r="DQ44" s="13">
        <f>IF(DP44&gt;DO44,999,IF(DO44=0,0,DP44/DO44*100))</f>
        <v>100</v>
      </c>
      <c r="DR44" s="12">
        <v>0</v>
      </c>
      <c r="DS44" s="12">
        <v>0</v>
      </c>
      <c r="DT44" s="13">
        <f>IF(DS44&gt;DR44,999,IF(DR44=0,0,DS44/DR44*100))</f>
        <v>0</v>
      </c>
      <c r="DU44" s="12">
        <v>0</v>
      </c>
      <c r="DV44" s="12">
        <v>0</v>
      </c>
      <c r="DW44" s="13">
        <f>IF(DV44&gt;DU44,999,IF(DU44=0,0,DV44/DU44*100))</f>
        <v>0</v>
      </c>
      <c r="DX44" s="12">
        <v>0</v>
      </c>
      <c r="DY44" s="12">
        <v>0</v>
      </c>
      <c r="DZ44" s="13">
        <f>IF(DY44&gt;DX44,999,IF(DX44=0,0,DY44/DX44*100))</f>
        <v>0</v>
      </c>
      <c r="EA44" s="12">
        <v>0</v>
      </c>
      <c r="EB44" s="12">
        <v>0</v>
      </c>
      <c r="EC44" s="13">
        <f>IF(EB44&gt;EA44,999,IF(EA44=0,0,EB44/EA44*100))</f>
        <v>0</v>
      </c>
      <c r="ED44" s="35" t="s">
        <v>123</v>
      </c>
      <c r="EE44" s="12">
        <v>0</v>
      </c>
      <c r="EF44" s="12">
        <v>0</v>
      </c>
      <c r="EG44" s="13">
        <f>IF(EF44&gt;EE44,999,IF(EE44=0,0,EF44/EE44*100))</f>
        <v>0</v>
      </c>
      <c r="EH44" s="12">
        <v>0</v>
      </c>
      <c r="EI44" s="12">
        <v>0</v>
      </c>
      <c r="EJ44" s="13">
        <f>IF(EI44&gt;EH44,999,IF(EH44=0,0,EI44/EH44*100))</f>
        <v>0</v>
      </c>
      <c r="EK44" s="12">
        <v>0</v>
      </c>
      <c r="EL44" s="12">
        <v>0</v>
      </c>
      <c r="EM44" s="13">
        <f>IF(EL44&gt;EK44,999,IF(EK44=0,0,EL44/EK44*100))</f>
        <v>0</v>
      </c>
      <c r="EN44" s="12">
        <v>0</v>
      </c>
      <c r="EO44" s="12">
        <v>0</v>
      </c>
      <c r="EP44" s="13">
        <f>IF(EO44&gt;EN44,999,IF(EN44=0,0,EO44/EN44*100))</f>
        <v>0</v>
      </c>
      <c r="EQ44" s="12">
        <v>0</v>
      </c>
      <c r="ER44" s="12">
        <v>0</v>
      </c>
      <c r="ES44" s="13">
        <f>IF(ER44&gt;EQ44,999,IF(EQ44=0,0,ER44/EQ44*100))</f>
        <v>0</v>
      </c>
      <c r="ET44" s="12">
        <v>0</v>
      </c>
      <c r="EU44" s="12">
        <v>0</v>
      </c>
      <c r="EV44" s="13">
        <f>IF(EU44&gt;ET44,999,IF(ET44=0,0,EU44/ET44*100))</f>
        <v>0</v>
      </c>
      <c r="EW44" s="12">
        <v>0</v>
      </c>
      <c r="EX44" s="12">
        <v>0</v>
      </c>
      <c r="EY44" s="13">
        <f>IF(EX44&gt;EW44,999,IF(EW44=0,0,EX44/EW44*100))</f>
        <v>0</v>
      </c>
    </row>
    <row r="45" spans="1:155" ht="11.25" customHeight="1">
      <c r="A45" s="38" t="s">
        <v>471</v>
      </c>
      <c r="B45" s="12">
        <v>67</v>
      </c>
      <c r="C45" s="12">
        <f t="shared" si="55"/>
        <v>76</v>
      </c>
      <c r="D45" s="12">
        <f t="shared" si="55"/>
        <v>76</v>
      </c>
      <c r="E45" s="13">
        <f>IF(D45&gt;C45,999,IF(C45=0,0,D45/C45*100))</f>
        <v>100</v>
      </c>
      <c r="F45" s="12">
        <f t="shared" si="56"/>
        <v>56</v>
      </c>
      <c r="G45" s="12">
        <f t="shared" si="56"/>
        <v>56</v>
      </c>
      <c r="H45" s="13">
        <f>IF(G45&gt;F45,999,IF(F45=0,0,G45/F45*100))</f>
        <v>100</v>
      </c>
      <c r="I45" s="12">
        <v>1</v>
      </c>
      <c r="J45" s="12">
        <v>1</v>
      </c>
      <c r="K45" s="13">
        <f>IF(J45&gt;I45,999,IF(I45=0,0,J45/I45*100))</f>
        <v>100</v>
      </c>
      <c r="L45" s="12">
        <v>0</v>
      </c>
      <c r="M45" s="12">
        <v>0</v>
      </c>
      <c r="N45" s="13">
        <f>IF(M45&gt;L45,999,IF(L45=0,0,M45/L45*100))</f>
        <v>0</v>
      </c>
      <c r="O45" s="12">
        <v>0</v>
      </c>
      <c r="P45" s="12">
        <v>0</v>
      </c>
      <c r="Q45" s="13">
        <f>IF(P45&gt;O45,999,IF(O45=0,0,P45/O45*100))</f>
        <v>0</v>
      </c>
      <c r="R45" s="12">
        <v>0</v>
      </c>
      <c r="S45" s="12">
        <v>0</v>
      </c>
      <c r="T45" s="13">
        <f>IF(S45&gt;R45,999,IF(R45=0,0,S45/R45*100))</f>
        <v>0</v>
      </c>
      <c r="U45" s="12">
        <v>2</v>
      </c>
      <c r="V45" s="12">
        <v>2</v>
      </c>
      <c r="W45" s="13">
        <f>IF(V45&gt;U45,999,IF(U45=0,0,V45/U45*100))</f>
        <v>100</v>
      </c>
      <c r="X45" s="38" t="s">
        <v>471</v>
      </c>
      <c r="Y45" s="12">
        <v>0</v>
      </c>
      <c r="Z45" s="12">
        <v>0</v>
      </c>
      <c r="AA45" s="13">
        <f>IF(Z45&gt;Y45,999,IF(Y45=0,0,Z45/Y45*100))</f>
        <v>0</v>
      </c>
      <c r="AB45" s="12">
        <v>1</v>
      </c>
      <c r="AC45" s="12">
        <v>1</v>
      </c>
      <c r="AD45" s="13">
        <f>IF(AC45&gt;AB45,999,IF(AB45=0,0,AC45/AB45*100))</f>
        <v>100</v>
      </c>
      <c r="AE45" s="12">
        <v>0</v>
      </c>
      <c r="AF45" s="12">
        <v>0</v>
      </c>
      <c r="AG45" s="13">
        <f>IF(AF45&gt;AE45,999,IF(AE45=0,0,AF45/AE45*100))</f>
        <v>0</v>
      </c>
      <c r="AH45" s="12">
        <v>0</v>
      </c>
      <c r="AI45" s="12">
        <v>0</v>
      </c>
      <c r="AJ45" s="13">
        <f>IF(AI45&gt;AH45,999,IF(AH45=0,0,AI45/AH45*100))</f>
        <v>0</v>
      </c>
      <c r="AK45" s="12">
        <v>14</v>
      </c>
      <c r="AL45" s="12">
        <v>14</v>
      </c>
      <c r="AM45" s="13">
        <f>IF(AL45&gt;AK45,999,IF(AK45=0,0,AL45/AK45*100))</f>
        <v>100</v>
      </c>
      <c r="AN45" s="12">
        <v>10</v>
      </c>
      <c r="AO45" s="12">
        <v>10</v>
      </c>
      <c r="AP45" s="13">
        <f>IF(AO45&gt;AN45,999,IF(AN45=0,0,AO45/AN45*100))</f>
        <v>100</v>
      </c>
      <c r="AQ45" s="12">
        <v>4</v>
      </c>
      <c r="AR45" s="12">
        <v>4</v>
      </c>
      <c r="AS45" s="13">
        <f>IF(AR45&gt;AQ45,999,IF(AQ45=0,0,AR45/AQ45*100))</f>
        <v>100</v>
      </c>
      <c r="AT45" s="38" t="s">
        <v>471</v>
      </c>
      <c r="AU45" s="12">
        <v>1</v>
      </c>
      <c r="AV45" s="12">
        <v>1</v>
      </c>
      <c r="AW45" s="13">
        <f>IF(AV45&gt;AU45,999,IF(AU45=0,0,AV45/AU45*100))</f>
        <v>100</v>
      </c>
      <c r="AX45" s="12">
        <v>5</v>
      </c>
      <c r="AY45" s="12">
        <v>5</v>
      </c>
      <c r="AZ45" s="13">
        <f>IF(AY45&gt;AX45,999,IF(AX45=0,0,AY45/AX45*100))</f>
        <v>100</v>
      </c>
      <c r="BA45" s="12">
        <v>4</v>
      </c>
      <c r="BB45" s="12">
        <v>4</v>
      </c>
      <c r="BC45" s="13">
        <f>IF(BB45&gt;BA45,999,IF(BA45=0,0,BB45/BA45*100))</f>
        <v>100</v>
      </c>
      <c r="BD45" s="12">
        <v>0</v>
      </c>
      <c r="BE45" s="12">
        <v>0</v>
      </c>
      <c r="BF45" s="13">
        <f>IF(BE45&gt;BD45,999,IF(BD45=0,0,BE45/BD45*100))</f>
        <v>0</v>
      </c>
      <c r="BG45" s="12">
        <v>1</v>
      </c>
      <c r="BH45" s="12">
        <v>1</v>
      </c>
      <c r="BI45" s="13">
        <f>IF(BH45&gt;BG45,999,IF(BG45=0,0,BH45/BG45*100))</f>
        <v>100</v>
      </c>
      <c r="BJ45" s="12">
        <v>0</v>
      </c>
      <c r="BK45" s="12">
        <v>0</v>
      </c>
      <c r="BL45" s="13">
        <f>IF(BK45&gt;BJ45,999,IF(BJ45=0,0,BK45/BJ45*100))</f>
        <v>0</v>
      </c>
      <c r="BM45" s="12">
        <v>0</v>
      </c>
      <c r="BN45" s="12">
        <v>0</v>
      </c>
      <c r="BO45" s="13">
        <f>IF(BN45&gt;BM45,999,IF(BM45=0,0,BN45/BM45*100))</f>
        <v>0</v>
      </c>
      <c r="BP45" s="38" t="s">
        <v>471</v>
      </c>
      <c r="BQ45" s="12">
        <v>0</v>
      </c>
      <c r="BR45" s="12">
        <v>0</v>
      </c>
      <c r="BS45" s="13">
        <f>IF(BR45&gt;BQ45,999,IF(BQ45=0,0,BR45/BQ45*100))</f>
        <v>0</v>
      </c>
      <c r="BT45" s="12">
        <v>0</v>
      </c>
      <c r="BU45" s="12">
        <v>0</v>
      </c>
      <c r="BV45" s="13">
        <f>IF(BU45&gt;BT45,999,IF(BT45=0,0,BU45/BT45*100))</f>
        <v>0</v>
      </c>
      <c r="BW45" s="12">
        <v>6</v>
      </c>
      <c r="BX45" s="12">
        <v>6</v>
      </c>
      <c r="BY45" s="13">
        <f>IF(BX45&gt;BW45,999,IF(BW45=0,0,BX45/BW45*100))</f>
        <v>100</v>
      </c>
      <c r="BZ45" s="12">
        <v>2</v>
      </c>
      <c r="CA45" s="12">
        <v>2</v>
      </c>
      <c r="CB45" s="13">
        <f>IF(CA45&gt;BZ45,999,IF(BZ45=0,0,CA45/BZ45*100))</f>
        <v>100</v>
      </c>
      <c r="CC45" s="12">
        <v>0</v>
      </c>
      <c r="CD45" s="12">
        <v>0</v>
      </c>
      <c r="CE45" s="13">
        <f>IF(CD45&gt;CC45,999,IF(CC45=0,0,CD45/CC45*100))</f>
        <v>0</v>
      </c>
      <c r="CF45" s="12">
        <v>0</v>
      </c>
      <c r="CG45" s="12">
        <v>0</v>
      </c>
      <c r="CH45" s="13">
        <f>IF(CG45&gt;CF45,999,IF(CF45=0,0,CG45/CF45*100))</f>
        <v>0</v>
      </c>
      <c r="CI45" s="12">
        <v>2</v>
      </c>
      <c r="CJ45" s="12">
        <v>2</v>
      </c>
      <c r="CK45" s="13">
        <f>IF(CJ45&gt;CI45,999,IF(CI45=0,0,CJ45/CI45*100))</f>
        <v>100</v>
      </c>
      <c r="CL45" s="38" t="s">
        <v>471</v>
      </c>
      <c r="CM45" s="12">
        <v>1</v>
      </c>
      <c r="CN45" s="12">
        <v>1</v>
      </c>
      <c r="CO45" s="13">
        <f>IF(CN45&gt;CM45,999,IF(CM45=0,0,CN45/CM45*100))</f>
        <v>100</v>
      </c>
      <c r="CP45" s="12">
        <v>2</v>
      </c>
      <c r="CQ45" s="12">
        <v>2</v>
      </c>
      <c r="CR45" s="13">
        <f>IF(CQ45&gt;CP45,999,IF(CP45=0,0,CQ45/CP45*100))</f>
        <v>100</v>
      </c>
      <c r="CS45" s="12">
        <v>0</v>
      </c>
      <c r="CT45" s="12">
        <v>0</v>
      </c>
      <c r="CU45" s="13">
        <f>IF(CT45&gt;CS45,999,IF(CS45=0,0,CT45/CS45*100))</f>
        <v>0</v>
      </c>
      <c r="CV45" s="12">
        <v>0</v>
      </c>
      <c r="CW45" s="12">
        <v>0</v>
      </c>
      <c r="CX45" s="13">
        <f>IF(CW45&gt;CV45,999,IF(CV45=0,0,CW45/CV45*100))</f>
        <v>0</v>
      </c>
      <c r="CY45" s="12">
        <v>0</v>
      </c>
      <c r="CZ45" s="12">
        <v>0</v>
      </c>
      <c r="DA45" s="13">
        <f>IF(CZ45&gt;CY45,999,IF(CY45=0,0,CZ45/CY45*100))</f>
        <v>0</v>
      </c>
      <c r="DB45" s="12">
        <v>0</v>
      </c>
      <c r="DC45" s="12">
        <v>0</v>
      </c>
      <c r="DD45" s="13">
        <f>IF(DC45&gt;DB45,999,IF(DB45=0,0,DC45/DB45*100))</f>
        <v>0</v>
      </c>
      <c r="DE45" s="12">
        <v>0</v>
      </c>
      <c r="DF45" s="12">
        <v>0</v>
      </c>
      <c r="DG45" s="13">
        <f>IF(DF45&gt;DE45,999,IF(DE45=0,0,DF45/DE45*100))</f>
        <v>0</v>
      </c>
      <c r="DH45" s="38" t="s">
        <v>471</v>
      </c>
      <c r="DI45" s="12">
        <v>0</v>
      </c>
      <c r="DJ45" s="12">
        <v>0</v>
      </c>
      <c r="DK45" s="13">
        <f>IF(DJ45&gt;DI45,999,IF(DI45=0,0,DJ45/DI45*100))</f>
        <v>0</v>
      </c>
      <c r="DL45" s="12">
        <v>8</v>
      </c>
      <c r="DM45" s="12">
        <v>8</v>
      </c>
      <c r="DN45" s="13">
        <f>IF(DM45&gt;DL45,999,IF(DL45=0,0,DM45/DL45*100))</f>
        <v>100</v>
      </c>
      <c r="DO45" s="12">
        <v>4</v>
      </c>
      <c r="DP45" s="12">
        <v>4</v>
      </c>
      <c r="DQ45" s="13">
        <f>IF(DP45&gt;DO45,999,IF(DO45=0,0,DP45/DO45*100))</f>
        <v>100</v>
      </c>
      <c r="DR45" s="12">
        <v>0</v>
      </c>
      <c r="DS45" s="12">
        <v>0</v>
      </c>
      <c r="DT45" s="13">
        <f>IF(DS45&gt;DR45,999,IF(DR45=0,0,DS45/DR45*100))</f>
        <v>0</v>
      </c>
      <c r="DU45" s="12">
        <v>1</v>
      </c>
      <c r="DV45" s="12">
        <v>1</v>
      </c>
      <c r="DW45" s="13">
        <f>IF(DV45&gt;DU45,999,IF(DU45=0,0,DV45/DU45*100))</f>
        <v>100</v>
      </c>
      <c r="DX45" s="12">
        <v>4</v>
      </c>
      <c r="DY45" s="12">
        <v>4</v>
      </c>
      <c r="DZ45" s="13">
        <f>IF(DY45&gt;DX45,999,IF(DX45=0,0,DY45/DX45*100))</f>
        <v>100</v>
      </c>
      <c r="EA45" s="12">
        <v>0</v>
      </c>
      <c r="EB45" s="12">
        <v>0</v>
      </c>
      <c r="EC45" s="13">
        <f>IF(EB45&gt;EA45,999,IF(EA45=0,0,EB45/EA45*100))</f>
        <v>0</v>
      </c>
      <c r="ED45" s="38" t="s">
        <v>471</v>
      </c>
      <c r="EE45" s="12">
        <v>0</v>
      </c>
      <c r="EF45" s="12">
        <v>0</v>
      </c>
      <c r="EG45" s="13">
        <f>IF(EF45&gt;EE45,999,IF(EE45=0,0,EF45/EE45*100))</f>
        <v>0</v>
      </c>
      <c r="EH45" s="12">
        <v>0</v>
      </c>
      <c r="EI45" s="12">
        <v>0</v>
      </c>
      <c r="EJ45" s="13">
        <f>IF(EI45&gt;EH45,999,IF(EH45=0,0,EI45/EH45*100))</f>
        <v>0</v>
      </c>
      <c r="EK45" s="12">
        <v>0</v>
      </c>
      <c r="EL45" s="12">
        <v>0</v>
      </c>
      <c r="EM45" s="13">
        <f>IF(EL45&gt;EK45,999,IF(EK45=0,0,EL45/EK45*100))</f>
        <v>0</v>
      </c>
      <c r="EN45" s="12">
        <v>1</v>
      </c>
      <c r="EO45" s="12">
        <v>1</v>
      </c>
      <c r="EP45" s="13">
        <f>IF(EO45&gt;EN45,999,IF(EN45=0,0,EO45/EN45*100))</f>
        <v>100</v>
      </c>
      <c r="EQ45" s="12">
        <v>0</v>
      </c>
      <c r="ER45" s="12">
        <v>0</v>
      </c>
      <c r="ES45" s="13">
        <f>IF(ER45&gt;EQ45,999,IF(EQ45=0,0,ER45/EQ45*100))</f>
        <v>0</v>
      </c>
      <c r="ET45" s="12">
        <v>2</v>
      </c>
      <c r="EU45" s="12">
        <v>2</v>
      </c>
      <c r="EV45" s="13">
        <f>IF(EU45&gt;ET45,999,IF(ET45=0,0,EU45/ET45*100))</f>
        <v>100</v>
      </c>
      <c r="EW45" s="12">
        <v>0</v>
      </c>
      <c r="EX45" s="12">
        <v>0</v>
      </c>
      <c r="EY45" s="13">
        <f>IF(EX45&gt;EW45,999,IF(EW45=0,0,EX45/EW45*100))</f>
        <v>0</v>
      </c>
    </row>
    <row r="46" spans="1:155" ht="11.25" customHeight="1">
      <c r="A46" s="38" t="s">
        <v>470</v>
      </c>
      <c r="B46" s="12">
        <v>219</v>
      </c>
      <c r="C46" s="12">
        <f t="shared" si="55"/>
        <v>151</v>
      </c>
      <c r="D46" s="12">
        <f t="shared" si="55"/>
        <v>146</v>
      </c>
      <c r="E46" s="13">
        <f>IF(D46&gt;C46,999,IF(C46=0,0,D46/C46*100))</f>
        <v>96.68874172185431</v>
      </c>
      <c r="F46" s="12">
        <f t="shared" si="56"/>
        <v>126</v>
      </c>
      <c r="G46" s="12">
        <f t="shared" si="56"/>
        <v>121</v>
      </c>
      <c r="H46" s="13">
        <f>IF(G46&gt;F46,999,IF(F46=0,0,G46/F46*100))</f>
        <v>96.03174603174604</v>
      </c>
      <c r="I46" s="12">
        <v>0</v>
      </c>
      <c r="J46" s="12">
        <v>0</v>
      </c>
      <c r="K46" s="13">
        <f>IF(J46&gt;I46,999,IF(I46=0,0,J46/I46*100))</f>
        <v>0</v>
      </c>
      <c r="L46" s="12">
        <v>0</v>
      </c>
      <c r="M46" s="12">
        <v>0</v>
      </c>
      <c r="N46" s="13">
        <f>IF(M46&gt;L46,999,IF(L46=0,0,M46/L46*100))</f>
        <v>0</v>
      </c>
      <c r="O46" s="12">
        <v>0</v>
      </c>
      <c r="P46" s="12">
        <v>0</v>
      </c>
      <c r="Q46" s="13">
        <f>IF(P46&gt;O46,999,IF(O46=0,0,P46/O46*100))</f>
        <v>0</v>
      </c>
      <c r="R46" s="12">
        <v>0</v>
      </c>
      <c r="S46" s="12">
        <v>0</v>
      </c>
      <c r="T46" s="13">
        <f>IF(S46&gt;R46,999,IF(R46=0,0,S46/R46*100))</f>
        <v>0</v>
      </c>
      <c r="U46" s="12">
        <v>16</v>
      </c>
      <c r="V46" s="12">
        <v>16</v>
      </c>
      <c r="W46" s="13">
        <f>IF(V46&gt;U46,999,IF(U46=0,0,V46/U46*100))</f>
        <v>100</v>
      </c>
      <c r="X46" s="38" t="s">
        <v>470</v>
      </c>
      <c r="Y46" s="12">
        <v>0</v>
      </c>
      <c r="Z46" s="12">
        <v>0</v>
      </c>
      <c r="AA46" s="13">
        <f>IF(Z46&gt;Y46,999,IF(Y46=0,0,Z46/Y46*100))</f>
        <v>0</v>
      </c>
      <c r="AB46" s="12">
        <v>24</v>
      </c>
      <c r="AC46" s="12">
        <v>24</v>
      </c>
      <c r="AD46" s="13">
        <f>IF(AC46&gt;AB46,999,IF(AB46=0,0,AC46/AB46*100))</f>
        <v>100</v>
      </c>
      <c r="AE46" s="12">
        <v>1</v>
      </c>
      <c r="AF46" s="12">
        <v>1</v>
      </c>
      <c r="AG46" s="13">
        <f>IF(AF46&gt;AE46,999,IF(AE46=0,0,AF46/AE46*100))</f>
        <v>100</v>
      </c>
      <c r="AH46" s="12">
        <v>1</v>
      </c>
      <c r="AI46" s="12">
        <v>1</v>
      </c>
      <c r="AJ46" s="13">
        <f>IF(AI46&gt;AH46,999,IF(AH46=0,0,AI46/AH46*100))</f>
        <v>100</v>
      </c>
      <c r="AK46" s="12">
        <v>25</v>
      </c>
      <c r="AL46" s="12">
        <v>21</v>
      </c>
      <c r="AM46" s="13">
        <f>IF(AL46&gt;AK46,999,IF(AK46=0,0,AL46/AK46*100))</f>
        <v>84</v>
      </c>
      <c r="AN46" s="12">
        <v>13</v>
      </c>
      <c r="AO46" s="12">
        <v>13</v>
      </c>
      <c r="AP46" s="13">
        <f>IF(AO46&gt;AN46,999,IF(AN46=0,0,AO46/AN46*100))</f>
        <v>100</v>
      </c>
      <c r="AQ46" s="12">
        <v>1</v>
      </c>
      <c r="AR46" s="12">
        <v>1</v>
      </c>
      <c r="AS46" s="13">
        <f>IF(AR46&gt;AQ46,999,IF(AQ46=0,0,AR46/AQ46*100))</f>
        <v>100</v>
      </c>
      <c r="AT46" s="38" t="s">
        <v>470</v>
      </c>
      <c r="AU46" s="12">
        <v>0</v>
      </c>
      <c r="AV46" s="12">
        <v>0</v>
      </c>
      <c r="AW46" s="13">
        <f>IF(AV46&gt;AU46,999,IF(AU46=0,0,AV46/AU46*100))</f>
        <v>0</v>
      </c>
      <c r="AX46" s="12">
        <v>11</v>
      </c>
      <c r="AY46" s="12">
        <v>10</v>
      </c>
      <c r="AZ46" s="13">
        <f>IF(AY46&gt;AX46,999,IF(AX46=0,0,AY46/AX46*100))</f>
        <v>90.9090909090909</v>
      </c>
      <c r="BA46" s="12">
        <v>3</v>
      </c>
      <c r="BB46" s="12">
        <v>3</v>
      </c>
      <c r="BC46" s="13">
        <f>IF(BB46&gt;BA46,999,IF(BA46=0,0,BB46/BA46*100))</f>
        <v>100</v>
      </c>
      <c r="BD46" s="12">
        <v>0</v>
      </c>
      <c r="BE46" s="12">
        <v>0</v>
      </c>
      <c r="BF46" s="13">
        <f>IF(BE46&gt;BD46,999,IF(BD46=0,0,BE46/BD46*100))</f>
        <v>0</v>
      </c>
      <c r="BG46" s="12">
        <v>0</v>
      </c>
      <c r="BH46" s="12">
        <v>0</v>
      </c>
      <c r="BI46" s="13">
        <f>IF(BH46&gt;BG46,999,IF(BG46=0,0,BH46/BG46*100))</f>
        <v>0</v>
      </c>
      <c r="BJ46" s="12">
        <v>0</v>
      </c>
      <c r="BK46" s="12">
        <v>0</v>
      </c>
      <c r="BL46" s="13">
        <f>IF(BK46&gt;BJ46,999,IF(BJ46=0,0,BK46/BJ46*100))</f>
        <v>0</v>
      </c>
      <c r="BM46" s="12">
        <v>0</v>
      </c>
      <c r="BN46" s="12">
        <v>0</v>
      </c>
      <c r="BO46" s="13">
        <f>IF(BN46&gt;BM46,999,IF(BM46=0,0,BN46/BM46*100))</f>
        <v>0</v>
      </c>
      <c r="BP46" s="38" t="s">
        <v>470</v>
      </c>
      <c r="BQ46" s="12">
        <v>0</v>
      </c>
      <c r="BR46" s="12">
        <v>0</v>
      </c>
      <c r="BS46" s="13">
        <f>IF(BR46&gt;BQ46,999,IF(BQ46=0,0,BR46/BQ46*100))</f>
        <v>0</v>
      </c>
      <c r="BT46" s="12">
        <v>0</v>
      </c>
      <c r="BU46" s="12">
        <v>0</v>
      </c>
      <c r="BV46" s="13">
        <f>IF(BU46&gt;BT46,999,IF(BT46=0,0,BU46/BT46*100))</f>
        <v>0</v>
      </c>
      <c r="BW46" s="12">
        <v>3</v>
      </c>
      <c r="BX46" s="12">
        <v>3</v>
      </c>
      <c r="BY46" s="13">
        <f>IF(BX46&gt;BW46,999,IF(BW46=0,0,BX46/BW46*100))</f>
        <v>100</v>
      </c>
      <c r="BZ46" s="12">
        <v>27</v>
      </c>
      <c r="CA46" s="12">
        <v>27</v>
      </c>
      <c r="CB46" s="13">
        <f>IF(CA46&gt;BZ46,999,IF(BZ46=0,0,CA46/BZ46*100))</f>
        <v>100</v>
      </c>
      <c r="CC46" s="12">
        <v>1</v>
      </c>
      <c r="CD46" s="12">
        <v>1</v>
      </c>
      <c r="CE46" s="13">
        <f>IF(CD46&gt;CC46,999,IF(CC46=0,0,CD46/CC46*100))</f>
        <v>100</v>
      </c>
      <c r="CF46" s="12">
        <v>0</v>
      </c>
      <c r="CG46" s="12">
        <v>0</v>
      </c>
      <c r="CH46" s="13">
        <f>IF(CG46&gt;CF46,999,IF(CF46=0,0,CG46/CF46*100))</f>
        <v>0</v>
      </c>
      <c r="CI46" s="12">
        <v>0</v>
      </c>
      <c r="CJ46" s="12">
        <v>0</v>
      </c>
      <c r="CK46" s="13">
        <f>IF(CJ46&gt;CI46,999,IF(CI46=0,0,CJ46/CI46*100))</f>
        <v>0</v>
      </c>
      <c r="CL46" s="38" t="s">
        <v>470</v>
      </c>
      <c r="CM46" s="12">
        <v>0</v>
      </c>
      <c r="CN46" s="12">
        <v>0</v>
      </c>
      <c r="CO46" s="13">
        <f>IF(CN46&gt;CM46,999,IF(CM46=0,0,CN46/CM46*100))</f>
        <v>0</v>
      </c>
      <c r="CP46" s="12">
        <v>0</v>
      </c>
      <c r="CQ46" s="12">
        <v>0</v>
      </c>
      <c r="CR46" s="13">
        <f>IF(CQ46&gt;CP46,999,IF(CP46=0,0,CQ46/CP46*100))</f>
        <v>0</v>
      </c>
      <c r="CS46" s="12">
        <v>0</v>
      </c>
      <c r="CT46" s="12">
        <v>0</v>
      </c>
      <c r="CU46" s="13">
        <f>IF(CT46&gt;CS46,999,IF(CS46=0,0,CT46/CS46*100))</f>
        <v>0</v>
      </c>
      <c r="CV46" s="12">
        <v>0</v>
      </c>
      <c r="CW46" s="12">
        <v>0</v>
      </c>
      <c r="CX46" s="13">
        <f>IF(CW46&gt;CV46,999,IF(CV46=0,0,CW46/CV46*100))</f>
        <v>0</v>
      </c>
      <c r="CY46" s="12">
        <v>0</v>
      </c>
      <c r="CZ46" s="12">
        <v>0</v>
      </c>
      <c r="DA46" s="13">
        <f>IF(CZ46&gt;CY46,999,IF(CY46=0,0,CZ46/CY46*100))</f>
        <v>0</v>
      </c>
      <c r="DB46" s="12">
        <v>1</v>
      </c>
      <c r="DC46" s="12">
        <v>1</v>
      </c>
      <c r="DD46" s="13">
        <f>IF(DC46&gt;DB46,999,IF(DB46=0,0,DC46/DB46*100))</f>
        <v>100</v>
      </c>
      <c r="DE46" s="12">
        <v>0</v>
      </c>
      <c r="DF46" s="12">
        <v>0</v>
      </c>
      <c r="DG46" s="13">
        <f>IF(DF46&gt;DE46,999,IF(DE46=0,0,DF46/DE46*100))</f>
        <v>0</v>
      </c>
      <c r="DH46" s="38" t="s">
        <v>470</v>
      </c>
      <c r="DI46" s="12">
        <v>0</v>
      </c>
      <c r="DJ46" s="12">
        <v>0</v>
      </c>
      <c r="DK46" s="13">
        <f>IF(DJ46&gt;DI46,999,IF(DI46=0,0,DJ46/DI46*100))</f>
        <v>0</v>
      </c>
      <c r="DL46" s="12">
        <v>0</v>
      </c>
      <c r="DM46" s="12">
        <v>0</v>
      </c>
      <c r="DN46" s="13">
        <f>IF(DM46&gt;DL46,999,IF(DL46=0,0,DM46/DL46*100))</f>
        <v>0</v>
      </c>
      <c r="DO46" s="12">
        <v>19</v>
      </c>
      <c r="DP46" s="12">
        <v>19</v>
      </c>
      <c r="DQ46" s="13">
        <f>IF(DP46&gt;DO46,999,IF(DO46=0,0,DP46/DO46*100))</f>
        <v>100</v>
      </c>
      <c r="DR46" s="12">
        <v>0</v>
      </c>
      <c r="DS46" s="12">
        <v>0</v>
      </c>
      <c r="DT46" s="13">
        <f>IF(DS46&gt;DR46,999,IF(DR46=0,0,DS46/DR46*100))</f>
        <v>0</v>
      </c>
      <c r="DU46" s="12">
        <v>0</v>
      </c>
      <c r="DV46" s="12">
        <v>0</v>
      </c>
      <c r="DW46" s="13">
        <f>IF(DV46&gt;DU46,999,IF(DU46=0,0,DV46/DU46*100))</f>
        <v>0</v>
      </c>
      <c r="DX46" s="12">
        <v>2</v>
      </c>
      <c r="DY46" s="12">
        <v>2</v>
      </c>
      <c r="DZ46" s="13">
        <f>IF(DY46&gt;DX46,999,IF(DX46=0,0,DY46/DX46*100))</f>
        <v>100</v>
      </c>
      <c r="EA46" s="12">
        <v>0</v>
      </c>
      <c r="EB46" s="12">
        <v>0</v>
      </c>
      <c r="EC46" s="13">
        <f>IF(EB46&gt;EA46,999,IF(EA46=0,0,EB46/EA46*100))</f>
        <v>0</v>
      </c>
      <c r="ED46" s="38" t="s">
        <v>470</v>
      </c>
      <c r="EE46" s="12">
        <v>0</v>
      </c>
      <c r="EF46" s="12">
        <v>0</v>
      </c>
      <c r="EG46" s="13">
        <f>IF(EF46&gt;EE46,999,IF(EE46=0,0,EF46/EE46*100))</f>
        <v>0</v>
      </c>
      <c r="EH46" s="12">
        <v>0</v>
      </c>
      <c r="EI46" s="12">
        <v>0</v>
      </c>
      <c r="EJ46" s="13">
        <f>IF(EI46&gt;EH46,999,IF(EH46=0,0,EI46/EH46*100))</f>
        <v>0</v>
      </c>
      <c r="EK46" s="12">
        <v>0</v>
      </c>
      <c r="EL46" s="12">
        <v>0</v>
      </c>
      <c r="EM46" s="13">
        <f>IF(EL46&gt;EK46,999,IF(EK46=0,0,EL46/EK46*100))</f>
        <v>0</v>
      </c>
      <c r="EN46" s="12">
        <v>1</v>
      </c>
      <c r="EO46" s="12">
        <v>1</v>
      </c>
      <c r="EP46" s="13">
        <f>IF(EO46&gt;EN46,999,IF(EN46=0,0,EO46/EN46*100))</f>
        <v>100</v>
      </c>
      <c r="EQ46" s="12">
        <v>0</v>
      </c>
      <c r="ER46" s="12">
        <v>0</v>
      </c>
      <c r="ES46" s="13">
        <f>IF(ER46&gt;EQ46,999,IF(EQ46=0,0,ER46/EQ46*100))</f>
        <v>0</v>
      </c>
      <c r="ET46" s="12">
        <v>2</v>
      </c>
      <c r="EU46" s="12">
        <v>2</v>
      </c>
      <c r="EV46" s="13">
        <f>IF(EU46&gt;ET46,999,IF(ET46=0,0,EU46/ET46*100))</f>
        <v>100</v>
      </c>
      <c r="EW46" s="12">
        <v>0</v>
      </c>
      <c r="EX46" s="12">
        <v>0</v>
      </c>
      <c r="EY46" s="13">
        <f>IF(EX46&gt;EW46,999,IF(EW46=0,0,EX46/EW46*100))</f>
        <v>0</v>
      </c>
    </row>
    <row r="47" spans="1:155" ht="11.25" customHeight="1">
      <c r="A47" s="38" t="s">
        <v>469</v>
      </c>
      <c r="B47" s="12">
        <v>879</v>
      </c>
      <c r="C47" s="12">
        <f t="shared" si="55"/>
        <v>148</v>
      </c>
      <c r="D47" s="12">
        <f t="shared" si="55"/>
        <v>148</v>
      </c>
      <c r="E47" s="13">
        <f>IF(D47&gt;C47,999,IF(C47=0,0,D47/C47*100))</f>
        <v>100</v>
      </c>
      <c r="F47" s="12">
        <f t="shared" si="56"/>
        <v>97</v>
      </c>
      <c r="G47" s="12">
        <f t="shared" si="56"/>
        <v>97</v>
      </c>
      <c r="H47" s="13">
        <f>IF(G47&gt;F47,999,IF(F47=0,0,G47/F47*100))</f>
        <v>100</v>
      </c>
      <c r="I47" s="12">
        <v>1</v>
      </c>
      <c r="J47" s="12">
        <v>1</v>
      </c>
      <c r="K47" s="13">
        <f>IF(J47&gt;I47,999,IF(I47=0,0,J47/I47*100))</f>
        <v>100</v>
      </c>
      <c r="L47" s="12">
        <v>0</v>
      </c>
      <c r="M47" s="12">
        <v>0</v>
      </c>
      <c r="N47" s="13">
        <f>IF(M47&gt;L47,999,IF(L47=0,0,M47/L47*100))</f>
        <v>0</v>
      </c>
      <c r="O47" s="12">
        <v>0</v>
      </c>
      <c r="P47" s="12">
        <v>0</v>
      </c>
      <c r="Q47" s="13">
        <f>IF(P47&gt;O47,999,IF(O47=0,0,P47/O47*100))</f>
        <v>0</v>
      </c>
      <c r="R47" s="12">
        <v>0</v>
      </c>
      <c r="S47" s="12">
        <v>0</v>
      </c>
      <c r="T47" s="13">
        <f>IF(S47&gt;R47,999,IF(R47=0,0,S47/R47*100))</f>
        <v>0</v>
      </c>
      <c r="U47" s="12">
        <v>17</v>
      </c>
      <c r="V47" s="12">
        <v>17</v>
      </c>
      <c r="W47" s="13">
        <f>IF(V47&gt;U47,999,IF(U47=0,0,V47/U47*100))</f>
        <v>100</v>
      </c>
      <c r="X47" s="38" t="s">
        <v>469</v>
      </c>
      <c r="Y47" s="12">
        <v>0</v>
      </c>
      <c r="Z47" s="12">
        <v>0</v>
      </c>
      <c r="AA47" s="13">
        <f>IF(Z47&gt;Y47,999,IF(Y47=0,0,Z47/Y47*100))</f>
        <v>0</v>
      </c>
      <c r="AB47" s="12">
        <v>39</v>
      </c>
      <c r="AC47" s="12">
        <v>39</v>
      </c>
      <c r="AD47" s="13">
        <f>IF(AC47&gt;AB47,999,IF(AB47=0,0,AC47/AB47*100))</f>
        <v>100</v>
      </c>
      <c r="AE47" s="12">
        <v>0</v>
      </c>
      <c r="AF47" s="12">
        <v>0</v>
      </c>
      <c r="AG47" s="13">
        <f>IF(AF47&gt;AE47,999,IF(AE47=0,0,AF47/AE47*100))</f>
        <v>0</v>
      </c>
      <c r="AH47" s="12">
        <v>0</v>
      </c>
      <c r="AI47" s="12">
        <v>0</v>
      </c>
      <c r="AJ47" s="13">
        <f>IF(AI47&gt;AH47,999,IF(AH47=0,0,AI47/AH47*100))</f>
        <v>0</v>
      </c>
      <c r="AK47" s="12">
        <v>3</v>
      </c>
      <c r="AL47" s="12">
        <v>3</v>
      </c>
      <c r="AM47" s="13">
        <f>IF(AL47&gt;AK47,999,IF(AK47=0,0,AL47/AK47*100))</f>
        <v>100</v>
      </c>
      <c r="AN47" s="12">
        <v>3</v>
      </c>
      <c r="AO47" s="12">
        <v>3</v>
      </c>
      <c r="AP47" s="13">
        <f>IF(AO47&gt;AN47,999,IF(AN47=0,0,AO47/AN47*100))</f>
        <v>100</v>
      </c>
      <c r="AQ47" s="12">
        <v>0</v>
      </c>
      <c r="AR47" s="12">
        <v>0</v>
      </c>
      <c r="AS47" s="13">
        <f>IF(AR47&gt;AQ47,999,IF(AQ47=0,0,AR47/AQ47*100))</f>
        <v>0</v>
      </c>
      <c r="AT47" s="38" t="s">
        <v>469</v>
      </c>
      <c r="AU47" s="12">
        <v>0</v>
      </c>
      <c r="AV47" s="12">
        <v>0</v>
      </c>
      <c r="AW47" s="13">
        <f>IF(AV47&gt;AU47,999,IF(AU47=0,0,AV47/AU47*100))</f>
        <v>0</v>
      </c>
      <c r="AX47" s="12">
        <v>10</v>
      </c>
      <c r="AY47" s="12">
        <v>10</v>
      </c>
      <c r="AZ47" s="13">
        <f>IF(AY47&gt;AX47,999,IF(AX47=0,0,AY47/AX47*100))</f>
        <v>100</v>
      </c>
      <c r="BA47" s="12">
        <v>3</v>
      </c>
      <c r="BB47" s="12">
        <v>3</v>
      </c>
      <c r="BC47" s="13">
        <f>IF(BB47&gt;BA47,999,IF(BA47=0,0,BB47/BA47*100))</f>
        <v>100</v>
      </c>
      <c r="BD47" s="12">
        <v>0</v>
      </c>
      <c r="BE47" s="12">
        <v>0</v>
      </c>
      <c r="BF47" s="13">
        <f>IF(BE47&gt;BD47,999,IF(BD47=0,0,BE47/BD47*100))</f>
        <v>0</v>
      </c>
      <c r="BG47" s="12">
        <v>0</v>
      </c>
      <c r="BH47" s="12">
        <v>0</v>
      </c>
      <c r="BI47" s="13">
        <f>IF(BH47&gt;BG47,999,IF(BG47=0,0,BH47/BG47*100))</f>
        <v>0</v>
      </c>
      <c r="BJ47" s="12">
        <v>0</v>
      </c>
      <c r="BK47" s="12">
        <v>0</v>
      </c>
      <c r="BL47" s="13">
        <f>IF(BK47&gt;BJ47,999,IF(BJ47=0,0,BK47/BJ47*100))</f>
        <v>0</v>
      </c>
      <c r="BM47" s="12">
        <v>0</v>
      </c>
      <c r="BN47" s="12">
        <v>0</v>
      </c>
      <c r="BO47" s="13">
        <f>IF(BN47&gt;BM47,999,IF(BM47=0,0,BN47/BM47*100))</f>
        <v>0</v>
      </c>
      <c r="BP47" s="38" t="s">
        <v>469</v>
      </c>
      <c r="BQ47" s="12">
        <v>0</v>
      </c>
      <c r="BR47" s="12">
        <v>0</v>
      </c>
      <c r="BS47" s="13">
        <f>IF(BR47&gt;BQ47,999,IF(BQ47=0,0,BR47/BQ47*100))</f>
        <v>0</v>
      </c>
      <c r="BT47" s="12">
        <v>0</v>
      </c>
      <c r="BU47" s="12">
        <v>0</v>
      </c>
      <c r="BV47" s="13">
        <f>IF(BU47&gt;BT47,999,IF(BT47=0,0,BU47/BT47*100))</f>
        <v>0</v>
      </c>
      <c r="BW47" s="12">
        <v>2</v>
      </c>
      <c r="BX47" s="12">
        <v>2</v>
      </c>
      <c r="BY47" s="13">
        <f>IF(BX47&gt;BW47,999,IF(BW47=0,0,BX47/BW47*100))</f>
        <v>100</v>
      </c>
      <c r="BZ47" s="12">
        <v>16</v>
      </c>
      <c r="CA47" s="12">
        <v>16</v>
      </c>
      <c r="CB47" s="13">
        <f>IF(CA47&gt;BZ47,999,IF(BZ47=0,0,CA47/BZ47*100))</f>
        <v>100</v>
      </c>
      <c r="CC47" s="12">
        <v>0</v>
      </c>
      <c r="CD47" s="12">
        <v>0</v>
      </c>
      <c r="CE47" s="13">
        <f>IF(CD47&gt;CC47,999,IF(CC47=0,0,CD47/CC47*100))</f>
        <v>0</v>
      </c>
      <c r="CF47" s="12">
        <v>0</v>
      </c>
      <c r="CG47" s="12">
        <v>0</v>
      </c>
      <c r="CH47" s="13">
        <f>IF(CG47&gt;CF47,999,IF(CF47=0,0,CG47/CF47*100))</f>
        <v>0</v>
      </c>
      <c r="CI47" s="12">
        <v>0</v>
      </c>
      <c r="CJ47" s="12">
        <v>0</v>
      </c>
      <c r="CK47" s="13">
        <f>IF(CJ47&gt;CI47,999,IF(CI47=0,0,CJ47/CI47*100))</f>
        <v>0</v>
      </c>
      <c r="CL47" s="38" t="s">
        <v>469</v>
      </c>
      <c r="CM47" s="12">
        <v>0</v>
      </c>
      <c r="CN47" s="12">
        <v>0</v>
      </c>
      <c r="CO47" s="13">
        <f>IF(CN47&gt;CM47,999,IF(CM47=0,0,CN47/CM47*100))</f>
        <v>0</v>
      </c>
      <c r="CP47" s="12">
        <v>3</v>
      </c>
      <c r="CQ47" s="12">
        <v>3</v>
      </c>
      <c r="CR47" s="13">
        <f>IF(CQ47&gt;CP47,999,IF(CP47=0,0,CQ47/CP47*100))</f>
        <v>100</v>
      </c>
      <c r="CS47" s="12">
        <v>0</v>
      </c>
      <c r="CT47" s="12">
        <v>0</v>
      </c>
      <c r="CU47" s="13">
        <f>IF(CT47&gt;CS47,999,IF(CS47=0,0,CT47/CS47*100))</f>
        <v>0</v>
      </c>
      <c r="CV47" s="12">
        <v>0</v>
      </c>
      <c r="CW47" s="12">
        <v>0</v>
      </c>
      <c r="CX47" s="13">
        <f>IF(CW47&gt;CV47,999,IF(CV47=0,0,CW47/CV47*100))</f>
        <v>0</v>
      </c>
      <c r="CY47" s="12">
        <v>3</v>
      </c>
      <c r="CZ47" s="12">
        <v>3</v>
      </c>
      <c r="DA47" s="13">
        <f>IF(CZ47&gt;CY47,999,IF(CY47=0,0,CZ47/CY47*100))</f>
        <v>100</v>
      </c>
      <c r="DB47" s="12">
        <v>1</v>
      </c>
      <c r="DC47" s="12">
        <v>1</v>
      </c>
      <c r="DD47" s="13">
        <f>IF(DC47&gt;DB47,999,IF(DB47=0,0,DC47/DB47*100))</f>
        <v>100</v>
      </c>
      <c r="DE47" s="12">
        <v>0</v>
      </c>
      <c r="DF47" s="12">
        <v>0</v>
      </c>
      <c r="DG47" s="13">
        <f>IF(DF47&gt;DE47,999,IF(DE47=0,0,DF47/DE47*100))</f>
        <v>0</v>
      </c>
      <c r="DH47" s="38" t="s">
        <v>469</v>
      </c>
      <c r="DI47" s="12">
        <v>1</v>
      </c>
      <c r="DJ47" s="12">
        <v>1</v>
      </c>
      <c r="DK47" s="13">
        <f>IF(DJ47&gt;DI47,999,IF(DI47=0,0,DJ47/DI47*100))</f>
        <v>100</v>
      </c>
      <c r="DL47" s="12">
        <v>8</v>
      </c>
      <c r="DM47" s="12">
        <v>8</v>
      </c>
      <c r="DN47" s="13">
        <f>IF(DM47&gt;DL47,999,IF(DL47=0,0,DM47/DL47*100))</f>
        <v>100</v>
      </c>
      <c r="DO47" s="12">
        <v>32</v>
      </c>
      <c r="DP47" s="12">
        <v>32</v>
      </c>
      <c r="DQ47" s="13">
        <f>IF(DP47&gt;DO47,999,IF(DO47=0,0,DP47/DO47*100))</f>
        <v>100</v>
      </c>
      <c r="DR47" s="12">
        <v>0</v>
      </c>
      <c r="DS47" s="12">
        <v>0</v>
      </c>
      <c r="DT47" s="13">
        <f>IF(DS47&gt;DR47,999,IF(DR47=0,0,DS47/DR47*100))</f>
        <v>0</v>
      </c>
      <c r="DU47" s="12">
        <v>1</v>
      </c>
      <c r="DV47" s="12">
        <v>1</v>
      </c>
      <c r="DW47" s="13">
        <f>IF(DV47&gt;DU47,999,IF(DU47=0,0,DV47/DU47*100))</f>
        <v>100</v>
      </c>
      <c r="DX47" s="12">
        <v>0</v>
      </c>
      <c r="DY47" s="12">
        <v>0</v>
      </c>
      <c r="DZ47" s="13">
        <f>IF(DY47&gt;DX47,999,IF(DX47=0,0,DY47/DX47*100))</f>
        <v>0</v>
      </c>
      <c r="EA47" s="12">
        <v>0</v>
      </c>
      <c r="EB47" s="12">
        <v>0</v>
      </c>
      <c r="EC47" s="13">
        <f>IF(EB47&gt;EA47,999,IF(EA47=0,0,EB47/EA47*100))</f>
        <v>0</v>
      </c>
      <c r="ED47" s="38" t="s">
        <v>469</v>
      </c>
      <c r="EE47" s="12">
        <v>0</v>
      </c>
      <c r="EF47" s="12">
        <v>0</v>
      </c>
      <c r="EG47" s="13">
        <f>IF(EF47&gt;EE47,999,IF(EE47=0,0,EF47/EE47*100))</f>
        <v>0</v>
      </c>
      <c r="EH47" s="12">
        <v>0</v>
      </c>
      <c r="EI47" s="12">
        <v>0</v>
      </c>
      <c r="EJ47" s="13">
        <f>IF(EI47&gt;EH47,999,IF(EH47=0,0,EI47/EH47*100))</f>
        <v>0</v>
      </c>
      <c r="EK47" s="12">
        <v>0</v>
      </c>
      <c r="EL47" s="12">
        <v>0</v>
      </c>
      <c r="EM47" s="13">
        <f>IF(EL47&gt;EK47,999,IF(EK47=0,0,EL47/EK47*100))</f>
        <v>0</v>
      </c>
      <c r="EN47" s="12">
        <v>0</v>
      </c>
      <c r="EO47" s="12">
        <v>0</v>
      </c>
      <c r="EP47" s="13">
        <f>IF(EO47&gt;EN47,999,IF(EN47=0,0,EO47/EN47*100))</f>
        <v>0</v>
      </c>
      <c r="EQ47" s="12">
        <v>0</v>
      </c>
      <c r="ER47" s="12">
        <v>0</v>
      </c>
      <c r="ES47" s="13">
        <f>IF(ER47&gt;EQ47,999,IF(EQ47=0,0,ER47/EQ47*100))</f>
        <v>0</v>
      </c>
      <c r="ET47" s="12">
        <v>5</v>
      </c>
      <c r="EU47" s="12">
        <v>5</v>
      </c>
      <c r="EV47" s="13">
        <f>IF(EU47&gt;ET47,999,IF(ET47=0,0,EU47/ET47*100))</f>
        <v>100</v>
      </c>
      <c r="EW47" s="12">
        <v>0</v>
      </c>
      <c r="EX47" s="12">
        <v>0</v>
      </c>
      <c r="EY47" s="13">
        <f>IF(EX47&gt;EW47,999,IF(EW47=0,0,EX47/EW47*100))</f>
        <v>0</v>
      </c>
    </row>
    <row r="48" spans="1:155" ht="11.25" customHeight="1">
      <c r="A48" s="38" t="s">
        <v>468</v>
      </c>
      <c r="B48" s="12">
        <v>104</v>
      </c>
      <c r="C48" s="12">
        <f t="shared" si="49"/>
        <v>17</v>
      </c>
      <c r="D48" s="12">
        <f t="shared" si="50"/>
        <v>17</v>
      </c>
      <c r="E48" s="13">
        <f t="shared" si="0"/>
        <v>100</v>
      </c>
      <c r="F48" s="12">
        <f t="shared" si="51"/>
        <v>15</v>
      </c>
      <c r="G48" s="12">
        <f t="shared" si="52"/>
        <v>15</v>
      </c>
      <c r="H48" s="13">
        <f t="shared" si="1"/>
        <v>100</v>
      </c>
      <c r="I48" s="12">
        <v>2</v>
      </c>
      <c r="J48" s="12">
        <v>2</v>
      </c>
      <c r="K48" s="13">
        <f t="shared" si="2"/>
        <v>100</v>
      </c>
      <c r="L48" s="12">
        <v>0</v>
      </c>
      <c r="M48" s="12">
        <v>0</v>
      </c>
      <c r="N48" s="13">
        <f t="shared" si="3"/>
        <v>0</v>
      </c>
      <c r="O48" s="12">
        <v>0</v>
      </c>
      <c r="P48" s="12">
        <v>0</v>
      </c>
      <c r="Q48" s="13">
        <f t="shared" si="4"/>
        <v>0</v>
      </c>
      <c r="R48" s="12">
        <v>1</v>
      </c>
      <c r="S48" s="12">
        <v>1</v>
      </c>
      <c r="T48" s="13">
        <f t="shared" si="5"/>
        <v>100</v>
      </c>
      <c r="U48" s="12">
        <v>1</v>
      </c>
      <c r="V48" s="12">
        <v>1</v>
      </c>
      <c r="W48" s="13">
        <f t="shared" si="6"/>
        <v>100</v>
      </c>
      <c r="X48" s="38" t="s">
        <v>468</v>
      </c>
      <c r="Y48" s="12">
        <v>0</v>
      </c>
      <c r="Z48" s="12">
        <v>0</v>
      </c>
      <c r="AA48" s="13">
        <f t="shared" si="7"/>
        <v>0</v>
      </c>
      <c r="AB48" s="12">
        <v>0</v>
      </c>
      <c r="AC48" s="12">
        <v>0</v>
      </c>
      <c r="AD48" s="13">
        <f t="shared" si="8"/>
        <v>0</v>
      </c>
      <c r="AE48" s="12">
        <v>0</v>
      </c>
      <c r="AF48" s="12">
        <v>0</v>
      </c>
      <c r="AG48" s="13">
        <f t="shared" si="9"/>
        <v>0</v>
      </c>
      <c r="AH48" s="12">
        <v>0</v>
      </c>
      <c r="AI48" s="12">
        <v>0</v>
      </c>
      <c r="AJ48" s="13">
        <f t="shared" si="10"/>
        <v>0</v>
      </c>
      <c r="AK48" s="12">
        <v>1</v>
      </c>
      <c r="AL48" s="12">
        <v>1</v>
      </c>
      <c r="AM48" s="13">
        <f t="shared" si="11"/>
        <v>100</v>
      </c>
      <c r="AN48" s="12">
        <v>0</v>
      </c>
      <c r="AO48" s="12">
        <v>0</v>
      </c>
      <c r="AP48" s="13">
        <f t="shared" si="12"/>
        <v>0</v>
      </c>
      <c r="AQ48" s="12">
        <v>0</v>
      </c>
      <c r="AR48" s="12">
        <v>0</v>
      </c>
      <c r="AS48" s="13">
        <f t="shared" si="13"/>
        <v>0</v>
      </c>
      <c r="AT48" s="38" t="s">
        <v>468</v>
      </c>
      <c r="AU48" s="12">
        <v>0</v>
      </c>
      <c r="AV48" s="12">
        <v>0</v>
      </c>
      <c r="AW48" s="13">
        <f t="shared" si="14"/>
        <v>0</v>
      </c>
      <c r="AX48" s="12">
        <v>1</v>
      </c>
      <c r="AY48" s="12">
        <v>1</v>
      </c>
      <c r="AZ48" s="13">
        <f t="shared" si="15"/>
        <v>100</v>
      </c>
      <c r="BA48" s="12">
        <v>3</v>
      </c>
      <c r="BB48" s="12">
        <v>3</v>
      </c>
      <c r="BC48" s="13">
        <f t="shared" si="16"/>
        <v>100</v>
      </c>
      <c r="BD48" s="12">
        <v>0</v>
      </c>
      <c r="BE48" s="12">
        <v>0</v>
      </c>
      <c r="BF48" s="13">
        <f t="shared" si="17"/>
        <v>0</v>
      </c>
      <c r="BG48" s="12">
        <v>0</v>
      </c>
      <c r="BH48" s="12">
        <v>0</v>
      </c>
      <c r="BI48" s="13">
        <f t="shared" si="18"/>
        <v>0</v>
      </c>
      <c r="BJ48" s="12">
        <v>0</v>
      </c>
      <c r="BK48" s="12">
        <v>0</v>
      </c>
      <c r="BL48" s="13">
        <f t="shared" si="19"/>
        <v>0</v>
      </c>
      <c r="BM48" s="12">
        <v>0</v>
      </c>
      <c r="BN48" s="12">
        <v>0</v>
      </c>
      <c r="BO48" s="13">
        <f t="shared" si="20"/>
        <v>0</v>
      </c>
      <c r="BP48" s="38" t="s">
        <v>468</v>
      </c>
      <c r="BQ48" s="12">
        <v>0</v>
      </c>
      <c r="BR48" s="12">
        <v>0</v>
      </c>
      <c r="BS48" s="13">
        <f t="shared" si="21"/>
        <v>0</v>
      </c>
      <c r="BT48" s="12">
        <v>0</v>
      </c>
      <c r="BU48" s="12">
        <v>0</v>
      </c>
      <c r="BV48" s="13">
        <f t="shared" si="22"/>
        <v>0</v>
      </c>
      <c r="BW48" s="12">
        <v>3</v>
      </c>
      <c r="BX48" s="12">
        <v>3</v>
      </c>
      <c r="BY48" s="13">
        <f t="shared" si="23"/>
        <v>100</v>
      </c>
      <c r="BZ48" s="12">
        <v>1</v>
      </c>
      <c r="CA48" s="12">
        <v>1</v>
      </c>
      <c r="CB48" s="13">
        <f t="shared" si="24"/>
        <v>100</v>
      </c>
      <c r="CC48" s="12">
        <v>0</v>
      </c>
      <c r="CD48" s="12">
        <v>0</v>
      </c>
      <c r="CE48" s="13">
        <f t="shared" si="25"/>
        <v>0</v>
      </c>
      <c r="CF48" s="12">
        <v>0</v>
      </c>
      <c r="CG48" s="12">
        <v>0</v>
      </c>
      <c r="CH48" s="13">
        <f t="shared" si="26"/>
        <v>0</v>
      </c>
      <c r="CI48" s="12">
        <v>0</v>
      </c>
      <c r="CJ48" s="12">
        <v>0</v>
      </c>
      <c r="CK48" s="13">
        <f t="shared" si="27"/>
        <v>0</v>
      </c>
      <c r="CL48" s="38" t="s">
        <v>468</v>
      </c>
      <c r="CM48" s="12">
        <v>0</v>
      </c>
      <c r="CN48" s="12">
        <v>0</v>
      </c>
      <c r="CO48" s="13">
        <f t="shared" si="28"/>
        <v>0</v>
      </c>
      <c r="CP48" s="12">
        <v>2</v>
      </c>
      <c r="CQ48" s="12">
        <v>2</v>
      </c>
      <c r="CR48" s="13">
        <f t="shared" si="29"/>
        <v>100</v>
      </c>
      <c r="CS48" s="12">
        <v>0</v>
      </c>
      <c r="CT48" s="12">
        <v>0</v>
      </c>
      <c r="CU48" s="13">
        <f t="shared" si="30"/>
        <v>0</v>
      </c>
      <c r="CV48" s="12">
        <v>0</v>
      </c>
      <c r="CW48" s="12">
        <v>0</v>
      </c>
      <c r="CX48" s="13">
        <f t="shared" si="31"/>
        <v>0</v>
      </c>
      <c r="CY48" s="12">
        <v>1</v>
      </c>
      <c r="CZ48" s="12">
        <v>1</v>
      </c>
      <c r="DA48" s="13">
        <f t="shared" si="32"/>
        <v>100</v>
      </c>
      <c r="DB48" s="12">
        <v>0</v>
      </c>
      <c r="DC48" s="12">
        <v>0</v>
      </c>
      <c r="DD48" s="13">
        <f t="shared" si="33"/>
        <v>0</v>
      </c>
      <c r="DE48" s="12">
        <v>0</v>
      </c>
      <c r="DF48" s="12">
        <v>0</v>
      </c>
      <c r="DG48" s="13">
        <f t="shared" si="34"/>
        <v>0</v>
      </c>
      <c r="DH48" s="38" t="s">
        <v>468</v>
      </c>
      <c r="DI48" s="12">
        <v>0</v>
      </c>
      <c r="DJ48" s="12">
        <v>0</v>
      </c>
      <c r="DK48" s="13">
        <f t="shared" si="35"/>
        <v>0</v>
      </c>
      <c r="DL48" s="12">
        <v>0</v>
      </c>
      <c r="DM48" s="12">
        <v>0</v>
      </c>
      <c r="DN48" s="13">
        <f t="shared" si="36"/>
        <v>0</v>
      </c>
      <c r="DO48" s="12">
        <v>1</v>
      </c>
      <c r="DP48" s="12">
        <v>1</v>
      </c>
      <c r="DQ48" s="13">
        <f t="shared" si="37"/>
        <v>100</v>
      </c>
      <c r="DR48" s="12">
        <v>0</v>
      </c>
      <c r="DS48" s="12">
        <v>0</v>
      </c>
      <c r="DT48" s="13">
        <f t="shared" si="38"/>
        <v>0</v>
      </c>
      <c r="DU48" s="12">
        <v>0</v>
      </c>
      <c r="DV48" s="12">
        <v>0</v>
      </c>
      <c r="DW48" s="13">
        <f t="shared" si="39"/>
        <v>0</v>
      </c>
      <c r="DX48" s="12">
        <v>0</v>
      </c>
      <c r="DY48" s="12">
        <v>0</v>
      </c>
      <c r="DZ48" s="13">
        <f t="shared" si="40"/>
        <v>0</v>
      </c>
      <c r="EA48" s="12">
        <v>0</v>
      </c>
      <c r="EB48" s="12">
        <v>0</v>
      </c>
      <c r="EC48" s="13">
        <f t="shared" si="41"/>
        <v>0</v>
      </c>
      <c r="ED48" s="38" t="s">
        <v>468</v>
      </c>
      <c r="EE48" s="12">
        <v>0</v>
      </c>
      <c r="EF48" s="12">
        <v>0</v>
      </c>
      <c r="EG48" s="13">
        <f t="shared" si="42"/>
        <v>0</v>
      </c>
      <c r="EH48" s="12">
        <v>0</v>
      </c>
      <c r="EI48" s="12">
        <v>0</v>
      </c>
      <c r="EJ48" s="13">
        <f t="shared" si="43"/>
        <v>0</v>
      </c>
      <c r="EK48" s="12">
        <v>0</v>
      </c>
      <c r="EL48" s="12">
        <v>0</v>
      </c>
      <c r="EM48" s="13">
        <f t="shared" si="44"/>
        <v>0</v>
      </c>
      <c r="EN48" s="12">
        <v>0</v>
      </c>
      <c r="EO48" s="12">
        <v>0</v>
      </c>
      <c r="EP48" s="13">
        <f t="shared" si="45"/>
        <v>0</v>
      </c>
      <c r="EQ48" s="12">
        <v>0</v>
      </c>
      <c r="ER48" s="12">
        <v>0</v>
      </c>
      <c r="ES48" s="13">
        <f t="shared" si="46"/>
        <v>0</v>
      </c>
      <c r="ET48" s="12">
        <v>0</v>
      </c>
      <c r="EU48" s="12">
        <v>0</v>
      </c>
      <c r="EV48" s="13">
        <f t="shared" si="47"/>
        <v>0</v>
      </c>
      <c r="EW48" s="12">
        <v>0</v>
      </c>
      <c r="EX48" s="12">
        <v>0</v>
      </c>
      <c r="EY48" s="13">
        <f t="shared" si="48"/>
        <v>0</v>
      </c>
    </row>
    <row r="49" spans="1:155" ht="11.25" customHeight="1">
      <c r="A49" s="38" t="s">
        <v>467</v>
      </c>
      <c r="B49" s="12">
        <v>57</v>
      </c>
      <c r="C49" s="12">
        <f t="shared" si="49"/>
        <v>44</v>
      </c>
      <c r="D49" s="12">
        <f t="shared" si="50"/>
        <v>44</v>
      </c>
      <c r="E49" s="13">
        <f t="shared" si="0"/>
        <v>100</v>
      </c>
      <c r="F49" s="12">
        <f t="shared" si="51"/>
        <v>18</v>
      </c>
      <c r="G49" s="12">
        <f t="shared" si="52"/>
        <v>18</v>
      </c>
      <c r="H49" s="13">
        <f t="shared" si="1"/>
        <v>100</v>
      </c>
      <c r="I49" s="12">
        <v>0</v>
      </c>
      <c r="J49" s="12">
        <v>0</v>
      </c>
      <c r="K49" s="13">
        <f t="shared" si="2"/>
        <v>0</v>
      </c>
      <c r="L49" s="12">
        <v>0</v>
      </c>
      <c r="M49" s="12">
        <v>0</v>
      </c>
      <c r="N49" s="13">
        <f t="shared" si="3"/>
        <v>0</v>
      </c>
      <c r="O49" s="12">
        <v>0</v>
      </c>
      <c r="P49" s="12">
        <v>0</v>
      </c>
      <c r="Q49" s="13">
        <f t="shared" si="4"/>
        <v>0</v>
      </c>
      <c r="R49" s="12">
        <v>1</v>
      </c>
      <c r="S49" s="12">
        <v>1</v>
      </c>
      <c r="T49" s="13">
        <f t="shared" si="5"/>
        <v>100</v>
      </c>
      <c r="U49" s="12">
        <v>1</v>
      </c>
      <c r="V49" s="12">
        <v>1</v>
      </c>
      <c r="W49" s="13">
        <f t="shared" si="6"/>
        <v>100</v>
      </c>
      <c r="X49" s="38" t="s">
        <v>467</v>
      </c>
      <c r="Y49" s="12">
        <v>1</v>
      </c>
      <c r="Z49" s="12">
        <v>1</v>
      </c>
      <c r="AA49" s="13">
        <f t="shared" si="7"/>
        <v>100</v>
      </c>
      <c r="AB49" s="12">
        <v>0</v>
      </c>
      <c r="AC49" s="12">
        <v>0</v>
      </c>
      <c r="AD49" s="13">
        <f t="shared" si="8"/>
        <v>0</v>
      </c>
      <c r="AE49" s="12">
        <v>0</v>
      </c>
      <c r="AF49" s="12">
        <v>0</v>
      </c>
      <c r="AG49" s="13">
        <f t="shared" si="9"/>
        <v>0</v>
      </c>
      <c r="AH49" s="12">
        <v>3</v>
      </c>
      <c r="AI49" s="12">
        <v>3</v>
      </c>
      <c r="AJ49" s="13">
        <f t="shared" si="10"/>
        <v>100</v>
      </c>
      <c r="AK49" s="12">
        <v>1</v>
      </c>
      <c r="AL49" s="12">
        <v>1</v>
      </c>
      <c r="AM49" s="13">
        <f t="shared" si="11"/>
        <v>100</v>
      </c>
      <c r="AN49" s="12">
        <v>0</v>
      </c>
      <c r="AO49" s="12">
        <v>0</v>
      </c>
      <c r="AP49" s="13">
        <f t="shared" si="12"/>
        <v>0</v>
      </c>
      <c r="AQ49" s="12">
        <v>0</v>
      </c>
      <c r="AR49" s="12">
        <v>0</v>
      </c>
      <c r="AS49" s="13">
        <f t="shared" si="13"/>
        <v>0</v>
      </c>
      <c r="AT49" s="38" t="s">
        <v>467</v>
      </c>
      <c r="AU49" s="12">
        <v>0</v>
      </c>
      <c r="AV49" s="12">
        <v>0</v>
      </c>
      <c r="AW49" s="13">
        <f t="shared" si="14"/>
        <v>0</v>
      </c>
      <c r="AX49" s="12">
        <v>5</v>
      </c>
      <c r="AY49" s="12">
        <v>5</v>
      </c>
      <c r="AZ49" s="13">
        <f t="shared" si="15"/>
        <v>100</v>
      </c>
      <c r="BA49" s="12">
        <v>1</v>
      </c>
      <c r="BB49" s="12">
        <v>1</v>
      </c>
      <c r="BC49" s="13">
        <f t="shared" si="16"/>
        <v>100</v>
      </c>
      <c r="BD49" s="12">
        <v>0</v>
      </c>
      <c r="BE49" s="12">
        <v>0</v>
      </c>
      <c r="BF49" s="13">
        <f t="shared" si="17"/>
        <v>0</v>
      </c>
      <c r="BG49" s="12">
        <v>1</v>
      </c>
      <c r="BH49" s="12">
        <v>1</v>
      </c>
      <c r="BI49" s="13">
        <f t="shared" si="18"/>
        <v>100</v>
      </c>
      <c r="BJ49" s="12">
        <v>0</v>
      </c>
      <c r="BK49" s="12">
        <v>0</v>
      </c>
      <c r="BL49" s="13">
        <f t="shared" si="19"/>
        <v>0</v>
      </c>
      <c r="BM49" s="12">
        <v>0</v>
      </c>
      <c r="BN49" s="12">
        <v>0</v>
      </c>
      <c r="BO49" s="13">
        <f t="shared" si="20"/>
        <v>0</v>
      </c>
      <c r="BP49" s="38" t="s">
        <v>467</v>
      </c>
      <c r="BQ49" s="12">
        <v>0</v>
      </c>
      <c r="BR49" s="12">
        <v>0</v>
      </c>
      <c r="BS49" s="13">
        <f t="shared" si="21"/>
        <v>0</v>
      </c>
      <c r="BT49" s="12">
        <v>0</v>
      </c>
      <c r="BU49" s="12">
        <v>0</v>
      </c>
      <c r="BV49" s="13">
        <f t="shared" si="22"/>
        <v>0</v>
      </c>
      <c r="BW49" s="12">
        <v>0</v>
      </c>
      <c r="BX49" s="12">
        <v>0</v>
      </c>
      <c r="BY49" s="13">
        <f t="shared" si="23"/>
        <v>0</v>
      </c>
      <c r="BZ49" s="12">
        <v>0</v>
      </c>
      <c r="CA49" s="12">
        <v>0</v>
      </c>
      <c r="CB49" s="13">
        <f t="shared" si="24"/>
        <v>0</v>
      </c>
      <c r="CC49" s="12">
        <v>0</v>
      </c>
      <c r="CD49" s="12">
        <v>0</v>
      </c>
      <c r="CE49" s="13">
        <f t="shared" si="25"/>
        <v>0</v>
      </c>
      <c r="CF49" s="12">
        <v>0</v>
      </c>
      <c r="CG49" s="12">
        <v>0</v>
      </c>
      <c r="CH49" s="13">
        <f t="shared" si="26"/>
        <v>0</v>
      </c>
      <c r="CI49" s="12">
        <v>0</v>
      </c>
      <c r="CJ49" s="12">
        <v>0</v>
      </c>
      <c r="CK49" s="13">
        <f t="shared" si="27"/>
        <v>0</v>
      </c>
      <c r="CL49" s="38" t="s">
        <v>467</v>
      </c>
      <c r="CM49" s="12">
        <v>0</v>
      </c>
      <c r="CN49" s="12">
        <v>0</v>
      </c>
      <c r="CO49" s="13">
        <f t="shared" si="28"/>
        <v>0</v>
      </c>
      <c r="CP49" s="12">
        <v>4</v>
      </c>
      <c r="CQ49" s="12">
        <v>4</v>
      </c>
      <c r="CR49" s="13">
        <f t="shared" si="29"/>
        <v>100</v>
      </c>
      <c r="CS49" s="12">
        <v>0</v>
      </c>
      <c r="CT49" s="12">
        <v>0</v>
      </c>
      <c r="CU49" s="13">
        <f t="shared" si="30"/>
        <v>0</v>
      </c>
      <c r="CV49" s="12">
        <v>0</v>
      </c>
      <c r="CW49" s="12">
        <v>0</v>
      </c>
      <c r="CX49" s="13">
        <f t="shared" si="31"/>
        <v>0</v>
      </c>
      <c r="CY49" s="12">
        <v>5</v>
      </c>
      <c r="CZ49" s="12">
        <v>5</v>
      </c>
      <c r="DA49" s="13">
        <f t="shared" si="32"/>
        <v>100</v>
      </c>
      <c r="DB49" s="12">
        <v>0</v>
      </c>
      <c r="DC49" s="12">
        <v>0</v>
      </c>
      <c r="DD49" s="13">
        <f t="shared" si="33"/>
        <v>0</v>
      </c>
      <c r="DE49" s="12">
        <v>0</v>
      </c>
      <c r="DF49" s="12">
        <v>0</v>
      </c>
      <c r="DG49" s="13">
        <f t="shared" si="34"/>
        <v>0</v>
      </c>
      <c r="DH49" s="38" t="s">
        <v>467</v>
      </c>
      <c r="DI49" s="12">
        <v>0</v>
      </c>
      <c r="DJ49" s="12">
        <v>0</v>
      </c>
      <c r="DK49" s="13">
        <f t="shared" si="35"/>
        <v>0</v>
      </c>
      <c r="DL49" s="12">
        <v>7</v>
      </c>
      <c r="DM49" s="12">
        <v>7</v>
      </c>
      <c r="DN49" s="13">
        <f t="shared" si="36"/>
        <v>100</v>
      </c>
      <c r="DO49" s="12">
        <v>9</v>
      </c>
      <c r="DP49" s="12">
        <v>9</v>
      </c>
      <c r="DQ49" s="13">
        <f t="shared" si="37"/>
        <v>100</v>
      </c>
      <c r="DR49" s="12">
        <v>0</v>
      </c>
      <c r="DS49" s="12">
        <v>0</v>
      </c>
      <c r="DT49" s="13">
        <f t="shared" si="38"/>
        <v>0</v>
      </c>
      <c r="DU49" s="12">
        <v>0</v>
      </c>
      <c r="DV49" s="12">
        <v>0</v>
      </c>
      <c r="DW49" s="13">
        <f t="shared" si="39"/>
        <v>0</v>
      </c>
      <c r="DX49" s="12">
        <v>0</v>
      </c>
      <c r="DY49" s="12">
        <v>0</v>
      </c>
      <c r="DZ49" s="13">
        <f t="shared" si="40"/>
        <v>0</v>
      </c>
      <c r="EA49" s="12">
        <v>0</v>
      </c>
      <c r="EB49" s="12">
        <v>0</v>
      </c>
      <c r="EC49" s="13">
        <f t="shared" si="41"/>
        <v>0</v>
      </c>
      <c r="ED49" s="38" t="s">
        <v>467</v>
      </c>
      <c r="EE49" s="12">
        <v>0</v>
      </c>
      <c r="EF49" s="12">
        <v>0</v>
      </c>
      <c r="EG49" s="13">
        <f t="shared" si="42"/>
        <v>0</v>
      </c>
      <c r="EH49" s="12">
        <v>0</v>
      </c>
      <c r="EI49" s="12">
        <v>0</v>
      </c>
      <c r="EJ49" s="13">
        <f t="shared" si="43"/>
        <v>0</v>
      </c>
      <c r="EK49" s="12">
        <v>0</v>
      </c>
      <c r="EL49" s="12">
        <v>0</v>
      </c>
      <c r="EM49" s="13">
        <f t="shared" si="44"/>
        <v>0</v>
      </c>
      <c r="EN49" s="12">
        <v>0</v>
      </c>
      <c r="EO49" s="12">
        <v>0</v>
      </c>
      <c r="EP49" s="13">
        <f t="shared" si="45"/>
        <v>0</v>
      </c>
      <c r="EQ49" s="12">
        <v>0</v>
      </c>
      <c r="ER49" s="12">
        <v>0</v>
      </c>
      <c r="ES49" s="13">
        <f t="shared" si="46"/>
        <v>0</v>
      </c>
      <c r="ET49" s="12">
        <v>5</v>
      </c>
      <c r="EU49" s="12">
        <v>5</v>
      </c>
      <c r="EV49" s="13">
        <f t="shared" si="47"/>
        <v>100</v>
      </c>
      <c r="EW49" s="12">
        <v>0</v>
      </c>
      <c r="EX49" s="12">
        <v>0</v>
      </c>
      <c r="EY49" s="13">
        <f t="shared" si="48"/>
        <v>0</v>
      </c>
    </row>
    <row r="50" spans="1:155" ht="11.25" customHeight="1">
      <c r="A50" s="38" t="s">
        <v>466</v>
      </c>
      <c r="B50" s="12">
        <v>163</v>
      </c>
      <c r="C50" s="12">
        <f t="shared" si="49"/>
        <v>68</v>
      </c>
      <c r="D50" s="12">
        <f t="shared" si="50"/>
        <v>68</v>
      </c>
      <c r="E50" s="13">
        <f t="shared" si="0"/>
        <v>100</v>
      </c>
      <c r="F50" s="12">
        <f aca="true" t="shared" si="57" ref="F50:G52">SUM(I50+L50+O50+R50+U50+Y50+AB50+AE50+AH50+AK50+AN50+AQ50+AU50+AX50+BA50+BD50+BG50+BJ50+BM50+BQ50+BT50+BW50+BZ50+CC50+CF50+CI50+CM50+CP50+CS50)</f>
        <v>40</v>
      </c>
      <c r="G50" s="12">
        <f t="shared" si="57"/>
        <v>40</v>
      </c>
      <c r="H50" s="13">
        <f t="shared" si="1"/>
        <v>100</v>
      </c>
      <c r="I50" s="12">
        <v>2</v>
      </c>
      <c r="J50" s="12">
        <v>2</v>
      </c>
      <c r="K50" s="13">
        <f t="shared" si="2"/>
        <v>100</v>
      </c>
      <c r="L50" s="12">
        <v>1</v>
      </c>
      <c r="M50" s="12">
        <v>1</v>
      </c>
      <c r="N50" s="13">
        <f t="shared" si="3"/>
        <v>100</v>
      </c>
      <c r="O50" s="12">
        <v>0</v>
      </c>
      <c r="P50" s="12">
        <v>0</v>
      </c>
      <c r="Q50" s="13">
        <f t="shared" si="4"/>
        <v>0</v>
      </c>
      <c r="R50" s="12">
        <v>0</v>
      </c>
      <c r="S50" s="12">
        <v>0</v>
      </c>
      <c r="T50" s="13">
        <f t="shared" si="5"/>
        <v>0</v>
      </c>
      <c r="U50" s="12">
        <v>2</v>
      </c>
      <c r="V50" s="12">
        <v>2</v>
      </c>
      <c r="W50" s="13">
        <f t="shared" si="6"/>
        <v>100</v>
      </c>
      <c r="X50" s="38" t="s">
        <v>466</v>
      </c>
      <c r="Y50" s="12">
        <v>0</v>
      </c>
      <c r="Z50" s="12">
        <v>0</v>
      </c>
      <c r="AA50" s="13">
        <f t="shared" si="7"/>
        <v>0</v>
      </c>
      <c r="AB50" s="12">
        <v>0</v>
      </c>
      <c r="AC50" s="12">
        <v>0</v>
      </c>
      <c r="AD50" s="13">
        <f t="shared" si="8"/>
        <v>0</v>
      </c>
      <c r="AE50" s="12">
        <v>0</v>
      </c>
      <c r="AF50" s="12">
        <v>0</v>
      </c>
      <c r="AG50" s="13">
        <f t="shared" si="9"/>
        <v>0</v>
      </c>
      <c r="AH50" s="12">
        <v>0</v>
      </c>
      <c r="AI50" s="12">
        <v>0</v>
      </c>
      <c r="AJ50" s="13">
        <f t="shared" si="10"/>
        <v>0</v>
      </c>
      <c r="AK50" s="12">
        <v>0</v>
      </c>
      <c r="AL50" s="12">
        <v>0</v>
      </c>
      <c r="AM50" s="13">
        <f t="shared" si="11"/>
        <v>0</v>
      </c>
      <c r="AN50" s="12">
        <v>0</v>
      </c>
      <c r="AO50" s="12">
        <v>0</v>
      </c>
      <c r="AP50" s="13">
        <f t="shared" si="12"/>
        <v>0</v>
      </c>
      <c r="AQ50" s="12">
        <v>0</v>
      </c>
      <c r="AR50" s="12">
        <v>0</v>
      </c>
      <c r="AS50" s="13">
        <f t="shared" si="13"/>
        <v>0</v>
      </c>
      <c r="AT50" s="38" t="s">
        <v>466</v>
      </c>
      <c r="AU50" s="12">
        <v>0</v>
      </c>
      <c r="AV50" s="12">
        <v>0</v>
      </c>
      <c r="AW50" s="13">
        <f t="shared" si="14"/>
        <v>0</v>
      </c>
      <c r="AX50" s="12">
        <v>5</v>
      </c>
      <c r="AY50" s="12">
        <v>5</v>
      </c>
      <c r="AZ50" s="13">
        <f t="shared" si="15"/>
        <v>100</v>
      </c>
      <c r="BA50" s="12">
        <v>2</v>
      </c>
      <c r="BB50" s="12">
        <v>2</v>
      </c>
      <c r="BC50" s="13">
        <f t="shared" si="16"/>
        <v>100</v>
      </c>
      <c r="BD50" s="12">
        <v>0</v>
      </c>
      <c r="BE50" s="12">
        <v>0</v>
      </c>
      <c r="BF50" s="13">
        <f t="shared" si="17"/>
        <v>0</v>
      </c>
      <c r="BG50" s="12">
        <v>3</v>
      </c>
      <c r="BH50" s="12">
        <v>3</v>
      </c>
      <c r="BI50" s="13">
        <f t="shared" si="18"/>
        <v>100</v>
      </c>
      <c r="BJ50" s="12">
        <v>0</v>
      </c>
      <c r="BK50" s="12">
        <v>0</v>
      </c>
      <c r="BL50" s="13">
        <f t="shared" si="19"/>
        <v>0</v>
      </c>
      <c r="BM50" s="12">
        <v>0</v>
      </c>
      <c r="BN50" s="12">
        <v>0</v>
      </c>
      <c r="BO50" s="13">
        <f t="shared" si="20"/>
        <v>0</v>
      </c>
      <c r="BP50" s="38" t="s">
        <v>466</v>
      </c>
      <c r="BQ50" s="12">
        <v>0</v>
      </c>
      <c r="BR50" s="12">
        <v>0</v>
      </c>
      <c r="BS50" s="13">
        <f t="shared" si="21"/>
        <v>0</v>
      </c>
      <c r="BT50" s="12">
        <v>0</v>
      </c>
      <c r="BU50" s="12">
        <v>0</v>
      </c>
      <c r="BV50" s="13">
        <f t="shared" si="22"/>
        <v>0</v>
      </c>
      <c r="BW50" s="12">
        <v>0</v>
      </c>
      <c r="BX50" s="12">
        <v>0</v>
      </c>
      <c r="BY50" s="13">
        <f t="shared" si="23"/>
        <v>0</v>
      </c>
      <c r="BZ50" s="12">
        <v>3</v>
      </c>
      <c r="CA50" s="12">
        <v>3</v>
      </c>
      <c r="CB50" s="13">
        <f t="shared" si="24"/>
        <v>100</v>
      </c>
      <c r="CC50" s="12">
        <v>0</v>
      </c>
      <c r="CD50" s="12">
        <v>0</v>
      </c>
      <c r="CE50" s="13">
        <f t="shared" si="25"/>
        <v>0</v>
      </c>
      <c r="CF50" s="12">
        <v>0</v>
      </c>
      <c r="CG50" s="12">
        <v>0</v>
      </c>
      <c r="CH50" s="13">
        <f t="shared" si="26"/>
        <v>0</v>
      </c>
      <c r="CI50" s="12">
        <v>0</v>
      </c>
      <c r="CJ50" s="12">
        <v>0</v>
      </c>
      <c r="CK50" s="13">
        <f t="shared" si="27"/>
        <v>0</v>
      </c>
      <c r="CL50" s="38" t="s">
        <v>466</v>
      </c>
      <c r="CM50" s="12">
        <v>0</v>
      </c>
      <c r="CN50" s="12">
        <v>0</v>
      </c>
      <c r="CO50" s="13">
        <f t="shared" si="28"/>
        <v>0</v>
      </c>
      <c r="CP50" s="12">
        <v>22</v>
      </c>
      <c r="CQ50" s="12">
        <v>22</v>
      </c>
      <c r="CR50" s="13">
        <f t="shared" si="29"/>
        <v>100</v>
      </c>
      <c r="CS50" s="12">
        <v>0</v>
      </c>
      <c r="CT50" s="12">
        <v>0</v>
      </c>
      <c r="CU50" s="13">
        <f t="shared" si="30"/>
        <v>0</v>
      </c>
      <c r="CV50" s="12">
        <v>0</v>
      </c>
      <c r="CW50" s="12">
        <v>0</v>
      </c>
      <c r="CX50" s="13">
        <f t="shared" si="31"/>
        <v>0</v>
      </c>
      <c r="CY50" s="12">
        <v>15</v>
      </c>
      <c r="CZ50" s="12">
        <v>15</v>
      </c>
      <c r="DA50" s="13">
        <f t="shared" si="32"/>
        <v>100</v>
      </c>
      <c r="DB50" s="12">
        <v>0</v>
      </c>
      <c r="DC50" s="12">
        <v>0</v>
      </c>
      <c r="DD50" s="13">
        <f t="shared" si="33"/>
        <v>0</v>
      </c>
      <c r="DE50" s="12">
        <v>0</v>
      </c>
      <c r="DF50" s="12">
        <v>0</v>
      </c>
      <c r="DG50" s="13">
        <f t="shared" si="34"/>
        <v>0</v>
      </c>
      <c r="DH50" s="38" t="s">
        <v>466</v>
      </c>
      <c r="DI50" s="12">
        <v>0</v>
      </c>
      <c r="DJ50" s="12">
        <v>0</v>
      </c>
      <c r="DK50" s="13">
        <f t="shared" si="35"/>
        <v>0</v>
      </c>
      <c r="DL50" s="12">
        <v>5</v>
      </c>
      <c r="DM50" s="12">
        <v>5</v>
      </c>
      <c r="DN50" s="13">
        <f t="shared" si="36"/>
        <v>100</v>
      </c>
      <c r="DO50" s="12">
        <v>7</v>
      </c>
      <c r="DP50" s="12">
        <v>7</v>
      </c>
      <c r="DQ50" s="13">
        <f t="shared" si="37"/>
        <v>100</v>
      </c>
      <c r="DR50" s="12">
        <v>0</v>
      </c>
      <c r="DS50" s="12">
        <v>0</v>
      </c>
      <c r="DT50" s="13">
        <f t="shared" si="38"/>
        <v>0</v>
      </c>
      <c r="DU50" s="12">
        <v>0</v>
      </c>
      <c r="DV50" s="12">
        <v>0</v>
      </c>
      <c r="DW50" s="13">
        <f t="shared" si="39"/>
        <v>0</v>
      </c>
      <c r="DX50" s="12">
        <v>0</v>
      </c>
      <c r="DY50" s="12">
        <v>0</v>
      </c>
      <c r="DZ50" s="13">
        <f t="shared" si="40"/>
        <v>0</v>
      </c>
      <c r="EA50" s="12">
        <v>0</v>
      </c>
      <c r="EB50" s="12">
        <v>0</v>
      </c>
      <c r="EC50" s="13">
        <f t="shared" si="41"/>
        <v>0</v>
      </c>
      <c r="ED50" s="38" t="s">
        <v>466</v>
      </c>
      <c r="EE50" s="12">
        <v>0</v>
      </c>
      <c r="EF50" s="12">
        <v>0</v>
      </c>
      <c r="EG50" s="13">
        <f t="shared" si="42"/>
        <v>0</v>
      </c>
      <c r="EH50" s="12">
        <v>0</v>
      </c>
      <c r="EI50" s="12">
        <v>0</v>
      </c>
      <c r="EJ50" s="13">
        <f t="shared" si="43"/>
        <v>0</v>
      </c>
      <c r="EK50" s="12">
        <v>0</v>
      </c>
      <c r="EL50" s="12">
        <v>0</v>
      </c>
      <c r="EM50" s="13">
        <f t="shared" si="44"/>
        <v>0</v>
      </c>
      <c r="EN50" s="12">
        <v>0</v>
      </c>
      <c r="EO50" s="12">
        <v>0</v>
      </c>
      <c r="EP50" s="13">
        <f t="shared" si="45"/>
        <v>0</v>
      </c>
      <c r="EQ50" s="12">
        <v>0</v>
      </c>
      <c r="ER50" s="12">
        <v>0</v>
      </c>
      <c r="ES50" s="13">
        <f t="shared" si="46"/>
        <v>0</v>
      </c>
      <c r="ET50" s="12">
        <v>1</v>
      </c>
      <c r="EU50" s="12">
        <v>1</v>
      </c>
      <c r="EV50" s="13">
        <f t="shared" si="47"/>
        <v>100</v>
      </c>
      <c r="EW50" s="12">
        <v>0</v>
      </c>
      <c r="EX50" s="12">
        <v>0</v>
      </c>
      <c r="EY50" s="13">
        <f t="shared" si="48"/>
        <v>0</v>
      </c>
    </row>
    <row r="51" spans="1:155" ht="11.25" customHeight="1">
      <c r="A51" s="38" t="s">
        <v>465</v>
      </c>
      <c r="B51" s="12">
        <v>37</v>
      </c>
      <c r="C51" s="12">
        <f>SUM(F51,CV51+CY51+DB51+DE51+DI51+DL51+DO51+DR51+DU51+DX51+EA51+EE51+EH51+EK51+EN51+EQ51+ET51+EW51)</f>
        <v>15</v>
      </c>
      <c r="D51" s="12">
        <f>SUM(G51,CW51+CZ51+DC51+DF51+DJ51+DM51+DP51+DS51+DV51+DY51+EB51+EF51+EI51+EL51+EO51+ER51+EU51+EX51)</f>
        <v>15</v>
      </c>
      <c r="E51" s="13">
        <f t="shared" si="0"/>
        <v>100</v>
      </c>
      <c r="F51" s="12">
        <f t="shared" si="57"/>
        <v>5</v>
      </c>
      <c r="G51" s="12">
        <f t="shared" si="57"/>
        <v>5</v>
      </c>
      <c r="H51" s="13">
        <f t="shared" si="1"/>
        <v>100</v>
      </c>
      <c r="I51" s="12">
        <v>0</v>
      </c>
      <c r="J51" s="12">
        <v>0</v>
      </c>
      <c r="K51" s="13">
        <f t="shared" si="2"/>
        <v>0</v>
      </c>
      <c r="L51" s="12">
        <v>0</v>
      </c>
      <c r="M51" s="12">
        <v>0</v>
      </c>
      <c r="N51" s="13">
        <f t="shared" si="3"/>
        <v>0</v>
      </c>
      <c r="O51" s="12">
        <v>0</v>
      </c>
      <c r="P51" s="12">
        <v>0</v>
      </c>
      <c r="Q51" s="13">
        <f t="shared" si="4"/>
        <v>0</v>
      </c>
      <c r="R51" s="12">
        <v>0</v>
      </c>
      <c r="S51" s="12">
        <v>0</v>
      </c>
      <c r="T51" s="13">
        <f t="shared" si="5"/>
        <v>0</v>
      </c>
      <c r="U51" s="12">
        <v>0</v>
      </c>
      <c r="V51" s="12">
        <v>0</v>
      </c>
      <c r="W51" s="13">
        <f t="shared" si="6"/>
        <v>0</v>
      </c>
      <c r="X51" s="38" t="s">
        <v>465</v>
      </c>
      <c r="Y51" s="12">
        <v>1</v>
      </c>
      <c r="Z51" s="12">
        <v>1</v>
      </c>
      <c r="AA51" s="13">
        <f t="shared" si="7"/>
        <v>100</v>
      </c>
      <c r="AB51" s="12">
        <v>0</v>
      </c>
      <c r="AC51" s="12">
        <v>0</v>
      </c>
      <c r="AD51" s="13">
        <f t="shared" si="8"/>
        <v>0</v>
      </c>
      <c r="AE51" s="12">
        <v>0</v>
      </c>
      <c r="AF51" s="12">
        <v>0</v>
      </c>
      <c r="AG51" s="13">
        <f t="shared" si="9"/>
        <v>0</v>
      </c>
      <c r="AH51" s="12">
        <v>0</v>
      </c>
      <c r="AI51" s="12">
        <v>0</v>
      </c>
      <c r="AJ51" s="13">
        <f t="shared" si="10"/>
        <v>0</v>
      </c>
      <c r="AK51" s="12">
        <v>1</v>
      </c>
      <c r="AL51" s="12">
        <v>1</v>
      </c>
      <c r="AM51" s="13">
        <f t="shared" si="11"/>
        <v>100</v>
      </c>
      <c r="AN51" s="12">
        <v>0</v>
      </c>
      <c r="AO51" s="12">
        <v>0</v>
      </c>
      <c r="AP51" s="13">
        <f t="shared" si="12"/>
        <v>0</v>
      </c>
      <c r="AQ51" s="12">
        <v>0</v>
      </c>
      <c r="AR51" s="12">
        <v>0</v>
      </c>
      <c r="AS51" s="13">
        <f t="shared" si="13"/>
        <v>0</v>
      </c>
      <c r="AT51" s="38" t="s">
        <v>465</v>
      </c>
      <c r="AU51" s="12">
        <v>0</v>
      </c>
      <c r="AV51" s="12">
        <v>0</v>
      </c>
      <c r="AW51" s="13">
        <f t="shared" si="14"/>
        <v>0</v>
      </c>
      <c r="AX51" s="12">
        <v>0</v>
      </c>
      <c r="AY51" s="12">
        <v>0</v>
      </c>
      <c r="AZ51" s="13">
        <f t="shared" si="15"/>
        <v>0</v>
      </c>
      <c r="BA51" s="12">
        <v>2</v>
      </c>
      <c r="BB51" s="12">
        <v>2</v>
      </c>
      <c r="BC51" s="13">
        <f t="shared" si="16"/>
        <v>100</v>
      </c>
      <c r="BD51" s="12">
        <v>0</v>
      </c>
      <c r="BE51" s="12">
        <v>0</v>
      </c>
      <c r="BF51" s="13">
        <f t="shared" si="17"/>
        <v>0</v>
      </c>
      <c r="BG51" s="12">
        <v>0</v>
      </c>
      <c r="BH51" s="12">
        <v>0</v>
      </c>
      <c r="BI51" s="13">
        <f t="shared" si="18"/>
        <v>0</v>
      </c>
      <c r="BJ51" s="12">
        <v>0</v>
      </c>
      <c r="BK51" s="12">
        <v>0</v>
      </c>
      <c r="BL51" s="13">
        <f t="shared" si="19"/>
        <v>0</v>
      </c>
      <c r="BM51" s="12">
        <v>0</v>
      </c>
      <c r="BN51" s="12">
        <v>0</v>
      </c>
      <c r="BO51" s="13">
        <f t="shared" si="20"/>
        <v>0</v>
      </c>
      <c r="BP51" s="38" t="s">
        <v>465</v>
      </c>
      <c r="BQ51" s="12">
        <v>0</v>
      </c>
      <c r="BR51" s="12">
        <v>0</v>
      </c>
      <c r="BS51" s="13">
        <f t="shared" si="21"/>
        <v>0</v>
      </c>
      <c r="BT51" s="12">
        <v>0</v>
      </c>
      <c r="BU51" s="12">
        <v>0</v>
      </c>
      <c r="BV51" s="13">
        <f t="shared" si="22"/>
        <v>0</v>
      </c>
      <c r="BW51" s="12">
        <v>0</v>
      </c>
      <c r="BX51" s="12">
        <v>0</v>
      </c>
      <c r="BY51" s="13">
        <f t="shared" si="23"/>
        <v>0</v>
      </c>
      <c r="BZ51" s="12">
        <v>1</v>
      </c>
      <c r="CA51" s="12">
        <v>1</v>
      </c>
      <c r="CB51" s="13">
        <f t="shared" si="24"/>
        <v>100</v>
      </c>
      <c r="CC51" s="12">
        <v>0</v>
      </c>
      <c r="CD51" s="12">
        <v>0</v>
      </c>
      <c r="CE51" s="13">
        <f t="shared" si="25"/>
        <v>0</v>
      </c>
      <c r="CF51" s="12">
        <v>0</v>
      </c>
      <c r="CG51" s="12">
        <v>0</v>
      </c>
      <c r="CH51" s="13">
        <f t="shared" si="26"/>
        <v>0</v>
      </c>
      <c r="CI51" s="12">
        <v>0</v>
      </c>
      <c r="CJ51" s="12">
        <v>0</v>
      </c>
      <c r="CK51" s="13">
        <f t="shared" si="27"/>
        <v>0</v>
      </c>
      <c r="CL51" s="38" t="s">
        <v>465</v>
      </c>
      <c r="CM51" s="12">
        <v>0</v>
      </c>
      <c r="CN51" s="12">
        <v>0</v>
      </c>
      <c r="CO51" s="13">
        <f t="shared" si="28"/>
        <v>0</v>
      </c>
      <c r="CP51" s="12">
        <v>0</v>
      </c>
      <c r="CQ51" s="12">
        <v>0</v>
      </c>
      <c r="CR51" s="13">
        <f t="shared" si="29"/>
        <v>0</v>
      </c>
      <c r="CS51" s="12">
        <v>0</v>
      </c>
      <c r="CT51" s="12">
        <v>0</v>
      </c>
      <c r="CU51" s="13">
        <f t="shared" si="30"/>
        <v>0</v>
      </c>
      <c r="CV51" s="12">
        <v>0</v>
      </c>
      <c r="CW51" s="12">
        <v>0</v>
      </c>
      <c r="CX51" s="13">
        <f t="shared" si="31"/>
        <v>0</v>
      </c>
      <c r="CY51" s="12">
        <v>3</v>
      </c>
      <c r="CZ51" s="12">
        <v>3</v>
      </c>
      <c r="DA51" s="13">
        <f t="shared" si="32"/>
        <v>100</v>
      </c>
      <c r="DB51" s="12">
        <v>0</v>
      </c>
      <c r="DC51" s="12">
        <v>0</v>
      </c>
      <c r="DD51" s="13">
        <f t="shared" si="33"/>
        <v>0</v>
      </c>
      <c r="DE51" s="12">
        <v>0</v>
      </c>
      <c r="DF51" s="12">
        <v>0</v>
      </c>
      <c r="DG51" s="13">
        <f t="shared" si="34"/>
        <v>0</v>
      </c>
      <c r="DH51" s="38" t="s">
        <v>465</v>
      </c>
      <c r="DI51" s="12">
        <v>0</v>
      </c>
      <c r="DJ51" s="12">
        <v>0</v>
      </c>
      <c r="DK51" s="13">
        <f t="shared" si="35"/>
        <v>0</v>
      </c>
      <c r="DL51" s="12">
        <v>2</v>
      </c>
      <c r="DM51" s="12">
        <v>2</v>
      </c>
      <c r="DN51" s="13">
        <f t="shared" si="36"/>
        <v>100</v>
      </c>
      <c r="DO51" s="12">
        <v>1</v>
      </c>
      <c r="DP51" s="12">
        <v>1</v>
      </c>
      <c r="DQ51" s="13">
        <f t="shared" si="37"/>
        <v>100</v>
      </c>
      <c r="DR51" s="12">
        <v>0</v>
      </c>
      <c r="DS51" s="12">
        <v>0</v>
      </c>
      <c r="DT51" s="13">
        <f t="shared" si="38"/>
        <v>0</v>
      </c>
      <c r="DU51" s="12">
        <v>0</v>
      </c>
      <c r="DV51" s="12">
        <v>0</v>
      </c>
      <c r="DW51" s="13">
        <f t="shared" si="39"/>
        <v>0</v>
      </c>
      <c r="DX51" s="12">
        <v>3</v>
      </c>
      <c r="DY51" s="12">
        <v>3</v>
      </c>
      <c r="DZ51" s="13">
        <f t="shared" si="40"/>
        <v>100</v>
      </c>
      <c r="EA51" s="12">
        <v>0</v>
      </c>
      <c r="EB51" s="12">
        <v>0</v>
      </c>
      <c r="EC51" s="13">
        <f t="shared" si="41"/>
        <v>0</v>
      </c>
      <c r="ED51" s="38" t="s">
        <v>465</v>
      </c>
      <c r="EE51" s="12">
        <v>0</v>
      </c>
      <c r="EF51" s="12">
        <v>0</v>
      </c>
      <c r="EG51" s="13">
        <f t="shared" si="42"/>
        <v>0</v>
      </c>
      <c r="EH51" s="12">
        <v>0</v>
      </c>
      <c r="EI51" s="12">
        <v>0</v>
      </c>
      <c r="EJ51" s="13">
        <f t="shared" si="43"/>
        <v>0</v>
      </c>
      <c r="EK51" s="12">
        <v>0</v>
      </c>
      <c r="EL51" s="12">
        <v>0</v>
      </c>
      <c r="EM51" s="13">
        <f t="shared" si="44"/>
        <v>0</v>
      </c>
      <c r="EN51" s="12">
        <v>0</v>
      </c>
      <c r="EO51" s="12">
        <v>0</v>
      </c>
      <c r="EP51" s="13">
        <f t="shared" si="45"/>
        <v>0</v>
      </c>
      <c r="EQ51" s="12">
        <v>0</v>
      </c>
      <c r="ER51" s="12">
        <v>0</v>
      </c>
      <c r="ES51" s="13">
        <f t="shared" si="46"/>
        <v>0</v>
      </c>
      <c r="ET51" s="12">
        <v>1</v>
      </c>
      <c r="EU51" s="12">
        <v>1</v>
      </c>
      <c r="EV51" s="13">
        <f t="shared" si="47"/>
        <v>100</v>
      </c>
      <c r="EW51" s="12">
        <v>0</v>
      </c>
      <c r="EX51" s="12">
        <v>0</v>
      </c>
      <c r="EY51" s="13">
        <f t="shared" si="48"/>
        <v>0</v>
      </c>
    </row>
    <row r="52" spans="1:155" s="7" customFormat="1" ht="13.5" customHeight="1" thickBot="1">
      <c r="A52" s="35" t="s">
        <v>464</v>
      </c>
      <c r="B52" s="12">
        <v>236</v>
      </c>
      <c r="C52" s="12">
        <f>SUM(F52,CV52+CY52+DB52+DE52+DI52+DL52+DO52+DR52+DU52+DX52+EA52+EE52+EH52+EK52+EN52+EQ52+ET52+EW52)</f>
        <v>69</v>
      </c>
      <c r="D52" s="12">
        <f>SUM(G52,CW52+CZ52+DC52+DF52+DJ52+DM52+DP52+DS52+DV52+DY52+EB52+EF52+EI52+EL52+EO52+ER52+EU52+EX52)</f>
        <v>69</v>
      </c>
      <c r="E52" s="13">
        <f t="shared" si="0"/>
        <v>100</v>
      </c>
      <c r="F52" s="12">
        <f t="shared" si="57"/>
        <v>28</v>
      </c>
      <c r="G52" s="12">
        <f t="shared" si="57"/>
        <v>28</v>
      </c>
      <c r="H52" s="13">
        <f t="shared" si="1"/>
        <v>100</v>
      </c>
      <c r="I52" s="12">
        <v>2</v>
      </c>
      <c r="J52" s="12">
        <v>2</v>
      </c>
      <c r="K52" s="13">
        <f t="shared" si="2"/>
        <v>100</v>
      </c>
      <c r="L52" s="12">
        <v>0</v>
      </c>
      <c r="M52" s="12">
        <v>0</v>
      </c>
      <c r="N52" s="13">
        <f t="shared" si="3"/>
        <v>0</v>
      </c>
      <c r="O52" s="12">
        <v>0</v>
      </c>
      <c r="P52" s="12">
        <v>0</v>
      </c>
      <c r="Q52" s="13">
        <f t="shared" si="4"/>
        <v>0</v>
      </c>
      <c r="R52" s="12">
        <v>1</v>
      </c>
      <c r="S52" s="12">
        <v>1</v>
      </c>
      <c r="T52" s="13">
        <f t="shared" si="5"/>
        <v>100</v>
      </c>
      <c r="U52" s="12">
        <v>2</v>
      </c>
      <c r="V52" s="12">
        <v>2</v>
      </c>
      <c r="W52" s="13">
        <f t="shared" si="6"/>
        <v>100</v>
      </c>
      <c r="X52" s="35" t="s">
        <v>464</v>
      </c>
      <c r="Y52" s="12">
        <v>0</v>
      </c>
      <c r="Z52" s="12">
        <v>0</v>
      </c>
      <c r="AA52" s="13">
        <f t="shared" si="7"/>
        <v>0</v>
      </c>
      <c r="AB52" s="12">
        <v>0</v>
      </c>
      <c r="AC52" s="12">
        <v>0</v>
      </c>
      <c r="AD52" s="13">
        <f t="shared" si="8"/>
        <v>0</v>
      </c>
      <c r="AE52" s="12">
        <v>0</v>
      </c>
      <c r="AF52" s="12">
        <v>0</v>
      </c>
      <c r="AG52" s="13">
        <f t="shared" si="9"/>
        <v>0</v>
      </c>
      <c r="AH52" s="12">
        <v>1</v>
      </c>
      <c r="AI52" s="12">
        <v>1</v>
      </c>
      <c r="AJ52" s="13">
        <f t="shared" si="10"/>
        <v>100</v>
      </c>
      <c r="AK52" s="12">
        <v>0</v>
      </c>
      <c r="AL52" s="12">
        <v>0</v>
      </c>
      <c r="AM52" s="13">
        <f t="shared" si="11"/>
        <v>0</v>
      </c>
      <c r="AN52" s="12">
        <v>0</v>
      </c>
      <c r="AO52" s="12">
        <v>0</v>
      </c>
      <c r="AP52" s="13">
        <f t="shared" si="12"/>
        <v>0</v>
      </c>
      <c r="AQ52" s="12">
        <v>0</v>
      </c>
      <c r="AR52" s="12">
        <v>0</v>
      </c>
      <c r="AS52" s="13">
        <f t="shared" si="13"/>
        <v>0</v>
      </c>
      <c r="AT52" s="35" t="s">
        <v>464</v>
      </c>
      <c r="AU52" s="12">
        <v>0</v>
      </c>
      <c r="AV52" s="12">
        <v>0</v>
      </c>
      <c r="AW52" s="13">
        <f t="shared" si="14"/>
        <v>0</v>
      </c>
      <c r="AX52" s="12">
        <v>5</v>
      </c>
      <c r="AY52" s="12">
        <v>5</v>
      </c>
      <c r="AZ52" s="13">
        <f t="shared" si="15"/>
        <v>100</v>
      </c>
      <c r="BA52" s="12">
        <v>0</v>
      </c>
      <c r="BB52" s="12">
        <v>0</v>
      </c>
      <c r="BC52" s="13">
        <f t="shared" si="16"/>
        <v>0</v>
      </c>
      <c r="BD52" s="12">
        <v>0</v>
      </c>
      <c r="BE52" s="12">
        <v>0</v>
      </c>
      <c r="BF52" s="13">
        <f t="shared" si="17"/>
        <v>0</v>
      </c>
      <c r="BG52" s="12">
        <v>0</v>
      </c>
      <c r="BH52" s="12">
        <v>0</v>
      </c>
      <c r="BI52" s="13">
        <f t="shared" si="18"/>
        <v>0</v>
      </c>
      <c r="BJ52" s="12">
        <v>0</v>
      </c>
      <c r="BK52" s="12">
        <v>0</v>
      </c>
      <c r="BL52" s="13">
        <f t="shared" si="19"/>
        <v>0</v>
      </c>
      <c r="BM52" s="12">
        <v>0</v>
      </c>
      <c r="BN52" s="12">
        <v>0</v>
      </c>
      <c r="BO52" s="13">
        <f t="shared" si="20"/>
        <v>0</v>
      </c>
      <c r="BP52" s="35" t="s">
        <v>464</v>
      </c>
      <c r="BQ52" s="12">
        <v>0</v>
      </c>
      <c r="BR52" s="12">
        <v>0</v>
      </c>
      <c r="BS52" s="13">
        <f t="shared" si="21"/>
        <v>0</v>
      </c>
      <c r="BT52" s="12">
        <v>0</v>
      </c>
      <c r="BU52" s="12">
        <v>0</v>
      </c>
      <c r="BV52" s="13">
        <f t="shared" si="22"/>
        <v>0</v>
      </c>
      <c r="BW52" s="12">
        <v>0</v>
      </c>
      <c r="BX52" s="12">
        <v>0</v>
      </c>
      <c r="BY52" s="13">
        <f t="shared" si="23"/>
        <v>0</v>
      </c>
      <c r="BZ52" s="12">
        <v>7</v>
      </c>
      <c r="CA52" s="12">
        <v>7</v>
      </c>
      <c r="CB52" s="13">
        <f t="shared" si="24"/>
        <v>100</v>
      </c>
      <c r="CC52" s="12">
        <v>0</v>
      </c>
      <c r="CD52" s="12">
        <v>0</v>
      </c>
      <c r="CE52" s="13">
        <f t="shared" si="25"/>
        <v>0</v>
      </c>
      <c r="CF52" s="12">
        <v>0</v>
      </c>
      <c r="CG52" s="12">
        <v>0</v>
      </c>
      <c r="CH52" s="13">
        <f t="shared" si="26"/>
        <v>0</v>
      </c>
      <c r="CI52" s="12">
        <v>0</v>
      </c>
      <c r="CJ52" s="12">
        <v>0</v>
      </c>
      <c r="CK52" s="13">
        <f t="shared" si="27"/>
        <v>0</v>
      </c>
      <c r="CL52" s="35" t="s">
        <v>464</v>
      </c>
      <c r="CM52" s="12">
        <v>0</v>
      </c>
      <c r="CN52" s="12">
        <v>0</v>
      </c>
      <c r="CO52" s="13">
        <f t="shared" si="28"/>
        <v>0</v>
      </c>
      <c r="CP52" s="12">
        <v>10</v>
      </c>
      <c r="CQ52" s="12">
        <v>10</v>
      </c>
      <c r="CR52" s="13">
        <f t="shared" si="29"/>
        <v>100</v>
      </c>
      <c r="CS52" s="12">
        <v>0</v>
      </c>
      <c r="CT52" s="12">
        <v>0</v>
      </c>
      <c r="CU52" s="13">
        <f t="shared" si="30"/>
        <v>0</v>
      </c>
      <c r="CV52" s="12">
        <v>0</v>
      </c>
      <c r="CW52" s="12">
        <v>0</v>
      </c>
      <c r="CX52" s="13">
        <f t="shared" si="31"/>
        <v>0</v>
      </c>
      <c r="CY52" s="12">
        <v>23</v>
      </c>
      <c r="CZ52" s="12">
        <v>23</v>
      </c>
      <c r="DA52" s="13">
        <f t="shared" si="32"/>
        <v>100</v>
      </c>
      <c r="DB52" s="12">
        <v>0</v>
      </c>
      <c r="DC52" s="12">
        <v>0</v>
      </c>
      <c r="DD52" s="13">
        <f t="shared" si="33"/>
        <v>0</v>
      </c>
      <c r="DE52" s="12">
        <v>0</v>
      </c>
      <c r="DF52" s="12">
        <v>0</v>
      </c>
      <c r="DG52" s="13">
        <f t="shared" si="34"/>
        <v>0</v>
      </c>
      <c r="DH52" s="35" t="s">
        <v>464</v>
      </c>
      <c r="DI52" s="12">
        <v>0</v>
      </c>
      <c r="DJ52" s="12">
        <v>0</v>
      </c>
      <c r="DK52" s="13">
        <f t="shared" si="35"/>
        <v>0</v>
      </c>
      <c r="DL52" s="12">
        <v>12</v>
      </c>
      <c r="DM52" s="12">
        <v>12</v>
      </c>
      <c r="DN52" s="13">
        <f t="shared" si="36"/>
        <v>100</v>
      </c>
      <c r="DO52" s="12">
        <v>5</v>
      </c>
      <c r="DP52" s="12">
        <v>5</v>
      </c>
      <c r="DQ52" s="13">
        <f t="shared" si="37"/>
        <v>100</v>
      </c>
      <c r="DR52" s="12">
        <v>0</v>
      </c>
      <c r="DS52" s="12">
        <v>0</v>
      </c>
      <c r="DT52" s="13">
        <f t="shared" si="38"/>
        <v>0</v>
      </c>
      <c r="DU52" s="12">
        <v>0</v>
      </c>
      <c r="DV52" s="12">
        <v>0</v>
      </c>
      <c r="DW52" s="13">
        <f t="shared" si="39"/>
        <v>0</v>
      </c>
      <c r="DX52" s="12">
        <v>0</v>
      </c>
      <c r="DY52" s="12">
        <v>0</v>
      </c>
      <c r="DZ52" s="13">
        <f t="shared" si="40"/>
        <v>0</v>
      </c>
      <c r="EA52" s="12">
        <v>0</v>
      </c>
      <c r="EB52" s="12">
        <v>0</v>
      </c>
      <c r="EC52" s="13">
        <f t="shared" si="41"/>
        <v>0</v>
      </c>
      <c r="ED52" s="35" t="s">
        <v>464</v>
      </c>
      <c r="EE52" s="12">
        <v>0</v>
      </c>
      <c r="EF52" s="12">
        <v>0</v>
      </c>
      <c r="EG52" s="13">
        <f t="shared" si="42"/>
        <v>0</v>
      </c>
      <c r="EH52" s="12">
        <v>0</v>
      </c>
      <c r="EI52" s="12">
        <v>0</v>
      </c>
      <c r="EJ52" s="13">
        <f t="shared" si="43"/>
        <v>0</v>
      </c>
      <c r="EK52" s="12">
        <v>0</v>
      </c>
      <c r="EL52" s="12">
        <v>0</v>
      </c>
      <c r="EM52" s="13">
        <f t="shared" si="44"/>
        <v>0</v>
      </c>
      <c r="EN52" s="12">
        <v>0</v>
      </c>
      <c r="EO52" s="12">
        <v>0</v>
      </c>
      <c r="EP52" s="13">
        <f t="shared" si="45"/>
        <v>0</v>
      </c>
      <c r="EQ52" s="12">
        <v>0</v>
      </c>
      <c r="ER52" s="12">
        <v>0</v>
      </c>
      <c r="ES52" s="13">
        <f t="shared" si="46"/>
        <v>0</v>
      </c>
      <c r="ET52" s="12">
        <v>1</v>
      </c>
      <c r="EU52" s="12">
        <v>1</v>
      </c>
      <c r="EV52" s="13">
        <f t="shared" si="47"/>
        <v>100</v>
      </c>
      <c r="EW52" s="12">
        <v>0</v>
      </c>
      <c r="EX52" s="12">
        <v>0</v>
      </c>
      <c r="EY52" s="13">
        <f t="shared" si="48"/>
        <v>0</v>
      </c>
    </row>
    <row r="53" spans="1:155" s="22" customFormat="1" ht="46.5" customHeight="1">
      <c r="A53" s="101" t="s">
        <v>476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</row>
    <row r="54" ht="25.5" customHeight="1">
      <c r="A54" s="80"/>
    </row>
    <row r="55" spans="1:155" ht="13.5" customHeight="1">
      <c r="A55" s="93" t="s">
        <v>336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 t="s">
        <v>337</v>
      </c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2" t="s">
        <v>338</v>
      </c>
      <c r="Y55" s="93"/>
      <c r="Z55" s="93"/>
      <c r="AA55" s="93"/>
      <c r="AB55" s="93"/>
      <c r="AC55" s="93"/>
      <c r="AD55" s="93"/>
      <c r="AE55" s="93"/>
      <c r="AF55" s="93"/>
      <c r="AG55" s="93"/>
      <c r="AH55" s="93" t="s">
        <v>339</v>
      </c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2" t="s">
        <v>340</v>
      </c>
      <c r="AU55" s="93"/>
      <c r="AV55" s="93"/>
      <c r="AW55" s="93"/>
      <c r="AX55" s="93"/>
      <c r="AY55" s="93"/>
      <c r="AZ55" s="93"/>
      <c r="BA55" s="93"/>
      <c r="BB55" s="93"/>
      <c r="BC55" s="93"/>
      <c r="BD55" s="93" t="s">
        <v>341</v>
      </c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 t="s">
        <v>342</v>
      </c>
      <c r="BQ55" s="93"/>
      <c r="BR55" s="93"/>
      <c r="BS55" s="93"/>
      <c r="BT55" s="93"/>
      <c r="BU55" s="93"/>
      <c r="BV55" s="93"/>
      <c r="BW55" s="93"/>
      <c r="BX55" s="93"/>
      <c r="BY55" s="93"/>
      <c r="BZ55" s="92" t="s">
        <v>343</v>
      </c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 t="s">
        <v>344</v>
      </c>
      <c r="CM55" s="93"/>
      <c r="CN55" s="93"/>
      <c r="CO55" s="93"/>
      <c r="CP55" s="93"/>
      <c r="CQ55" s="93"/>
      <c r="CR55" s="93"/>
      <c r="CS55" s="93"/>
      <c r="CT55" s="93"/>
      <c r="CU55" s="93"/>
      <c r="CV55" s="93" t="s">
        <v>345</v>
      </c>
      <c r="CW55" s="93"/>
      <c r="CX55" s="93"/>
      <c r="CY55" s="93"/>
      <c r="CZ55" s="93"/>
      <c r="DA55" s="93"/>
      <c r="DB55" s="93"/>
      <c r="DC55" s="93"/>
      <c r="DD55" s="93"/>
      <c r="DE55" s="93"/>
      <c r="DF55" s="94"/>
      <c r="DG55" s="94"/>
      <c r="DH55" s="93" t="s">
        <v>346</v>
      </c>
      <c r="DI55" s="93"/>
      <c r="DJ55" s="93"/>
      <c r="DK55" s="93"/>
      <c r="DL55" s="93"/>
      <c r="DM55" s="93"/>
      <c r="DN55" s="93"/>
      <c r="DO55" s="93"/>
      <c r="DP55" s="93"/>
      <c r="DQ55" s="93"/>
      <c r="DR55" s="92" t="s">
        <v>347</v>
      </c>
      <c r="DS55" s="93"/>
      <c r="DT55" s="93"/>
      <c r="DU55" s="93"/>
      <c r="DV55" s="93"/>
      <c r="DW55" s="93"/>
      <c r="DX55" s="93"/>
      <c r="DY55" s="93"/>
      <c r="DZ55" s="93"/>
      <c r="EA55" s="93"/>
      <c r="EB55" s="94"/>
      <c r="EC55" s="94"/>
      <c r="ED55" s="93" t="s">
        <v>348</v>
      </c>
      <c r="EE55" s="93"/>
      <c r="EF55" s="93"/>
      <c r="EG55" s="93"/>
      <c r="EH55" s="93"/>
      <c r="EI55" s="93"/>
      <c r="EJ55" s="93"/>
      <c r="EK55" s="93"/>
      <c r="EL55" s="93"/>
      <c r="EM55" s="93"/>
      <c r="EN55" s="93" t="s">
        <v>349</v>
      </c>
      <c r="EO55" s="93"/>
      <c r="EP55" s="93"/>
      <c r="EQ55" s="93"/>
      <c r="ER55" s="93"/>
      <c r="ES55" s="93"/>
      <c r="ET55" s="93"/>
      <c r="EU55" s="93"/>
      <c r="EV55" s="93"/>
      <c r="EW55" s="93"/>
      <c r="EX55" s="94"/>
      <c r="EY55" s="94"/>
    </row>
  </sheetData>
  <sheetProtection/>
  <mergeCells count="132">
    <mergeCell ref="EX1:EY1"/>
    <mergeCell ref="AH1:AQ1"/>
    <mergeCell ref="AR1:AS1"/>
    <mergeCell ref="EN2:EV2"/>
    <mergeCell ref="AH2:AP2"/>
    <mergeCell ref="BD2:BL2"/>
    <mergeCell ref="BZ2:CH2"/>
    <mergeCell ref="CV2:DD2"/>
    <mergeCell ref="EB1:EC1"/>
    <mergeCell ref="BZ1:CI1"/>
    <mergeCell ref="B3:B5"/>
    <mergeCell ref="C3:E4"/>
    <mergeCell ref="F3:K3"/>
    <mergeCell ref="L3:W3"/>
    <mergeCell ref="DH1:DQ1"/>
    <mergeCell ref="BA4:BC4"/>
    <mergeCell ref="BD4:BF4"/>
    <mergeCell ref="AH4:AJ4"/>
    <mergeCell ref="AU3:BC3"/>
    <mergeCell ref="BD3:BO3"/>
    <mergeCell ref="CV3:CX3"/>
    <mergeCell ref="AU4:AW4"/>
    <mergeCell ref="AX4:AZ4"/>
    <mergeCell ref="BZ4:CB4"/>
    <mergeCell ref="BQ3:BY3"/>
    <mergeCell ref="AB4:AD4"/>
    <mergeCell ref="AE4:AG4"/>
    <mergeCell ref="BQ4:BS4"/>
    <mergeCell ref="BT4:BV4"/>
    <mergeCell ref="AK4:AM4"/>
    <mergeCell ref="BW4:BY4"/>
    <mergeCell ref="CI4:CK4"/>
    <mergeCell ref="DL3:DQ3"/>
    <mergeCell ref="CY3:DA3"/>
    <mergeCell ref="BZ3:CK3"/>
    <mergeCell ref="DB3:DD3"/>
    <mergeCell ref="DE3:DG3"/>
    <mergeCell ref="CC4:CE4"/>
    <mergeCell ref="CM3:CU3"/>
    <mergeCell ref="CF4:CH4"/>
    <mergeCell ref="DR3:DT3"/>
    <mergeCell ref="DI4:DK4"/>
    <mergeCell ref="DL4:DN4"/>
    <mergeCell ref="DO4:DQ4"/>
    <mergeCell ref="DR4:DT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DI3:DK3"/>
    <mergeCell ref="EH3:EJ3"/>
    <mergeCell ref="EQ3:ES3"/>
    <mergeCell ref="ET3:EV3"/>
    <mergeCell ref="EK3:EM3"/>
    <mergeCell ref="EN3:EP3"/>
    <mergeCell ref="DU3:DW3"/>
    <mergeCell ref="DX3:DZ3"/>
    <mergeCell ref="EA3:EC3"/>
    <mergeCell ref="DU4:DW4"/>
    <mergeCell ref="EE4:EG4"/>
    <mergeCell ref="CM4:CO4"/>
    <mergeCell ref="CP4:CR4"/>
    <mergeCell ref="CS4:CU4"/>
    <mergeCell ref="CV4:CX4"/>
    <mergeCell ref="DX4:DZ4"/>
    <mergeCell ref="EA4:EC4"/>
    <mergeCell ref="DB4:DD4"/>
    <mergeCell ref="EW4:EY4"/>
    <mergeCell ref="A55:K55"/>
    <mergeCell ref="L55:W55"/>
    <mergeCell ref="X55:AG55"/>
    <mergeCell ref="AH55:AS55"/>
    <mergeCell ref="AT55:BC55"/>
    <mergeCell ref="BD55:BO55"/>
    <mergeCell ref="BP55:BY55"/>
    <mergeCell ref="BZ55:CK55"/>
    <mergeCell ref="EH4:EJ4"/>
    <mergeCell ref="CV55:DG55"/>
    <mergeCell ref="DH55:DQ55"/>
    <mergeCell ref="DR55:EC55"/>
    <mergeCell ref="ET4:EV4"/>
    <mergeCell ref="EK4:EM4"/>
    <mergeCell ref="EN4:EP4"/>
    <mergeCell ref="EQ4:ES4"/>
    <mergeCell ref="CY4:DA4"/>
    <mergeCell ref="DE4:DG4"/>
    <mergeCell ref="ED55:EM55"/>
    <mergeCell ref="EN55:EY55"/>
    <mergeCell ref="A3:A5"/>
    <mergeCell ref="X3:X5"/>
    <mergeCell ref="AT3:AT5"/>
    <mergeCell ref="BP3:BP5"/>
    <mergeCell ref="CL3:CL5"/>
    <mergeCell ref="DH3:DH5"/>
    <mergeCell ref="ED3:ED5"/>
    <mergeCell ref="CL55:CU55"/>
    <mergeCell ref="A53:K53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DR2:DZ2"/>
    <mergeCell ref="BD1:BM1"/>
    <mergeCell ref="BN1:BO1"/>
    <mergeCell ref="BP1:BY1"/>
    <mergeCell ref="DR1:EA1"/>
    <mergeCell ref="CJ1:CK1"/>
    <mergeCell ref="CL1:CU1"/>
    <mergeCell ref="CV1:DE1"/>
    <mergeCell ref="DH2:DQ2"/>
    <mergeCell ref="DF1:DG1"/>
    <mergeCell ref="L1:V1"/>
    <mergeCell ref="X1:AG1"/>
    <mergeCell ref="AT1:BC1"/>
    <mergeCell ref="BM4:BO4"/>
    <mergeCell ref="Y3:AG3"/>
    <mergeCell ref="AH3:AS3"/>
    <mergeCell ref="BG4:BI4"/>
    <mergeCell ref="BJ4:BL4"/>
    <mergeCell ref="AN4:AP4"/>
    <mergeCell ref="AQ4:AS4"/>
  </mergeCells>
  <dataValidations count="1">
    <dataValidation type="whole" allowBlank="1" showInputMessage="1" showErrorMessage="1" errorTitle="嘿嘿！你粉混喔" error="數字必須素整數而且不得小於 0 也應該不會大於 50000000 吧" sqref="EH10:EI52 EK10:EL52 BM10:BN52 CV10:CW52 EE10:EF52 EA10:EB52 EQ10:ER52 DE10:DF52 B10:B52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600" verticalDpi="6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28.625" style="79" customWidth="1"/>
    <col min="2" max="2" width="6.125" style="79" customWidth="1"/>
    <col min="3" max="10" width="5.375" style="79" customWidth="1"/>
    <col min="11" max="22" width="6.625" style="79" customWidth="1"/>
    <col min="23" max="16384" width="9.00390625" style="79" customWidth="1"/>
  </cols>
  <sheetData>
    <row r="1" spans="1:22" s="8" customFormat="1" ht="48" customHeight="1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0" t="s">
        <v>153</v>
      </c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s="6" customFormat="1" ht="12.75" customHeight="1" thickBot="1">
      <c r="A2" s="150" t="s">
        <v>113</v>
      </c>
      <c r="B2" s="150"/>
      <c r="C2" s="150"/>
      <c r="D2" s="150"/>
      <c r="E2" s="150"/>
      <c r="F2" s="150"/>
      <c r="G2" s="150"/>
      <c r="H2" s="150"/>
      <c r="I2" s="150"/>
      <c r="J2" s="150"/>
      <c r="K2" s="149" t="s">
        <v>527</v>
      </c>
      <c r="L2" s="149"/>
      <c r="M2" s="149"/>
      <c r="N2" s="149"/>
      <c r="O2" s="149"/>
      <c r="P2" s="149"/>
      <c r="Q2" s="149"/>
      <c r="R2" s="149"/>
      <c r="S2" s="149"/>
      <c r="T2" s="149"/>
      <c r="V2" s="75" t="s">
        <v>154</v>
      </c>
    </row>
    <row r="3" spans="1:22" s="76" customFormat="1" ht="13.5" customHeight="1">
      <c r="A3" s="139" t="s">
        <v>13</v>
      </c>
      <c r="B3" s="97" t="s">
        <v>156</v>
      </c>
      <c r="C3" s="144" t="s">
        <v>353</v>
      </c>
      <c r="D3" s="144"/>
      <c r="E3" s="144"/>
      <c r="F3" s="144"/>
      <c r="G3" s="144"/>
      <c r="H3" s="144"/>
      <c r="I3" s="137" t="s">
        <v>14</v>
      </c>
      <c r="J3" s="138"/>
      <c r="K3" s="146" t="s">
        <v>15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s="77" customFormat="1" ht="36" customHeight="1">
      <c r="A4" s="140"/>
      <c r="B4" s="142"/>
      <c r="C4" s="127" t="s">
        <v>157</v>
      </c>
      <c r="D4" s="127" t="s">
        <v>158</v>
      </c>
      <c r="E4" s="127" t="s">
        <v>159</v>
      </c>
      <c r="F4" s="127" t="s">
        <v>160</v>
      </c>
      <c r="G4" s="127" t="s">
        <v>161</v>
      </c>
      <c r="H4" s="127" t="s">
        <v>415</v>
      </c>
      <c r="I4" s="151" t="s">
        <v>16</v>
      </c>
      <c r="J4" s="152"/>
      <c r="K4" s="72" t="s">
        <v>155</v>
      </c>
      <c r="L4" s="147" t="s">
        <v>17</v>
      </c>
      <c r="M4" s="147"/>
      <c r="N4" s="147"/>
      <c r="O4" s="147"/>
      <c r="P4" s="147"/>
      <c r="Q4" s="147" t="s">
        <v>18</v>
      </c>
      <c r="R4" s="147"/>
      <c r="S4" s="147"/>
      <c r="T4" s="87" t="s">
        <v>19</v>
      </c>
      <c r="U4" s="148"/>
      <c r="V4" s="148"/>
    </row>
    <row r="5" spans="1:22" s="78" customFormat="1" ht="24" customHeight="1" thickBot="1">
      <c r="A5" s="141"/>
      <c r="B5" s="143"/>
      <c r="C5" s="145"/>
      <c r="D5" s="145"/>
      <c r="E5" s="145"/>
      <c r="F5" s="145"/>
      <c r="G5" s="145"/>
      <c r="H5" s="145"/>
      <c r="I5" s="48" t="s">
        <v>20</v>
      </c>
      <c r="J5" s="25" t="s">
        <v>21</v>
      </c>
      <c r="K5" s="70" t="s">
        <v>22</v>
      </c>
      <c r="L5" s="50" t="s">
        <v>20</v>
      </c>
      <c r="M5" s="25" t="s">
        <v>21</v>
      </c>
      <c r="N5" s="25" t="s">
        <v>23</v>
      </c>
      <c r="O5" s="25" t="s">
        <v>24</v>
      </c>
      <c r="P5" s="25" t="s">
        <v>22</v>
      </c>
      <c r="Q5" s="48" t="s">
        <v>20</v>
      </c>
      <c r="R5" s="25" t="s">
        <v>21</v>
      </c>
      <c r="S5" s="25" t="s">
        <v>22</v>
      </c>
      <c r="T5" s="51" t="s">
        <v>20</v>
      </c>
      <c r="U5" s="49" t="s">
        <v>21</v>
      </c>
      <c r="V5" s="71" t="s">
        <v>22</v>
      </c>
    </row>
    <row r="6" spans="1:22" s="6" customFormat="1" ht="15" customHeight="1">
      <c r="A6" s="35" t="s">
        <v>213</v>
      </c>
      <c r="B6" s="12">
        <f aca="true" t="shared" si="0" ref="B6:V6">SUM(B7+B8+B9,B37:B52)</f>
        <v>5956</v>
      </c>
      <c r="C6" s="12">
        <f t="shared" si="0"/>
        <v>4882</v>
      </c>
      <c r="D6" s="12">
        <f t="shared" si="0"/>
        <v>749</v>
      </c>
      <c r="E6" s="12">
        <f t="shared" si="0"/>
        <v>32</v>
      </c>
      <c r="F6" s="12">
        <f t="shared" si="0"/>
        <v>213</v>
      </c>
      <c r="G6" s="12">
        <f t="shared" si="0"/>
        <v>393</v>
      </c>
      <c r="H6" s="12">
        <f t="shared" si="0"/>
        <v>349</v>
      </c>
      <c r="I6" s="12">
        <f t="shared" si="0"/>
        <v>3195</v>
      </c>
      <c r="J6" s="12">
        <f t="shared" si="0"/>
        <v>3189</v>
      </c>
      <c r="K6" s="12">
        <f t="shared" si="0"/>
        <v>6</v>
      </c>
      <c r="L6" s="12">
        <f t="shared" si="0"/>
        <v>43</v>
      </c>
      <c r="M6" s="12">
        <f t="shared" si="0"/>
        <v>43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34</v>
      </c>
      <c r="U6" s="12">
        <f t="shared" si="0"/>
        <v>33</v>
      </c>
      <c r="V6" s="12">
        <f t="shared" si="0"/>
        <v>1</v>
      </c>
    </row>
    <row r="7" spans="1:22" s="6" customFormat="1" ht="14.25" customHeight="1">
      <c r="A7" s="35" t="s">
        <v>214</v>
      </c>
      <c r="B7" s="12">
        <v>9</v>
      </c>
      <c r="C7" s="12">
        <v>6</v>
      </c>
      <c r="D7" s="12">
        <v>2</v>
      </c>
      <c r="E7" s="12">
        <v>0</v>
      </c>
      <c r="F7" s="12">
        <v>0</v>
      </c>
      <c r="G7" s="12">
        <v>1</v>
      </c>
      <c r="H7" s="12">
        <v>1</v>
      </c>
      <c r="I7" s="12">
        <f aca="true" t="shared" si="1" ref="I7:I12">SUM(J7+K7)</f>
        <v>9</v>
      </c>
      <c r="J7" s="12">
        <v>9</v>
      </c>
      <c r="K7" s="12">
        <v>0</v>
      </c>
      <c r="L7" s="12">
        <f aca="true" t="shared" si="2" ref="L7:L12">SUM(M7+N7+O7+P7)</f>
        <v>0</v>
      </c>
      <c r="M7" s="12">
        <v>0</v>
      </c>
      <c r="N7" s="12">
        <v>0</v>
      </c>
      <c r="O7" s="12">
        <v>0</v>
      </c>
      <c r="P7" s="12">
        <v>0</v>
      </c>
      <c r="Q7" s="12">
        <f aca="true" t="shared" si="3" ref="Q7:Q12">SUM(R7+S7)</f>
        <v>0</v>
      </c>
      <c r="R7" s="12">
        <v>0</v>
      </c>
      <c r="S7" s="12">
        <v>0</v>
      </c>
      <c r="T7" s="12">
        <f aca="true" t="shared" si="4" ref="T7:T12">SUM(U7+V7)</f>
        <v>0</v>
      </c>
      <c r="U7" s="12">
        <v>0</v>
      </c>
      <c r="V7" s="12">
        <v>0</v>
      </c>
    </row>
    <row r="8" spans="1:22" s="6" customFormat="1" ht="11.25" customHeight="1">
      <c r="A8" s="35" t="s">
        <v>119</v>
      </c>
      <c r="B8" s="12">
        <v>4</v>
      </c>
      <c r="C8" s="12">
        <v>2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f t="shared" si="1"/>
        <v>0</v>
      </c>
      <c r="J8" s="12">
        <v>0</v>
      </c>
      <c r="K8" s="12">
        <v>0</v>
      </c>
      <c r="L8" s="12">
        <f t="shared" si="2"/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3"/>
        <v>0</v>
      </c>
      <c r="R8" s="12">
        <v>0</v>
      </c>
      <c r="S8" s="12">
        <v>0</v>
      </c>
      <c r="T8" s="12">
        <f t="shared" si="4"/>
        <v>0</v>
      </c>
      <c r="U8" s="12">
        <v>0</v>
      </c>
      <c r="V8" s="12">
        <v>0</v>
      </c>
    </row>
    <row r="9" spans="1:22" s="6" customFormat="1" ht="14.25" customHeight="1">
      <c r="A9" s="35" t="s">
        <v>215</v>
      </c>
      <c r="B9" s="12">
        <f aca="true" t="shared" si="5" ref="B9:H9">SUM(B10:B36)</f>
        <v>1529</v>
      </c>
      <c r="C9" s="12">
        <f t="shared" si="5"/>
        <v>1087</v>
      </c>
      <c r="D9" s="12">
        <f t="shared" si="5"/>
        <v>397</v>
      </c>
      <c r="E9" s="12">
        <f t="shared" si="5"/>
        <v>3</v>
      </c>
      <c r="F9" s="12">
        <f t="shared" si="5"/>
        <v>69</v>
      </c>
      <c r="G9" s="12">
        <f t="shared" si="5"/>
        <v>82</v>
      </c>
      <c r="H9" s="12">
        <f t="shared" si="5"/>
        <v>75</v>
      </c>
      <c r="I9" s="12">
        <f t="shared" si="1"/>
        <v>638</v>
      </c>
      <c r="J9" s="12">
        <f>SUM(J10:J36)</f>
        <v>637</v>
      </c>
      <c r="K9" s="12">
        <f>SUM(K10:K36)</f>
        <v>1</v>
      </c>
      <c r="L9" s="12">
        <f t="shared" si="2"/>
        <v>20</v>
      </c>
      <c r="M9" s="12">
        <f>SUM(M10:M36)</f>
        <v>20</v>
      </c>
      <c r="N9" s="12">
        <f>SUM(N10:N36)</f>
        <v>0</v>
      </c>
      <c r="O9" s="12">
        <f>SUM(O10:O36)</f>
        <v>0</v>
      </c>
      <c r="P9" s="12">
        <f>SUM(P10:P36)</f>
        <v>0</v>
      </c>
      <c r="Q9" s="12">
        <f t="shared" si="3"/>
        <v>0</v>
      </c>
      <c r="R9" s="12">
        <f>SUM(R10:R36)</f>
        <v>0</v>
      </c>
      <c r="S9" s="12">
        <f>SUM(S10:S36)</f>
        <v>0</v>
      </c>
      <c r="T9" s="12">
        <f t="shared" si="4"/>
        <v>2</v>
      </c>
      <c r="U9" s="12">
        <f>SUM(U10:U36)</f>
        <v>2</v>
      </c>
      <c r="V9" s="12">
        <f>SUM(V10:V36)</f>
        <v>0</v>
      </c>
    </row>
    <row r="10" spans="1:22" s="6" customFormat="1" ht="11.25" customHeight="1">
      <c r="A10" s="36" t="s">
        <v>359</v>
      </c>
      <c r="B10" s="12">
        <v>124</v>
      </c>
      <c r="C10" s="12">
        <v>96</v>
      </c>
      <c r="D10" s="12">
        <v>24</v>
      </c>
      <c r="E10" s="12">
        <v>1</v>
      </c>
      <c r="F10" s="12">
        <v>5</v>
      </c>
      <c r="G10" s="12">
        <v>7</v>
      </c>
      <c r="H10" s="12">
        <v>10</v>
      </c>
      <c r="I10" s="12">
        <f t="shared" si="1"/>
        <v>68</v>
      </c>
      <c r="J10" s="12">
        <v>68</v>
      </c>
      <c r="K10" s="12">
        <v>0</v>
      </c>
      <c r="L10" s="12">
        <f t="shared" si="2"/>
        <v>2</v>
      </c>
      <c r="M10" s="12">
        <v>2</v>
      </c>
      <c r="N10" s="12">
        <v>0</v>
      </c>
      <c r="O10" s="12">
        <v>0</v>
      </c>
      <c r="P10" s="12">
        <v>0</v>
      </c>
      <c r="Q10" s="12">
        <f t="shared" si="3"/>
        <v>0</v>
      </c>
      <c r="R10" s="12">
        <v>0</v>
      </c>
      <c r="S10" s="12">
        <v>0</v>
      </c>
      <c r="T10" s="12">
        <f t="shared" si="4"/>
        <v>0</v>
      </c>
      <c r="U10" s="12">
        <v>0</v>
      </c>
      <c r="V10" s="12">
        <v>0</v>
      </c>
    </row>
    <row r="11" spans="1:22" s="6" customFormat="1" ht="11.25" customHeight="1">
      <c r="A11" s="36" t="s">
        <v>360</v>
      </c>
      <c r="B11" s="12">
        <v>15</v>
      </c>
      <c r="C11" s="12">
        <v>8</v>
      </c>
      <c r="D11" s="12">
        <v>4</v>
      </c>
      <c r="E11" s="12">
        <v>0</v>
      </c>
      <c r="F11" s="12">
        <v>0</v>
      </c>
      <c r="G11" s="12">
        <v>1</v>
      </c>
      <c r="H11" s="12">
        <v>3</v>
      </c>
      <c r="I11" s="12">
        <f t="shared" si="1"/>
        <v>5</v>
      </c>
      <c r="J11" s="12">
        <v>5</v>
      </c>
      <c r="K11" s="12">
        <v>0</v>
      </c>
      <c r="L11" s="12">
        <f t="shared" si="2"/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3"/>
        <v>0</v>
      </c>
      <c r="R11" s="12">
        <v>0</v>
      </c>
      <c r="S11" s="12">
        <v>0</v>
      </c>
      <c r="T11" s="12">
        <f t="shared" si="4"/>
        <v>0</v>
      </c>
      <c r="U11" s="12">
        <v>0</v>
      </c>
      <c r="V11" s="12">
        <v>0</v>
      </c>
    </row>
    <row r="12" spans="1:22" s="6" customFormat="1" ht="11.25" customHeight="1">
      <c r="A12" s="36" t="s">
        <v>361</v>
      </c>
      <c r="B12" s="12">
        <v>2</v>
      </c>
      <c r="C12" s="12">
        <v>1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f t="shared" si="1"/>
        <v>0</v>
      </c>
      <c r="J12" s="12">
        <v>0</v>
      </c>
      <c r="K12" s="12">
        <v>0</v>
      </c>
      <c r="L12" s="12">
        <f t="shared" si="2"/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3"/>
        <v>0</v>
      </c>
      <c r="R12" s="12">
        <v>0</v>
      </c>
      <c r="S12" s="12">
        <v>0</v>
      </c>
      <c r="T12" s="12">
        <f t="shared" si="4"/>
        <v>0</v>
      </c>
      <c r="U12" s="12">
        <v>0</v>
      </c>
      <c r="V12" s="12">
        <v>0</v>
      </c>
    </row>
    <row r="13" spans="1:22" s="6" customFormat="1" ht="11.25" customHeight="1">
      <c r="A13" s="36" t="s">
        <v>187</v>
      </c>
      <c r="B13" s="12">
        <v>53</v>
      </c>
      <c r="C13" s="12">
        <v>20</v>
      </c>
      <c r="D13" s="12">
        <v>28</v>
      </c>
      <c r="E13" s="12">
        <v>0</v>
      </c>
      <c r="F13" s="12">
        <v>4</v>
      </c>
      <c r="G13" s="12">
        <v>3</v>
      </c>
      <c r="H13" s="12">
        <v>2</v>
      </c>
      <c r="I13" s="12">
        <f aca="true" t="shared" si="6" ref="I13:I32">SUM(J13+K13)</f>
        <v>17</v>
      </c>
      <c r="J13" s="12">
        <v>17</v>
      </c>
      <c r="K13" s="12">
        <v>0</v>
      </c>
      <c r="L13" s="12">
        <f aca="true" t="shared" si="7" ref="L13:L32">SUM(M13+N13+O13+P13)</f>
        <v>4</v>
      </c>
      <c r="M13" s="12">
        <v>4</v>
      </c>
      <c r="N13" s="12">
        <v>0</v>
      </c>
      <c r="O13" s="12">
        <v>0</v>
      </c>
      <c r="P13" s="12">
        <v>0</v>
      </c>
      <c r="Q13" s="12">
        <f aca="true" t="shared" si="8" ref="Q13:Q32">SUM(R13+S13)</f>
        <v>0</v>
      </c>
      <c r="R13" s="12">
        <v>0</v>
      </c>
      <c r="S13" s="12">
        <v>0</v>
      </c>
      <c r="T13" s="12">
        <f aca="true" t="shared" si="9" ref="T13:T32">SUM(U13+V13)</f>
        <v>0</v>
      </c>
      <c r="U13" s="12">
        <v>0</v>
      </c>
      <c r="V13" s="12">
        <v>0</v>
      </c>
    </row>
    <row r="14" spans="1:22" s="6" customFormat="1" ht="11.25" customHeight="1">
      <c r="A14" s="36" t="s">
        <v>362</v>
      </c>
      <c r="B14" s="12">
        <v>19</v>
      </c>
      <c r="C14" s="12">
        <v>15</v>
      </c>
      <c r="D14" s="12">
        <v>1</v>
      </c>
      <c r="E14" s="12">
        <v>0</v>
      </c>
      <c r="F14" s="12">
        <v>0</v>
      </c>
      <c r="G14" s="12">
        <v>2</v>
      </c>
      <c r="H14" s="12">
        <v>3</v>
      </c>
      <c r="I14" s="12">
        <f t="shared" si="6"/>
        <v>21</v>
      </c>
      <c r="J14" s="12">
        <v>21</v>
      </c>
      <c r="K14" s="12">
        <v>0</v>
      </c>
      <c r="L14" s="12">
        <f t="shared" si="7"/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8"/>
        <v>0</v>
      </c>
      <c r="R14" s="12">
        <v>0</v>
      </c>
      <c r="S14" s="12">
        <v>0</v>
      </c>
      <c r="T14" s="12">
        <f t="shared" si="9"/>
        <v>0</v>
      </c>
      <c r="U14" s="12">
        <v>0</v>
      </c>
      <c r="V14" s="12">
        <v>0</v>
      </c>
    </row>
    <row r="15" spans="1:22" s="6" customFormat="1" ht="11.25" customHeight="1">
      <c r="A15" s="36" t="s">
        <v>188</v>
      </c>
      <c r="B15" s="12">
        <v>11</v>
      </c>
      <c r="C15" s="12">
        <v>10</v>
      </c>
      <c r="D15" s="12">
        <v>1</v>
      </c>
      <c r="E15" s="12">
        <v>0</v>
      </c>
      <c r="F15" s="12">
        <v>0</v>
      </c>
      <c r="G15" s="12">
        <v>2</v>
      </c>
      <c r="H15" s="12">
        <v>0</v>
      </c>
      <c r="I15" s="12">
        <f t="shared" si="6"/>
        <v>11</v>
      </c>
      <c r="J15" s="12">
        <v>11</v>
      </c>
      <c r="K15" s="12">
        <v>0</v>
      </c>
      <c r="L15" s="12">
        <f t="shared" si="7"/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8"/>
        <v>0</v>
      </c>
      <c r="R15" s="12">
        <v>0</v>
      </c>
      <c r="S15" s="12">
        <v>0</v>
      </c>
      <c r="T15" s="12">
        <f t="shared" si="9"/>
        <v>0</v>
      </c>
      <c r="U15" s="12">
        <v>0</v>
      </c>
      <c r="V15" s="12">
        <v>0</v>
      </c>
    </row>
    <row r="16" spans="1:22" s="6" customFormat="1" ht="11.25" customHeight="1">
      <c r="A16" s="36" t="s">
        <v>189</v>
      </c>
      <c r="B16" s="12">
        <v>17</v>
      </c>
      <c r="C16" s="12">
        <v>11</v>
      </c>
      <c r="D16" s="12">
        <v>6</v>
      </c>
      <c r="E16" s="12">
        <v>0</v>
      </c>
      <c r="F16" s="12">
        <v>0</v>
      </c>
      <c r="G16" s="12">
        <v>3</v>
      </c>
      <c r="H16" s="12">
        <v>0</v>
      </c>
      <c r="I16" s="12">
        <f t="shared" si="6"/>
        <v>10</v>
      </c>
      <c r="J16" s="12">
        <v>10</v>
      </c>
      <c r="K16" s="12">
        <v>0</v>
      </c>
      <c r="L16" s="12">
        <f t="shared" si="7"/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8"/>
        <v>0</v>
      </c>
      <c r="R16" s="12">
        <v>0</v>
      </c>
      <c r="S16" s="12">
        <v>0</v>
      </c>
      <c r="T16" s="12">
        <f t="shared" si="9"/>
        <v>0</v>
      </c>
      <c r="U16" s="12">
        <v>0</v>
      </c>
      <c r="V16" s="12">
        <v>0</v>
      </c>
    </row>
    <row r="17" spans="1:22" s="6" customFormat="1" ht="11.25" customHeight="1">
      <c r="A17" s="36" t="s">
        <v>190</v>
      </c>
      <c r="B17" s="12">
        <v>40</v>
      </c>
      <c r="C17" s="12">
        <v>28</v>
      </c>
      <c r="D17" s="12">
        <v>8</v>
      </c>
      <c r="E17" s="12">
        <v>0</v>
      </c>
      <c r="F17" s="12">
        <v>1</v>
      </c>
      <c r="G17" s="12">
        <v>2</v>
      </c>
      <c r="H17" s="12">
        <v>5</v>
      </c>
      <c r="I17" s="12">
        <f t="shared" si="6"/>
        <v>14</v>
      </c>
      <c r="J17" s="12">
        <v>14</v>
      </c>
      <c r="K17" s="12">
        <v>0</v>
      </c>
      <c r="L17" s="12">
        <f t="shared" si="7"/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8"/>
        <v>0</v>
      </c>
      <c r="R17" s="12">
        <v>0</v>
      </c>
      <c r="S17" s="12">
        <v>0</v>
      </c>
      <c r="T17" s="12">
        <f t="shared" si="9"/>
        <v>0</v>
      </c>
      <c r="U17" s="12">
        <v>0</v>
      </c>
      <c r="V17" s="12">
        <v>0</v>
      </c>
    </row>
    <row r="18" spans="1:22" s="6" customFormat="1" ht="11.25" customHeight="1">
      <c r="A18" s="36" t="s">
        <v>363</v>
      </c>
      <c r="B18" s="12">
        <v>17</v>
      </c>
      <c r="C18" s="12">
        <v>15</v>
      </c>
      <c r="D18" s="12">
        <v>1</v>
      </c>
      <c r="E18" s="12">
        <v>0</v>
      </c>
      <c r="F18" s="12">
        <v>0</v>
      </c>
      <c r="G18" s="12">
        <v>2</v>
      </c>
      <c r="H18" s="12">
        <v>0</v>
      </c>
      <c r="I18" s="12">
        <f t="shared" si="6"/>
        <v>20</v>
      </c>
      <c r="J18" s="12">
        <v>20</v>
      </c>
      <c r="K18" s="12">
        <v>0</v>
      </c>
      <c r="L18" s="12">
        <f t="shared" si="7"/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8"/>
        <v>0</v>
      </c>
      <c r="R18" s="12">
        <v>0</v>
      </c>
      <c r="S18" s="12">
        <v>0</v>
      </c>
      <c r="T18" s="12">
        <f t="shared" si="9"/>
        <v>0</v>
      </c>
      <c r="U18" s="12">
        <v>0</v>
      </c>
      <c r="V18" s="12">
        <v>0</v>
      </c>
    </row>
    <row r="19" spans="1:22" s="6" customFormat="1" ht="11.25" customHeight="1">
      <c r="A19" s="36" t="s">
        <v>193</v>
      </c>
      <c r="B19" s="12">
        <v>3</v>
      </c>
      <c r="C19" s="12">
        <v>2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f t="shared" si="6"/>
        <v>0</v>
      </c>
      <c r="J19" s="12">
        <v>0</v>
      </c>
      <c r="K19" s="12">
        <v>0</v>
      </c>
      <c r="L19" s="12">
        <f t="shared" si="7"/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8"/>
        <v>0</v>
      </c>
      <c r="R19" s="12">
        <v>0</v>
      </c>
      <c r="S19" s="12">
        <v>0</v>
      </c>
      <c r="T19" s="12">
        <f t="shared" si="9"/>
        <v>0</v>
      </c>
      <c r="U19" s="12">
        <v>0</v>
      </c>
      <c r="V19" s="12">
        <v>0</v>
      </c>
    </row>
    <row r="20" spans="1:22" s="6" customFormat="1" ht="11.25" customHeight="1">
      <c r="A20" s="36" t="s">
        <v>191</v>
      </c>
      <c r="B20" s="12">
        <v>37</v>
      </c>
      <c r="C20" s="12">
        <v>24</v>
      </c>
      <c r="D20" s="12">
        <v>9</v>
      </c>
      <c r="E20" s="12">
        <v>0</v>
      </c>
      <c r="F20" s="12">
        <v>1</v>
      </c>
      <c r="G20" s="12">
        <v>1</v>
      </c>
      <c r="H20" s="12">
        <v>4</v>
      </c>
      <c r="I20" s="12">
        <f t="shared" si="6"/>
        <v>9</v>
      </c>
      <c r="J20" s="12">
        <v>9</v>
      </c>
      <c r="K20" s="12">
        <v>0</v>
      </c>
      <c r="L20" s="12">
        <f t="shared" si="7"/>
        <v>1</v>
      </c>
      <c r="M20" s="12">
        <v>1</v>
      </c>
      <c r="N20" s="12">
        <v>0</v>
      </c>
      <c r="O20" s="12">
        <v>0</v>
      </c>
      <c r="P20" s="12">
        <v>0</v>
      </c>
      <c r="Q20" s="12">
        <f t="shared" si="8"/>
        <v>0</v>
      </c>
      <c r="R20" s="12">
        <v>0</v>
      </c>
      <c r="S20" s="12">
        <v>0</v>
      </c>
      <c r="T20" s="12">
        <f t="shared" si="9"/>
        <v>0</v>
      </c>
      <c r="U20" s="12">
        <v>0</v>
      </c>
      <c r="V20" s="12">
        <v>0</v>
      </c>
    </row>
    <row r="21" spans="1:22" s="6" customFormat="1" ht="11.25" customHeight="1">
      <c r="A21" s="36" t="s">
        <v>192</v>
      </c>
      <c r="B21" s="12">
        <v>43</v>
      </c>
      <c r="C21" s="12">
        <v>29</v>
      </c>
      <c r="D21" s="12">
        <v>14</v>
      </c>
      <c r="E21" s="12">
        <v>0</v>
      </c>
      <c r="F21" s="12">
        <v>2</v>
      </c>
      <c r="G21" s="12">
        <v>3</v>
      </c>
      <c r="H21" s="12">
        <v>4</v>
      </c>
      <c r="I21" s="12">
        <f t="shared" si="6"/>
        <v>13</v>
      </c>
      <c r="J21" s="12">
        <v>13</v>
      </c>
      <c r="K21" s="12">
        <v>0</v>
      </c>
      <c r="L21" s="12">
        <f t="shared" si="7"/>
        <v>0</v>
      </c>
      <c r="M21" s="12">
        <v>0</v>
      </c>
      <c r="N21" s="12">
        <v>0</v>
      </c>
      <c r="O21" s="12">
        <v>0</v>
      </c>
      <c r="P21" s="12">
        <v>0</v>
      </c>
      <c r="Q21" s="12">
        <f t="shared" si="8"/>
        <v>0</v>
      </c>
      <c r="R21" s="12">
        <v>0</v>
      </c>
      <c r="S21" s="12">
        <v>0</v>
      </c>
      <c r="T21" s="12">
        <f t="shared" si="9"/>
        <v>0</v>
      </c>
      <c r="U21" s="12">
        <v>0</v>
      </c>
      <c r="V21" s="12">
        <v>0</v>
      </c>
    </row>
    <row r="22" spans="1:22" s="6" customFormat="1" ht="11.25" customHeight="1">
      <c r="A22" s="36" t="s">
        <v>364</v>
      </c>
      <c r="B22" s="12">
        <v>21</v>
      </c>
      <c r="C22" s="12">
        <v>18</v>
      </c>
      <c r="D22" s="12">
        <v>1</v>
      </c>
      <c r="E22" s="12">
        <v>0</v>
      </c>
      <c r="F22" s="12">
        <v>1</v>
      </c>
      <c r="G22" s="12">
        <v>1</v>
      </c>
      <c r="H22" s="12">
        <v>4</v>
      </c>
      <c r="I22" s="12">
        <f t="shared" si="6"/>
        <v>5</v>
      </c>
      <c r="J22" s="12">
        <v>5</v>
      </c>
      <c r="K22" s="12">
        <v>0</v>
      </c>
      <c r="L22" s="12">
        <f t="shared" si="7"/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8"/>
        <v>0</v>
      </c>
      <c r="R22" s="12">
        <v>0</v>
      </c>
      <c r="S22" s="12">
        <v>0</v>
      </c>
      <c r="T22" s="12">
        <f t="shared" si="9"/>
        <v>0</v>
      </c>
      <c r="U22" s="12">
        <v>0</v>
      </c>
      <c r="V22" s="12">
        <v>0</v>
      </c>
    </row>
    <row r="23" spans="1:22" s="6" customFormat="1" ht="14.25" customHeight="1">
      <c r="A23" s="36" t="s">
        <v>194</v>
      </c>
      <c r="B23" s="12">
        <v>25</v>
      </c>
      <c r="C23" s="12">
        <v>18</v>
      </c>
      <c r="D23" s="12">
        <v>6</v>
      </c>
      <c r="E23" s="12">
        <v>0</v>
      </c>
      <c r="F23" s="12">
        <v>1</v>
      </c>
      <c r="G23" s="12">
        <v>1</v>
      </c>
      <c r="H23" s="12">
        <v>0</v>
      </c>
      <c r="I23" s="12">
        <f t="shared" si="6"/>
        <v>16</v>
      </c>
      <c r="J23" s="12">
        <v>16</v>
      </c>
      <c r="K23" s="12">
        <v>0</v>
      </c>
      <c r="L23" s="12">
        <f t="shared" si="7"/>
        <v>0</v>
      </c>
      <c r="M23" s="12">
        <v>0</v>
      </c>
      <c r="N23" s="12">
        <v>0</v>
      </c>
      <c r="O23" s="12">
        <v>0</v>
      </c>
      <c r="P23" s="12">
        <v>0</v>
      </c>
      <c r="Q23" s="12">
        <f t="shared" si="8"/>
        <v>0</v>
      </c>
      <c r="R23" s="12">
        <v>0</v>
      </c>
      <c r="S23" s="12">
        <v>0</v>
      </c>
      <c r="T23" s="12">
        <f t="shared" si="9"/>
        <v>0</v>
      </c>
      <c r="U23" s="12">
        <v>0</v>
      </c>
      <c r="V23" s="12">
        <v>0</v>
      </c>
    </row>
    <row r="24" spans="1:22" s="6" customFormat="1" ht="11.25" customHeight="1">
      <c r="A24" s="36" t="s">
        <v>195</v>
      </c>
      <c r="B24" s="12">
        <v>84</v>
      </c>
      <c r="C24" s="12">
        <v>62</v>
      </c>
      <c r="D24" s="12">
        <v>23</v>
      </c>
      <c r="E24" s="12">
        <v>0</v>
      </c>
      <c r="F24" s="12">
        <v>5</v>
      </c>
      <c r="G24" s="12">
        <v>11</v>
      </c>
      <c r="H24" s="12">
        <v>3</v>
      </c>
      <c r="I24" s="12">
        <f t="shared" si="6"/>
        <v>39</v>
      </c>
      <c r="J24" s="12">
        <v>38</v>
      </c>
      <c r="K24" s="12">
        <v>1</v>
      </c>
      <c r="L24" s="12">
        <f t="shared" si="7"/>
        <v>0</v>
      </c>
      <c r="M24" s="12">
        <v>0</v>
      </c>
      <c r="N24" s="12">
        <v>0</v>
      </c>
      <c r="O24" s="12">
        <v>0</v>
      </c>
      <c r="P24" s="12">
        <v>0</v>
      </c>
      <c r="Q24" s="12">
        <f t="shared" si="8"/>
        <v>0</v>
      </c>
      <c r="R24" s="12">
        <v>0</v>
      </c>
      <c r="S24" s="12">
        <v>0</v>
      </c>
      <c r="T24" s="12">
        <f t="shared" si="9"/>
        <v>0</v>
      </c>
      <c r="U24" s="12">
        <v>0</v>
      </c>
      <c r="V24" s="12">
        <v>0</v>
      </c>
    </row>
    <row r="25" spans="1:22" s="6" customFormat="1" ht="11.25" customHeight="1">
      <c r="A25" s="36" t="s">
        <v>196</v>
      </c>
      <c r="B25" s="12">
        <v>59</v>
      </c>
      <c r="C25" s="12">
        <v>31</v>
      </c>
      <c r="D25" s="12">
        <v>25</v>
      </c>
      <c r="E25" s="12">
        <v>1</v>
      </c>
      <c r="F25" s="12">
        <v>6</v>
      </c>
      <c r="G25" s="12">
        <v>0</v>
      </c>
      <c r="H25" s="12">
        <v>1</v>
      </c>
      <c r="I25" s="12">
        <f t="shared" si="6"/>
        <v>18</v>
      </c>
      <c r="J25" s="12">
        <v>18</v>
      </c>
      <c r="K25" s="12">
        <v>0</v>
      </c>
      <c r="L25" s="12">
        <f t="shared" si="7"/>
        <v>1</v>
      </c>
      <c r="M25" s="12">
        <v>1</v>
      </c>
      <c r="N25" s="12">
        <v>0</v>
      </c>
      <c r="O25" s="12">
        <v>0</v>
      </c>
      <c r="P25" s="12">
        <v>0</v>
      </c>
      <c r="Q25" s="12">
        <f t="shared" si="8"/>
        <v>0</v>
      </c>
      <c r="R25" s="12">
        <v>0</v>
      </c>
      <c r="S25" s="12">
        <v>0</v>
      </c>
      <c r="T25" s="12">
        <f t="shared" si="9"/>
        <v>0</v>
      </c>
      <c r="U25" s="12">
        <v>0</v>
      </c>
      <c r="V25" s="12">
        <v>0</v>
      </c>
    </row>
    <row r="26" spans="1:22" s="6" customFormat="1" ht="11.25" customHeight="1">
      <c r="A26" s="36" t="s">
        <v>384</v>
      </c>
      <c r="B26" s="12">
        <v>59</v>
      </c>
      <c r="C26" s="12">
        <v>38</v>
      </c>
      <c r="D26" s="12">
        <v>20</v>
      </c>
      <c r="E26" s="12">
        <v>0</v>
      </c>
      <c r="F26" s="12">
        <v>1</v>
      </c>
      <c r="G26" s="12">
        <v>5</v>
      </c>
      <c r="H26" s="12">
        <v>2</v>
      </c>
      <c r="I26" s="12">
        <f>SUM(J26+K26)</f>
        <v>15</v>
      </c>
      <c r="J26" s="12">
        <v>15</v>
      </c>
      <c r="K26" s="12">
        <v>0</v>
      </c>
      <c r="L26" s="12">
        <f>SUM(M26+N26+O26+P26)</f>
        <v>3</v>
      </c>
      <c r="M26" s="12">
        <v>3</v>
      </c>
      <c r="N26" s="12">
        <v>0</v>
      </c>
      <c r="O26" s="12">
        <v>0</v>
      </c>
      <c r="P26" s="12">
        <v>0</v>
      </c>
      <c r="Q26" s="12">
        <f>SUM(R26+S26)</f>
        <v>0</v>
      </c>
      <c r="R26" s="12">
        <v>0</v>
      </c>
      <c r="S26" s="12">
        <v>0</v>
      </c>
      <c r="T26" s="12">
        <f>SUM(U26+V26)</f>
        <v>0</v>
      </c>
      <c r="U26" s="12">
        <v>0</v>
      </c>
      <c r="V26" s="12">
        <v>0</v>
      </c>
    </row>
    <row r="27" spans="1:22" s="6" customFormat="1" ht="11.25" customHeight="1">
      <c r="A27" s="36" t="s">
        <v>197</v>
      </c>
      <c r="B27" s="12">
        <v>239</v>
      </c>
      <c r="C27" s="12">
        <v>147</v>
      </c>
      <c r="D27" s="12">
        <v>80</v>
      </c>
      <c r="E27" s="12">
        <v>0</v>
      </c>
      <c r="F27" s="12">
        <v>13</v>
      </c>
      <c r="G27" s="12">
        <v>13</v>
      </c>
      <c r="H27" s="12">
        <v>21</v>
      </c>
      <c r="I27" s="12">
        <f>SUM(J27+K27)</f>
        <v>105</v>
      </c>
      <c r="J27" s="12">
        <v>105</v>
      </c>
      <c r="K27" s="12">
        <v>0</v>
      </c>
      <c r="L27" s="12">
        <f>SUM(M27+N27+O27+P27)</f>
        <v>5</v>
      </c>
      <c r="M27" s="12">
        <v>5</v>
      </c>
      <c r="N27" s="12">
        <v>0</v>
      </c>
      <c r="O27" s="12">
        <v>0</v>
      </c>
      <c r="P27" s="12">
        <v>0</v>
      </c>
      <c r="Q27" s="12">
        <f>SUM(R27+S27)</f>
        <v>0</v>
      </c>
      <c r="R27" s="12">
        <v>0</v>
      </c>
      <c r="S27" s="12">
        <v>0</v>
      </c>
      <c r="T27" s="12">
        <f>SUM(U27+V27)</f>
        <v>0</v>
      </c>
      <c r="U27" s="12">
        <v>0</v>
      </c>
      <c r="V27" s="12">
        <v>0</v>
      </c>
    </row>
    <row r="28" spans="1:22" s="6" customFormat="1" ht="11.25" customHeight="1">
      <c r="A28" s="36" t="s">
        <v>198</v>
      </c>
      <c r="B28" s="12">
        <v>207</v>
      </c>
      <c r="C28" s="12">
        <v>163</v>
      </c>
      <c r="D28" s="12">
        <v>43</v>
      </c>
      <c r="E28" s="12">
        <v>0</v>
      </c>
      <c r="F28" s="12">
        <v>5</v>
      </c>
      <c r="G28" s="12">
        <v>8</v>
      </c>
      <c r="H28" s="12">
        <v>5</v>
      </c>
      <c r="I28" s="12">
        <f t="shared" si="6"/>
        <v>52</v>
      </c>
      <c r="J28" s="12">
        <v>52</v>
      </c>
      <c r="K28" s="12">
        <v>0</v>
      </c>
      <c r="L28" s="12">
        <f t="shared" si="7"/>
        <v>1</v>
      </c>
      <c r="M28" s="12">
        <v>1</v>
      </c>
      <c r="N28" s="12">
        <v>0</v>
      </c>
      <c r="O28" s="12">
        <v>0</v>
      </c>
      <c r="P28" s="12">
        <v>0</v>
      </c>
      <c r="Q28" s="12">
        <f t="shared" si="8"/>
        <v>0</v>
      </c>
      <c r="R28" s="12">
        <v>0</v>
      </c>
      <c r="S28" s="12">
        <v>0</v>
      </c>
      <c r="T28" s="12">
        <f t="shared" si="9"/>
        <v>0</v>
      </c>
      <c r="U28" s="12">
        <v>0</v>
      </c>
      <c r="V28" s="12">
        <v>0</v>
      </c>
    </row>
    <row r="29" spans="1:22" s="6" customFormat="1" ht="11.25" customHeight="1">
      <c r="A29" s="36" t="s">
        <v>365</v>
      </c>
      <c r="B29" s="12">
        <v>67</v>
      </c>
      <c r="C29" s="12">
        <v>59</v>
      </c>
      <c r="D29" s="12">
        <v>8</v>
      </c>
      <c r="E29" s="12">
        <v>0</v>
      </c>
      <c r="F29" s="12">
        <v>1</v>
      </c>
      <c r="G29" s="12">
        <v>2</v>
      </c>
      <c r="H29" s="12">
        <v>0</v>
      </c>
      <c r="I29" s="12">
        <f t="shared" si="6"/>
        <v>25</v>
      </c>
      <c r="J29" s="12">
        <v>25</v>
      </c>
      <c r="K29" s="12">
        <v>0</v>
      </c>
      <c r="L29" s="12">
        <f t="shared" si="7"/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8"/>
        <v>0</v>
      </c>
      <c r="R29" s="12">
        <v>0</v>
      </c>
      <c r="S29" s="12">
        <v>0</v>
      </c>
      <c r="T29" s="12">
        <f t="shared" si="9"/>
        <v>0</v>
      </c>
      <c r="U29" s="12">
        <v>0</v>
      </c>
      <c r="V29" s="12">
        <v>0</v>
      </c>
    </row>
    <row r="30" spans="1:22" s="6" customFormat="1" ht="11.25" customHeight="1">
      <c r="A30" s="37" t="s">
        <v>366</v>
      </c>
      <c r="B30" s="12">
        <v>67</v>
      </c>
      <c r="C30" s="12">
        <v>53</v>
      </c>
      <c r="D30" s="12">
        <v>12</v>
      </c>
      <c r="E30" s="12">
        <v>1</v>
      </c>
      <c r="F30" s="12">
        <v>4</v>
      </c>
      <c r="G30" s="12">
        <v>4</v>
      </c>
      <c r="H30" s="12">
        <v>2</v>
      </c>
      <c r="I30" s="12">
        <f t="shared" si="6"/>
        <v>31</v>
      </c>
      <c r="J30" s="12">
        <v>31</v>
      </c>
      <c r="K30" s="12">
        <v>0</v>
      </c>
      <c r="L30" s="12">
        <f t="shared" si="7"/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8"/>
        <v>0</v>
      </c>
      <c r="R30" s="12">
        <v>0</v>
      </c>
      <c r="S30" s="12">
        <v>0</v>
      </c>
      <c r="T30" s="12">
        <f t="shared" si="9"/>
        <v>0</v>
      </c>
      <c r="U30" s="12">
        <v>0</v>
      </c>
      <c r="V30" s="12">
        <v>0</v>
      </c>
    </row>
    <row r="31" spans="1:22" s="6" customFormat="1" ht="11.25" customHeight="1">
      <c r="A31" s="37" t="s">
        <v>367</v>
      </c>
      <c r="B31" s="12">
        <v>167</v>
      </c>
      <c r="C31" s="12">
        <v>123</v>
      </c>
      <c r="D31" s="12">
        <v>41</v>
      </c>
      <c r="E31" s="12">
        <v>0</v>
      </c>
      <c r="F31" s="12">
        <v>13</v>
      </c>
      <c r="G31" s="12">
        <v>6</v>
      </c>
      <c r="H31" s="12">
        <v>5</v>
      </c>
      <c r="I31" s="12">
        <f t="shared" si="6"/>
        <v>74</v>
      </c>
      <c r="J31" s="12">
        <v>74</v>
      </c>
      <c r="K31" s="12">
        <v>0</v>
      </c>
      <c r="L31" s="12">
        <f t="shared" si="7"/>
        <v>2</v>
      </c>
      <c r="M31" s="12">
        <v>2</v>
      </c>
      <c r="N31" s="12">
        <v>0</v>
      </c>
      <c r="O31" s="12">
        <v>0</v>
      </c>
      <c r="P31" s="12">
        <v>0</v>
      </c>
      <c r="Q31" s="12">
        <f t="shared" si="8"/>
        <v>0</v>
      </c>
      <c r="R31" s="12">
        <v>0</v>
      </c>
      <c r="S31" s="12">
        <v>0</v>
      </c>
      <c r="T31" s="12">
        <f t="shared" si="9"/>
        <v>0</v>
      </c>
      <c r="U31" s="12">
        <v>0</v>
      </c>
      <c r="V31" s="12">
        <v>0</v>
      </c>
    </row>
    <row r="32" spans="1:22" s="6" customFormat="1" ht="11.25" customHeight="1">
      <c r="A32" s="37" t="s">
        <v>368</v>
      </c>
      <c r="B32" s="12">
        <v>36</v>
      </c>
      <c r="C32" s="12">
        <v>24</v>
      </c>
      <c r="D32" s="12">
        <v>12</v>
      </c>
      <c r="E32" s="12">
        <v>0</v>
      </c>
      <c r="F32" s="12">
        <v>3</v>
      </c>
      <c r="G32" s="12">
        <v>0</v>
      </c>
      <c r="H32" s="12">
        <v>1</v>
      </c>
      <c r="I32" s="12">
        <f t="shared" si="6"/>
        <v>24</v>
      </c>
      <c r="J32" s="12">
        <v>24</v>
      </c>
      <c r="K32" s="12">
        <v>0</v>
      </c>
      <c r="L32" s="12">
        <f t="shared" si="7"/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8"/>
        <v>0</v>
      </c>
      <c r="R32" s="12">
        <v>0</v>
      </c>
      <c r="S32" s="12">
        <v>0</v>
      </c>
      <c r="T32" s="12">
        <f t="shared" si="9"/>
        <v>0</v>
      </c>
      <c r="U32" s="12">
        <v>0</v>
      </c>
      <c r="V32" s="12">
        <v>0</v>
      </c>
    </row>
    <row r="33" spans="1:22" s="6" customFormat="1" ht="11.25" customHeight="1">
      <c r="A33" s="36" t="s">
        <v>369</v>
      </c>
      <c r="B33" s="12">
        <v>38</v>
      </c>
      <c r="C33" s="12">
        <v>32</v>
      </c>
      <c r="D33" s="12">
        <v>9</v>
      </c>
      <c r="E33" s="12">
        <v>0</v>
      </c>
      <c r="F33" s="12">
        <v>0</v>
      </c>
      <c r="G33" s="12">
        <v>1</v>
      </c>
      <c r="H33" s="12">
        <v>0</v>
      </c>
      <c r="I33" s="12">
        <f aca="true" t="shared" si="10" ref="I33:I44">SUM(J33+K33)</f>
        <v>14</v>
      </c>
      <c r="J33" s="12">
        <v>14</v>
      </c>
      <c r="K33" s="12">
        <v>0</v>
      </c>
      <c r="L33" s="12">
        <f aca="true" t="shared" si="11" ref="L33:L44">SUM(M33+N33+O33+P33)</f>
        <v>1</v>
      </c>
      <c r="M33" s="12">
        <v>1</v>
      </c>
      <c r="N33" s="12">
        <v>0</v>
      </c>
      <c r="O33" s="12">
        <v>0</v>
      </c>
      <c r="P33" s="12">
        <v>0</v>
      </c>
      <c r="Q33" s="12">
        <f aca="true" t="shared" si="12" ref="Q33:Q44">SUM(R33+S33)</f>
        <v>0</v>
      </c>
      <c r="R33" s="12">
        <v>0</v>
      </c>
      <c r="S33" s="12">
        <v>0</v>
      </c>
      <c r="T33" s="12">
        <f aca="true" t="shared" si="13" ref="T33:T44">SUM(U33+V33)</f>
        <v>0</v>
      </c>
      <c r="U33" s="12">
        <v>0</v>
      </c>
      <c r="V33" s="12">
        <v>0</v>
      </c>
    </row>
    <row r="34" spans="1:22" s="6" customFormat="1" ht="11.25" customHeight="1">
      <c r="A34" s="36" t="s">
        <v>370</v>
      </c>
      <c r="B34" s="12">
        <v>19</v>
      </c>
      <c r="C34" s="12">
        <v>16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f t="shared" si="10"/>
        <v>7</v>
      </c>
      <c r="J34" s="12">
        <v>7</v>
      </c>
      <c r="K34" s="12">
        <v>0</v>
      </c>
      <c r="L34" s="12">
        <f t="shared" si="11"/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12"/>
        <v>0</v>
      </c>
      <c r="R34" s="12">
        <v>0</v>
      </c>
      <c r="S34" s="12">
        <v>0</v>
      </c>
      <c r="T34" s="12">
        <f t="shared" si="13"/>
        <v>0</v>
      </c>
      <c r="U34" s="12">
        <v>0</v>
      </c>
      <c r="V34" s="12">
        <v>0</v>
      </c>
    </row>
    <row r="35" spans="1:22" s="6" customFormat="1" ht="11.25" customHeight="1">
      <c r="A35" s="36" t="s">
        <v>371</v>
      </c>
      <c r="B35" s="12">
        <v>50</v>
      </c>
      <c r="C35" s="12">
        <v>36</v>
      </c>
      <c r="D35" s="12">
        <v>14</v>
      </c>
      <c r="E35" s="12">
        <v>0</v>
      </c>
      <c r="F35" s="12">
        <v>3</v>
      </c>
      <c r="G35" s="12">
        <v>2</v>
      </c>
      <c r="H35" s="12">
        <v>0</v>
      </c>
      <c r="I35" s="12">
        <f t="shared" si="10"/>
        <v>22</v>
      </c>
      <c r="J35" s="12">
        <v>22</v>
      </c>
      <c r="K35" s="12">
        <v>0</v>
      </c>
      <c r="L35" s="12">
        <f t="shared" si="11"/>
        <v>0</v>
      </c>
      <c r="M35" s="12">
        <v>0</v>
      </c>
      <c r="N35" s="12">
        <v>0</v>
      </c>
      <c r="O35" s="12">
        <v>0</v>
      </c>
      <c r="P35" s="12">
        <v>0</v>
      </c>
      <c r="Q35" s="12">
        <f t="shared" si="12"/>
        <v>0</v>
      </c>
      <c r="R35" s="12">
        <v>0</v>
      </c>
      <c r="S35" s="12">
        <v>0</v>
      </c>
      <c r="T35" s="12">
        <f t="shared" si="13"/>
        <v>2</v>
      </c>
      <c r="U35" s="12">
        <v>2</v>
      </c>
      <c r="V35" s="12">
        <v>0</v>
      </c>
    </row>
    <row r="36" spans="1:22" s="6" customFormat="1" ht="11.25" customHeight="1">
      <c r="A36" s="36" t="s">
        <v>372</v>
      </c>
      <c r="B36" s="12">
        <v>10</v>
      </c>
      <c r="C36" s="12">
        <v>8</v>
      </c>
      <c r="D36" s="12">
        <v>2</v>
      </c>
      <c r="E36" s="12">
        <v>0</v>
      </c>
      <c r="F36" s="12">
        <v>0</v>
      </c>
      <c r="G36" s="12">
        <v>2</v>
      </c>
      <c r="H36" s="12">
        <v>0</v>
      </c>
      <c r="I36" s="12">
        <f t="shared" si="10"/>
        <v>3</v>
      </c>
      <c r="J36" s="12">
        <v>3</v>
      </c>
      <c r="K36" s="12">
        <v>0</v>
      </c>
      <c r="L36" s="12">
        <f t="shared" si="11"/>
        <v>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12"/>
        <v>0</v>
      </c>
      <c r="R36" s="12">
        <v>0</v>
      </c>
      <c r="S36" s="12">
        <v>0</v>
      </c>
      <c r="T36" s="12">
        <f t="shared" si="13"/>
        <v>0</v>
      </c>
      <c r="U36" s="12">
        <v>0</v>
      </c>
      <c r="V36" s="12">
        <v>0</v>
      </c>
    </row>
    <row r="37" spans="1:22" s="6" customFormat="1" ht="14.25" customHeight="1">
      <c r="A37" s="35" t="s">
        <v>383</v>
      </c>
      <c r="B37" s="12">
        <v>12</v>
      </c>
      <c r="C37" s="12">
        <v>7</v>
      </c>
      <c r="D37" s="12">
        <v>4</v>
      </c>
      <c r="E37" s="12">
        <v>0</v>
      </c>
      <c r="F37" s="12">
        <v>0</v>
      </c>
      <c r="G37" s="12">
        <v>0</v>
      </c>
      <c r="H37" s="12">
        <v>1</v>
      </c>
      <c r="I37" s="12">
        <f t="shared" si="10"/>
        <v>2</v>
      </c>
      <c r="J37" s="12">
        <v>2</v>
      </c>
      <c r="K37" s="12">
        <v>0</v>
      </c>
      <c r="L37" s="12">
        <f t="shared" si="11"/>
        <v>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12"/>
        <v>0</v>
      </c>
      <c r="R37" s="12">
        <v>0</v>
      </c>
      <c r="S37" s="12">
        <v>0</v>
      </c>
      <c r="T37" s="12">
        <f t="shared" si="13"/>
        <v>0</v>
      </c>
      <c r="U37" s="12">
        <v>0</v>
      </c>
      <c r="V37" s="12">
        <v>0</v>
      </c>
    </row>
    <row r="38" spans="1:22" s="6" customFormat="1" ht="11.25" customHeight="1">
      <c r="A38" s="35" t="s">
        <v>373</v>
      </c>
      <c r="B38" s="12">
        <v>45</v>
      </c>
      <c r="C38" s="12">
        <v>31</v>
      </c>
      <c r="D38" s="12">
        <v>15</v>
      </c>
      <c r="E38" s="12">
        <v>0</v>
      </c>
      <c r="F38" s="12">
        <v>1</v>
      </c>
      <c r="G38" s="12">
        <v>3</v>
      </c>
      <c r="H38" s="12">
        <v>0</v>
      </c>
      <c r="I38" s="12">
        <f t="shared" si="10"/>
        <v>24</v>
      </c>
      <c r="J38" s="12">
        <v>24</v>
      </c>
      <c r="K38" s="12">
        <v>0</v>
      </c>
      <c r="L38" s="12">
        <f t="shared" si="11"/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12"/>
        <v>0</v>
      </c>
      <c r="R38" s="12">
        <v>0</v>
      </c>
      <c r="S38" s="12">
        <v>0</v>
      </c>
      <c r="T38" s="12">
        <f t="shared" si="13"/>
        <v>0</v>
      </c>
      <c r="U38" s="12">
        <v>0</v>
      </c>
      <c r="V38" s="12">
        <v>0</v>
      </c>
    </row>
    <row r="39" spans="1:22" s="6" customFormat="1" ht="11.25" customHeight="1">
      <c r="A39" s="35" t="s">
        <v>375</v>
      </c>
      <c r="B39" s="12">
        <v>367</v>
      </c>
      <c r="C39" s="12">
        <v>168</v>
      </c>
      <c r="D39" s="12">
        <v>165</v>
      </c>
      <c r="E39" s="12">
        <v>2</v>
      </c>
      <c r="F39" s="12">
        <v>42</v>
      </c>
      <c r="G39" s="12">
        <v>17</v>
      </c>
      <c r="H39" s="12">
        <v>12</v>
      </c>
      <c r="I39" s="12">
        <f t="shared" si="10"/>
        <v>105</v>
      </c>
      <c r="J39" s="12">
        <v>104</v>
      </c>
      <c r="K39" s="12">
        <v>1</v>
      </c>
      <c r="L39" s="12">
        <f t="shared" si="11"/>
        <v>20</v>
      </c>
      <c r="M39" s="12">
        <v>20</v>
      </c>
      <c r="N39" s="12">
        <v>0</v>
      </c>
      <c r="O39" s="12">
        <v>0</v>
      </c>
      <c r="P39" s="12">
        <v>0</v>
      </c>
      <c r="Q39" s="12">
        <f t="shared" si="12"/>
        <v>0</v>
      </c>
      <c r="R39" s="12">
        <v>0</v>
      </c>
      <c r="S39" s="12">
        <v>0</v>
      </c>
      <c r="T39" s="12">
        <f t="shared" si="13"/>
        <v>2</v>
      </c>
      <c r="U39" s="12">
        <v>2</v>
      </c>
      <c r="V39" s="12">
        <v>0</v>
      </c>
    </row>
    <row r="40" spans="1:22" s="6" customFormat="1" ht="11.25" customHeight="1">
      <c r="A40" s="35" t="s">
        <v>121</v>
      </c>
      <c r="B40" s="12">
        <v>1175</v>
      </c>
      <c r="C40" s="12">
        <v>1051</v>
      </c>
      <c r="D40" s="12">
        <v>64</v>
      </c>
      <c r="E40" s="12">
        <v>4</v>
      </c>
      <c r="F40" s="12">
        <v>28</v>
      </c>
      <c r="G40" s="12">
        <v>79</v>
      </c>
      <c r="H40" s="12">
        <v>66</v>
      </c>
      <c r="I40" s="12">
        <f>SUM(J40+K40)</f>
        <v>683</v>
      </c>
      <c r="J40" s="12">
        <v>682</v>
      </c>
      <c r="K40" s="12">
        <v>1</v>
      </c>
      <c r="L40" s="12">
        <f>SUM(M40+N40+O40+P40)</f>
        <v>2</v>
      </c>
      <c r="M40" s="12">
        <v>2</v>
      </c>
      <c r="N40" s="12">
        <v>0</v>
      </c>
      <c r="O40" s="12">
        <v>0</v>
      </c>
      <c r="P40" s="12">
        <v>0</v>
      </c>
      <c r="Q40" s="12">
        <f>SUM(R40+S40)</f>
        <v>0</v>
      </c>
      <c r="R40" s="12">
        <v>0</v>
      </c>
      <c r="S40" s="12">
        <v>0</v>
      </c>
      <c r="T40" s="12">
        <f>SUM(U40+V40)</f>
        <v>10</v>
      </c>
      <c r="U40" s="12">
        <v>10</v>
      </c>
      <c r="V40" s="12">
        <v>0</v>
      </c>
    </row>
    <row r="41" spans="1:22" s="6" customFormat="1" ht="11.25" customHeight="1">
      <c r="A41" s="35" t="s">
        <v>374</v>
      </c>
      <c r="B41" s="12">
        <v>373</v>
      </c>
      <c r="C41" s="12">
        <v>339</v>
      </c>
      <c r="D41" s="12">
        <v>29</v>
      </c>
      <c r="E41" s="12">
        <v>1</v>
      </c>
      <c r="F41" s="12">
        <v>11</v>
      </c>
      <c r="G41" s="12">
        <v>24</v>
      </c>
      <c r="H41" s="12">
        <v>11</v>
      </c>
      <c r="I41" s="12">
        <f>SUM(J41+K41)</f>
        <v>216</v>
      </c>
      <c r="J41" s="12">
        <v>216</v>
      </c>
      <c r="K41" s="12">
        <v>0</v>
      </c>
      <c r="L41" s="12">
        <f>SUM(M41+N41+O41+P41)</f>
        <v>0</v>
      </c>
      <c r="M41" s="12">
        <v>0</v>
      </c>
      <c r="N41" s="12">
        <v>0</v>
      </c>
      <c r="O41" s="12">
        <v>0</v>
      </c>
      <c r="P41" s="12">
        <v>0</v>
      </c>
      <c r="Q41" s="12">
        <f>SUM(R41+S41)</f>
        <v>0</v>
      </c>
      <c r="R41" s="12">
        <v>0</v>
      </c>
      <c r="S41" s="12">
        <v>0</v>
      </c>
      <c r="T41" s="12">
        <f>SUM(U41+V41)</f>
        <v>2</v>
      </c>
      <c r="U41" s="12">
        <v>2</v>
      </c>
      <c r="V41" s="12">
        <v>0</v>
      </c>
    </row>
    <row r="42" spans="1:22" s="6" customFormat="1" ht="11.25" customHeight="1">
      <c r="A42" s="35" t="s">
        <v>122</v>
      </c>
      <c r="B42" s="12">
        <v>608</v>
      </c>
      <c r="C42" s="12">
        <v>550</v>
      </c>
      <c r="D42" s="12">
        <v>21</v>
      </c>
      <c r="E42" s="12">
        <v>5</v>
      </c>
      <c r="F42" s="12">
        <v>21</v>
      </c>
      <c r="G42" s="12">
        <v>55</v>
      </c>
      <c r="H42" s="12">
        <v>46</v>
      </c>
      <c r="I42" s="12">
        <f>SUM(J42+K42)</f>
        <v>479</v>
      </c>
      <c r="J42" s="12">
        <v>477</v>
      </c>
      <c r="K42" s="12">
        <v>2</v>
      </c>
      <c r="L42" s="12">
        <f>SUM(M42+N42+O42+P42)</f>
        <v>0</v>
      </c>
      <c r="M42" s="12">
        <v>0</v>
      </c>
      <c r="N42" s="12">
        <v>0</v>
      </c>
      <c r="O42" s="12">
        <v>0</v>
      </c>
      <c r="P42" s="12">
        <v>0</v>
      </c>
      <c r="Q42" s="12">
        <f>SUM(R42+S42)</f>
        <v>0</v>
      </c>
      <c r="R42" s="12">
        <v>0</v>
      </c>
      <c r="S42" s="12">
        <v>0</v>
      </c>
      <c r="T42" s="12">
        <f>SUM(U42+V42)</f>
        <v>3</v>
      </c>
      <c r="U42" s="12">
        <v>3</v>
      </c>
      <c r="V42" s="12">
        <v>0</v>
      </c>
    </row>
    <row r="43" spans="1:22" s="6" customFormat="1" ht="11.25" customHeight="1">
      <c r="A43" s="35" t="s">
        <v>376</v>
      </c>
      <c r="B43" s="12">
        <v>202</v>
      </c>
      <c r="C43" s="12">
        <v>181</v>
      </c>
      <c r="D43" s="12">
        <v>5</v>
      </c>
      <c r="E43" s="12">
        <v>4</v>
      </c>
      <c r="F43" s="12">
        <v>1</v>
      </c>
      <c r="G43" s="12">
        <v>13</v>
      </c>
      <c r="H43" s="12">
        <v>13</v>
      </c>
      <c r="I43" s="12">
        <f t="shared" si="10"/>
        <v>96</v>
      </c>
      <c r="J43" s="12">
        <v>96</v>
      </c>
      <c r="K43" s="12">
        <v>0</v>
      </c>
      <c r="L43" s="12">
        <f t="shared" si="11"/>
        <v>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12"/>
        <v>0</v>
      </c>
      <c r="R43" s="12">
        <v>0</v>
      </c>
      <c r="S43" s="12">
        <v>0</v>
      </c>
      <c r="T43" s="12">
        <f t="shared" si="13"/>
        <v>4</v>
      </c>
      <c r="U43" s="12">
        <v>4</v>
      </c>
      <c r="V43" s="12">
        <v>0</v>
      </c>
    </row>
    <row r="44" spans="1:22" s="6" customFormat="1" ht="11.25" customHeight="1">
      <c r="A44" s="35" t="s">
        <v>123</v>
      </c>
      <c r="B44" s="12">
        <v>177</v>
      </c>
      <c r="C44" s="12">
        <v>164</v>
      </c>
      <c r="D44" s="12">
        <v>0</v>
      </c>
      <c r="E44" s="12">
        <v>0</v>
      </c>
      <c r="F44" s="12">
        <v>5</v>
      </c>
      <c r="G44" s="12">
        <v>6</v>
      </c>
      <c r="H44" s="12">
        <v>12</v>
      </c>
      <c r="I44" s="12">
        <f t="shared" si="10"/>
        <v>76</v>
      </c>
      <c r="J44" s="12">
        <v>76</v>
      </c>
      <c r="K44" s="12">
        <v>0</v>
      </c>
      <c r="L44" s="12">
        <f t="shared" si="11"/>
        <v>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12"/>
        <v>0</v>
      </c>
      <c r="R44" s="12">
        <v>0</v>
      </c>
      <c r="S44" s="12">
        <v>0</v>
      </c>
      <c r="T44" s="12">
        <f t="shared" si="13"/>
        <v>0</v>
      </c>
      <c r="U44" s="12">
        <v>0</v>
      </c>
      <c r="V44" s="12">
        <v>0</v>
      </c>
    </row>
    <row r="45" spans="1:22" s="6" customFormat="1" ht="11.25" customHeight="1">
      <c r="A45" s="38" t="s">
        <v>377</v>
      </c>
      <c r="B45" s="12">
        <v>89</v>
      </c>
      <c r="C45" s="12">
        <v>74</v>
      </c>
      <c r="D45" s="12">
        <v>3</v>
      </c>
      <c r="E45" s="12">
        <v>1</v>
      </c>
      <c r="F45" s="12">
        <v>6</v>
      </c>
      <c r="G45" s="12">
        <v>13</v>
      </c>
      <c r="H45" s="12">
        <v>7</v>
      </c>
      <c r="I45" s="12">
        <f aca="true" t="shared" si="14" ref="I45:I52">SUM(J45+K45)</f>
        <v>39</v>
      </c>
      <c r="J45" s="12">
        <v>39</v>
      </c>
      <c r="K45" s="12">
        <v>0</v>
      </c>
      <c r="L45" s="12">
        <f aca="true" t="shared" si="15" ref="L45:L52">SUM(M45+N45+O45+P45)</f>
        <v>0</v>
      </c>
      <c r="M45" s="12">
        <v>0</v>
      </c>
      <c r="N45" s="12">
        <v>0</v>
      </c>
      <c r="O45" s="12">
        <v>0</v>
      </c>
      <c r="P45" s="12">
        <v>0</v>
      </c>
      <c r="Q45" s="12">
        <f aca="true" t="shared" si="16" ref="Q45:Q52">SUM(R45+S45)</f>
        <v>0</v>
      </c>
      <c r="R45" s="12">
        <v>0</v>
      </c>
      <c r="S45" s="12">
        <v>0</v>
      </c>
      <c r="T45" s="12">
        <f aca="true" t="shared" si="17" ref="T45:T52">SUM(U45+V45)</f>
        <v>0</v>
      </c>
      <c r="U45" s="12">
        <v>0</v>
      </c>
      <c r="V45" s="12">
        <v>0</v>
      </c>
    </row>
    <row r="46" spans="1:22" s="6" customFormat="1" ht="11.25" customHeight="1">
      <c r="A46" s="38" t="s">
        <v>124</v>
      </c>
      <c r="B46" s="12">
        <v>197</v>
      </c>
      <c r="C46" s="12">
        <v>173</v>
      </c>
      <c r="D46" s="12">
        <v>9</v>
      </c>
      <c r="E46" s="12">
        <v>2</v>
      </c>
      <c r="F46" s="12">
        <v>5</v>
      </c>
      <c r="G46" s="12">
        <v>11</v>
      </c>
      <c r="H46" s="12">
        <v>16</v>
      </c>
      <c r="I46" s="12">
        <f t="shared" si="14"/>
        <v>104</v>
      </c>
      <c r="J46" s="12">
        <v>104</v>
      </c>
      <c r="K46" s="12">
        <v>0</v>
      </c>
      <c r="L46" s="12">
        <f t="shared" si="15"/>
        <v>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16"/>
        <v>0</v>
      </c>
      <c r="R46" s="12">
        <v>0</v>
      </c>
      <c r="S46" s="12">
        <v>0</v>
      </c>
      <c r="T46" s="12">
        <f t="shared" si="17"/>
        <v>5</v>
      </c>
      <c r="U46" s="12">
        <v>4</v>
      </c>
      <c r="V46" s="12">
        <v>1</v>
      </c>
    </row>
    <row r="47" spans="1:22" s="6" customFormat="1" ht="11.25" customHeight="1">
      <c r="A47" s="38" t="s">
        <v>378</v>
      </c>
      <c r="B47" s="12">
        <v>499</v>
      </c>
      <c r="C47" s="12">
        <v>437</v>
      </c>
      <c r="D47" s="12">
        <v>12</v>
      </c>
      <c r="E47" s="12">
        <v>2</v>
      </c>
      <c r="F47" s="12">
        <v>13</v>
      </c>
      <c r="G47" s="12">
        <v>27</v>
      </c>
      <c r="H47" s="12">
        <v>50</v>
      </c>
      <c r="I47" s="12">
        <f t="shared" si="14"/>
        <v>320</v>
      </c>
      <c r="J47" s="12">
        <v>319</v>
      </c>
      <c r="K47" s="12">
        <v>1</v>
      </c>
      <c r="L47" s="12">
        <f t="shared" si="15"/>
        <v>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16"/>
        <v>0</v>
      </c>
      <c r="R47" s="12">
        <v>0</v>
      </c>
      <c r="S47" s="12">
        <v>0</v>
      </c>
      <c r="T47" s="12">
        <f t="shared" si="17"/>
        <v>3</v>
      </c>
      <c r="U47" s="12">
        <v>3</v>
      </c>
      <c r="V47" s="12">
        <v>0</v>
      </c>
    </row>
    <row r="48" spans="1:22" s="6" customFormat="1" ht="11.25" customHeight="1">
      <c r="A48" s="38" t="s">
        <v>382</v>
      </c>
      <c r="B48" s="12">
        <v>32</v>
      </c>
      <c r="C48" s="12">
        <v>22</v>
      </c>
      <c r="D48" s="12">
        <v>5</v>
      </c>
      <c r="E48" s="12">
        <v>1</v>
      </c>
      <c r="F48" s="12">
        <v>2</v>
      </c>
      <c r="G48" s="12">
        <v>1</v>
      </c>
      <c r="H48" s="12">
        <v>1</v>
      </c>
      <c r="I48" s="12">
        <f t="shared" si="14"/>
        <v>15</v>
      </c>
      <c r="J48" s="12">
        <v>15</v>
      </c>
      <c r="K48" s="12">
        <v>0</v>
      </c>
      <c r="L48" s="12">
        <f t="shared" si="15"/>
        <v>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16"/>
        <v>0</v>
      </c>
      <c r="R48" s="12">
        <v>0</v>
      </c>
      <c r="S48" s="12">
        <v>0</v>
      </c>
      <c r="T48" s="12">
        <f t="shared" si="17"/>
        <v>0</v>
      </c>
      <c r="U48" s="12">
        <v>0</v>
      </c>
      <c r="V48" s="12">
        <v>0</v>
      </c>
    </row>
    <row r="49" spans="1:22" s="6" customFormat="1" ht="11.25" customHeight="1">
      <c r="A49" s="38" t="s">
        <v>216</v>
      </c>
      <c r="B49" s="12">
        <v>122</v>
      </c>
      <c r="C49" s="12">
        <v>117</v>
      </c>
      <c r="D49" s="12">
        <v>1</v>
      </c>
      <c r="E49" s="12">
        <v>1</v>
      </c>
      <c r="F49" s="12">
        <v>1</v>
      </c>
      <c r="G49" s="12">
        <v>17</v>
      </c>
      <c r="H49" s="12">
        <v>4</v>
      </c>
      <c r="I49" s="12">
        <f t="shared" si="14"/>
        <v>62</v>
      </c>
      <c r="J49" s="12">
        <v>62</v>
      </c>
      <c r="K49" s="12">
        <v>0</v>
      </c>
      <c r="L49" s="12">
        <f t="shared" si="15"/>
        <v>0</v>
      </c>
      <c r="M49" s="12">
        <v>0</v>
      </c>
      <c r="N49" s="12">
        <v>0</v>
      </c>
      <c r="O49" s="12">
        <v>0</v>
      </c>
      <c r="P49" s="12">
        <v>0</v>
      </c>
      <c r="Q49" s="12">
        <f t="shared" si="16"/>
        <v>0</v>
      </c>
      <c r="R49" s="12">
        <v>0</v>
      </c>
      <c r="S49" s="12">
        <v>0</v>
      </c>
      <c r="T49" s="12">
        <f t="shared" si="17"/>
        <v>0</v>
      </c>
      <c r="U49" s="12">
        <v>0</v>
      </c>
      <c r="V49" s="12">
        <v>0</v>
      </c>
    </row>
    <row r="50" spans="1:22" s="6" customFormat="1" ht="11.25" customHeight="1">
      <c r="A50" s="38" t="s">
        <v>381</v>
      </c>
      <c r="B50" s="12">
        <v>217</v>
      </c>
      <c r="C50" s="12">
        <v>199</v>
      </c>
      <c r="D50" s="12">
        <v>8</v>
      </c>
      <c r="E50" s="12">
        <v>1</v>
      </c>
      <c r="F50" s="12">
        <v>2</v>
      </c>
      <c r="G50" s="12">
        <v>14</v>
      </c>
      <c r="H50" s="12">
        <v>16</v>
      </c>
      <c r="I50" s="12">
        <f t="shared" si="14"/>
        <v>162</v>
      </c>
      <c r="J50" s="12">
        <v>162</v>
      </c>
      <c r="K50" s="12">
        <v>0</v>
      </c>
      <c r="L50" s="12">
        <f t="shared" si="15"/>
        <v>1</v>
      </c>
      <c r="M50" s="12">
        <v>1</v>
      </c>
      <c r="N50" s="12">
        <v>0</v>
      </c>
      <c r="O50" s="12">
        <v>0</v>
      </c>
      <c r="P50" s="12">
        <v>0</v>
      </c>
      <c r="Q50" s="12">
        <f t="shared" si="16"/>
        <v>0</v>
      </c>
      <c r="R50" s="12">
        <v>0</v>
      </c>
      <c r="S50" s="12">
        <v>0</v>
      </c>
      <c r="T50" s="12">
        <f t="shared" si="17"/>
        <v>1</v>
      </c>
      <c r="U50" s="12">
        <v>1</v>
      </c>
      <c r="V50" s="12">
        <v>0</v>
      </c>
    </row>
    <row r="51" spans="1:22" s="6" customFormat="1" ht="11.25" customHeight="1">
      <c r="A51" s="38" t="s">
        <v>380</v>
      </c>
      <c r="B51" s="12">
        <v>74</v>
      </c>
      <c r="C51" s="12">
        <v>70</v>
      </c>
      <c r="D51" s="12">
        <v>1</v>
      </c>
      <c r="E51" s="12">
        <v>1</v>
      </c>
      <c r="F51" s="12">
        <v>3</v>
      </c>
      <c r="G51" s="12">
        <v>8</v>
      </c>
      <c r="H51" s="12">
        <v>3</v>
      </c>
      <c r="I51" s="12">
        <f t="shared" si="14"/>
        <v>54</v>
      </c>
      <c r="J51" s="12">
        <v>54</v>
      </c>
      <c r="K51" s="12">
        <v>0</v>
      </c>
      <c r="L51" s="12">
        <f t="shared" si="15"/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16"/>
        <v>0</v>
      </c>
      <c r="R51" s="12">
        <v>0</v>
      </c>
      <c r="S51" s="12">
        <v>0</v>
      </c>
      <c r="T51" s="12">
        <f t="shared" si="17"/>
        <v>1</v>
      </c>
      <c r="U51" s="12">
        <v>1</v>
      </c>
      <c r="V51" s="12">
        <v>0</v>
      </c>
    </row>
    <row r="52" spans="1:22" s="6" customFormat="1" ht="12" customHeight="1" thickBot="1">
      <c r="A52" s="35" t="s">
        <v>379</v>
      </c>
      <c r="B52" s="12">
        <v>225</v>
      </c>
      <c r="C52" s="12">
        <v>204</v>
      </c>
      <c r="D52" s="12">
        <v>6</v>
      </c>
      <c r="E52" s="12">
        <v>4</v>
      </c>
      <c r="F52" s="12">
        <v>3</v>
      </c>
      <c r="G52" s="12">
        <v>22</v>
      </c>
      <c r="H52" s="12">
        <v>15</v>
      </c>
      <c r="I52" s="12">
        <f t="shared" si="14"/>
        <v>111</v>
      </c>
      <c r="J52" s="12">
        <v>111</v>
      </c>
      <c r="K52" s="12">
        <v>0</v>
      </c>
      <c r="L52" s="12">
        <f t="shared" si="15"/>
        <v>0</v>
      </c>
      <c r="M52" s="12">
        <v>0</v>
      </c>
      <c r="N52" s="12">
        <v>0</v>
      </c>
      <c r="O52" s="12">
        <v>0</v>
      </c>
      <c r="P52" s="12">
        <v>0</v>
      </c>
      <c r="Q52" s="12">
        <f t="shared" si="16"/>
        <v>0</v>
      </c>
      <c r="R52" s="12">
        <v>0</v>
      </c>
      <c r="S52" s="12">
        <v>0</v>
      </c>
      <c r="T52" s="12">
        <f t="shared" si="17"/>
        <v>1</v>
      </c>
      <c r="U52" s="12">
        <v>1</v>
      </c>
      <c r="V52" s="12">
        <v>0</v>
      </c>
    </row>
    <row r="53" spans="1:22" s="6" customFormat="1" ht="33.75" customHeight="1">
      <c r="A53" s="101" t="s">
        <v>25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57"/>
      <c r="L53" s="57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="6" customFormat="1" ht="27" customHeight="1">
      <c r="A54" s="6" t="s">
        <v>269</v>
      </c>
    </row>
    <row r="55" spans="1:22" s="6" customFormat="1" ht="13.5" customHeight="1">
      <c r="A55" s="93" t="s">
        <v>350</v>
      </c>
      <c r="B55" s="93"/>
      <c r="C55" s="93"/>
      <c r="D55" s="93"/>
      <c r="E55" s="93"/>
      <c r="F55" s="93"/>
      <c r="G55" s="93"/>
      <c r="H55" s="93"/>
      <c r="I55" s="93"/>
      <c r="J55" s="93"/>
      <c r="K55" s="92" t="s">
        <v>351</v>
      </c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</sheetData>
  <sheetProtection/>
  <mergeCells count="23">
    <mergeCell ref="A2:J2"/>
    <mergeCell ref="E4:E5"/>
    <mergeCell ref="F4:F5"/>
    <mergeCell ref="C4:C5"/>
    <mergeCell ref="H4:H5"/>
    <mergeCell ref="I4:J4"/>
    <mergeCell ref="K1:S1"/>
    <mergeCell ref="K3:V3"/>
    <mergeCell ref="L4:P4"/>
    <mergeCell ref="Q4:S4"/>
    <mergeCell ref="T4:V4"/>
    <mergeCell ref="T1:V1"/>
    <mergeCell ref="K2:T2"/>
    <mergeCell ref="A1:J1"/>
    <mergeCell ref="A53:J53"/>
    <mergeCell ref="A55:J55"/>
    <mergeCell ref="K55:V55"/>
    <mergeCell ref="I3:J3"/>
    <mergeCell ref="A3:A5"/>
    <mergeCell ref="B3:B5"/>
    <mergeCell ref="C3:H3"/>
    <mergeCell ref="D4:D5"/>
    <mergeCell ref="G4:G5"/>
  </mergeCells>
  <dataValidations count="1">
    <dataValidation type="whole" allowBlank="1" showInputMessage="1" showErrorMessage="1" errorTitle="嘿嘿！你粉混喔" error="數字必須素整數而且不得小於 0 也應該不會大於 50000000 吧" sqref="U7:V52 R7:S52 M7:P52 J7:K52 B7:H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25"/>
  <sheetViews>
    <sheetView zoomScalePageLayoutView="0" workbookViewId="0" topLeftCell="A1">
      <selection activeCell="A1" sqref="A1:J1"/>
    </sheetView>
  </sheetViews>
  <sheetFormatPr defaultColWidth="9.00390625" defaultRowHeight="16.5"/>
  <cols>
    <col min="1" max="1" width="25.625" style="79" customWidth="1"/>
    <col min="2" max="10" width="6.625" style="79" customWidth="1"/>
    <col min="11" max="11" width="7.125" style="79" customWidth="1"/>
    <col min="12" max="12" width="7.25390625" style="79" customWidth="1"/>
    <col min="13" max="13" width="7.00390625" style="79" customWidth="1"/>
    <col min="14" max="14" width="7.25390625" style="79" customWidth="1"/>
    <col min="15" max="15" width="7.625" style="79" customWidth="1"/>
    <col min="16" max="16" width="7.25390625" style="79" customWidth="1"/>
    <col min="17" max="17" width="7.625" style="79" customWidth="1"/>
    <col min="18" max="18" width="7.25390625" style="79" customWidth="1"/>
    <col min="19" max="19" width="6.75390625" style="79" customWidth="1"/>
    <col min="20" max="21" width="7.25390625" style="79" customWidth="1"/>
    <col min="22" max="22" width="25.625" style="79" customWidth="1"/>
    <col min="23" max="29" width="7.625" style="79" customWidth="1"/>
    <col min="30" max="41" width="7.25390625" style="79" customWidth="1"/>
    <col min="42" max="42" width="25.625" style="79" customWidth="1"/>
    <col min="43" max="47" width="9.625" style="79" customWidth="1"/>
    <col min="48" max="56" width="10.25390625" style="79" customWidth="1"/>
    <col min="57" max="16384" width="9.00390625" style="79" customWidth="1"/>
  </cols>
  <sheetData>
    <row r="1" spans="1:56" s="8" customFormat="1" ht="48" customHeight="1">
      <c r="A1" s="162" t="s">
        <v>530</v>
      </c>
      <c r="B1" s="162"/>
      <c r="C1" s="162"/>
      <c r="D1" s="162"/>
      <c r="E1" s="162"/>
      <c r="F1" s="162"/>
      <c r="G1" s="162"/>
      <c r="H1" s="162"/>
      <c r="I1" s="162"/>
      <c r="J1" s="162"/>
      <c r="K1" s="60" t="s">
        <v>534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162" t="s">
        <v>449</v>
      </c>
      <c r="W1" s="162"/>
      <c r="X1" s="162"/>
      <c r="Y1" s="162"/>
      <c r="Z1" s="162"/>
      <c r="AA1" s="162"/>
      <c r="AB1" s="162"/>
      <c r="AC1" s="162"/>
      <c r="AD1" s="162"/>
      <c r="AE1" s="60" t="s">
        <v>162</v>
      </c>
      <c r="AF1" s="60"/>
      <c r="AG1" s="60"/>
      <c r="AH1" s="60"/>
      <c r="AI1" s="60"/>
      <c r="AJ1" s="60"/>
      <c r="AK1" s="60"/>
      <c r="AL1" s="60"/>
      <c r="AM1" s="60"/>
      <c r="AN1" s="176"/>
      <c r="AO1" s="176"/>
      <c r="AP1" s="162" t="s">
        <v>449</v>
      </c>
      <c r="AQ1" s="162"/>
      <c r="AR1" s="162"/>
      <c r="AS1" s="162"/>
      <c r="AT1" s="162"/>
      <c r="AU1" s="162"/>
      <c r="AV1" s="162"/>
      <c r="AW1" s="176" t="s">
        <v>163</v>
      </c>
      <c r="AX1" s="176"/>
      <c r="AY1" s="176"/>
      <c r="AZ1" s="176"/>
      <c r="BA1" s="176"/>
      <c r="BB1" s="176"/>
      <c r="BC1" s="176"/>
      <c r="BD1" s="176"/>
    </row>
    <row r="2" spans="1:56" s="22" customFormat="1" ht="12.75" customHeight="1" thickBot="1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23"/>
      <c r="K2" s="177" t="s">
        <v>527</v>
      </c>
      <c r="L2" s="177"/>
      <c r="M2" s="177"/>
      <c r="N2" s="177"/>
      <c r="O2" s="177"/>
      <c r="P2" s="177"/>
      <c r="Q2" s="177"/>
      <c r="R2" s="177"/>
      <c r="S2" s="177"/>
      <c r="U2" s="34" t="s">
        <v>154</v>
      </c>
      <c r="V2" s="179" t="s">
        <v>113</v>
      </c>
      <c r="W2" s="179"/>
      <c r="X2" s="179"/>
      <c r="Y2" s="179"/>
      <c r="Z2" s="179"/>
      <c r="AA2" s="179"/>
      <c r="AB2" s="179"/>
      <c r="AC2" s="179"/>
      <c r="AD2" s="179"/>
      <c r="AE2" s="180" t="s">
        <v>527</v>
      </c>
      <c r="AF2" s="180"/>
      <c r="AG2" s="180"/>
      <c r="AH2" s="180"/>
      <c r="AI2" s="180"/>
      <c r="AJ2" s="180"/>
      <c r="AK2" s="180"/>
      <c r="AL2" s="180"/>
      <c r="AM2" s="180"/>
      <c r="AN2" s="56"/>
      <c r="AO2" s="34" t="s">
        <v>154</v>
      </c>
      <c r="AP2" s="178" t="s">
        <v>535</v>
      </c>
      <c r="AQ2" s="178"/>
      <c r="AR2" s="178"/>
      <c r="AS2" s="178"/>
      <c r="AT2" s="178"/>
      <c r="AU2" s="178"/>
      <c r="AV2" s="178"/>
      <c r="AW2" s="69" t="s">
        <v>527</v>
      </c>
      <c r="AX2" s="59"/>
      <c r="AY2" s="59"/>
      <c r="AZ2" s="59"/>
      <c r="BA2" s="59"/>
      <c r="BB2" s="59"/>
      <c r="BC2" s="59"/>
      <c r="BD2" s="34" t="s">
        <v>154</v>
      </c>
    </row>
    <row r="3" spans="1:56" s="9" customFormat="1" ht="29.25" customHeight="1">
      <c r="A3" s="139" t="s">
        <v>536</v>
      </c>
      <c r="B3" s="163" t="s">
        <v>537</v>
      </c>
      <c r="C3" s="164"/>
      <c r="D3" s="164"/>
      <c r="E3" s="164"/>
      <c r="F3" s="164"/>
      <c r="G3" s="137" t="s">
        <v>538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73"/>
      <c r="V3" s="139" t="s">
        <v>539</v>
      </c>
      <c r="W3" s="73" t="s">
        <v>540</v>
      </c>
      <c r="X3" s="73"/>
      <c r="Y3" s="73"/>
      <c r="Z3" s="73"/>
      <c r="AA3" s="73"/>
      <c r="AB3" s="73"/>
      <c r="AC3" s="73"/>
      <c r="AD3" s="138" t="s">
        <v>541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57" t="s">
        <v>542</v>
      </c>
      <c r="AQ3" s="159" t="s">
        <v>543</v>
      </c>
      <c r="AR3" s="160"/>
      <c r="AS3" s="160"/>
      <c r="AT3" s="160"/>
      <c r="AU3" s="160"/>
      <c r="AV3" s="161"/>
      <c r="AW3" s="102"/>
      <c r="AX3" s="73"/>
      <c r="AY3" s="73"/>
      <c r="AZ3" s="103" t="s">
        <v>544</v>
      </c>
      <c r="BA3" s="103"/>
      <c r="BB3" s="103"/>
      <c r="BC3" s="103"/>
      <c r="BD3" s="103"/>
    </row>
    <row r="4" spans="1:56" s="9" customFormat="1" ht="29.25" customHeight="1">
      <c r="A4" s="140"/>
      <c r="B4" s="165" t="s">
        <v>545</v>
      </c>
      <c r="C4" s="147" t="s">
        <v>546</v>
      </c>
      <c r="D4" s="147"/>
      <c r="E4" s="147"/>
      <c r="F4" s="147"/>
      <c r="G4" s="171" t="s">
        <v>547</v>
      </c>
      <c r="H4" s="87"/>
      <c r="I4" s="174"/>
      <c r="J4" s="174"/>
      <c r="K4" s="107" t="s">
        <v>548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40"/>
      <c r="W4" s="181" t="s">
        <v>549</v>
      </c>
      <c r="X4" s="148"/>
      <c r="Y4" s="148"/>
      <c r="Z4" s="148"/>
      <c r="AA4" s="148"/>
      <c r="AB4" s="148"/>
      <c r="AC4" s="148"/>
      <c r="AD4" s="148"/>
      <c r="AE4" s="148"/>
      <c r="AF4" s="148"/>
      <c r="AG4" s="182"/>
      <c r="AH4" s="107" t="s">
        <v>550</v>
      </c>
      <c r="AI4" s="106"/>
      <c r="AJ4" s="151" t="s">
        <v>512</v>
      </c>
      <c r="AK4" s="148"/>
      <c r="AL4" s="148"/>
      <c r="AM4" s="148"/>
      <c r="AN4" s="148"/>
      <c r="AO4" s="142"/>
      <c r="AP4" s="157"/>
      <c r="AQ4" s="159" t="s">
        <v>551</v>
      </c>
      <c r="AR4" s="160"/>
      <c r="AS4" s="160"/>
      <c r="AT4" s="160"/>
      <c r="AU4" s="161"/>
      <c r="AV4" s="85" t="s">
        <v>552</v>
      </c>
      <c r="AW4" s="148" t="s">
        <v>553</v>
      </c>
      <c r="AX4" s="184"/>
      <c r="AY4" s="184"/>
      <c r="AZ4" s="185"/>
      <c r="BA4" s="151" t="s">
        <v>554</v>
      </c>
      <c r="BB4" s="186"/>
      <c r="BC4" s="187"/>
      <c r="BD4" s="63" t="s">
        <v>555</v>
      </c>
    </row>
    <row r="5" spans="1:56" s="9" customFormat="1" ht="29.25" customHeight="1">
      <c r="A5" s="140"/>
      <c r="B5" s="165"/>
      <c r="C5" s="127" t="s">
        <v>556</v>
      </c>
      <c r="D5" s="167" t="s">
        <v>557</v>
      </c>
      <c r="E5" s="169" t="s">
        <v>558</v>
      </c>
      <c r="F5" s="127" t="s">
        <v>559</v>
      </c>
      <c r="G5" s="172"/>
      <c r="H5" s="171" t="s">
        <v>560</v>
      </c>
      <c r="I5" s="64" t="s">
        <v>561</v>
      </c>
      <c r="J5" s="85" t="s">
        <v>562</v>
      </c>
      <c r="K5" s="85" t="s">
        <v>563</v>
      </c>
      <c r="L5" s="85" t="s">
        <v>564</v>
      </c>
      <c r="M5" s="85" t="s">
        <v>565</v>
      </c>
      <c r="N5" s="65" t="s">
        <v>566</v>
      </c>
      <c r="O5" s="85" t="s">
        <v>567</v>
      </c>
      <c r="P5" s="85" t="s">
        <v>568</v>
      </c>
      <c r="Q5" s="65" t="s">
        <v>569</v>
      </c>
      <c r="R5" s="65" t="s">
        <v>422</v>
      </c>
      <c r="S5" s="65" t="s">
        <v>423</v>
      </c>
      <c r="T5" s="65" t="s">
        <v>424</v>
      </c>
      <c r="U5" s="65" t="s">
        <v>425</v>
      </c>
      <c r="V5" s="140"/>
      <c r="W5" s="64" t="s">
        <v>426</v>
      </c>
      <c r="X5" s="65" t="s">
        <v>646</v>
      </c>
      <c r="Y5" s="65" t="s">
        <v>427</v>
      </c>
      <c r="Z5" s="65" t="s">
        <v>428</v>
      </c>
      <c r="AA5" s="85" t="s">
        <v>570</v>
      </c>
      <c r="AB5" s="85" t="s">
        <v>571</v>
      </c>
      <c r="AC5" s="65" t="s">
        <v>429</v>
      </c>
      <c r="AD5" s="65" t="s">
        <v>572</v>
      </c>
      <c r="AE5" s="65" t="s">
        <v>430</v>
      </c>
      <c r="AF5" s="64" t="s">
        <v>431</v>
      </c>
      <c r="AG5" s="65" t="s">
        <v>432</v>
      </c>
      <c r="AH5" s="65" t="s">
        <v>573</v>
      </c>
      <c r="AI5" s="65" t="s">
        <v>574</v>
      </c>
      <c r="AJ5" s="65" t="s">
        <v>433</v>
      </c>
      <c r="AK5" s="65" t="s">
        <v>434</v>
      </c>
      <c r="AL5" s="65" t="s">
        <v>435</v>
      </c>
      <c r="AM5" s="65" t="s">
        <v>436</v>
      </c>
      <c r="AN5" s="65" t="s">
        <v>437</v>
      </c>
      <c r="AO5" s="85" t="s">
        <v>575</v>
      </c>
      <c r="AP5" s="157"/>
      <c r="AQ5" s="147" t="s">
        <v>560</v>
      </c>
      <c r="AR5" s="64" t="s">
        <v>648</v>
      </c>
      <c r="AS5" s="85" t="s">
        <v>576</v>
      </c>
      <c r="AT5" s="85" t="s">
        <v>577</v>
      </c>
      <c r="AU5" s="65" t="s">
        <v>435</v>
      </c>
      <c r="AV5" s="65" t="s">
        <v>578</v>
      </c>
      <c r="AW5" s="153" t="s">
        <v>560</v>
      </c>
      <c r="AX5" s="85" t="s">
        <v>579</v>
      </c>
      <c r="AY5" s="65" t="s">
        <v>580</v>
      </c>
      <c r="AZ5" s="85" t="s">
        <v>576</v>
      </c>
      <c r="BA5" s="155" t="s">
        <v>560</v>
      </c>
      <c r="BB5" s="85" t="s">
        <v>581</v>
      </c>
      <c r="BC5" s="85" t="s">
        <v>582</v>
      </c>
      <c r="BD5" s="63" t="s">
        <v>583</v>
      </c>
    </row>
    <row r="6" spans="1:56" s="9" customFormat="1" ht="60.75" customHeight="1" thickBot="1">
      <c r="A6" s="141"/>
      <c r="B6" s="166"/>
      <c r="C6" s="100"/>
      <c r="D6" s="168"/>
      <c r="E6" s="170"/>
      <c r="F6" s="100"/>
      <c r="G6" s="173"/>
      <c r="H6" s="175"/>
      <c r="I6" s="70" t="s">
        <v>584</v>
      </c>
      <c r="J6" s="25" t="s">
        <v>585</v>
      </c>
      <c r="K6" s="70" t="s">
        <v>586</v>
      </c>
      <c r="L6" s="25" t="s">
        <v>587</v>
      </c>
      <c r="M6" s="25" t="s">
        <v>588</v>
      </c>
      <c r="N6" s="25" t="s">
        <v>589</v>
      </c>
      <c r="O6" s="25" t="s">
        <v>590</v>
      </c>
      <c r="P6" s="25" t="s">
        <v>591</v>
      </c>
      <c r="Q6" s="25" t="s">
        <v>592</v>
      </c>
      <c r="R6" s="25" t="s">
        <v>593</v>
      </c>
      <c r="S6" s="25" t="s">
        <v>594</v>
      </c>
      <c r="T6" s="25" t="s">
        <v>595</v>
      </c>
      <c r="U6" s="25" t="s">
        <v>596</v>
      </c>
      <c r="V6" s="141"/>
      <c r="W6" s="70" t="s">
        <v>597</v>
      </c>
      <c r="X6" s="25" t="s">
        <v>647</v>
      </c>
      <c r="Y6" s="25" t="s">
        <v>598</v>
      </c>
      <c r="Z6" s="25" t="s">
        <v>599</v>
      </c>
      <c r="AA6" s="25" t="s">
        <v>600</v>
      </c>
      <c r="AB6" s="25" t="s">
        <v>601</v>
      </c>
      <c r="AC6" s="25" t="s">
        <v>602</v>
      </c>
      <c r="AD6" s="25" t="s">
        <v>603</v>
      </c>
      <c r="AE6" s="25" t="s">
        <v>604</v>
      </c>
      <c r="AF6" s="70" t="s">
        <v>605</v>
      </c>
      <c r="AG6" s="25" t="s">
        <v>606</v>
      </c>
      <c r="AH6" s="25" t="s">
        <v>607</v>
      </c>
      <c r="AI6" s="25" t="s">
        <v>608</v>
      </c>
      <c r="AJ6" s="25" t="s">
        <v>609</v>
      </c>
      <c r="AK6" s="25" t="s">
        <v>610</v>
      </c>
      <c r="AL6" s="25" t="s">
        <v>611</v>
      </c>
      <c r="AM6" s="25" t="s">
        <v>612</v>
      </c>
      <c r="AN6" s="25" t="s">
        <v>613</v>
      </c>
      <c r="AO6" s="25" t="s">
        <v>614</v>
      </c>
      <c r="AP6" s="158"/>
      <c r="AQ6" s="183"/>
      <c r="AR6" s="70" t="s">
        <v>649</v>
      </c>
      <c r="AS6" s="70" t="s">
        <v>615</v>
      </c>
      <c r="AT6" s="25" t="s">
        <v>616</v>
      </c>
      <c r="AU6" s="25" t="s">
        <v>617</v>
      </c>
      <c r="AV6" s="25" t="s">
        <v>618</v>
      </c>
      <c r="AW6" s="154"/>
      <c r="AX6" s="70" t="s">
        <v>619</v>
      </c>
      <c r="AY6" s="25" t="s">
        <v>620</v>
      </c>
      <c r="AZ6" s="25" t="s">
        <v>621</v>
      </c>
      <c r="BA6" s="156"/>
      <c r="BB6" s="25" t="s">
        <v>622</v>
      </c>
      <c r="BC6" s="25" t="s">
        <v>623</v>
      </c>
      <c r="BD6" s="71" t="s">
        <v>624</v>
      </c>
    </row>
    <row r="7" spans="1:56" s="9" customFormat="1" ht="31.5" customHeight="1">
      <c r="A7" s="41" t="s">
        <v>625</v>
      </c>
      <c r="B7" s="39">
        <f>SUM(B8:B21)</f>
        <v>830</v>
      </c>
      <c r="C7" s="39">
        <f>E7+F7</f>
        <v>435</v>
      </c>
      <c r="D7" s="67">
        <f>C7*100/B7</f>
        <v>52.40963855421687</v>
      </c>
      <c r="E7" s="39">
        <f>SUM(E8:E21)</f>
        <v>435</v>
      </c>
      <c r="F7" s="39">
        <f>SUM(F8:F21)</f>
        <v>0</v>
      </c>
      <c r="G7" s="39">
        <f>H7+AH7+AI7+AJ7+AK7+AL7+AM7+AN7+AO7+AQ7+AW7+BA7+BD7</f>
        <v>705</v>
      </c>
      <c r="H7" s="39">
        <f>SUM(H8:H21)</f>
        <v>659</v>
      </c>
      <c r="I7" s="39">
        <f>SUM(I8:I21)</f>
        <v>0</v>
      </c>
      <c r="J7" s="39">
        <f aca="true" t="shared" si="0" ref="J7:Q7">SUM(J8:J21)</f>
        <v>8</v>
      </c>
      <c r="K7" s="39">
        <f t="shared" si="0"/>
        <v>26</v>
      </c>
      <c r="L7" s="39">
        <f t="shared" si="0"/>
        <v>12</v>
      </c>
      <c r="M7" s="39">
        <f t="shared" si="0"/>
        <v>3</v>
      </c>
      <c r="N7" s="39">
        <f t="shared" si="0"/>
        <v>141</v>
      </c>
      <c r="O7" s="39">
        <f t="shared" si="0"/>
        <v>8</v>
      </c>
      <c r="P7" s="39">
        <f t="shared" si="0"/>
        <v>84</v>
      </c>
      <c r="Q7" s="39">
        <f t="shared" si="0"/>
        <v>151</v>
      </c>
      <c r="R7" s="39">
        <f>SUM(R8:R21)</f>
        <v>10</v>
      </c>
      <c r="S7" s="39">
        <f>SUM(S8:S21)</f>
        <v>63</v>
      </c>
      <c r="T7" s="39">
        <f>SUM(T8:T21)</f>
        <v>15</v>
      </c>
      <c r="U7" s="39">
        <f>SUM(U8:U21)</f>
        <v>9</v>
      </c>
      <c r="V7" s="41" t="s">
        <v>625</v>
      </c>
      <c r="W7" s="39">
        <f aca="true" t="shared" si="1" ref="W7:AO7">SUM(W8:W21)</f>
        <v>45</v>
      </c>
      <c r="X7" s="39">
        <f t="shared" si="1"/>
        <v>1</v>
      </c>
      <c r="Y7" s="39">
        <f t="shared" si="1"/>
        <v>0</v>
      </c>
      <c r="Z7" s="39">
        <f t="shared" si="1"/>
        <v>0</v>
      </c>
      <c r="AA7" s="39">
        <f t="shared" si="1"/>
        <v>26</v>
      </c>
      <c r="AB7" s="39">
        <f t="shared" si="1"/>
        <v>1</v>
      </c>
      <c r="AC7" s="39">
        <f t="shared" si="1"/>
        <v>0</v>
      </c>
      <c r="AD7" s="39">
        <f t="shared" si="1"/>
        <v>6</v>
      </c>
      <c r="AE7" s="39">
        <f t="shared" si="1"/>
        <v>6</v>
      </c>
      <c r="AF7" s="39">
        <f>SUM(AF8:AF21)</f>
        <v>21</v>
      </c>
      <c r="AG7" s="39">
        <f t="shared" si="1"/>
        <v>23</v>
      </c>
      <c r="AH7" s="39">
        <f t="shared" si="1"/>
        <v>1</v>
      </c>
      <c r="AI7" s="39">
        <f>SUM(AI8:AI21)</f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41" t="s">
        <v>625</v>
      </c>
      <c r="AQ7" s="68">
        <f>SUM(AQ8:AQ21)</f>
        <v>16</v>
      </c>
      <c r="AR7" s="39">
        <f aca="true" t="shared" si="2" ref="AR7:BD7">SUM(AR8:AR21)</f>
        <v>1</v>
      </c>
      <c r="AS7" s="39">
        <f t="shared" si="2"/>
        <v>11</v>
      </c>
      <c r="AT7" s="39">
        <f t="shared" si="2"/>
        <v>3</v>
      </c>
      <c r="AU7" s="39">
        <f t="shared" si="2"/>
        <v>1</v>
      </c>
      <c r="AV7" s="39">
        <f t="shared" si="2"/>
        <v>0</v>
      </c>
      <c r="AW7" s="39">
        <f>SUM(AW8:AW21)</f>
        <v>25</v>
      </c>
      <c r="AX7" s="39">
        <f t="shared" si="2"/>
        <v>7</v>
      </c>
      <c r="AY7" s="39">
        <f t="shared" si="2"/>
        <v>4</v>
      </c>
      <c r="AZ7" s="39">
        <f t="shared" si="2"/>
        <v>14</v>
      </c>
      <c r="BA7" s="39">
        <f>SUM(BA8:BA21)</f>
        <v>4</v>
      </c>
      <c r="BB7" s="39">
        <f t="shared" si="2"/>
        <v>1</v>
      </c>
      <c r="BC7" s="39">
        <f t="shared" si="2"/>
        <v>3</v>
      </c>
      <c r="BD7" s="39">
        <f t="shared" si="2"/>
        <v>0</v>
      </c>
    </row>
    <row r="8" spans="1:56" s="6" customFormat="1" ht="27" customHeight="1">
      <c r="A8" s="41" t="s">
        <v>626</v>
      </c>
      <c r="B8" s="39">
        <v>33</v>
      </c>
      <c r="C8" s="39">
        <f>E8+F8</f>
        <v>13</v>
      </c>
      <c r="D8" s="67">
        <f>C8*100/B8</f>
        <v>39.39393939393939</v>
      </c>
      <c r="E8" s="39">
        <v>13</v>
      </c>
      <c r="F8" s="39">
        <v>0</v>
      </c>
      <c r="G8" s="39">
        <f>H8+AH8+AI8+AJ8+AK8+AL8+AM8+AN8+AO8+AQ8+AW8+BA8+BD8</f>
        <v>16</v>
      </c>
      <c r="H8" s="39">
        <f>SUM(I8:U8,W8:AG8)</f>
        <v>16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0</v>
      </c>
      <c r="P8" s="39">
        <v>0</v>
      </c>
      <c r="Q8" s="39">
        <v>9</v>
      </c>
      <c r="R8" s="39">
        <v>2</v>
      </c>
      <c r="S8" s="39">
        <v>3</v>
      </c>
      <c r="T8" s="39">
        <v>0</v>
      </c>
      <c r="U8" s="39">
        <v>0</v>
      </c>
      <c r="V8" s="41" t="s">
        <v>626</v>
      </c>
      <c r="W8" s="39">
        <v>1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41" t="s">
        <v>626</v>
      </c>
      <c r="AQ8" s="68">
        <f>SUM(AR8:AU8)</f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f>SUM(AX8:AZ8)</f>
        <v>0</v>
      </c>
      <c r="AX8" s="39">
        <v>0</v>
      </c>
      <c r="AY8" s="39">
        <v>0</v>
      </c>
      <c r="AZ8" s="39">
        <v>0</v>
      </c>
      <c r="BA8" s="39">
        <f>SUM(BB8:BC8)</f>
        <v>0</v>
      </c>
      <c r="BB8" s="39">
        <v>0</v>
      </c>
      <c r="BC8" s="39">
        <v>0</v>
      </c>
      <c r="BD8" s="39">
        <v>0</v>
      </c>
    </row>
    <row r="9" spans="1:56" s="6" customFormat="1" ht="27" customHeight="1">
      <c r="A9" s="41" t="s">
        <v>627</v>
      </c>
      <c r="B9" s="39">
        <v>60</v>
      </c>
      <c r="C9" s="39">
        <f aca="true" t="shared" si="3" ref="C9:C14">E9+F9</f>
        <v>19</v>
      </c>
      <c r="D9" s="67">
        <f aca="true" t="shared" si="4" ref="D9:D14">C9*100/B9</f>
        <v>31.666666666666668</v>
      </c>
      <c r="E9" s="39">
        <v>19</v>
      </c>
      <c r="F9" s="39">
        <v>0</v>
      </c>
      <c r="G9" s="39">
        <f aca="true" t="shared" si="5" ref="G9:G14">H9+AH9+AI9+AJ9+AK9+AL9+AM9+AN9+AO9+AQ9+AW9+BA9+BD9</f>
        <v>27</v>
      </c>
      <c r="H9" s="39">
        <f aca="true" t="shared" si="6" ref="H9:H14">SUM(I9:U9,W9:AG9)</f>
        <v>27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9</v>
      </c>
      <c r="O9" s="39">
        <v>0</v>
      </c>
      <c r="P9" s="39">
        <v>3</v>
      </c>
      <c r="Q9" s="39">
        <v>4</v>
      </c>
      <c r="R9" s="39">
        <v>4</v>
      </c>
      <c r="S9" s="39">
        <v>0</v>
      </c>
      <c r="T9" s="39">
        <v>2</v>
      </c>
      <c r="U9" s="39">
        <v>3</v>
      </c>
      <c r="V9" s="41" t="s">
        <v>627</v>
      </c>
      <c r="W9" s="39">
        <v>0</v>
      </c>
      <c r="X9" s="39">
        <v>0</v>
      </c>
      <c r="Y9" s="39">
        <v>0</v>
      </c>
      <c r="Z9" s="39">
        <v>0</v>
      </c>
      <c r="AA9" s="39">
        <v>1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1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41" t="s">
        <v>627</v>
      </c>
      <c r="AQ9" s="68">
        <f aca="true" t="shared" si="7" ref="AQ9:AQ16">SUM(AR9:AU9)</f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f aca="true" t="shared" si="8" ref="AW9:AW16">SUM(AX9:AZ9)</f>
        <v>0</v>
      </c>
      <c r="AX9" s="39">
        <v>0</v>
      </c>
      <c r="AY9" s="39">
        <v>0</v>
      </c>
      <c r="AZ9" s="39">
        <v>0</v>
      </c>
      <c r="BA9" s="39">
        <f aca="true" t="shared" si="9" ref="BA9:BA16">SUM(BB9:BC9)</f>
        <v>0</v>
      </c>
      <c r="BB9" s="39">
        <v>0</v>
      </c>
      <c r="BC9" s="39">
        <v>0</v>
      </c>
      <c r="BD9" s="39">
        <v>0</v>
      </c>
    </row>
    <row r="10" spans="1:56" s="6" customFormat="1" ht="27" customHeight="1">
      <c r="A10" s="41" t="s">
        <v>420</v>
      </c>
      <c r="B10" s="39">
        <v>59</v>
      </c>
      <c r="C10" s="39">
        <f t="shared" si="3"/>
        <v>28</v>
      </c>
      <c r="D10" s="67">
        <f t="shared" si="4"/>
        <v>47.45762711864407</v>
      </c>
      <c r="E10" s="39">
        <v>28</v>
      </c>
      <c r="F10" s="39">
        <v>0</v>
      </c>
      <c r="G10" s="39">
        <f t="shared" si="5"/>
        <v>39</v>
      </c>
      <c r="H10" s="39">
        <f t="shared" si="6"/>
        <v>38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17</v>
      </c>
      <c r="O10" s="39">
        <v>0</v>
      </c>
      <c r="P10" s="39">
        <v>3</v>
      </c>
      <c r="Q10" s="39">
        <v>6</v>
      </c>
      <c r="R10" s="39">
        <v>2</v>
      </c>
      <c r="S10" s="39">
        <v>3</v>
      </c>
      <c r="T10" s="39">
        <v>0</v>
      </c>
      <c r="U10" s="39">
        <v>1</v>
      </c>
      <c r="V10" s="41" t="s">
        <v>420</v>
      </c>
      <c r="W10" s="39">
        <v>2</v>
      </c>
      <c r="X10" s="39">
        <v>0</v>
      </c>
      <c r="Y10" s="39">
        <v>0</v>
      </c>
      <c r="Z10" s="39">
        <v>0</v>
      </c>
      <c r="AA10" s="39">
        <v>2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41" t="s">
        <v>420</v>
      </c>
      <c r="AQ10" s="68">
        <f t="shared" si="7"/>
        <v>1</v>
      </c>
      <c r="AR10" s="39">
        <v>0</v>
      </c>
      <c r="AS10" s="39">
        <v>1</v>
      </c>
      <c r="AT10" s="39">
        <v>0</v>
      </c>
      <c r="AU10" s="39">
        <v>0</v>
      </c>
      <c r="AV10" s="39">
        <v>0</v>
      </c>
      <c r="AW10" s="39">
        <f t="shared" si="8"/>
        <v>0</v>
      </c>
      <c r="AX10" s="39">
        <v>0</v>
      </c>
      <c r="AY10" s="39">
        <v>0</v>
      </c>
      <c r="AZ10" s="39">
        <v>0</v>
      </c>
      <c r="BA10" s="39">
        <f t="shared" si="9"/>
        <v>0</v>
      </c>
      <c r="BB10" s="39">
        <v>0</v>
      </c>
      <c r="BC10" s="39">
        <v>0</v>
      </c>
      <c r="BD10" s="39">
        <v>0</v>
      </c>
    </row>
    <row r="11" spans="1:56" s="6" customFormat="1" ht="27" customHeight="1">
      <c r="A11" s="41" t="s">
        <v>628</v>
      </c>
      <c r="B11" s="39">
        <v>60</v>
      </c>
      <c r="C11" s="39">
        <f t="shared" si="3"/>
        <v>28</v>
      </c>
      <c r="D11" s="67">
        <f t="shared" si="4"/>
        <v>46.666666666666664</v>
      </c>
      <c r="E11" s="39">
        <v>28</v>
      </c>
      <c r="F11" s="39">
        <v>0</v>
      </c>
      <c r="G11" s="39">
        <f t="shared" si="5"/>
        <v>50</v>
      </c>
      <c r="H11" s="39">
        <f t="shared" si="6"/>
        <v>47</v>
      </c>
      <c r="I11" s="39">
        <v>0</v>
      </c>
      <c r="J11" s="39">
        <v>0</v>
      </c>
      <c r="K11" s="39">
        <v>2</v>
      </c>
      <c r="L11" s="39">
        <v>1</v>
      </c>
      <c r="M11" s="39">
        <v>0</v>
      </c>
      <c r="N11" s="39">
        <v>16</v>
      </c>
      <c r="O11" s="39">
        <v>0</v>
      </c>
      <c r="P11" s="39">
        <v>6</v>
      </c>
      <c r="Q11" s="39">
        <v>9</v>
      </c>
      <c r="R11" s="39">
        <v>0</v>
      </c>
      <c r="S11" s="39">
        <v>0</v>
      </c>
      <c r="T11" s="39">
        <v>0</v>
      </c>
      <c r="U11" s="39">
        <v>2</v>
      </c>
      <c r="V11" s="41" t="s">
        <v>628</v>
      </c>
      <c r="W11" s="39">
        <v>2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8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41" t="s">
        <v>628</v>
      </c>
      <c r="AQ11" s="68">
        <f t="shared" si="7"/>
        <v>2</v>
      </c>
      <c r="AR11" s="39">
        <v>0</v>
      </c>
      <c r="AS11" s="39">
        <v>1</v>
      </c>
      <c r="AT11" s="39">
        <v>0</v>
      </c>
      <c r="AU11" s="39">
        <v>1</v>
      </c>
      <c r="AV11" s="39">
        <v>0</v>
      </c>
      <c r="AW11" s="39">
        <f t="shared" si="8"/>
        <v>1</v>
      </c>
      <c r="AX11" s="39">
        <v>1</v>
      </c>
      <c r="AY11" s="39">
        <v>0</v>
      </c>
      <c r="AZ11" s="39">
        <v>0</v>
      </c>
      <c r="BA11" s="39">
        <f t="shared" si="9"/>
        <v>0</v>
      </c>
      <c r="BB11" s="39">
        <v>0</v>
      </c>
      <c r="BC11" s="39">
        <v>0</v>
      </c>
      <c r="BD11" s="39">
        <v>0</v>
      </c>
    </row>
    <row r="12" spans="1:56" s="6" customFormat="1" ht="27" customHeight="1">
      <c r="A12" s="41" t="s">
        <v>629</v>
      </c>
      <c r="B12" s="39">
        <v>60</v>
      </c>
      <c r="C12" s="39">
        <f t="shared" si="3"/>
        <v>33</v>
      </c>
      <c r="D12" s="67">
        <f t="shared" si="4"/>
        <v>55</v>
      </c>
      <c r="E12" s="39">
        <v>33</v>
      </c>
      <c r="F12" s="39">
        <v>0</v>
      </c>
      <c r="G12" s="39">
        <f t="shared" si="5"/>
        <v>58</v>
      </c>
      <c r="H12" s="39">
        <f t="shared" si="6"/>
        <v>50</v>
      </c>
      <c r="I12" s="39">
        <v>0</v>
      </c>
      <c r="J12" s="39">
        <v>0</v>
      </c>
      <c r="K12" s="39">
        <v>7</v>
      </c>
      <c r="L12" s="39">
        <v>2</v>
      </c>
      <c r="M12" s="39">
        <v>0</v>
      </c>
      <c r="N12" s="39">
        <v>17</v>
      </c>
      <c r="O12" s="39">
        <v>0</v>
      </c>
      <c r="P12" s="39">
        <v>6</v>
      </c>
      <c r="Q12" s="39">
        <v>8</v>
      </c>
      <c r="R12" s="39">
        <v>0</v>
      </c>
      <c r="S12" s="39">
        <v>2</v>
      </c>
      <c r="T12" s="39">
        <v>1</v>
      </c>
      <c r="U12" s="39">
        <v>0</v>
      </c>
      <c r="V12" s="41" t="s">
        <v>629</v>
      </c>
      <c r="W12" s="39">
        <v>4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0</v>
      </c>
      <c r="AD12" s="39">
        <v>0</v>
      </c>
      <c r="AE12" s="39">
        <v>0</v>
      </c>
      <c r="AF12" s="39">
        <v>2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41" t="s">
        <v>629</v>
      </c>
      <c r="AQ12" s="68">
        <f t="shared" si="7"/>
        <v>2</v>
      </c>
      <c r="AR12" s="39">
        <v>0</v>
      </c>
      <c r="AS12" s="39">
        <v>1</v>
      </c>
      <c r="AT12" s="39">
        <v>1</v>
      </c>
      <c r="AU12" s="39">
        <v>0</v>
      </c>
      <c r="AV12" s="39">
        <v>0</v>
      </c>
      <c r="AW12" s="39">
        <f t="shared" si="8"/>
        <v>6</v>
      </c>
      <c r="AX12" s="39">
        <v>3</v>
      </c>
      <c r="AY12" s="39">
        <v>0</v>
      </c>
      <c r="AZ12" s="39">
        <v>3</v>
      </c>
      <c r="BA12" s="39">
        <f t="shared" si="9"/>
        <v>0</v>
      </c>
      <c r="BB12" s="39">
        <v>0</v>
      </c>
      <c r="BC12" s="39">
        <v>0</v>
      </c>
      <c r="BD12" s="39">
        <v>0</v>
      </c>
    </row>
    <row r="13" spans="1:56" s="6" customFormat="1" ht="27" customHeight="1">
      <c r="A13" s="41" t="s">
        <v>630</v>
      </c>
      <c r="B13" s="39">
        <v>60</v>
      </c>
      <c r="C13" s="39">
        <f t="shared" si="3"/>
        <v>47</v>
      </c>
      <c r="D13" s="67">
        <f t="shared" si="4"/>
        <v>78.33333333333333</v>
      </c>
      <c r="E13" s="39">
        <v>47</v>
      </c>
      <c r="F13" s="39">
        <v>0</v>
      </c>
      <c r="G13" s="39">
        <f t="shared" si="5"/>
        <v>95</v>
      </c>
      <c r="H13" s="39">
        <f t="shared" si="6"/>
        <v>95</v>
      </c>
      <c r="I13" s="39">
        <v>0</v>
      </c>
      <c r="J13" s="39">
        <v>4</v>
      </c>
      <c r="K13" s="39">
        <v>3</v>
      </c>
      <c r="L13" s="39">
        <v>4</v>
      </c>
      <c r="M13" s="39">
        <v>2</v>
      </c>
      <c r="N13" s="39">
        <v>7</v>
      </c>
      <c r="O13" s="39">
        <v>1</v>
      </c>
      <c r="P13" s="39">
        <v>19</v>
      </c>
      <c r="Q13" s="39">
        <v>23</v>
      </c>
      <c r="R13" s="39">
        <v>0</v>
      </c>
      <c r="S13" s="39">
        <v>6</v>
      </c>
      <c r="T13" s="39">
        <v>1</v>
      </c>
      <c r="U13" s="39">
        <v>1</v>
      </c>
      <c r="V13" s="41" t="s">
        <v>630</v>
      </c>
      <c r="W13" s="39">
        <v>10</v>
      </c>
      <c r="X13" s="39">
        <v>0</v>
      </c>
      <c r="Y13" s="39">
        <v>0</v>
      </c>
      <c r="Z13" s="39">
        <v>0</v>
      </c>
      <c r="AA13" s="39">
        <v>3</v>
      </c>
      <c r="AB13" s="39">
        <v>0</v>
      </c>
      <c r="AC13" s="39">
        <v>0</v>
      </c>
      <c r="AD13" s="39">
        <v>0</v>
      </c>
      <c r="AE13" s="39">
        <v>0</v>
      </c>
      <c r="AF13" s="39">
        <v>7</v>
      </c>
      <c r="AG13" s="39">
        <v>4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41" t="s">
        <v>630</v>
      </c>
      <c r="AQ13" s="68">
        <f t="shared" si="7"/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f t="shared" si="8"/>
        <v>0</v>
      </c>
      <c r="AX13" s="39">
        <v>0</v>
      </c>
      <c r="AY13" s="39">
        <v>0</v>
      </c>
      <c r="AZ13" s="39">
        <v>0</v>
      </c>
      <c r="BA13" s="39">
        <f t="shared" si="9"/>
        <v>0</v>
      </c>
      <c r="BB13" s="39">
        <v>0</v>
      </c>
      <c r="BC13" s="39">
        <v>0</v>
      </c>
      <c r="BD13" s="39">
        <v>0</v>
      </c>
    </row>
    <row r="14" spans="1:56" s="6" customFormat="1" ht="27" customHeight="1">
      <c r="A14" s="41" t="s">
        <v>631</v>
      </c>
      <c r="B14" s="39">
        <v>60</v>
      </c>
      <c r="C14" s="39">
        <f t="shared" si="3"/>
        <v>47</v>
      </c>
      <c r="D14" s="67">
        <f t="shared" si="4"/>
        <v>78.33333333333333</v>
      </c>
      <c r="E14" s="39">
        <v>47</v>
      </c>
      <c r="F14" s="39">
        <v>0</v>
      </c>
      <c r="G14" s="39">
        <f t="shared" si="5"/>
        <v>85</v>
      </c>
      <c r="H14" s="39">
        <f t="shared" si="6"/>
        <v>79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13</v>
      </c>
      <c r="O14" s="39">
        <v>2</v>
      </c>
      <c r="P14" s="39">
        <v>7</v>
      </c>
      <c r="Q14" s="39">
        <v>26</v>
      </c>
      <c r="R14" s="39">
        <v>0</v>
      </c>
      <c r="S14" s="39">
        <v>12</v>
      </c>
      <c r="T14" s="39">
        <v>0</v>
      </c>
      <c r="U14" s="39">
        <v>0</v>
      </c>
      <c r="V14" s="41" t="s">
        <v>631</v>
      </c>
      <c r="W14" s="39">
        <v>2</v>
      </c>
      <c r="X14" s="39">
        <v>0</v>
      </c>
      <c r="Y14" s="39">
        <v>0</v>
      </c>
      <c r="Z14" s="39">
        <v>0</v>
      </c>
      <c r="AA14" s="39">
        <v>5</v>
      </c>
      <c r="AB14" s="39">
        <v>0</v>
      </c>
      <c r="AC14" s="39">
        <v>0</v>
      </c>
      <c r="AD14" s="39">
        <v>0</v>
      </c>
      <c r="AE14" s="39">
        <v>0</v>
      </c>
      <c r="AF14" s="39">
        <v>6</v>
      </c>
      <c r="AG14" s="39">
        <v>5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41" t="s">
        <v>631</v>
      </c>
      <c r="AQ14" s="68">
        <f t="shared" si="7"/>
        <v>3</v>
      </c>
      <c r="AR14" s="39">
        <v>0</v>
      </c>
      <c r="AS14" s="39">
        <v>3</v>
      </c>
      <c r="AT14" s="39">
        <v>0</v>
      </c>
      <c r="AU14" s="39">
        <v>0</v>
      </c>
      <c r="AV14" s="39">
        <v>0</v>
      </c>
      <c r="AW14" s="39">
        <f t="shared" si="8"/>
        <v>3</v>
      </c>
      <c r="AX14" s="39">
        <v>0</v>
      </c>
      <c r="AY14" s="39">
        <v>0</v>
      </c>
      <c r="AZ14" s="39">
        <v>3</v>
      </c>
      <c r="BA14" s="39">
        <f t="shared" si="9"/>
        <v>0</v>
      </c>
      <c r="BB14" s="39">
        <v>0</v>
      </c>
      <c r="BC14" s="39">
        <v>0</v>
      </c>
      <c r="BD14" s="39">
        <v>0</v>
      </c>
    </row>
    <row r="15" spans="1:56" s="6" customFormat="1" ht="27" customHeight="1">
      <c r="A15" s="41" t="s">
        <v>632</v>
      </c>
      <c r="B15" s="39">
        <v>60</v>
      </c>
      <c r="C15" s="39">
        <f aca="true" t="shared" si="10" ref="C15:C20">E15+F15</f>
        <v>29</v>
      </c>
      <c r="D15" s="67">
        <f aca="true" t="shared" si="11" ref="D15:D20">C15*100/B15</f>
        <v>48.333333333333336</v>
      </c>
      <c r="E15" s="39">
        <v>29</v>
      </c>
      <c r="F15" s="39">
        <v>0</v>
      </c>
      <c r="G15" s="39">
        <f aca="true" t="shared" si="12" ref="G15:G20">H15+AH15+AI15+AJ15+AK15+AL15+AM15+AN15+AO15+AQ15+AW15+BA15+BD15</f>
        <v>50</v>
      </c>
      <c r="H15" s="39">
        <f aca="true" t="shared" si="13" ref="H15:H20">SUM(I15:U15,W15:AG15)</f>
        <v>47</v>
      </c>
      <c r="I15" s="39">
        <v>0</v>
      </c>
      <c r="J15" s="39">
        <v>0</v>
      </c>
      <c r="K15" s="39">
        <v>4</v>
      </c>
      <c r="L15" s="39">
        <v>0</v>
      </c>
      <c r="M15" s="39">
        <v>0</v>
      </c>
      <c r="N15" s="39">
        <v>10</v>
      </c>
      <c r="O15" s="39">
        <v>0</v>
      </c>
      <c r="P15" s="39">
        <v>5</v>
      </c>
      <c r="Q15" s="39">
        <v>10</v>
      </c>
      <c r="R15" s="39">
        <v>0</v>
      </c>
      <c r="S15" s="39">
        <v>8</v>
      </c>
      <c r="T15" s="39">
        <v>0</v>
      </c>
      <c r="U15" s="39">
        <v>0</v>
      </c>
      <c r="V15" s="41" t="s">
        <v>632</v>
      </c>
      <c r="W15" s="39">
        <v>4</v>
      </c>
      <c r="X15" s="39">
        <v>1</v>
      </c>
      <c r="Y15" s="39">
        <v>0</v>
      </c>
      <c r="Z15" s="39">
        <v>0</v>
      </c>
      <c r="AA15" s="39">
        <v>5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41" t="s">
        <v>632</v>
      </c>
      <c r="AQ15" s="68">
        <f t="shared" si="7"/>
        <v>2</v>
      </c>
      <c r="AR15" s="39">
        <v>0</v>
      </c>
      <c r="AS15" s="39">
        <v>2</v>
      </c>
      <c r="AT15" s="39">
        <v>0</v>
      </c>
      <c r="AU15" s="39">
        <v>0</v>
      </c>
      <c r="AV15" s="39">
        <v>0</v>
      </c>
      <c r="AW15" s="39">
        <f t="shared" si="8"/>
        <v>1</v>
      </c>
      <c r="AX15" s="39">
        <v>0</v>
      </c>
      <c r="AY15" s="39">
        <v>0</v>
      </c>
      <c r="AZ15" s="39">
        <v>1</v>
      </c>
      <c r="BA15" s="39">
        <f t="shared" si="9"/>
        <v>0</v>
      </c>
      <c r="BB15" s="39">
        <v>0</v>
      </c>
      <c r="BC15" s="39">
        <v>0</v>
      </c>
      <c r="BD15" s="39">
        <v>0</v>
      </c>
    </row>
    <row r="16" spans="1:56" s="6" customFormat="1" ht="27" customHeight="1">
      <c r="A16" s="41" t="s">
        <v>634</v>
      </c>
      <c r="B16" s="39">
        <v>60</v>
      </c>
      <c r="C16" s="39">
        <f t="shared" si="10"/>
        <v>39</v>
      </c>
      <c r="D16" s="67">
        <f t="shared" si="11"/>
        <v>65</v>
      </c>
      <c r="E16" s="39">
        <v>39</v>
      </c>
      <c r="F16" s="39">
        <v>0</v>
      </c>
      <c r="G16" s="39">
        <f t="shared" si="12"/>
        <v>62</v>
      </c>
      <c r="H16" s="39">
        <f t="shared" si="13"/>
        <v>48</v>
      </c>
      <c r="I16" s="39">
        <v>0</v>
      </c>
      <c r="J16" s="39">
        <v>2</v>
      </c>
      <c r="K16" s="39">
        <v>4</v>
      </c>
      <c r="L16" s="39">
        <v>2</v>
      </c>
      <c r="M16" s="39">
        <v>1</v>
      </c>
      <c r="N16" s="39">
        <v>10</v>
      </c>
      <c r="O16" s="39">
        <v>0</v>
      </c>
      <c r="P16" s="39">
        <v>15</v>
      </c>
      <c r="Q16" s="39">
        <v>5</v>
      </c>
      <c r="R16" s="39">
        <v>0</v>
      </c>
      <c r="S16" s="39">
        <v>3</v>
      </c>
      <c r="T16" s="39">
        <v>0</v>
      </c>
      <c r="U16" s="39">
        <v>0</v>
      </c>
      <c r="V16" s="41" t="s">
        <v>634</v>
      </c>
      <c r="W16" s="39">
        <v>4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2</v>
      </c>
      <c r="AG16" s="39">
        <v>0</v>
      </c>
      <c r="AH16" s="39">
        <v>1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41" t="s">
        <v>634</v>
      </c>
      <c r="AQ16" s="68">
        <f t="shared" si="7"/>
        <v>2</v>
      </c>
      <c r="AR16" s="39">
        <v>0</v>
      </c>
      <c r="AS16" s="39">
        <v>0</v>
      </c>
      <c r="AT16" s="39">
        <v>2</v>
      </c>
      <c r="AU16" s="39">
        <v>0</v>
      </c>
      <c r="AV16" s="39">
        <v>0</v>
      </c>
      <c r="AW16" s="39">
        <f t="shared" si="8"/>
        <v>7</v>
      </c>
      <c r="AX16" s="39">
        <v>1</v>
      </c>
      <c r="AY16" s="39">
        <v>3</v>
      </c>
      <c r="AZ16" s="39">
        <v>3</v>
      </c>
      <c r="BA16" s="39">
        <f t="shared" si="9"/>
        <v>4</v>
      </c>
      <c r="BB16" s="39">
        <v>1</v>
      </c>
      <c r="BC16" s="39">
        <v>3</v>
      </c>
      <c r="BD16" s="39">
        <v>0</v>
      </c>
    </row>
    <row r="17" spans="1:56" s="6" customFormat="1" ht="27" customHeight="1">
      <c r="A17" s="41" t="s">
        <v>421</v>
      </c>
      <c r="B17" s="39">
        <v>100</v>
      </c>
      <c r="C17" s="39">
        <f t="shared" si="10"/>
        <v>58</v>
      </c>
      <c r="D17" s="67">
        <f t="shared" si="11"/>
        <v>58</v>
      </c>
      <c r="E17" s="39">
        <v>58</v>
      </c>
      <c r="F17" s="39">
        <v>0</v>
      </c>
      <c r="G17" s="39">
        <f t="shared" si="12"/>
        <v>96</v>
      </c>
      <c r="H17" s="39">
        <f t="shared" si="13"/>
        <v>86</v>
      </c>
      <c r="I17" s="39">
        <v>0</v>
      </c>
      <c r="J17" s="39">
        <v>1</v>
      </c>
      <c r="K17" s="39">
        <v>6</v>
      </c>
      <c r="L17" s="39">
        <v>2</v>
      </c>
      <c r="M17" s="39">
        <v>0</v>
      </c>
      <c r="N17" s="39">
        <v>21</v>
      </c>
      <c r="O17" s="39">
        <v>1</v>
      </c>
      <c r="P17" s="39">
        <v>12</v>
      </c>
      <c r="Q17" s="39">
        <v>11</v>
      </c>
      <c r="R17" s="39">
        <v>0</v>
      </c>
      <c r="S17" s="39">
        <v>5</v>
      </c>
      <c r="T17" s="39">
        <v>0</v>
      </c>
      <c r="U17" s="39">
        <v>2</v>
      </c>
      <c r="V17" s="41" t="s">
        <v>421</v>
      </c>
      <c r="W17" s="39">
        <v>15</v>
      </c>
      <c r="X17" s="39">
        <v>0</v>
      </c>
      <c r="Y17" s="39">
        <v>0</v>
      </c>
      <c r="Z17" s="39">
        <v>0</v>
      </c>
      <c r="AA17" s="39">
        <v>6</v>
      </c>
      <c r="AB17" s="39">
        <v>0</v>
      </c>
      <c r="AC17" s="39">
        <v>0</v>
      </c>
      <c r="AD17" s="39">
        <v>0</v>
      </c>
      <c r="AE17" s="39">
        <v>0</v>
      </c>
      <c r="AF17" s="39">
        <v>1</v>
      </c>
      <c r="AG17" s="39">
        <v>3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41" t="s">
        <v>421</v>
      </c>
      <c r="AQ17" s="68">
        <f>SUM(AR17:AU17)</f>
        <v>4</v>
      </c>
      <c r="AR17" s="39">
        <v>1</v>
      </c>
      <c r="AS17" s="39">
        <v>3</v>
      </c>
      <c r="AT17" s="39">
        <v>0</v>
      </c>
      <c r="AU17" s="39">
        <v>0</v>
      </c>
      <c r="AV17" s="39">
        <v>0</v>
      </c>
      <c r="AW17" s="39">
        <f>SUM(AX17:AZ17)</f>
        <v>6</v>
      </c>
      <c r="AX17" s="39">
        <v>2</v>
      </c>
      <c r="AY17" s="39">
        <v>0</v>
      </c>
      <c r="AZ17" s="39">
        <v>4</v>
      </c>
      <c r="BA17" s="39">
        <f>SUM(BB17:BC17)</f>
        <v>0</v>
      </c>
      <c r="BB17" s="39">
        <v>0</v>
      </c>
      <c r="BC17" s="39">
        <v>0</v>
      </c>
      <c r="BD17" s="39">
        <v>0</v>
      </c>
    </row>
    <row r="18" spans="1:56" s="6" customFormat="1" ht="27" customHeight="1">
      <c r="A18" s="41" t="s">
        <v>635</v>
      </c>
      <c r="B18" s="39">
        <v>119</v>
      </c>
      <c r="C18" s="39">
        <f t="shared" si="10"/>
        <v>49</v>
      </c>
      <c r="D18" s="67">
        <f t="shared" si="11"/>
        <v>41.1764705882353</v>
      </c>
      <c r="E18" s="39">
        <v>49</v>
      </c>
      <c r="F18" s="39">
        <v>0</v>
      </c>
      <c r="G18" s="39">
        <f t="shared" si="12"/>
        <v>63</v>
      </c>
      <c r="H18" s="39">
        <f t="shared" si="13"/>
        <v>63</v>
      </c>
      <c r="I18" s="39">
        <v>0</v>
      </c>
      <c r="J18" s="39">
        <v>0</v>
      </c>
      <c r="K18" s="39">
        <v>0</v>
      </c>
      <c r="L18" s="39">
        <v>1</v>
      </c>
      <c r="M18" s="39">
        <v>0</v>
      </c>
      <c r="N18" s="39">
        <v>15</v>
      </c>
      <c r="O18" s="39">
        <v>0</v>
      </c>
      <c r="P18" s="39">
        <v>5</v>
      </c>
      <c r="Q18" s="39">
        <v>26</v>
      </c>
      <c r="R18" s="39">
        <v>0</v>
      </c>
      <c r="S18" s="39">
        <v>10</v>
      </c>
      <c r="T18" s="39">
        <v>1</v>
      </c>
      <c r="U18" s="39">
        <v>0</v>
      </c>
      <c r="V18" s="41" t="s">
        <v>635</v>
      </c>
      <c r="W18" s="39">
        <v>0</v>
      </c>
      <c r="X18" s="39">
        <v>0</v>
      </c>
      <c r="Y18" s="39">
        <v>0</v>
      </c>
      <c r="Z18" s="39">
        <v>0</v>
      </c>
      <c r="AA18" s="39">
        <v>1</v>
      </c>
      <c r="AB18" s="39">
        <v>1</v>
      </c>
      <c r="AC18" s="39">
        <v>0</v>
      </c>
      <c r="AD18" s="39">
        <v>0</v>
      </c>
      <c r="AE18" s="39">
        <v>0</v>
      </c>
      <c r="AF18" s="39">
        <v>2</v>
      </c>
      <c r="AG18" s="39">
        <v>1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41" t="s">
        <v>635</v>
      </c>
      <c r="AQ18" s="68">
        <f>SUM(AR18:AU18)</f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f>SUM(AX18:AZ18)</f>
        <v>0</v>
      </c>
      <c r="AX18" s="39">
        <v>0</v>
      </c>
      <c r="AY18" s="39">
        <v>0</v>
      </c>
      <c r="AZ18" s="39">
        <v>0</v>
      </c>
      <c r="BA18" s="39">
        <f>SUM(BB18:BC18)</f>
        <v>0</v>
      </c>
      <c r="BB18" s="39">
        <v>0</v>
      </c>
      <c r="BC18" s="39">
        <v>0</v>
      </c>
      <c r="BD18" s="39">
        <v>0</v>
      </c>
    </row>
    <row r="19" spans="1:56" s="6" customFormat="1" ht="27" customHeight="1">
      <c r="A19" s="41" t="s">
        <v>633</v>
      </c>
      <c r="B19" s="39">
        <v>60</v>
      </c>
      <c r="C19" s="39">
        <f t="shared" si="10"/>
        <v>29</v>
      </c>
      <c r="D19" s="67">
        <f t="shared" si="11"/>
        <v>48.333333333333336</v>
      </c>
      <c r="E19" s="39">
        <v>29</v>
      </c>
      <c r="F19" s="39">
        <v>0</v>
      </c>
      <c r="G19" s="39">
        <f t="shared" si="12"/>
        <v>43</v>
      </c>
      <c r="H19" s="39">
        <f t="shared" si="13"/>
        <v>42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4</v>
      </c>
      <c r="P19" s="39">
        <v>3</v>
      </c>
      <c r="Q19" s="39">
        <v>3</v>
      </c>
      <c r="R19" s="39">
        <v>0</v>
      </c>
      <c r="S19" s="39">
        <v>9</v>
      </c>
      <c r="T19" s="39">
        <v>10</v>
      </c>
      <c r="U19" s="39">
        <v>0</v>
      </c>
      <c r="V19" s="41" t="s">
        <v>633</v>
      </c>
      <c r="W19" s="39">
        <v>0</v>
      </c>
      <c r="X19" s="39">
        <v>0</v>
      </c>
      <c r="Y19" s="39">
        <v>0</v>
      </c>
      <c r="Z19" s="39">
        <v>0</v>
      </c>
      <c r="AA19" s="39">
        <v>1</v>
      </c>
      <c r="AB19" s="39">
        <v>0</v>
      </c>
      <c r="AC19" s="39">
        <v>0</v>
      </c>
      <c r="AD19" s="39">
        <v>6</v>
      </c>
      <c r="AE19" s="39">
        <v>6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41" t="s">
        <v>633</v>
      </c>
      <c r="AQ19" s="68">
        <f>SUM(AR19:AU19)</f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f>SUM(AX19:AZ19)</f>
        <v>1</v>
      </c>
      <c r="AX19" s="39">
        <v>0</v>
      </c>
      <c r="AY19" s="39">
        <v>1</v>
      </c>
      <c r="AZ19" s="39">
        <v>0</v>
      </c>
      <c r="BA19" s="39">
        <f>SUM(BB19:BC19)</f>
        <v>0</v>
      </c>
      <c r="BB19" s="39">
        <v>0</v>
      </c>
      <c r="BC19" s="39">
        <v>0</v>
      </c>
      <c r="BD19" s="39">
        <v>0</v>
      </c>
    </row>
    <row r="20" spans="1:56" s="6" customFormat="1" ht="27" customHeight="1">
      <c r="A20" s="41" t="s">
        <v>636</v>
      </c>
      <c r="B20" s="39">
        <v>30</v>
      </c>
      <c r="C20" s="39">
        <f t="shared" si="10"/>
        <v>9</v>
      </c>
      <c r="D20" s="67">
        <f t="shared" si="11"/>
        <v>30</v>
      </c>
      <c r="E20" s="39">
        <v>9</v>
      </c>
      <c r="F20" s="39">
        <v>0</v>
      </c>
      <c r="G20" s="39">
        <f t="shared" si="12"/>
        <v>13</v>
      </c>
      <c r="H20" s="39">
        <f t="shared" si="13"/>
        <v>13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4</v>
      </c>
      <c r="O20" s="39">
        <v>0</v>
      </c>
      <c r="P20" s="39">
        <v>0</v>
      </c>
      <c r="Q20" s="39">
        <v>6</v>
      </c>
      <c r="R20" s="39">
        <v>1</v>
      </c>
      <c r="S20" s="39">
        <v>2</v>
      </c>
      <c r="T20" s="39">
        <v>0</v>
      </c>
      <c r="U20" s="39">
        <v>0</v>
      </c>
      <c r="V20" s="41" t="s">
        <v>636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41" t="s">
        <v>636</v>
      </c>
      <c r="AQ20" s="68">
        <f>SUM(AR20:AU20)</f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f>SUM(AX20:AZ20)</f>
        <v>0</v>
      </c>
      <c r="AX20" s="39">
        <v>0</v>
      </c>
      <c r="AY20" s="39">
        <v>0</v>
      </c>
      <c r="AZ20" s="39">
        <v>0</v>
      </c>
      <c r="BA20" s="39">
        <f>SUM(BB20:BC20)</f>
        <v>0</v>
      </c>
      <c r="BB20" s="39">
        <v>0</v>
      </c>
      <c r="BC20" s="39">
        <v>0</v>
      </c>
      <c r="BD20" s="39">
        <v>0</v>
      </c>
    </row>
    <row r="21" spans="1:56" s="6" customFormat="1" ht="27" customHeight="1" thickBot="1">
      <c r="A21" s="41" t="s">
        <v>637</v>
      </c>
      <c r="B21" s="39">
        <v>9</v>
      </c>
      <c r="C21" s="39">
        <f>E21+F21</f>
        <v>7</v>
      </c>
      <c r="D21" s="67">
        <f>C21*100/B21</f>
        <v>77.77777777777777</v>
      </c>
      <c r="E21" s="39">
        <v>7</v>
      </c>
      <c r="F21" s="39"/>
      <c r="G21" s="39">
        <f>H21+AH21+AI21+AJ21+AK21+AL21+AM21+AN21+AO21+AQ21+AW21+BA21+BD21</f>
        <v>8</v>
      </c>
      <c r="H21" s="39">
        <f>SUM(I21:U21,W21:AG21)</f>
        <v>8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1</v>
      </c>
      <c r="O21" s="39">
        <v>0</v>
      </c>
      <c r="P21" s="39">
        <v>0</v>
      </c>
      <c r="Q21" s="39">
        <v>5</v>
      </c>
      <c r="R21" s="39">
        <v>1</v>
      </c>
      <c r="S21" s="39">
        <v>0</v>
      </c>
      <c r="T21" s="39">
        <v>0</v>
      </c>
      <c r="U21" s="39">
        <v>0</v>
      </c>
      <c r="V21" s="41" t="s">
        <v>637</v>
      </c>
      <c r="W21" s="39">
        <v>1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41" t="s">
        <v>637</v>
      </c>
      <c r="AQ21" s="68">
        <f>SUM(AR21:AU21)</f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f>SUM(AX21:AZ21)</f>
        <v>0</v>
      </c>
      <c r="AX21" s="39">
        <v>0</v>
      </c>
      <c r="AY21" s="39">
        <v>0</v>
      </c>
      <c r="AZ21" s="39">
        <v>0</v>
      </c>
      <c r="BA21" s="39">
        <f>SUM(BB21:BC21)</f>
        <v>0</v>
      </c>
      <c r="BB21" s="39">
        <v>0</v>
      </c>
      <c r="BC21" s="39">
        <v>0</v>
      </c>
      <c r="BD21" s="39">
        <v>0</v>
      </c>
    </row>
    <row r="22" spans="1:56" s="6" customFormat="1" ht="38.25" customHeight="1">
      <c r="A22" s="188" t="s">
        <v>638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6" customFormat="1" ht="12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="6" customFormat="1" ht="15.75" customHeight="1" hidden="1">
      <c r="A24" s="80" t="s">
        <v>639</v>
      </c>
    </row>
    <row r="25" spans="1:56" s="6" customFormat="1" ht="21" customHeight="1">
      <c r="A25" s="92" t="s">
        <v>640</v>
      </c>
      <c r="B25" s="92"/>
      <c r="C25" s="92"/>
      <c r="D25" s="92"/>
      <c r="E25" s="92"/>
      <c r="F25" s="92"/>
      <c r="G25" s="92"/>
      <c r="H25" s="92"/>
      <c r="I25" s="92"/>
      <c r="J25" s="92"/>
      <c r="K25" s="92" t="s">
        <v>641</v>
      </c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 t="s">
        <v>642</v>
      </c>
      <c r="W25" s="93"/>
      <c r="X25" s="93"/>
      <c r="Y25" s="93"/>
      <c r="Z25" s="93"/>
      <c r="AA25" s="93"/>
      <c r="AB25" s="93"/>
      <c r="AC25" s="93"/>
      <c r="AD25" s="93" t="s">
        <v>643</v>
      </c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 t="s">
        <v>644</v>
      </c>
      <c r="AQ25" s="93"/>
      <c r="AR25" s="93"/>
      <c r="AS25" s="93"/>
      <c r="AT25" s="93"/>
      <c r="AU25" s="93"/>
      <c r="AV25" s="93"/>
      <c r="AW25" s="92" t="s">
        <v>645</v>
      </c>
      <c r="AX25" s="92"/>
      <c r="AY25" s="92"/>
      <c r="AZ25" s="92"/>
      <c r="BA25" s="92"/>
      <c r="BB25" s="92"/>
      <c r="BC25" s="92"/>
      <c r="BD25" s="92"/>
    </row>
  </sheetData>
  <sheetProtection/>
  <mergeCells count="44">
    <mergeCell ref="A22:J22"/>
    <mergeCell ref="K22:U22"/>
    <mergeCell ref="A25:J25"/>
    <mergeCell ref="K25:U25"/>
    <mergeCell ref="AD3:AO3"/>
    <mergeCell ref="V3:V6"/>
    <mergeCell ref="V25:AC25"/>
    <mergeCell ref="AD25:AO25"/>
    <mergeCell ref="AP25:AV25"/>
    <mergeCell ref="AW25:BD25"/>
    <mergeCell ref="K4:U4"/>
    <mergeCell ref="W4:AG4"/>
    <mergeCell ref="AH4:AI4"/>
    <mergeCell ref="AJ4:AO4"/>
    <mergeCell ref="AQ4:AU4"/>
    <mergeCell ref="AQ5:AQ6"/>
    <mergeCell ref="AW4:AZ4"/>
    <mergeCell ref="BA4:BC4"/>
    <mergeCell ref="AW1:BD1"/>
    <mergeCell ref="K2:S2"/>
    <mergeCell ref="AP2:AV2"/>
    <mergeCell ref="AN1:AO1"/>
    <mergeCell ref="AP1:AV1"/>
    <mergeCell ref="V1:AD1"/>
    <mergeCell ref="V2:AD2"/>
    <mergeCell ref="AE2:AM2"/>
    <mergeCell ref="A3:A6"/>
    <mergeCell ref="C4:F4"/>
    <mergeCell ref="H5:H6"/>
    <mergeCell ref="G3:T3"/>
    <mergeCell ref="A1:J1"/>
    <mergeCell ref="B3:F3"/>
    <mergeCell ref="B4:B6"/>
    <mergeCell ref="C5:C6"/>
    <mergeCell ref="D5:D6"/>
    <mergeCell ref="E5:E6"/>
    <mergeCell ref="F5:F6"/>
    <mergeCell ref="G4:G6"/>
    <mergeCell ref="H4:J4"/>
    <mergeCell ref="A2:J2"/>
    <mergeCell ref="AW5:AW6"/>
    <mergeCell ref="BA5:BA6"/>
    <mergeCell ref="AP3:AP6"/>
    <mergeCell ref="AQ3:AV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25.625" style="11" customWidth="1"/>
    <col min="2" max="9" width="6.625" style="11" customWidth="1"/>
    <col min="10" max="19" width="7.875" style="11" customWidth="1"/>
    <col min="20" max="20" width="25.625" style="11" customWidth="1"/>
    <col min="21" max="37" width="7.625" style="11" customWidth="1"/>
    <col min="38" max="38" width="25.625" style="11" customWidth="1"/>
    <col min="39" max="45" width="7.375" style="11" customWidth="1"/>
    <col min="46" max="56" width="7.125" style="11" customWidth="1"/>
    <col min="57" max="16384" width="9.00390625" style="11" customWidth="1"/>
  </cols>
  <sheetData>
    <row r="1" spans="1:56" s="8" customFormat="1" ht="48" customHeight="1">
      <c r="A1" s="121" t="s">
        <v>528</v>
      </c>
      <c r="B1" s="121"/>
      <c r="C1" s="121"/>
      <c r="D1" s="121"/>
      <c r="E1" s="121"/>
      <c r="F1" s="121"/>
      <c r="G1" s="121"/>
      <c r="H1" s="121"/>
      <c r="I1" s="121"/>
      <c r="J1" s="120" t="s">
        <v>419</v>
      </c>
      <c r="K1" s="120"/>
      <c r="L1" s="120"/>
      <c r="M1" s="120"/>
      <c r="N1" s="120"/>
      <c r="O1" s="120"/>
      <c r="P1" s="120"/>
      <c r="Q1" s="120"/>
      <c r="R1" s="120"/>
      <c r="S1" s="32"/>
      <c r="T1" s="121" t="s">
        <v>529</v>
      </c>
      <c r="U1" s="121"/>
      <c r="V1" s="121"/>
      <c r="W1" s="121"/>
      <c r="X1" s="121"/>
      <c r="Y1" s="121"/>
      <c r="Z1" s="121"/>
      <c r="AA1" s="121"/>
      <c r="AB1" s="120" t="s">
        <v>418</v>
      </c>
      <c r="AC1" s="120"/>
      <c r="AD1" s="120"/>
      <c r="AE1" s="120"/>
      <c r="AF1" s="120"/>
      <c r="AG1" s="120"/>
      <c r="AH1" s="120"/>
      <c r="AI1" s="120"/>
      <c r="AJ1" s="120"/>
      <c r="AK1" s="120"/>
      <c r="AL1" s="121" t="s">
        <v>529</v>
      </c>
      <c r="AM1" s="121"/>
      <c r="AN1" s="121"/>
      <c r="AO1" s="121"/>
      <c r="AP1" s="121"/>
      <c r="AQ1" s="121"/>
      <c r="AR1" s="121"/>
      <c r="AS1" s="121"/>
      <c r="AT1" s="120" t="s">
        <v>163</v>
      </c>
      <c r="AU1" s="120"/>
      <c r="AV1" s="120"/>
      <c r="AW1" s="120"/>
      <c r="AX1" s="120"/>
      <c r="AY1" s="120"/>
      <c r="AZ1" s="120"/>
      <c r="BA1" s="120"/>
      <c r="BB1" s="120"/>
      <c r="BC1" s="120"/>
      <c r="BD1" s="120"/>
    </row>
    <row r="2" spans="1:56" s="22" customFormat="1" ht="12.75" customHeight="1" thickBot="1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77" t="s">
        <v>527</v>
      </c>
      <c r="K2" s="177"/>
      <c r="L2" s="177"/>
      <c r="M2" s="177"/>
      <c r="N2" s="177"/>
      <c r="O2" s="177"/>
      <c r="P2" s="177"/>
      <c r="Q2" s="177"/>
      <c r="S2" s="34" t="s">
        <v>154</v>
      </c>
      <c r="T2" s="150" t="s">
        <v>113</v>
      </c>
      <c r="U2" s="150"/>
      <c r="V2" s="150"/>
      <c r="W2" s="150"/>
      <c r="X2" s="150"/>
      <c r="Y2" s="150"/>
      <c r="Z2" s="150"/>
      <c r="AA2" s="150"/>
      <c r="AB2" s="122" t="s">
        <v>527</v>
      </c>
      <c r="AC2" s="122"/>
      <c r="AD2" s="122"/>
      <c r="AE2" s="122"/>
      <c r="AF2" s="122"/>
      <c r="AG2" s="122"/>
      <c r="AH2" s="122"/>
      <c r="AI2" s="122"/>
      <c r="AK2" s="34" t="s">
        <v>154</v>
      </c>
      <c r="AL2" s="123" t="s">
        <v>113</v>
      </c>
      <c r="AM2" s="123"/>
      <c r="AN2" s="123"/>
      <c r="AO2" s="123"/>
      <c r="AP2" s="123"/>
      <c r="AQ2" s="123"/>
      <c r="AR2" s="123"/>
      <c r="AS2" s="123"/>
      <c r="AT2" s="177" t="s">
        <v>527</v>
      </c>
      <c r="AU2" s="177"/>
      <c r="AV2" s="177"/>
      <c r="AW2" s="177"/>
      <c r="AX2" s="177"/>
      <c r="AY2" s="177"/>
      <c r="AZ2" s="177"/>
      <c r="BA2" s="177"/>
      <c r="BB2" s="177"/>
      <c r="BD2" s="34" t="s">
        <v>154</v>
      </c>
    </row>
    <row r="3" spans="1:56" s="9" customFormat="1" ht="22.5" customHeight="1">
      <c r="A3" s="139" t="s">
        <v>28</v>
      </c>
      <c r="B3" s="97" t="s">
        <v>29</v>
      </c>
      <c r="C3" s="99" t="s">
        <v>30</v>
      </c>
      <c r="D3" s="164" t="s">
        <v>479</v>
      </c>
      <c r="E3" s="164"/>
      <c r="F3" s="164"/>
      <c r="G3" s="164"/>
      <c r="H3" s="164"/>
      <c r="I3" s="164"/>
      <c r="J3" s="193" t="s">
        <v>31</v>
      </c>
      <c r="K3" s="138" t="s">
        <v>32</v>
      </c>
      <c r="L3" s="138"/>
      <c r="M3" s="138"/>
      <c r="N3" s="138"/>
      <c r="O3" s="138"/>
      <c r="P3" s="138"/>
      <c r="Q3" s="138"/>
      <c r="R3" s="138"/>
      <c r="S3" s="138"/>
      <c r="T3" s="139" t="s">
        <v>33</v>
      </c>
      <c r="U3" s="138" t="s">
        <v>34</v>
      </c>
      <c r="V3" s="138"/>
      <c r="W3" s="138"/>
      <c r="X3" s="138"/>
      <c r="Y3" s="138"/>
      <c r="Z3" s="138"/>
      <c r="AA3" s="138"/>
      <c r="AB3" s="73" t="s">
        <v>35</v>
      </c>
      <c r="AC3" s="73"/>
      <c r="AD3" s="73"/>
      <c r="AE3" s="73"/>
      <c r="AF3" s="73"/>
      <c r="AG3" s="73"/>
      <c r="AH3" s="73"/>
      <c r="AI3" s="73"/>
      <c r="AJ3" s="73"/>
      <c r="AK3" s="73"/>
      <c r="AL3" s="139" t="s">
        <v>28</v>
      </c>
      <c r="AM3" s="138" t="s">
        <v>36</v>
      </c>
      <c r="AN3" s="138"/>
      <c r="AO3" s="138"/>
      <c r="AP3" s="138"/>
      <c r="AQ3" s="138"/>
      <c r="AR3" s="138"/>
      <c r="AS3" s="138"/>
      <c r="AT3" s="138" t="s">
        <v>37</v>
      </c>
      <c r="AU3" s="138"/>
      <c r="AV3" s="138"/>
      <c r="AW3" s="138"/>
      <c r="AX3" s="138"/>
      <c r="AY3" s="138"/>
      <c r="AZ3" s="138"/>
      <c r="BA3" s="138"/>
      <c r="BB3" s="138"/>
      <c r="BC3" s="138"/>
      <c r="BD3" s="138"/>
    </row>
    <row r="4" spans="1:56" s="9" customFormat="1" ht="22.5" customHeight="1">
      <c r="A4" s="140"/>
      <c r="B4" s="142"/>
      <c r="C4" s="147"/>
      <c r="D4" s="147" t="s">
        <v>31</v>
      </c>
      <c r="E4" s="127" t="s">
        <v>38</v>
      </c>
      <c r="F4" s="127" t="s">
        <v>478</v>
      </c>
      <c r="G4" s="127" t="s">
        <v>39</v>
      </c>
      <c r="H4" s="127" t="s">
        <v>40</v>
      </c>
      <c r="I4" s="127" t="s">
        <v>41</v>
      </c>
      <c r="J4" s="194"/>
      <c r="K4" s="142" t="s">
        <v>114</v>
      </c>
      <c r="L4" s="151" t="s">
        <v>42</v>
      </c>
      <c r="M4" s="148"/>
      <c r="N4" s="148"/>
      <c r="O4" s="148"/>
      <c r="P4" s="148"/>
      <c r="Q4" s="148"/>
      <c r="R4" s="148"/>
      <c r="S4" s="148"/>
      <c r="T4" s="140"/>
      <c r="U4" s="148" t="s">
        <v>43</v>
      </c>
      <c r="V4" s="148"/>
      <c r="W4" s="148"/>
      <c r="X4" s="148"/>
      <c r="Y4" s="148"/>
      <c r="Z4" s="148"/>
      <c r="AA4" s="148"/>
      <c r="AB4" s="74" t="s">
        <v>44</v>
      </c>
      <c r="AC4" s="74"/>
      <c r="AD4" s="74"/>
      <c r="AE4" s="74"/>
      <c r="AF4" s="74"/>
      <c r="AG4" s="64"/>
      <c r="AH4" s="65" t="s">
        <v>45</v>
      </c>
      <c r="AI4" s="147" t="s">
        <v>46</v>
      </c>
      <c r="AJ4" s="147"/>
      <c r="AK4" s="147"/>
      <c r="AL4" s="140"/>
      <c r="AM4" s="142" t="s">
        <v>98</v>
      </c>
      <c r="AN4" s="147"/>
      <c r="AO4" s="147"/>
      <c r="AP4" s="147"/>
      <c r="AQ4" s="147"/>
      <c r="AR4" s="147"/>
      <c r="AS4" s="65" t="s">
        <v>47</v>
      </c>
      <c r="AT4" s="64" t="s">
        <v>48</v>
      </c>
      <c r="AU4" s="65" t="s">
        <v>49</v>
      </c>
      <c r="AV4" s="65" t="s">
        <v>50</v>
      </c>
      <c r="AW4" s="65" t="s">
        <v>51</v>
      </c>
      <c r="AX4" s="65" t="s">
        <v>52</v>
      </c>
      <c r="AY4" s="65" t="s">
        <v>53</v>
      </c>
      <c r="AZ4" s="65" t="s">
        <v>54</v>
      </c>
      <c r="BA4" s="65" t="s">
        <v>55</v>
      </c>
      <c r="BB4" s="65" t="s">
        <v>56</v>
      </c>
      <c r="BC4" s="65" t="s">
        <v>57</v>
      </c>
      <c r="BD4" s="63" t="s">
        <v>58</v>
      </c>
    </row>
    <row r="5" spans="1:56" s="9" customFormat="1" ht="21" customHeight="1">
      <c r="A5" s="140"/>
      <c r="B5" s="142"/>
      <c r="C5" s="147"/>
      <c r="D5" s="147"/>
      <c r="E5" s="147"/>
      <c r="F5" s="147"/>
      <c r="G5" s="147"/>
      <c r="H5" s="147"/>
      <c r="I5" s="147"/>
      <c r="J5" s="194"/>
      <c r="K5" s="142"/>
      <c r="L5" s="106" t="s">
        <v>59</v>
      </c>
      <c r="M5" s="65" t="s">
        <v>164</v>
      </c>
      <c r="N5" s="65" t="s">
        <v>165</v>
      </c>
      <c r="O5" s="65" t="s">
        <v>166</v>
      </c>
      <c r="P5" s="65" t="s">
        <v>167</v>
      </c>
      <c r="Q5" s="65" t="s">
        <v>168</v>
      </c>
      <c r="R5" s="65" t="s">
        <v>169</v>
      </c>
      <c r="S5" s="65" t="s">
        <v>170</v>
      </c>
      <c r="T5" s="140"/>
      <c r="U5" s="64" t="s">
        <v>171</v>
      </c>
      <c r="V5" s="65" t="s">
        <v>172</v>
      </c>
      <c r="W5" s="65" t="s">
        <v>173</v>
      </c>
      <c r="X5" s="65" t="s">
        <v>174</v>
      </c>
      <c r="Y5" s="127" t="s">
        <v>60</v>
      </c>
      <c r="Z5" s="127" t="s">
        <v>61</v>
      </c>
      <c r="AA5" s="127" t="s">
        <v>62</v>
      </c>
      <c r="AB5" s="130" t="s">
        <v>63</v>
      </c>
      <c r="AC5" s="127" t="s">
        <v>64</v>
      </c>
      <c r="AD5" s="127" t="s">
        <v>356</v>
      </c>
      <c r="AE5" s="127" t="s">
        <v>65</v>
      </c>
      <c r="AF5" s="127" t="s">
        <v>318</v>
      </c>
      <c r="AG5" s="127" t="s">
        <v>66</v>
      </c>
      <c r="AH5" s="127" t="s">
        <v>67</v>
      </c>
      <c r="AI5" s="147" t="s">
        <v>114</v>
      </c>
      <c r="AJ5" s="127" t="s">
        <v>68</v>
      </c>
      <c r="AK5" s="127" t="s">
        <v>69</v>
      </c>
      <c r="AL5" s="140"/>
      <c r="AM5" s="142" t="s">
        <v>114</v>
      </c>
      <c r="AN5" s="127" t="s">
        <v>70</v>
      </c>
      <c r="AO5" s="127" t="s">
        <v>71</v>
      </c>
      <c r="AP5" s="127" t="s">
        <v>72</v>
      </c>
      <c r="AQ5" s="127" t="s">
        <v>73</v>
      </c>
      <c r="AR5" s="127" t="s">
        <v>74</v>
      </c>
      <c r="AS5" s="127" t="s">
        <v>75</v>
      </c>
      <c r="AT5" s="191" t="s">
        <v>76</v>
      </c>
      <c r="AU5" s="127" t="s">
        <v>77</v>
      </c>
      <c r="AV5" s="127" t="s">
        <v>78</v>
      </c>
      <c r="AW5" s="127" t="s">
        <v>79</v>
      </c>
      <c r="AX5" s="127" t="s">
        <v>80</v>
      </c>
      <c r="AY5" s="127" t="s">
        <v>81</v>
      </c>
      <c r="AZ5" s="127" t="s">
        <v>82</v>
      </c>
      <c r="BA5" s="127" t="s">
        <v>83</v>
      </c>
      <c r="BB5" s="127" t="s">
        <v>97</v>
      </c>
      <c r="BC5" s="127" t="s">
        <v>84</v>
      </c>
      <c r="BD5" s="189" t="s">
        <v>85</v>
      </c>
    </row>
    <row r="6" spans="1:56" s="9" customFormat="1" ht="36" customHeight="1" thickBot="1">
      <c r="A6" s="141"/>
      <c r="B6" s="143"/>
      <c r="C6" s="145"/>
      <c r="D6" s="145"/>
      <c r="E6" s="145"/>
      <c r="F6" s="145"/>
      <c r="G6" s="145"/>
      <c r="H6" s="145"/>
      <c r="I6" s="145"/>
      <c r="J6" s="192"/>
      <c r="K6" s="143"/>
      <c r="L6" s="143"/>
      <c r="M6" s="25" t="s">
        <v>86</v>
      </c>
      <c r="N6" s="25" t="s">
        <v>87</v>
      </c>
      <c r="O6" s="25" t="s">
        <v>88</v>
      </c>
      <c r="P6" s="25" t="s">
        <v>89</v>
      </c>
      <c r="Q6" s="25" t="s">
        <v>90</v>
      </c>
      <c r="R6" s="25" t="s">
        <v>91</v>
      </c>
      <c r="S6" s="25" t="s">
        <v>92</v>
      </c>
      <c r="T6" s="141"/>
      <c r="U6" s="70" t="s">
        <v>93</v>
      </c>
      <c r="V6" s="25" t="s">
        <v>94</v>
      </c>
      <c r="W6" s="48" t="s">
        <v>95</v>
      </c>
      <c r="X6" s="48" t="s">
        <v>96</v>
      </c>
      <c r="Y6" s="100"/>
      <c r="Z6" s="100"/>
      <c r="AA6" s="100"/>
      <c r="AB6" s="192"/>
      <c r="AC6" s="145"/>
      <c r="AD6" s="145"/>
      <c r="AE6" s="145"/>
      <c r="AF6" s="145"/>
      <c r="AG6" s="145"/>
      <c r="AH6" s="145"/>
      <c r="AI6" s="145"/>
      <c r="AJ6" s="145"/>
      <c r="AK6" s="145"/>
      <c r="AL6" s="141"/>
      <c r="AM6" s="143"/>
      <c r="AN6" s="145"/>
      <c r="AO6" s="145"/>
      <c r="AP6" s="145"/>
      <c r="AQ6" s="145"/>
      <c r="AR6" s="145"/>
      <c r="AS6" s="145"/>
      <c r="AT6" s="192"/>
      <c r="AU6" s="145"/>
      <c r="AV6" s="145"/>
      <c r="AW6" s="145"/>
      <c r="AX6" s="145"/>
      <c r="AY6" s="145"/>
      <c r="AZ6" s="145"/>
      <c r="BA6" s="145"/>
      <c r="BB6" s="145"/>
      <c r="BC6" s="145"/>
      <c r="BD6" s="190"/>
    </row>
    <row r="7" spans="1:56" s="6" customFormat="1" ht="15.75" customHeight="1">
      <c r="A7" s="41" t="s">
        <v>112</v>
      </c>
      <c r="B7" s="39">
        <v>62986</v>
      </c>
      <c r="C7" s="39">
        <v>28454</v>
      </c>
      <c r="D7" s="39">
        <v>6011</v>
      </c>
      <c r="E7" s="39">
        <v>2616</v>
      </c>
      <c r="F7" s="39">
        <v>102</v>
      </c>
      <c r="G7" s="39">
        <v>35</v>
      </c>
      <c r="H7" s="39">
        <v>3256</v>
      </c>
      <c r="I7" s="39">
        <v>2</v>
      </c>
      <c r="J7" s="39">
        <v>136445</v>
      </c>
      <c r="K7" s="39">
        <v>118804</v>
      </c>
      <c r="L7" s="39">
        <v>69779</v>
      </c>
      <c r="M7" s="39">
        <v>9783</v>
      </c>
      <c r="N7" s="39">
        <v>7027</v>
      </c>
      <c r="O7" s="39">
        <v>9453</v>
      </c>
      <c r="P7" s="39">
        <v>3273</v>
      </c>
      <c r="Q7" s="39">
        <v>43</v>
      </c>
      <c r="R7" s="39">
        <v>3743</v>
      </c>
      <c r="S7" s="39">
        <v>2875</v>
      </c>
      <c r="T7" s="41" t="s">
        <v>112</v>
      </c>
      <c r="U7" s="39">
        <v>12123</v>
      </c>
      <c r="V7" s="39">
        <v>15009</v>
      </c>
      <c r="W7" s="39">
        <v>3264</v>
      </c>
      <c r="X7" s="39">
        <v>2348</v>
      </c>
      <c r="Y7" s="39">
        <v>580</v>
      </c>
      <c r="Z7" s="39">
        <v>2679</v>
      </c>
      <c r="AA7" s="39">
        <v>1428</v>
      </c>
      <c r="AB7" s="39">
        <v>140</v>
      </c>
      <c r="AC7" s="39">
        <v>795</v>
      </c>
      <c r="AD7" s="39">
        <v>973</v>
      </c>
      <c r="AE7" s="39">
        <v>42430</v>
      </c>
      <c r="AF7" s="39">
        <v>0</v>
      </c>
      <c r="AG7" s="39">
        <v>0</v>
      </c>
      <c r="AH7" s="39">
        <v>0</v>
      </c>
      <c r="AI7" s="39">
        <v>2158</v>
      </c>
      <c r="AJ7" s="39">
        <v>1716</v>
      </c>
      <c r="AK7" s="39">
        <v>442</v>
      </c>
      <c r="AL7" s="41" t="s">
        <v>112</v>
      </c>
      <c r="AM7" s="39">
        <v>4356</v>
      </c>
      <c r="AN7" s="39">
        <v>3268</v>
      </c>
      <c r="AO7" s="39">
        <v>1088</v>
      </c>
      <c r="AP7" s="39">
        <v>0</v>
      </c>
      <c r="AQ7" s="39">
        <v>0</v>
      </c>
      <c r="AR7" s="39">
        <v>0</v>
      </c>
      <c r="AS7" s="39">
        <v>0</v>
      </c>
      <c r="AT7" s="39">
        <v>107</v>
      </c>
      <c r="AU7" s="39">
        <v>676</v>
      </c>
      <c r="AV7" s="39">
        <v>70</v>
      </c>
      <c r="AW7" s="39">
        <v>98</v>
      </c>
      <c r="AX7" s="39">
        <v>3263</v>
      </c>
      <c r="AY7" s="39">
        <v>1</v>
      </c>
      <c r="AZ7" s="39">
        <v>0</v>
      </c>
      <c r="BA7" s="39">
        <v>0</v>
      </c>
      <c r="BB7" s="39">
        <v>0</v>
      </c>
      <c r="BC7" s="39">
        <v>1809</v>
      </c>
      <c r="BD7" s="39">
        <v>5103</v>
      </c>
    </row>
    <row r="8" spans="1:56" s="6" customFormat="1" ht="15.75" customHeight="1">
      <c r="A8" s="42" t="s">
        <v>482</v>
      </c>
      <c r="B8" s="40">
        <v>684</v>
      </c>
      <c r="C8" s="40">
        <v>342</v>
      </c>
      <c r="D8" s="40">
        <v>55</v>
      </c>
      <c r="E8" s="40">
        <v>29</v>
      </c>
      <c r="F8" s="40">
        <v>0</v>
      </c>
      <c r="G8" s="40">
        <v>0</v>
      </c>
      <c r="H8" s="40">
        <v>26</v>
      </c>
      <c r="I8" s="40">
        <v>0</v>
      </c>
      <c r="J8" s="40">
        <v>2324</v>
      </c>
      <c r="K8" s="40">
        <v>2086</v>
      </c>
      <c r="L8" s="40">
        <v>1009</v>
      </c>
      <c r="M8" s="40">
        <v>221</v>
      </c>
      <c r="N8" s="40">
        <v>20</v>
      </c>
      <c r="O8" s="40">
        <v>69</v>
      </c>
      <c r="P8" s="40">
        <v>87</v>
      </c>
      <c r="Q8" s="40">
        <v>0</v>
      </c>
      <c r="R8" s="40">
        <v>23</v>
      </c>
      <c r="S8" s="40">
        <v>50</v>
      </c>
      <c r="T8" s="42" t="s">
        <v>482</v>
      </c>
      <c r="U8" s="40">
        <v>174</v>
      </c>
      <c r="V8" s="40">
        <v>168</v>
      </c>
      <c r="W8" s="40">
        <v>61</v>
      </c>
      <c r="X8" s="40">
        <v>126</v>
      </c>
      <c r="Y8" s="40">
        <v>24</v>
      </c>
      <c r="Z8" s="40">
        <v>0</v>
      </c>
      <c r="AA8" s="40">
        <v>0</v>
      </c>
      <c r="AB8" s="40">
        <v>0</v>
      </c>
      <c r="AC8" s="40">
        <v>0</v>
      </c>
      <c r="AD8" s="40">
        <v>2</v>
      </c>
      <c r="AE8" s="40">
        <v>1051</v>
      </c>
      <c r="AF8" s="40">
        <v>0</v>
      </c>
      <c r="AG8" s="40">
        <v>0</v>
      </c>
      <c r="AH8" s="40">
        <v>0</v>
      </c>
      <c r="AI8" s="40">
        <v>12</v>
      </c>
      <c r="AJ8" s="40">
        <v>1</v>
      </c>
      <c r="AK8" s="40">
        <v>11</v>
      </c>
      <c r="AL8" s="42" t="s">
        <v>482</v>
      </c>
      <c r="AM8" s="39">
        <v>55</v>
      </c>
      <c r="AN8" s="40">
        <v>52</v>
      </c>
      <c r="AO8" s="40">
        <v>3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2</v>
      </c>
      <c r="AX8" s="40">
        <v>34</v>
      </c>
      <c r="AY8" s="40">
        <v>0</v>
      </c>
      <c r="AZ8" s="40">
        <v>0</v>
      </c>
      <c r="BA8" s="40">
        <v>0</v>
      </c>
      <c r="BB8" s="40">
        <v>0</v>
      </c>
      <c r="BC8" s="40">
        <v>65</v>
      </c>
      <c r="BD8" s="40">
        <v>70</v>
      </c>
    </row>
    <row r="9" spans="1:56" s="6" customFormat="1" ht="15.75" customHeight="1">
      <c r="A9" s="42" t="s">
        <v>483</v>
      </c>
      <c r="B9" s="40">
        <v>9967</v>
      </c>
      <c r="C9" s="40">
        <v>6428</v>
      </c>
      <c r="D9" s="40">
        <v>1316</v>
      </c>
      <c r="E9" s="40">
        <v>731</v>
      </c>
      <c r="F9" s="40">
        <v>11</v>
      </c>
      <c r="G9" s="40">
        <v>3</v>
      </c>
      <c r="H9" s="40">
        <v>571</v>
      </c>
      <c r="I9" s="40">
        <v>0</v>
      </c>
      <c r="J9" s="40">
        <v>11863</v>
      </c>
      <c r="K9" s="40">
        <v>10141</v>
      </c>
      <c r="L9" s="40">
        <v>4680</v>
      </c>
      <c r="M9" s="40">
        <v>1019</v>
      </c>
      <c r="N9" s="40">
        <v>241</v>
      </c>
      <c r="O9" s="40">
        <v>400</v>
      </c>
      <c r="P9" s="40">
        <v>281</v>
      </c>
      <c r="Q9" s="40">
        <v>3</v>
      </c>
      <c r="R9" s="40">
        <v>184</v>
      </c>
      <c r="S9" s="40">
        <v>127</v>
      </c>
      <c r="T9" s="42" t="s">
        <v>483</v>
      </c>
      <c r="U9" s="40">
        <v>1043</v>
      </c>
      <c r="V9" s="40">
        <v>880</v>
      </c>
      <c r="W9" s="40">
        <v>247</v>
      </c>
      <c r="X9" s="40">
        <v>250</v>
      </c>
      <c r="Y9" s="40">
        <v>46</v>
      </c>
      <c r="Z9" s="40">
        <v>12</v>
      </c>
      <c r="AA9" s="40">
        <v>40</v>
      </c>
      <c r="AB9" s="40">
        <v>5</v>
      </c>
      <c r="AC9" s="40">
        <v>2</v>
      </c>
      <c r="AD9" s="40">
        <v>117</v>
      </c>
      <c r="AE9" s="40">
        <v>5239</v>
      </c>
      <c r="AF9" s="40">
        <v>0</v>
      </c>
      <c r="AG9" s="40">
        <v>0</v>
      </c>
      <c r="AH9" s="40">
        <v>0</v>
      </c>
      <c r="AI9" s="40">
        <v>54</v>
      </c>
      <c r="AJ9" s="40">
        <v>39</v>
      </c>
      <c r="AK9" s="40">
        <v>15</v>
      </c>
      <c r="AL9" s="42" t="s">
        <v>483</v>
      </c>
      <c r="AM9" s="39">
        <v>220</v>
      </c>
      <c r="AN9" s="40">
        <v>184</v>
      </c>
      <c r="AO9" s="40">
        <v>36</v>
      </c>
      <c r="AP9" s="40">
        <v>0</v>
      </c>
      <c r="AQ9" s="40">
        <v>0</v>
      </c>
      <c r="AR9" s="40">
        <v>0</v>
      </c>
      <c r="AS9" s="40">
        <v>0</v>
      </c>
      <c r="AT9" s="40">
        <v>3</v>
      </c>
      <c r="AU9" s="40">
        <v>11</v>
      </c>
      <c r="AV9" s="40">
        <v>1</v>
      </c>
      <c r="AW9" s="40">
        <v>23</v>
      </c>
      <c r="AX9" s="40">
        <v>1122</v>
      </c>
      <c r="AY9" s="40">
        <v>1</v>
      </c>
      <c r="AZ9" s="40">
        <v>0</v>
      </c>
      <c r="BA9" s="40">
        <v>0</v>
      </c>
      <c r="BB9" s="40">
        <v>0</v>
      </c>
      <c r="BC9" s="40">
        <v>17</v>
      </c>
      <c r="BD9" s="40">
        <v>270</v>
      </c>
    </row>
    <row r="10" spans="1:56" s="6" customFormat="1" ht="15.75" customHeight="1">
      <c r="A10" s="42" t="s">
        <v>484</v>
      </c>
      <c r="B10" s="40">
        <v>10623</v>
      </c>
      <c r="C10" s="40">
        <v>2303</v>
      </c>
      <c r="D10" s="40">
        <v>950</v>
      </c>
      <c r="E10" s="40">
        <v>380</v>
      </c>
      <c r="F10" s="40">
        <v>13</v>
      </c>
      <c r="G10" s="40">
        <v>5</v>
      </c>
      <c r="H10" s="40">
        <v>552</v>
      </c>
      <c r="I10" s="40">
        <v>0</v>
      </c>
      <c r="J10" s="40">
        <v>20141</v>
      </c>
      <c r="K10" s="40">
        <v>17691</v>
      </c>
      <c r="L10" s="40">
        <v>10175</v>
      </c>
      <c r="M10" s="40">
        <v>1605</v>
      </c>
      <c r="N10" s="40">
        <v>856</v>
      </c>
      <c r="O10" s="40">
        <v>1329</v>
      </c>
      <c r="P10" s="40">
        <v>501</v>
      </c>
      <c r="Q10" s="40">
        <v>9</v>
      </c>
      <c r="R10" s="40">
        <v>523</v>
      </c>
      <c r="S10" s="40">
        <v>565</v>
      </c>
      <c r="T10" s="42" t="s">
        <v>484</v>
      </c>
      <c r="U10" s="40">
        <v>1810</v>
      </c>
      <c r="V10" s="40">
        <v>2166</v>
      </c>
      <c r="W10" s="40">
        <v>477</v>
      </c>
      <c r="X10" s="40">
        <v>176</v>
      </c>
      <c r="Y10" s="40">
        <v>136</v>
      </c>
      <c r="Z10" s="40">
        <v>702</v>
      </c>
      <c r="AA10" s="40">
        <v>155</v>
      </c>
      <c r="AB10" s="40">
        <v>10</v>
      </c>
      <c r="AC10" s="40">
        <v>107</v>
      </c>
      <c r="AD10" s="40">
        <v>196</v>
      </c>
      <c r="AE10" s="40">
        <v>6210</v>
      </c>
      <c r="AF10" s="40">
        <v>0</v>
      </c>
      <c r="AG10" s="40">
        <v>0</v>
      </c>
      <c r="AH10" s="40">
        <v>0</v>
      </c>
      <c r="AI10" s="40">
        <v>235</v>
      </c>
      <c r="AJ10" s="40">
        <v>198</v>
      </c>
      <c r="AK10" s="40">
        <v>37</v>
      </c>
      <c r="AL10" s="42" t="s">
        <v>484</v>
      </c>
      <c r="AM10" s="39">
        <v>684</v>
      </c>
      <c r="AN10" s="40">
        <v>510</v>
      </c>
      <c r="AO10" s="40">
        <v>174</v>
      </c>
      <c r="AP10" s="40">
        <v>0</v>
      </c>
      <c r="AQ10" s="40">
        <v>0</v>
      </c>
      <c r="AR10" s="40">
        <v>0</v>
      </c>
      <c r="AS10" s="40">
        <v>0</v>
      </c>
      <c r="AT10" s="40">
        <v>16</v>
      </c>
      <c r="AU10" s="40">
        <v>116</v>
      </c>
      <c r="AV10" s="40">
        <v>9</v>
      </c>
      <c r="AW10" s="40">
        <v>9</v>
      </c>
      <c r="AX10" s="40">
        <v>553</v>
      </c>
      <c r="AY10" s="40">
        <v>0</v>
      </c>
      <c r="AZ10" s="40">
        <v>0</v>
      </c>
      <c r="BA10" s="40">
        <v>0</v>
      </c>
      <c r="BB10" s="40">
        <v>0</v>
      </c>
      <c r="BC10" s="40">
        <v>187</v>
      </c>
      <c r="BD10" s="40">
        <v>641</v>
      </c>
    </row>
    <row r="11" spans="1:56" s="6" customFormat="1" ht="23.25" customHeight="1">
      <c r="A11" s="42" t="s">
        <v>485</v>
      </c>
      <c r="B11" s="40">
        <v>42</v>
      </c>
      <c r="C11" s="40">
        <v>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61</v>
      </c>
      <c r="K11" s="40">
        <v>45</v>
      </c>
      <c r="L11" s="40">
        <v>39</v>
      </c>
      <c r="M11" s="40">
        <v>1</v>
      </c>
      <c r="N11" s="40">
        <v>6</v>
      </c>
      <c r="O11" s="40">
        <v>5</v>
      </c>
      <c r="P11" s="40">
        <v>4</v>
      </c>
      <c r="Q11" s="40">
        <v>0</v>
      </c>
      <c r="R11" s="40">
        <v>3</v>
      </c>
      <c r="S11" s="40">
        <v>14</v>
      </c>
      <c r="T11" s="42" t="s">
        <v>485</v>
      </c>
      <c r="U11" s="40">
        <v>1</v>
      </c>
      <c r="V11" s="40">
        <v>2</v>
      </c>
      <c r="W11" s="40">
        <v>1</v>
      </c>
      <c r="X11" s="40">
        <v>0</v>
      </c>
      <c r="Y11" s="40">
        <v>3</v>
      </c>
      <c r="Z11" s="40">
        <v>0</v>
      </c>
      <c r="AA11" s="40">
        <v>2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0</v>
      </c>
      <c r="AH11" s="40">
        <v>0</v>
      </c>
      <c r="AI11" s="40">
        <v>3</v>
      </c>
      <c r="AJ11" s="40">
        <v>3</v>
      </c>
      <c r="AK11" s="40">
        <v>0</v>
      </c>
      <c r="AL11" s="42" t="s">
        <v>485</v>
      </c>
      <c r="AM11" s="39">
        <v>2</v>
      </c>
      <c r="AN11" s="40">
        <v>1</v>
      </c>
      <c r="AO11" s="40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3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3</v>
      </c>
      <c r="BD11" s="40">
        <v>5</v>
      </c>
    </row>
    <row r="12" spans="1:56" s="6" customFormat="1" ht="15.75" customHeight="1">
      <c r="A12" s="42" t="s">
        <v>486</v>
      </c>
      <c r="B12" s="40">
        <v>3351</v>
      </c>
      <c r="C12" s="40">
        <v>1684</v>
      </c>
      <c r="D12" s="40">
        <v>90</v>
      </c>
      <c r="E12" s="40">
        <v>51</v>
      </c>
      <c r="F12" s="40">
        <v>1</v>
      </c>
      <c r="G12" s="40">
        <v>1</v>
      </c>
      <c r="H12" s="40">
        <v>37</v>
      </c>
      <c r="I12" s="40">
        <v>0</v>
      </c>
      <c r="J12" s="40">
        <v>6322</v>
      </c>
      <c r="K12" s="40">
        <v>5585</v>
      </c>
      <c r="L12" s="40">
        <v>4271</v>
      </c>
      <c r="M12" s="40">
        <v>1540</v>
      </c>
      <c r="N12" s="40">
        <v>430</v>
      </c>
      <c r="O12" s="40">
        <v>594</v>
      </c>
      <c r="P12" s="40">
        <v>331</v>
      </c>
      <c r="Q12" s="40">
        <v>7</v>
      </c>
      <c r="R12" s="40">
        <v>192</v>
      </c>
      <c r="S12" s="40">
        <v>115</v>
      </c>
      <c r="T12" s="42" t="s">
        <v>486</v>
      </c>
      <c r="U12" s="40">
        <v>244</v>
      </c>
      <c r="V12" s="40">
        <v>343</v>
      </c>
      <c r="W12" s="40">
        <v>262</v>
      </c>
      <c r="X12" s="40">
        <v>96</v>
      </c>
      <c r="Y12" s="40">
        <v>4</v>
      </c>
      <c r="Z12" s="40">
        <v>7</v>
      </c>
      <c r="AA12" s="40">
        <v>3</v>
      </c>
      <c r="AB12" s="40">
        <v>0</v>
      </c>
      <c r="AC12" s="40">
        <v>3</v>
      </c>
      <c r="AD12" s="40">
        <v>125</v>
      </c>
      <c r="AE12" s="40">
        <v>1172</v>
      </c>
      <c r="AF12" s="40">
        <v>0</v>
      </c>
      <c r="AG12" s="40">
        <v>0</v>
      </c>
      <c r="AH12" s="40">
        <v>0</v>
      </c>
      <c r="AI12" s="40">
        <v>19</v>
      </c>
      <c r="AJ12" s="40">
        <v>1</v>
      </c>
      <c r="AK12" s="40">
        <v>18</v>
      </c>
      <c r="AL12" s="42" t="s">
        <v>486</v>
      </c>
      <c r="AM12" s="39">
        <v>455</v>
      </c>
      <c r="AN12" s="40">
        <v>432</v>
      </c>
      <c r="AO12" s="40">
        <v>23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42</v>
      </c>
      <c r="AV12" s="40">
        <v>1</v>
      </c>
      <c r="AW12" s="40">
        <v>1</v>
      </c>
      <c r="AX12" s="40">
        <v>58</v>
      </c>
      <c r="AY12" s="40">
        <v>0</v>
      </c>
      <c r="AZ12" s="40">
        <v>0</v>
      </c>
      <c r="BA12" s="40">
        <v>0</v>
      </c>
      <c r="BB12" s="40">
        <v>0</v>
      </c>
      <c r="BC12" s="40">
        <v>55</v>
      </c>
      <c r="BD12" s="40">
        <v>106</v>
      </c>
    </row>
    <row r="13" spans="1:56" s="6" customFormat="1" ht="15.75" customHeight="1">
      <c r="A13" s="42" t="s">
        <v>487</v>
      </c>
      <c r="B13" s="40">
        <v>16504</v>
      </c>
      <c r="C13" s="40">
        <v>4882</v>
      </c>
      <c r="D13" s="40">
        <v>1523</v>
      </c>
      <c r="E13" s="40">
        <v>488</v>
      </c>
      <c r="F13" s="40">
        <v>34</v>
      </c>
      <c r="G13" s="40">
        <v>16</v>
      </c>
      <c r="H13" s="40">
        <v>985</v>
      </c>
      <c r="I13" s="40">
        <v>0</v>
      </c>
      <c r="J13" s="40">
        <v>48008</v>
      </c>
      <c r="K13" s="40">
        <v>41784</v>
      </c>
      <c r="L13" s="40">
        <v>30533</v>
      </c>
      <c r="M13" s="40">
        <v>3088</v>
      </c>
      <c r="N13" s="40">
        <v>4897</v>
      </c>
      <c r="O13" s="40">
        <v>5047</v>
      </c>
      <c r="P13" s="40">
        <v>1707</v>
      </c>
      <c r="Q13" s="40">
        <v>22</v>
      </c>
      <c r="R13" s="40">
        <v>1746</v>
      </c>
      <c r="S13" s="40">
        <v>1435</v>
      </c>
      <c r="T13" s="42" t="s">
        <v>487</v>
      </c>
      <c r="U13" s="40">
        <v>3948</v>
      </c>
      <c r="V13" s="40">
        <v>6142</v>
      </c>
      <c r="W13" s="40">
        <v>1329</v>
      </c>
      <c r="X13" s="40">
        <v>778</v>
      </c>
      <c r="Y13" s="40">
        <v>202</v>
      </c>
      <c r="Z13" s="40">
        <v>175</v>
      </c>
      <c r="AA13" s="40">
        <v>229</v>
      </c>
      <c r="AB13" s="40">
        <v>1</v>
      </c>
      <c r="AC13" s="40">
        <v>90</v>
      </c>
      <c r="AD13" s="40">
        <v>92</v>
      </c>
      <c r="AE13" s="40">
        <v>10462</v>
      </c>
      <c r="AF13" s="40">
        <v>0</v>
      </c>
      <c r="AG13" s="40">
        <v>0</v>
      </c>
      <c r="AH13" s="40">
        <v>0</v>
      </c>
      <c r="AI13" s="40">
        <v>442</v>
      </c>
      <c r="AJ13" s="40">
        <v>202</v>
      </c>
      <c r="AK13" s="40">
        <v>240</v>
      </c>
      <c r="AL13" s="42" t="s">
        <v>487</v>
      </c>
      <c r="AM13" s="39">
        <v>1511</v>
      </c>
      <c r="AN13" s="40">
        <v>857</v>
      </c>
      <c r="AO13" s="40">
        <v>654</v>
      </c>
      <c r="AP13" s="40">
        <v>0</v>
      </c>
      <c r="AQ13" s="40">
        <v>0</v>
      </c>
      <c r="AR13" s="40">
        <v>0</v>
      </c>
      <c r="AS13" s="40">
        <v>0</v>
      </c>
      <c r="AT13" s="40">
        <v>54</v>
      </c>
      <c r="AU13" s="40">
        <v>243</v>
      </c>
      <c r="AV13" s="40">
        <v>35</v>
      </c>
      <c r="AW13" s="40">
        <v>29</v>
      </c>
      <c r="AX13" s="40">
        <v>363</v>
      </c>
      <c r="AY13" s="40">
        <v>0</v>
      </c>
      <c r="AZ13" s="40">
        <v>0</v>
      </c>
      <c r="BA13" s="40">
        <v>0</v>
      </c>
      <c r="BB13" s="40">
        <v>0</v>
      </c>
      <c r="BC13" s="40">
        <v>758</v>
      </c>
      <c r="BD13" s="40">
        <v>2789</v>
      </c>
    </row>
    <row r="14" spans="1:56" s="6" customFormat="1" ht="15.75" customHeight="1">
      <c r="A14" s="42" t="s">
        <v>488</v>
      </c>
      <c r="B14" s="40">
        <v>41</v>
      </c>
      <c r="C14" s="40">
        <v>16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20</v>
      </c>
      <c r="K14" s="40">
        <v>16</v>
      </c>
      <c r="L14" s="40">
        <v>14</v>
      </c>
      <c r="M14" s="40">
        <v>0</v>
      </c>
      <c r="N14" s="40">
        <v>4</v>
      </c>
      <c r="O14" s="40">
        <v>4</v>
      </c>
      <c r="P14" s="40">
        <v>1</v>
      </c>
      <c r="Q14" s="40">
        <v>0</v>
      </c>
      <c r="R14" s="40">
        <v>0</v>
      </c>
      <c r="S14" s="40">
        <v>2</v>
      </c>
      <c r="T14" s="42" t="s">
        <v>488</v>
      </c>
      <c r="U14" s="40">
        <v>1</v>
      </c>
      <c r="V14" s="40">
        <v>1</v>
      </c>
      <c r="W14" s="40">
        <v>1</v>
      </c>
      <c r="X14" s="40">
        <v>0</v>
      </c>
      <c r="Y14" s="40">
        <v>1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2" t="s">
        <v>488</v>
      </c>
      <c r="AM14" s="39">
        <v>3</v>
      </c>
      <c r="AN14" s="40">
        <v>0</v>
      </c>
      <c r="AO14" s="40">
        <v>3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1</v>
      </c>
    </row>
    <row r="15" spans="1:56" s="6" customFormat="1" ht="15.75" customHeight="1">
      <c r="A15" s="42" t="s">
        <v>489</v>
      </c>
      <c r="B15" s="40">
        <v>4206</v>
      </c>
      <c r="C15" s="40">
        <v>1067</v>
      </c>
      <c r="D15" s="40">
        <v>447</v>
      </c>
      <c r="E15" s="40">
        <v>139</v>
      </c>
      <c r="F15" s="40">
        <v>6</v>
      </c>
      <c r="G15" s="40">
        <v>4</v>
      </c>
      <c r="H15" s="40">
        <v>298</v>
      </c>
      <c r="I15" s="40">
        <v>0</v>
      </c>
      <c r="J15" s="40">
        <v>12122</v>
      </c>
      <c r="K15" s="40">
        <v>10255</v>
      </c>
      <c r="L15" s="40">
        <v>9926</v>
      </c>
      <c r="M15" s="40">
        <v>616</v>
      </c>
      <c r="N15" s="40">
        <v>2112</v>
      </c>
      <c r="O15" s="40">
        <v>1825</v>
      </c>
      <c r="P15" s="40">
        <v>580</v>
      </c>
      <c r="Q15" s="40">
        <v>18</v>
      </c>
      <c r="R15" s="40">
        <v>604</v>
      </c>
      <c r="S15" s="40">
        <v>678</v>
      </c>
      <c r="T15" s="42" t="s">
        <v>489</v>
      </c>
      <c r="U15" s="40">
        <v>1067</v>
      </c>
      <c r="V15" s="40">
        <v>1874</v>
      </c>
      <c r="W15" s="40">
        <v>330</v>
      </c>
      <c r="X15" s="40">
        <v>110</v>
      </c>
      <c r="Y15" s="40">
        <v>70</v>
      </c>
      <c r="Z15" s="40">
        <v>64</v>
      </c>
      <c r="AA15" s="40">
        <v>69</v>
      </c>
      <c r="AB15" s="40">
        <v>4</v>
      </c>
      <c r="AC15" s="40">
        <v>56</v>
      </c>
      <c r="AD15" s="40">
        <v>19</v>
      </c>
      <c r="AE15" s="40">
        <v>47</v>
      </c>
      <c r="AF15" s="40">
        <v>0</v>
      </c>
      <c r="AG15" s="40">
        <v>0</v>
      </c>
      <c r="AH15" s="40">
        <v>0</v>
      </c>
      <c r="AI15" s="40">
        <v>200</v>
      </c>
      <c r="AJ15" s="40">
        <v>68</v>
      </c>
      <c r="AK15" s="40">
        <v>132</v>
      </c>
      <c r="AL15" s="42" t="s">
        <v>489</v>
      </c>
      <c r="AM15" s="39">
        <v>374</v>
      </c>
      <c r="AN15" s="40">
        <v>131</v>
      </c>
      <c r="AO15" s="40">
        <v>243</v>
      </c>
      <c r="AP15" s="40">
        <v>0</v>
      </c>
      <c r="AQ15" s="40">
        <v>0</v>
      </c>
      <c r="AR15" s="40">
        <v>0</v>
      </c>
      <c r="AS15" s="40">
        <v>0</v>
      </c>
      <c r="AT15" s="40">
        <v>17</v>
      </c>
      <c r="AU15" s="40">
        <v>106</v>
      </c>
      <c r="AV15" s="40">
        <v>18</v>
      </c>
      <c r="AW15" s="40">
        <v>7</v>
      </c>
      <c r="AX15" s="40">
        <v>16</v>
      </c>
      <c r="AY15" s="40">
        <v>0</v>
      </c>
      <c r="AZ15" s="40">
        <v>0</v>
      </c>
      <c r="BA15" s="40">
        <v>0</v>
      </c>
      <c r="BB15" s="40">
        <v>0</v>
      </c>
      <c r="BC15" s="40">
        <v>116</v>
      </c>
      <c r="BD15" s="40">
        <v>1013</v>
      </c>
    </row>
    <row r="16" spans="1:56" s="6" customFormat="1" ht="15.75" customHeight="1">
      <c r="A16" s="42" t="s">
        <v>490</v>
      </c>
      <c r="B16" s="40">
        <v>133</v>
      </c>
      <c r="C16" s="40">
        <v>53</v>
      </c>
      <c r="D16" s="40">
        <v>8</v>
      </c>
      <c r="E16" s="40">
        <v>5</v>
      </c>
      <c r="F16" s="40">
        <v>0</v>
      </c>
      <c r="G16" s="40">
        <v>0</v>
      </c>
      <c r="H16" s="40">
        <v>3</v>
      </c>
      <c r="I16" s="40">
        <v>0</v>
      </c>
      <c r="J16" s="40">
        <v>74</v>
      </c>
      <c r="K16" s="40">
        <v>39</v>
      </c>
      <c r="L16" s="40">
        <v>39</v>
      </c>
      <c r="M16" s="40">
        <v>3</v>
      </c>
      <c r="N16" s="40">
        <v>3</v>
      </c>
      <c r="O16" s="40">
        <v>3</v>
      </c>
      <c r="P16" s="40">
        <v>1</v>
      </c>
      <c r="Q16" s="40">
        <v>0</v>
      </c>
      <c r="R16" s="40">
        <v>1</v>
      </c>
      <c r="S16" s="40">
        <v>1</v>
      </c>
      <c r="T16" s="42" t="s">
        <v>490</v>
      </c>
      <c r="U16" s="40">
        <v>2</v>
      </c>
      <c r="V16" s="40">
        <v>18</v>
      </c>
      <c r="W16" s="40">
        <v>6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3</v>
      </c>
      <c r="AJ16" s="40">
        <v>2</v>
      </c>
      <c r="AK16" s="40">
        <v>1</v>
      </c>
      <c r="AL16" s="42" t="s">
        <v>490</v>
      </c>
      <c r="AM16" s="39">
        <v>25</v>
      </c>
      <c r="AN16" s="40">
        <v>24</v>
      </c>
      <c r="AO16" s="40">
        <v>1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7</v>
      </c>
    </row>
    <row r="17" spans="1:56" s="6" customFormat="1" ht="15.75" customHeight="1">
      <c r="A17" s="42" t="s">
        <v>491</v>
      </c>
      <c r="B17" s="40">
        <v>2326</v>
      </c>
      <c r="C17" s="40">
        <v>1161</v>
      </c>
      <c r="D17" s="40">
        <v>141</v>
      </c>
      <c r="E17" s="40">
        <v>62</v>
      </c>
      <c r="F17" s="40">
        <v>2</v>
      </c>
      <c r="G17" s="40">
        <v>0</v>
      </c>
      <c r="H17" s="40">
        <v>77</v>
      </c>
      <c r="I17" s="40">
        <v>0</v>
      </c>
      <c r="J17" s="40">
        <v>8043</v>
      </c>
      <c r="K17" s="40">
        <v>6422</v>
      </c>
      <c r="L17" s="40">
        <v>6255</v>
      </c>
      <c r="M17" s="40">
        <v>352</v>
      </c>
      <c r="N17" s="40">
        <v>1242</v>
      </c>
      <c r="O17" s="40">
        <v>1212</v>
      </c>
      <c r="P17" s="40">
        <v>310</v>
      </c>
      <c r="Q17" s="40">
        <v>2</v>
      </c>
      <c r="R17" s="40">
        <v>312</v>
      </c>
      <c r="S17" s="40">
        <v>347</v>
      </c>
      <c r="T17" s="42" t="s">
        <v>491</v>
      </c>
      <c r="U17" s="40">
        <v>704</v>
      </c>
      <c r="V17" s="40">
        <v>1532</v>
      </c>
      <c r="W17" s="40">
        <v>148</v>
      </c>
      <c r="X17" s="40">
        <v>36</v>
      </c>
      <c r="Y17" s="40">
        <v>31</v>
      </c>
      <c r="Z17" s="40">
        <v>42</v>
      </c>
      <c r="AA17" s="40">
        <v>35</v>
      </c>
      <c r="AB17" s="40">
        <v>3</v>
      </c>
      <c r="AC17" s="40">
        <v>17</v>
      </c>
      <c r="AD17" s="40">
        <v>21</v>
      </c>
      <c r="AE17" s="40">
        <v>18</v>
      </c>
      <c r="AF17" s="40">
        <v>0</v>
      </c>
      <c r="AG17" s="40">
        <v>0</v>
      </c>
      <c r="AH17" s="40">
        <v>0</v>
      </c>
      <c r="AI17" s="40">
        <v>164</v>
      </c>
      <c r="AJ17" s="40">
        <v>50</v>
      </c>
      <c r="AK17" s="40">
        <v>114</v>
      </c>
      <c r="AL17" s="42" t="s">
        <v>491</v>
      </c>
      <c r="AM17" s="40">
        <v>176</v>
      </c>
      <c r="AN17" s="40">
        <v>27</v>
      </c>
      <c r="AO17" s="40">
        <v>149</v>
      </c>
      <c r="AP17" s="40">
        <v>0</v>
      </c>
      <c r="AQ17" s="40">
        <v>0</v>
      </c>
      <c r="AR17" s="40">
        <v>0</v>
      </c>
      <c r="AS17" s="40">
        <v>0</v>
      </c>
      <c r="AT17" s="40">
        <v>21</v>
      </c>
      <c r="AU17" s="40">
        <v>186</v>
      </c>
      <c r="AV17" s="40">
        <v>18</v>
      </c>
      <c r="AW17" s="40">
        <v>14</v>
      </c>
      <c r="AX17" s="40">
        <v>16</v>
      </c>
      <c r="AY17" s="40">
        <v>0</v>
      </c>
      <c r="AZ17" s="40">
        <v>0</v>
      </c>
      <c r="BA17" s="40">
        <v>0</v>
      </c>
      <c r="BB17" s="40">
        <v>0</v>
      </c>
      <c r="BC17" s="40">
        <v>142</v>
      </c>
      <c r="BD17" s="40">
        <v>884</v>
      </c>
    </row>
    <row r="18" spans="1:56" s="6" customFormat="1" ht="15.75" customHeight="1">
      <c r="A18" s="42" t="s">
        <v>492</v>
      </c>
      <c r="B18" s="40">
        <v>11</v>
      </c>
      <c r="C18" s="40">
        <v>2</v>
      </c>
      <c r="D18" s="40">
        <v>5</v>
      </c>
      <c r="E18" s="40">
        <v>3</v>
      </c>
      <c r="F18" s="40">
        <v>0</v>
      </c>
      <c r="G18" s="40">
        <v>0</v>
      </c>
      <c r="H18" s="40">
        <v>2</v>
      </c>
      <c r="I18" s="40">
        <v>0</v>
      </c>
      <c r="J18" s="40">
        <v>22</v>
      </c>
      <c r="K18" s="40">
        <v>18</v>
      </c>
      <c r="L18" s="40">
        <v>18</v>
      </c>
      <c r="M18" s="40">
        <v>0</v>
      </c>
      <c r="N18" s="40">
        <v>2</v>
      </c>
      <c r="O18" s="40">
        <v>5</v>
      </c>
      <c r="P18" s="40">
        <v>0</v>
      </c>
      <c r="Q18" s="40">
        <v>0</v>
      </c>
      <c r="R18" s="40">
        <v>0</v>
      </c>
      <c r="S18" s="40">
        <v>3</v>
      </c>
      <c r="T18" s="42" t="s">
        <v>492</v>
      </c>
      <c r="U18" s="40">
        <v>2</v>
      </c>
      <c r="V18" s="40">
        <v>5</v>
      </c>
      <c r="W18" s="40">
        <v>1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2" t="s">
        <v>492</v>
      </c>
      <c r="AM18" s="40">
        <v>3</v>
      </c>
      <c r="AN18" s="40">
        <v>0</v>
      </c>
      <c r="AO18" s="40">
        <v>3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1</v>
      </c>
      <c r="BD18" s="40">
        <v>0</v>
      </c>
    </row>
    <row r="19" spans="1:56" s="6" customFormat="1" ht="15.75" customHeight="1">
      <c r="A19" s="42" t="s">
        <v>493</v>
      </c>
      <c r="B19" s="40">
        <v>6219</v>
      </c>
      <c r="C19" s="40">
        <v>1429</v>
      </c>
      <c r="D19" s="40">
        <v>525</v>
      </c>
      <c r="E19" s="40">
        <v>131</v>
      </c>
      <c r="F19" s="40">
        <v>7</v>
      </c>
      <c r="G19" s="40">
        <v>11</v>
      </c>
      <c r="H19" s="40">
        <v>376</v>
      </c>
      <c r="I19" s="40">
        <v>0</v>
      </c>
      <c r="J19" s="40">
        <v>14924</v>
      </c>
      <c r="K19" s="40">
        <v>12690</v>
      </c>
      <c r="L19" s="40">
        <v>11850</v>
      </c>
      <c r="M19" s="40">
        <v>1094</v>
      </c>
      <c r="N19" s="40">
        <v>1814</v>
      </c>
      <c r="O19" s="40">
        <v>1715</v>
      </c>
      <c r="P19" s="40">
        <v>585</v>
      </c>
      <c r="Q19" s="40">
        <v>4</v>
      </c>
      <c r="R19" s="40">
        <v>758</v>
      </c>
      <c r="S19" s="40">
        <v>1530</v>
      </c>
      <c r="T19" s="42" t="s">
        <v>493</v>
      </c>
      <c r="U19" s="40">
        <v>1172</v>
      </c>
      <c r="V19" s="40">
        <v>2438</v>
      </c>
      <c r="W19" s="40">
        <v>374</v>
      </c>
      <c r="X19" s="40">
        <v>89</v>
      </c>
      <c r="Y19" s="40">
        <v>330</v>
      </c>
      <c r="Z19" s="40">
        <v>157</v>
      </c>
      <c r="AA19" s="40">
        <v>218</v>
      </c>
      <c r="AB19" s="40">
        <v>2</v>
      </c>
      <c r="AC19" s="40">
        <v>37</v>
      </c>
      <c r="AD19" s="40">
        <v>29</v>
      </c>
      <c r="AE19" s="40">
        <v>67</v>
      </c>
      <c r="AF19" s="40">
        <v>0</v>
      </c>
      <c r="AG19" s="40">
        <v>0</v>
      </c>
      <c r="AH19" s="40">
        <v>0</v>
      </c>
      <c r="AI19" s="40">
        <v>341</v>
      </c>
      <c r="AJ19" s="40">
        <v>148</v>
      </c>
      <c r="AK19" s="40">
        <v>193</v>
      </c>
      <c r="AL19" s="42" t="s">
        <v>493</v>
      </c>
      <c r="AM19" s="40">
        <v>538</v>
      </c>
      <c r="AN19" s="40">
        <v>85</v>
      </c>
      <c r="AO19" s="40">
        <v>453</v>
      </c>
      <c r="AP19" s="40">
        <v>0</v>
      </c>
      <c r="AQ19" s="40">
        <v>0</v>
      </c>
      <c r="AR19" s="40">
        <v>0</v>
      </c>
      <c r="AS19" s="40">
        <v>0</v>
      </c>
      <c r="AT19" s="40">
        <v>22</v>
      </c>
      <c r="AU19" s="40">
        <v>128</v>
      </c>
      <c r="AV19" s="40">
        <v>11</v>
      </c>
      <c r="AW19" s="40">
        <v>7</v>
      </c>
      <c r="AX19" s="40">
        <v>15</v>
      </c>
      <c r="AY19" s="40">
        <v>0</v>
      </c>
      <c r="AZ19" s="40">
        <v>0</v>
      </c>
      <c r="BA19" s="40">
        <v>0</v>
      </c>
      <c r="BB19" s="40">
        <v>0</v>
      </c>
      <c r="BC19" s="40">
        <v>196</v>
      </c>
      <c r="BD19" s="40">
        <v>976</v>
      </c>
    </row>
    <row r="20" spans="1:56" s="6" customFormat="1" ht="15.75" customHeight="1">
      <c r="A20" s="42" t="s">
        <v>494</v>
      </c>
      <c r="B20" s="40">
        <v>13265</v>
      </c>
      <c r="C20" s="40">
        <v>7183</v>
      </c>
      <c r="D20" s="40">
        <v>1372</v>
      </c>
      <c r="E20" s="40">
        <v>656</v>
      </c>
      <c r="F20" s="40">
        <v>13</v>
      </c>
      <c r="G20" s="40">
        <v>13</v>
      </c>
      <c r="H20" s="40">
        <v>689</v>
      </c>
      <c r="I20" s="40">
        <v>1</v>
      </c>
      <c r="J20" s="40">
        <v>26498</v>
      </c>
      <c r="K20" s="40">
        <v>23139</v>
      </c>
      <c r="L20" s="40">
        <v>12367</v>
      </c>
      <c r="M20" s="40">
        <v>2585</v>
      </c>
      <c r="N20" s="40">
        <v>565</v>
      </c>
      <c r="O20" s="40">
        <v>1328</v>
      </c>
      <c r="P20" s="40">
        <v>545</v>
      </c>
      <c r="Q20" s="40">
        <v>0</v>
      </c>
      <c r="R20" s="40">
        <v>952</v>
      </c>
      <c r="S20" s="40">
        <v>175</v>
      </c>
      <c r="T20" s="42" t="s">
        <v>494</v>
      </c>
      <c r="U20" s="40">
        <v>2581</v>
      </c>
      <c r="V20" s="40">
        <v>2849</v>
      </c>
      <c r="W20" s="40">
        <v>476</v>
      </c>
      <c r="X20" s="40">
        <v>143</v>
      </c>
      <c r="Y20" s="40">
        <v>57</v>
      </c>
      <c r="Z20" s="40">
        <v>31</v>
      </c>
      <c r="AA20" s="40">
        <v>24</v>
      </c>
      <c r="AB20" s="40">
        <v>0</v>
      </c>
      <c r="AC20" s="40">
        <v>18</v>
      </c>
      <c r="AD20" s="40">
        <v>154</v>
      </c>
      <c r="AE20" s="40">
        <v>10488</v>
      </c>
      <c r="AF20" s="40">
        <v>0</v>
      </c>
      <c r="AG20" s="40">
        <v>0</v>
      </c>
      <c r="AH20" s="40">
        <v>0</v>
      </c>
      <c r="AI20" s="40">
        <v>63</v>
      </c>
      <c r="AJ20" s="40">
        <v>35</v>
      </c>
      <c r="AK20" s="40">
        <v>28</v>
      </c>
      <c r="AL20" s="42" t="s">
        <v>494</v>
      </c>
      <c r="AM20" s="40">
        <v>1244</v>
      </c>
      <c r="AN20" s="40">
        <v>1108</v>
      </c>
      <c r="AO20" s="40">
        <v>136</v>
      </c>
      <c r="AP20" s="40">
        <v>0</v>
      </c>
      <c r="AQ20" s="40">
        <v>0</v>
      </c>
      <c r="AR20" s="40">
        <v>0</v>
      </c>
      <c r="AS20" s="40">
        <v>0</v>
      </c>
      <c r="AT20" s="40">
        <v>7</v>
      </c>
      <c r="AU20" s="40">
        <v>33</v>
      </c>
      <c r="AV20" s="40">
        <v>19</v>
      </c>
      <c r="AW20" s="40">
        <v>8</v>
      </c>
      <c r="AX20" s="40">
        <v>1029</v>
      </c>
      <c r="AY20" s="40">
        <v>1</v>
      </c>
      <c r="AZ20" s="40">
        <v>0</v>
      </c>
      <c r="BA20" s="40">
        <v>0</v>
      </c>
      <c r="BB20" s="40">
        <v>0</v>
      </c>
      <c r="BC20" s="40">
        <v>249</v>
      </c>
      <c r="BD20" s="40">
        <v>706</v>
      </c>
    </row>
    <row r="21" spans="1:56" s="6" customFormat="1" ht="15.75" customHeight="1">
      <c r="A21" s="42" t="s">
        <v>495</v>
      </c>
      <c r="B21" s="40">
        <v>402</v>
      </c>
      <c r="C21" s="40">
        <v>746</v>
      </c>
      <c r="D21" s="40">
        <v>64</v>
      </c>
      <c r="E21" s="40">
        <v>42</v>
      </c>
      <c r="F21" s="40">
        <v>0</v>
      </c>
      <c r="G21" s="40">
        <v>0</v>
      </c>
      <c r="H21" s="40">
        <v>22</v>
      </c>
      <c r="I21" s="40">
        <v>0</v>
      </c>
      <c r="J21" s="40">
        <v>1372</v>
      </c>
      <c r="K21" s="40">
        <v>1224</v>
      </c>
      <c r="L21" s="40">
        <v>891</v>
      </c>
      <c r="M21" s="40">
        <v>187</v>
      </c>
      <c r="N21" s="40">
        <v>63</v>
      </c>
      <c r="O21" s="40">
        <v>97</v>
      </c>
      <c r="P21" s="40">
        <v>36</v>
      </c>
      <c r="Q21" s="40">
        <v>2</v>
      </c>
      <c r="R21" s="40">
        <v>43</v>
      </c>
      <c r="S21" s="40">
        <v>63</v>
      </c>
      <c r="T21" s="42" t="s">
        <v>495</v>
      </c>
      <c r="U21" s="40">
        <v>102</v>
      </c>
      <c r="V21" s="40">
        <v>169</v>
      </c>
      <c r="W21" s="40">
        <v>47</v>
      </c>
      <c r="X21" s="40">
        <v>24</v>
      </c>
      <c r="Y21" s="40">
        <v>8</v>
      </c>
      <c r="Z21" s="40">
        <v>24</v>
      </c>
      <c r="AA21" s="40">
        <v>9</v>
      </c>
      <c r="AB21" s="40">
        <v>0</v>
      </c>
      <c r="AC21" s="40">
        <v>10</v>
      </c>
      <c r="AD21" s="40">
        <v>7</v>
      </c>
      <c r="AE21" s="40">
        <v>275</v>
      </c>
      <c r="AF21" s="40">
        <v>0</v>
      </c>
      <c r="AG21" s="40">
        <v>0</v>
      </c>
      <c r="AH21" s="40">
        <v>0</v>
      </c>
      <c r="AI21" s="40">
        <v>8</v>
      </c>
      <c r="AJ21" s="40">
        <v>3</v>
      </c>
      <c r="AK21" s="40">
        <v>5</v>
      </c>
      <c r="AL21" s="42" t="s">
        <v>495</v>
      </c>
      <c r="AM21" s="40">
        <v>91</v>
      </c>
      <c r="AN21" s="40">
        <v>78</v>
      </c>
      <c r="AO21" s="40">
        <v>13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30</v>
      </c>
      <c r="AY21" s="40">
        <v>0</v>
      </c>
      <c r="AZ21" s="40">
        <v>0</v>
      </c>
      <c r="BA21" s="40">
        <v>0</v>
      </c>
      <c r="BB21" s="40">
        <v>0</v>
      </c>
      <c r="BC21" s="40">
        <v>3</v>
      </c>
      <c r="BD21" s="40">
        <v>14</v>
      </c>
    </row>
    <row r="22" spans="1:56" s="6" customFormat="1" ht="15.75" customHeight="1">
      <c r="A22" s="42" t="s">
        <v>496</v>
      </c>
      <c r="B22" s="40">
        <v>1740</v>
      </c>
      <c r="C22" s="40">
        <v>794</v>
      </c>
      <c r="D22" s="40">
        <v>255</v>
      </c>
      <c r="E22" s="40">
        <v>67</v>
      </c>
      <c r="F22" s="40">
        <v>8</v>
      </c>
      <c r="G22" s="40">
        <v>0</v>
      </c>
      <c r="H22" s="40">
        <v>180</v>
      </c>
      <c r="I22" s="40">
        <v>0</v>
      </c>
      <c r="J22" s="40">
        <v>1560</v>
      </c>
      <c r="K22" s="40">
        <v>1345</v>
      </c>
      <c r="L22" s="40">
        <v>543</v>
      </c>
      <c r="M22" s="40">
        <v>32</v>
      </c>
      <c r="N22" s="40">
        <v>35</v>
      </c>
      <c r="O22" s="40">
        <v>15</v>
      </c>
      <c r="P22" s="40">
        <v>21</v>
      </c>
      <c r="Q22" s="40">
        <v>0</v>
      </c>
      <c r="R22" s="40">
        <v>12</v>
      </c>
      <c r="S22" s="40">
        <v>0</v>
      </c>
      <c r="T22" s="42" t="s">
        <v>496</v>
      </c>
      <c r="U22" s="40">
        <v>290</v>
      </c>
      <c r="V22" s="40">
        <v>85</v>
      </c>
      <c r="W22" s="40">
        <v>39</v>
      </c>
      <c r="X22" s="40">
        <v>14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2</v>
      </c>
      <c r="AE22" s="40">
        <v>800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2" t="s">
        <v>496</v>
      </c>
      <c r="AM22" s="40">
        <v>2</v>
      </c>
      <c r="AN22" s="40">
        <v>2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2</v>
      </c>
      <c r="AV22" s="40">
        <v>0</v>
      </c>
      <c r="AW22" s="40">
        <v>5</v>
      </c>
      <c r="AX22" s="40">
        <v>143</v>
      </c>
      <c r="AY22" s="40">
        <v>0</v>
      </c>
      <c r="AZ22" s="40">
        <v>0</v>
      </c>
      <c r="BA22" s="40">
        <v>0</v>
      </c>
      <c r="BB22" s="40">
        <v>0</v>
      </c>
      <c r="BC22" s="40">
        <v>4</v>
      </c>
      <c r="BD22" s="40">
        <v>57</v>
      </c>
    </row>
    <row r="23" spans="1:56" s="6" customFormat="1" ht="15.75" customHeight="1">
      <c r="A23" s="42" t="s">
        <v>497</v>
      </c>
      <c r="B23" s="40">
        <v>15440</v>
      </c>
      <c r="C23" s="40">
        <v>10322</v>
      </c>
      <c r="D23" s="40">
        <v>2083</v>
      </c>
      <c r="E23" s="40">
        <v>998</v>
      </c>
      <c r="F23" s="40">
        <v>42</v>
      </c>
      <c r="G23" s="40">
        <v>4</v>
      </c>
      <c r="H23" s="40">
        <v>1039</v>
      </c>
      <c r="I23" s="40">
        <v>0</v>
      </c>
      <c r="J23" s="40">
        <v>39558</v>
      </c>
      <c r="K23" s="40">
        <v>35905</v>
      </c>
      <c r="L23" s="40">
        <v>15124</v>
      </c>
      <c r="M23" s="40">
        <v>1907</v>
      </c>
      <c r="N23" s="40">
        <v>196</v>
      </c>
      <c r="O23" s="40">
        <v>1502</v>
      </c>
      <c r="P23" s="40">
        <v>763</v>
      </c>
      <c r="Q23" s="40">
        <v>8</v>
      </c>
      <c r="R23" s="40">
        <v>1004</v>
      </c>
      <c r="S23" s="40">
        <v>86</v>
      </c>
      <c r="T23" s="42" t="s">
        <v>497</v>
      </c>
      <c r="U23" s="40">
        <v>4672</v>
      </c>
      <c r="V23" s="40">
        <v>4088</v>
      </c>
      <c r="W23" s="40">
        <v>685</v>
      </c>
      <c r="X23" s="40">
        <v>204</v>
      </c>
      <c r="Y23" s="40">
        <v>0</v>
      </c>
      <c r="Z23" s="40">
        <v>0</v>
      </c>
      <c r="AA23" s="40">
        <v>5</v>
      </c>
      <c r="AB23" s="40">
        <v>0</v>
      </c>
      <c r="AC23" s="40">
        <v>0</v>
      </c>
      <c r="AD23" s="40">
        <v>146</v>
      </c>
      <c r="AE23" s="40">
        <v>20630</v>
      </c>
      <c r="AF23" s="40">
        <v>0</v>
      </c>
      <c r="AG23" s="40">
        <v>0</v>
      </c>
      <c r="AH23" s="40">
        <v>0</v>
      </c>
      <c r="AI23" s="40">
        <v>2</v>
      </c>
      <c r="AJ23" s="40">
        <v>0</v>
      </c>
      <c r="AK23" s="40">
        <v>2</v>
      </c>
      <c r="AL23" s="42" t="s">
        <v>497</v>
      </c>
      <c r="AM23" s="40">
        <v>1588</v>
      </c>
      <c r="AN23" s="40">
        <v>1588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5</v>
      </c>
      <c r="AU23" s="40">
        <v>17</v>
      </c>
      <c r="AV23" s="40">
        <v>0</v>
      </c>
      <c r="AW23" s="40">
        <v>19</v>
      </c>
      <c r="AX23" s="40">
        <v>1352</v>
      </c>
      <c r="AY23" s="40">
        <v>0</v>
      </c>
      <c r="AZ23" s="40">
        <v>0</v>
      </c>
      <c r="BA23" s="40">
        <v>0</v>
      </c>
      <c r="BB23" s="40">
        <v>0</v>
      </c>
      <c r="BC23" s="40">
        <v>285</v>
      </c>
      <c r="BD23" s="40">
        <v>385</v>
      </c>
    </row>
    <row r="24" spans="1:56" s="6" customFormat="1" ht="15.75" customHeight="1">
      <c r="A24" s="42" t="s">
        <v>498</v>
      </c>
      <c r="B24" s="40">
        <v>185</v>
      </c>
      <c r="C24" s="40">
        <v>78</v>
      </c>
      <c r="D24" s="40">
        <v>25</v>
      </c>
      <c r="E24" s="40">
        <v>8</v>
      </c>
      <c r="F24" s="40">
        <v>2</v>
      </c>
      <c r="G24" s="40">
        <v>0</v>
      </c>
      <c r="H24" s="40">
        <v>15</v>
      </c>
      <c r="I24" s="40">
        <v>0</v>
      </c>
      <c r="J24" s="40">
        <v>454</v>
      </c>
      <c r="K24" s="40">
        <v>418</v>
      </c>
      <c r="L24" s="40">
        <v>202</v>
      </c>
      <c r="M24" s="40">
        <v>20</v>
      </c>
      <c r="N24" s="40">
        <v>4</v>
      </c>
      <c r="O24" s="40">
        <v>30</v>
      </c>
      <c r="P24" s="40">
        <v>9</v>
      </c>
      <c r="Q24" s="40">
        <v>0</v>
      </c>
      <c r="R24" s="40">
        <v>14</v>
      </c>
      <c r="S24" s="40">
        <v>2</v>
      </c>
      <c r="T24" s="42" t="s">
        <v>498</v>
      </c>
      <c r="U24" s="40">
        <v>58</v>
      </c>
      <c r="V24" s="40">
        <v>43</v>
      </c>
      <c r="W24" s="40">
        <v>19</v>
      </c>
      <c r="X24" s="40">
        <v>1</v>
      </c>
      <c r="Y24" s="40">
        <v>0</v>
      </c>
      <c r="Z24" s="40">
        <v>0</v>
      </c>
      <c r="AA24" s="40">
        <v>1</v>
      </c>
      <c r="AB24" s="40">
        <v>0</v>
      </c>
      <c r="AC24" s="40">
        <v>0</v>
      </c>
      <c r="AD24" s="40">
        <v>4</v>
      </c>
      <c r="AE24" s="40">
        <v>211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2" t="s">
        <v>498</v>
      </c>
      <c r="AM24" s="40">
        <v>15</v>
      </c>
      <c r="AN24" s="40">
        <v>15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14</v>
      </c>
      <c r="AY24" s="40">
        <v>0</v>
      </c>
      <c r="AZ24" s="40">
        <v>0</v>
      </c>
      <c r="BA24" s="40">
        <v>0</v>
      </c>
      <c r="BB24" s="40">
        <v>0</v>
      </c>
      <c r="BC24" s="40">
        <v>1</v>
      </c>
      <c r="BD24" s="40">
        <v>6</v>
      </c>
    </row>
    <row r="25" spans="1:56" s="6" customFormat="1" ht="15.75" customHeight="1">
      <c r="A25" s="42" t="s">
        <v>499</v>
      </c>
      <c r="B25" s="40">
        <v>62</v>
      </c>
      <c r="C25" s="40">
        <v>23</v>
      </c>
      <c r="D25" s="40">
        <v>12</v>
      </c>
      <c r="E25" s="40">
        <v>3</v>
      </c>
      <c r="F25" s="40">
        <v>0</v>
      </c>
      <c r="G25" s="40">
        <v>0</v>
      </c>
      <c r="H25" s="40">
        <v>9</v>
      </c>
      <c r="I25" s="40">
        <v>0</v>
      </c>
      <c r="J25" s="40">
        <v>143</v>
      </c>
      <c r="K25" s="40">
        <v>133</v>
      </c>
      <c r="L25" s="40">
        <v>64</v>
      </c>
      <c r="M25" s="40">
        <v>7</v>
      </c>
      <c r="N25" s="40">
        <v>3</v>
      </c>
      <c r="O25" s="40">
        <v>8</v>
      </c>
      <c r="P25" s="40">
        <v>0</v>
      </c>
      <c r="Q25" s="40">
        <v>0</v>
      </c>
      <c r="R25" s="40">
        <v>1</v>
      </c>
      <c r="S25" s="40">
        <v>1</v>
      </c>
      <c r="T25" s="42" t="s">
        <v>499</v>
      </c>
      <c r="U25" s="40">
        <v>18</v>
      </c>
      <c r="V25" s="40">
        <v>17</v>
      </c>
      <c r="W25" s="40">
        <v>8</v>
      </c>
      <c r="X25" s="40">
        <v>1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69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2" t="s">
        <v>499</v>
      </c>
      <c r="AM25" s="40">
        <v>5</v>
      </c>
      <c r="AN25" s="40">
        <v>5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5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</row>
    <row r="26" spans="1:56" s="6" customFormat="1" ht="15.75" customHeight="1">
      <c r="A26" s="42" t="s">
        <v>500</v>
      </c>
      <c r="B26" s="40">
        <v>14076</v>
      </c>
      <c r="C26" s="40">
        <v>7051</v>
      </c>
      <c r="D26" s="40">
        <v>1563</v>
      </c>
      <c r="E26" s="40">
        <v>707</v>
      </c>
      <c r="F26" s="40">
        <v>35</v>
      </c>
      <c r="G26" s="40">
        <v>2</v>
      </c>
      <c r="H26" s="40">
        <v>818</v>
      </c>
      <c r="I26" s="40">
        <v>1</v>
      </c>
      <c r="J26" s="40">
        <v>45287</v>
      </c>
      <c r="K26" s="40">
        <v>40483</v>
      </c>
      <c r="L26" s="40">
        <v>17224</v>
      </c>
      <c r="M26" s="40">
        <v>3000</v>
      </c>
      <c r="N26" s="40">
        <v>204</v>
      </c>
      <c r="O26" s="40">
        <v>1254</v>
      </c>
      <c r="P26" s="40">
        <v>794</v>
      </c>
      <c r="Q26" s="40">
        <v>9</v>
      </c>
      <c r="R26" s="40">
        <v>916</v>
      </c>
      <c r="S26" s="40">
        <v>101</v>
      </c>
      <c r="T26" s="42" t="s">
        <v>500</v>
      </c>
      <c r="U26" s="40">
        <v>4844</v>
      </c>
      <c r="V26" s="40">
        <v>4315</v>
      </c>
      <c r="W26" s="40">
        <v>860</v>
      </c>
      <c r="X26" s="40">
        <v>890</v>
      </c>
      <c r="Y26" s="40">
        <v>0</v>
      </c>
      <c r="Z26" s="40">
        <v>0</v>
      </c>
      <c r="AA26" s="40">
        <v>6</v>
      </c>
      <c r="AB26" s="40">
        <v>0</v>
      </c>
      <c r="AC26" s="40">
        <v>0</v>
      </c>
      <c r="AD26" s="40">
        <v>138</v>
      </c>
      <c r="AE26" s="40">
        <v>23115</v>
      </c>
      <c r="AF26" s="40">
        <v>0</v>
      </c>
      <c r="AG26" s="40">
        <v>0</v>
      </c>
      <c r="AH26" s="40">
        <v>0</v>
      </c>
      <c r="AI26" s="40">
        <v>34</v>
      </c>
      <c r="AJ26" s="40">
        <v>1</v>
      </c>
      <c r="AK26" s="40">
        <v>33</v>
      </c>
      <c r="AL26" s="42" t="s">
        <v>500</v>
      </c>
      <c r="AM26" s="40">
        <v>1353</v>
      </c>
      <c r="AN26" s="40">
        <v>1352</v>
      </c>
      <c r="AO26" s="40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9</v>
      </c>
      <c r="AU26" s="40">
        <v>171</v>
      </c>
      <c r="AV26" s="40">
        <v>0</v>
      </c>
      <c r="AW26" s="40">
        <v>22</v>
      </c>
      <c r="AX26" s="40">
        <v>1098</v>
      </c>
      <c r="AY26" s="40">
        <v>0</v>
      </c>
      <c r="AZ26" s="40">
        <v>0</v>
      </c>
      <c r="BA26" s="40">
        <v>0</v>
      </c>
      <c r="BB26" s="40">
        <v>0</v>
      </c>
      <c r="BC26" s="40">
        <v>1030</v>
      </c>
      <c r="BD26" s="40">
        <v>1087</v>
      </c>
    </row>
    <row r="27" spans="1:56" s="6" customFormat="1" ht="15.75" customHeight="1">
      <c r="A27" s="42" t="s">
        <v>501</v>
      </c>
      <c r="B27" s="40">
        <v>1032</v>
      </c>
      <c r="C27" s="40">
        <v>914</v>
      </c>
      <c r="D27" s="40">
        <v>149</v>
      </c>
      <c r="E27" s="40">
        <v>74</v>
      </c>
      <c r="F27" s="40">
        <v>0</v>
      </c>
      <c r="G27" s="40">
        <v>1</v>
      </c>
      <c r="H27" s="40">
        <v>74</v>
      </c>
      <c r="I27" s="40">
        <v>0</v>
      </c>
      <c r="J27" s="40">
        <v>3232</v>
      </c>
      <c r="K27" s="40">
        <v>2968</v>
      </c>
      <c r="L27" s="40">
        <v>1407</v>
      </c>
      <c r="M27" s="40">
        <v>298</v>
      </c>
      <c r="N27" s="40">
        <v>23</v>
      </c>
      <c r="O27" s="40">
        <v>237</v>
      </c>
      <c r="P27" s="40">
        <v>90</v>
      </c>
      <c r="Q27" s="40">
        <v>0</v>
      </c>
      <c r="R27" s="40">
        <v>54</v>
      </c>
      <c r="S27" s="40">
        <v>6</v>
      </c>
      <c r="T27" s="42" t="s">
        <v>501</v>
      </c>
      <c r="U27" s="40">
        <v>269</v>
      </c>
      <c r="V27" s="40">
        <v>291</v>
      </c>
      <c r="W27" s="40">
        <v>94</v>
      </c>
      <c r="X27" s="40">
        <v>45</v>
      </c>
      <c r="Y27" s="40">
        <v>0</v>
      </c>
      <c r="Z27" s="40">
        <v>0</v>
      </c>
      <c r="AA27" s="40">
        <v>2</v>
      </c>
      <c r="AB27" s="40">
        <v>0</v>
      </c>
      <c r="AC27" s="40">
        <v>0</v>
      </c>
      <c r="AD27" s="40">
        <v>128</v>
      </c>
      <c r="AE27" s="40">
        <v>1431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2" t="s">
        <v>501</v>
      </c>
      <c r="AM27" s="40">
        <v>55</v>
      </c>
      <c r="AN27" s="40">
        <v>55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4</v>
      </c>
      <c r="AV27" s="40">
        <v>0</v>
      </c>
      <c r="AW27" s="40">
        <v>3</v>
      </c>
      <c r="AX27" s="40">
        <v>127</v>
      </c>
      <c r="AY27" s="40">
        <v>0</v>
      </c>
      <c r="AZ27" s="40">
        <v>0</v>
      </c>
      <c r="BA27" s="40">
        <v>0</v>
      </c>
      <c r="BB27" s="40">
        <v>0</v>
      </c>
      <c r="BC27" s="40">
        <v>33</v>
      </c>
      <c r="BD27" s="40">
        <v>42</v>
      </c>
    </row>
    <row r="28" spans="1:56" s="6" customFormat="1" ht="15.75" customHeight="1">
      <c r="A28" s="42" t="s">
        <v>502</v>
      </c>
      <c r="B28" s="40">
        <v>98</v>
      </c>
      <c r="C28" s="40">
        <v>65</v>
      </c>
      <c r="D28" s="40">
        <v>31</v>
      </c>
      <c r="E28" s="40">
        <v>8</v>
      </c>
      <c r="F28" s="40">
        <v>0</v>
      </c>
      <c r="G28" s="40">
        <v>0</v>
      </c>
      <c r="H28" s="40">
        <v>23</v>
      </c>
      <c r="I28" s="40">
        <v>0</v>
      </c>
      <c r="J28" s="40">
        <v>432</v>
      </c>
      <c r="K28" s="40">
        <v>406</v>
      </c>
      <c r="L28" s="40">
        <v>82</v>
      </c>
      <c r="M28" s="40">
        <v>9</v>
      </c>
      <c r="N28" s="40">
        <v>3</v>
      </c>
      <c r="O28" s="40">
        <v>7</v>
      </c>
      <c r="P28" s="40">
        <v>3</v>
      </c>
      <c r="Q28" s="40">
        <v>0</v>
      </c>
      <c r="R28" s="40">
        <v>7</v>
      </c>
      <c r="S28" s="40">
        <v>0</v>
      </c>
      <c r="T28" s="42" t="s">
        <v>502</v>
      </c>
      <c r="U28" s="40">
        <v>25</v>
      </c>
      <c r="V28" s="40">
        <v>16</v>
      </c>
      <c r="W28" s="40">
        <v>9</v>
      </c>
      <c r="X28" s="40">
        <v>3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9</v>
      </c>
      <c r="AE28" s="40">
        <v>315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2" t="s">
        <v>502</v>
      </c>
      <c r="AM28" s="40">
        <v>4</v>
      </c>
      <c r="AN28" s="40">
        <v>4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20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</row>
    <row r="29" spans="1:56" s="6" customFormat="1" ht="15.75" customHeight="1">
      <c r="A29" s="42" t="s">
        <v>503</v>
      </c>
      <c r="B29" s="40">
        <v>8311</v>
      </c>
      <c r="C29" s="40">
        <v>2097</v>
      </c>
      <c r="D29" s="40">
        <v>109</v>
      </c>
      <c r="E29" s="40">
        <v>38</v>
      </c>
      <c r="F29" s="40">
        <v>3</v>
      </c>
      <c r="G29" s="40">
        <v>1</v>
      </c>
      <c r="H29" s="40">
        <v>66</v>
      </c>
      <c r="I29" s="40">
        <v>1</v>
      </c>
      <c r="J29" s="40">
        <v>7693</v>
      </c>
      <c r="K29" s="40">
        <v>6275</v>
      </c>
      <c r="L29" s="40">
        <v>2663</v>
      </c>
      <c r="M29" s="40">
        <v>720</v>
      </c>
      <c r="N29" s="40">
        <v>160</v>
      </c>
      <c r="O29" s="40">
        <v>234</v>
      </c>
      <c r="P29" s="40">
        <v>60</v>
      </c>
      <c r="Q29" s="40">
        <v>0</v>
      </c>
      <c r="R29" s="40">
        <v>67</v>
      </c>
      <c r="S29" s="40">
        <v>153</v>
      </c>
      <c r="T29" s="42" t="s">
        <v>503</v>
      </c>
      <c r="U29" s="40">
        <v>202</v>
      </c>
      <c r="V29" s="40">
        <v>284</v>
      </c>
      <c r="W29" s="40">
        <v>297</v>
      </c>
      <c r="X29" s="40">
        <v>451</v>
      </c>
      <c r="Y29" s="40">
        <v>18</v>
      </c>
      <c r="Z29" s="40">
        <v>1826</v>
      </c>
      <c r="AA29" s="40">
        <v>841</v>
      </c>
      <c r="AB29" s="40">
        <v>115</v>
      </c>
      <c r="AC29" s="40">
        <v>550</v>
      </c>
      <c r="AD29" s="40">
        <v>254</v>
      </c>
      <c r="AE29" s="40">
        <v>8</v>
      </c>
      <c r="AF29" s="40">
        <v>0</v>
      </c>
      <c r="AG29" s="40">
        <v>0</v>
      </c>
      <c r="AH29" s="40">
        <v>0</v>
      </c>
      <c r="AI29" s="40">
        <v>1170</v>
      </c>
      <c r="AJ29" s="40">
        <v>1066</v>
      </c>
      <c r="AK29" s="40">
        <v>104</v>
      </c>
      <c r="AL29" s="42" t="s">
        <v>503</v>
      </c>
      <c r="AM29" s="40">
        <v>53</v>
      </c>
      <c r="AN29" s="40">
        <v>9</v>
      </c>
      <c r="AO29" s="40">
        <v>44</v>
      </c>
      <c r="AP29" s="40">
        <v>0</v>
      </c>
      <c r="AQ29" s="40">
        <v>0</v>
      </c>
      <c r="AR29" s="40">
        <v>0</v>
      </c>
      <c r="AS29" s="40">
        <v>0</v>
      </c>
      <c r="AT29" s="40">
        <v>22</v>
      </c>
      <c r="AU29" s="40">
        <v>17</v>
      </c>
      <c r="AV29" s="40">
        <v>1</v>
      </c>
      <c r="AW29" s="40">
        <v>0</v>
      </c>
      <c r="AX29" s="40">
        <v>4</v>
      </c>
      <c r="AY29" s="40">
        <v>0</v>
      </c>
      <c r="AZ29" s="40">
        <v>0</v>
      </c>
      <c r="BA29" s="40">
        <v>0</v>
      </c>
      <c r="BB29" s="40">
        <v>0</v>
      </c>
      <c r="BC29" s="40">
        <v>16</v>
      </c>
      <c r="BD29" s="40">
        <v>135</v>
      </c>
    </row>
    <row r="30" spans="1:56" s="6" customFormat="1" ht="15.75" customHeight="1">
      <c r="A30" s="42" t="s">
        <v>504</v>
      </c>
      <c r="B30" s="40">
        <v>12097</v>
      </c>
      <c r="C30" s="40">
        <v>4994</v>
      </c>
      <c r="D30" s="40">
        <v>932</v>
      </c>
      <c r="E30" s="40">
        <v>354</v>
      </c>
      <c r="F30" s="40">
        <v>13</v>
      </c>
      <c r="G30" s="40">
        <v>5</v>
      </c>
      <c r="H30" s="40">
        <v>558</v>
      </c>
      <c r="I30" s="40">
        <v>2</v>
      </c>
      <c r="J30" s="40">
        <v>31151</v>
      </c>
      <c r="K30" s="40">
        <v>27205</v>
      </c>
      <c r="L30" s="40">
        <v>14880</v>
      </c>
      <c r="M30" s="40">
        <v>1899</v>
      </c>
      <c r="N30" s="40">
        <v>1620</v>
      </c>
      <c r="O30" s="40">
        <v>1637</v>
      </c>
      <c r="P30" s="40">
        <v>712</v>
      </c>
      <c r="Q30" s="40">
        <v>8</v>
      </c>
      <c r="R30" s="40">
        <v>991</v>
      </c>
      <c r="S30" s="40">
        <v>519</v>
      </c>
      <c r="T30" s="42" t="s">
        <v>504</v>
      </c>
      <c r="U30" s="40">
        <v>2675</v>
      </c>
      <c r="V30" s="40">
        <v>3226</v>
      </c>
      <c r="W30" s="40">
        <v>673</v>
      </c>
      <c r="X30" s="40">
        <v>778</v>
      </c>
      <c r="Y30" s="40">
        <v>48</v>
      </c>
      <c r="Z30" s="40">
        <v>1304</v>
      </c>
      <c r="AA30" s="40">
        <v>691</v>
      </c>
      <c r="AB30" s="40">
        <v>79</v>
      </c>
      <c r="AC30" s="40">
        <v>357</v>
      </c>
      <c r="AD30" s="40">
        <v>224</v>
      </c>
      <c r="AE30" s="40">
        <v>9622</v>
      </c>
      <c r="AF30" s="40">
        <v>0</v>
      </c>
      <c r="AG30" s="40">
        <v>0</v>
      </c>
      <c r="AH30" s="40">
        <v>0</v>
      </c>
      <c r="AI30" s="40">
        <v>928</v>
      </c>
      <c r="AJ30" s="40">
        <v>831</v>
      </c>
      <c r="AK30" s="40">
        <v>97</v>
      </c>
      <c r="AL30" s="42" t="s">
        <v>504</v>
      </c>
      <c r="AM30" s="40">
        <v>715</v>
      </c>
      <c r="AN30" s="40">
        <v>523</v>
      </c>
      <c r="AO30" s="40">
        <v>192</v>
      </c>
      <c r="AP30" s="40">
        <v>0</v>
      </c>
      <c r="AQ30" s="40">
        <v>0</v>
      </c>
      <c r="AR30" s="40">
        <v>0</v>
      </c>
      <c r="AS30" s="40">
        <v>0</v>
      </c>
      <c r="AT30" s="40">
        <v>28</v>
      </c>
      <c r="AU30" s="40">
        <v>106</v>
      </c>
      <c r="AV30" s="40">
        <v>15</v>
      </c>
      <c r="AW30" s="40">
        <v>6</v>
      </c>
      <c r="AX30" s="40">
        <v>471</v>
      </c>
      <c r="AY30" s="40">
        <v>0</v>
      </c>
      <c r="AZ30" s="40">
        <v>0</v>
      </c>
      <c r="BA30" s="40">
        <v>0</v>
      </c>
      <c r="BB30" s="40">
        <v>0</v>
      </c>
      <c r="BC30" s="40">
        <v>467</v>
      </c>
      <c r="BD30" s="40">
        <v>1210</v>
      </c>
    </row>
    <row r="31" spans="1:56" s="6" customFormat="1" ht="15.75" customHeight="1">
      <c r="A31" s="42" t="s">
        <v>531</v>
      </c>
      <c r="B31" s="40">
        <v>167</v>
      </c>
      <c r="C31" s="40">
        <v>99</v>
      </c>
      <c r="D31" s="40">
        <v>7</v>
      </c>
      <c r="E31" s="40">
        <v>7</v>
      </c>
      <c r="F31" s="40">
        <v>0</v>
      </c>
      <c r="G31" s="40">
        <v>0</v>
      </c>
      <c r="H31" s="40">
        <v>0</v>
      </c>
      <c r="I31" s="40">
        <v>0</v>
      </c>
      <c r="J31" s="40">
        <v>596</v>
      </c>
      <c r="K31" s="40">
        <v>467</v>
      </c>
      <c r="L31" s="40">
        <v>264</v>
      </c>
      <c r="M31" s="40">
        <v>66</v>
      </c>
      <c r="N31" s="40">
        <v>9</v>
      </c>
      <c r="O31" s="40">
        <v>30</v>
      </c>
      <c r="P31" s="40">
        <v>11</v>
      </c>
      <c r="Q31" s="40">
        <v>0</v>
      </c>
      <c r="R31" s="40">
        <v>4</v>
      </c>
      <c r="S31" s="40">
        <v>7</v>
      </c>
      <c r="T31" s="42" t="s">
        <v>531</v>
      </c>
      <c r="U31" s="40">
        <v>17</v>
      </c>
      <c r="V31" s="40">
        <v>39</v>
      </c>
      <c r="W31" s="40">
        <v>7</v>
      </c>
      <c r="X31" s="40">
        <v>72</v>
      </c>
      <c r="Y31" s="40">
        <v>2</v>
      </c>
      <c r="Z31" s="40">
        <v>2</v>
      </c>
      <c r="AA31" s="40">
        <v>0</v>
      </c>
      <c r="AB31" s="40">
        <v>0</v>
      </c>
      <c r="AC31" s="40">
        <v>0</v>
      </c>
      <c r="AD31" s="40">
        <v>9</v>
      </c>
      <c r="AE31" s="40">
        <v>190</v>
      </c>
      <c r="AF31" s="40">
        <v>0</v>
      </c>
      <c r="AG31" s="40">
        <v>0</v>
      </c>
      <c r="AH31" s="40">
        <v>0</v>
      </c>
      <c r="AI31" s="40">
        <v>17</v>
      </c>
      <c r="AJ31" s="40">
        <v>0</v>
      </c>
      <c r="AK31" s="40">
        <v>17</v>
      </c>
      <c r="AL31" s="42" t="s">
        <v>531</v>
      </c>
      <c r="AM31" s="40">
        <v>12</v>
      </c>
      <c r="AN31" s="40">
        <v>12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19</v>
      </c>
      <c r="AV31" s="40">
        <v>0</v>
      </c>
      <c r="AW31" s="40">
        <v>0</v>
      </c>
      <c r="AX31" s="40">
        <v>5</v>
      </c>
      <c r="AY31" s="40">
        <v>0</v>
      </c>
      <c r="AZ31" s="40">
        <v>0</v>
      </c>
      <c r="BA31" s="40">
        <v>0</v>
      </c>
      <c r="BB31" s="40">
        <v>0</v>
      </c>
      <c r="BC31" s="40">
        <v>34</v>
      </c>
      <c r="BD31" s="40">
        <v>42</v>
      </c>
    </row>
    <row r="32" spans="1:56" s="6" customFormat="1" ht="15.75" customHeight="1">
      <c r="A32" s="42" t="s">
        <v>505</v>
      </c>
      <c r="B32" s="40">
        <v>923</v>
      </c>
      <c r="C32" s="40">
        <v>331</v>
      </c>
      <c r="D32" s="40">
        <v>28</v>
      </c>
      <c r="E32" s="40">
        <v>11</v>
      </c>
      <c r="F32" s="40">
        <v>1</v>
      </c>
      <c r="G32" s="40">
        <v>0</v>
      </c>
      <c r="H32" s="40">
        <v>16</v>
      </c>
      <c r="I32" s="40">
        <v>0</v>
      </c>
      <c r="J32" s="40">
        <v>1272</v>
      </c>
      <c r="K32" s="40">
        <v>1088</v>
      </c>
      <c r="L32" s="40">
        <v>914</v>
      </c>
      <c r="M32" s="40">
        <v>202</v>
      </c>
      <c r="N32" s="40">
        <v>97</v>
      </c>
      <c r="O32" s="40">
        <v>139</v>
      </c>
      <c r="P32" s="40">
        <v>56</v>
      </c>
      <c r="Q32" s="40">
        <v>3</v>
      </c>
      <c r="R32" s="40">
        <v>44</v>
      </c>
      <c r="S32" s="40">
        <v>46</v>
      </c>
      <c r="T32" s="42" t="s">
        <v>505</v>
      </c>
      <c r="U32" s="40">
        <v>81</v>
      </c>
      <c r="V32" s="40">
        <v>155</v>
      </c>
      <c r="W32" s="40">
        <v>40</v>
      </c>
      <c r="X32" s="40">
        <v>36</v>
      </c>
      <c r="Y32" s="40">
        <v>3</v>
      </c>
      <c r="Z32" s="40">
        <v>25</v>
      </c>
      <c r="AA32" s="40">
        <v>23</v>
      </c>
      <c r="AB32" s="40">
        <v>0</v>
      </c>
      <c r="AC32" s="40">
        <v>13</v>
      </c>
      <c r="AD32" s="40">
        <v>68</v>
      </c>
      <c r="AE32" s="40">
        <v>42</v>
      </c>
      <c r="AF32" s="40">
        <v>0</v>
      </c>
      <c r="AG32" s="40">
        <v>0</v>
      </c>
      <c r="AH32" s="40">
        <v>0</v>
      </c>
      <c r="AI32" s="40">
        <v>29</v>
      </c>
      <c r="AJ32" s="40">
        <v>27</v>
      </c>
      <c r="AK32" s="40">
        <v>2</v>
      </c>
      <c r="AL32" s="42" t="s">
        <v>505</v>
      </c>
      <c r="AM32" s="40">
        <v>75</v>
      </c>
      <c r="AN32" s="40">
        <v>68</v>
      </c>
      <c r="AO32" s="40">
        <v>7</v>
      </c>
      <c r="AP32" s="40">
        <v>0</v>
      </c>
      <c r="AQ32" s="40">
        <v>0</v>
      </c>
      <c r="AR32" s="40">
        <v>0</v>
      </c>
      <c r="AS32" s="40">
        <v>0</v>
      </c>
      <c r="AT32" s="40">
        <v>6</v>
      </c>
      <c r="AU32" s="40">
        <v>4</v>
      </c>
      <c r="AV32" s="40">
        <v>2</v>
      </c>
      <c r="AW32" s="40">
        <v>1</v>
      </c>
      <c r="AX32" s="40">
        <v>15</v>
      </c>
      <c r="AY32" s="40">
        <v>0</v>
      </c>
      <c r="AZ32" s="40">
        <v>0</v>
      </c>
      <c r="BA32" s="40">
        <v>0</v>
      </c>
      <c r="BB32" s="40">
        <v>0</v>
      </c>
      <c r="BC32" s="40">
        <v>9</v>
      </c>
      <c r="BD32" s="40">
        <v>43</v>
      </c>
    </row>
    <row r="33" spans="1:56" s="6" customFormat="1" ht="15.75" customHeight="1">
      <c r="A33" s="42" t="s">
        <v>506</v>
      </c>
      <c r="B33" s="40">
        <v>217</v>
      </c>
      <c r="C33" s="40">
        <v>79</v>
      </c>
      <c r="D33" s="40">
        <v>1</v>
      </c>
      <c r="E33" s="40">
        <v>0</v>
      </c>
      <c r="F33" s="40">
        <v>0</v>
      </c>
      <c r="G33" s="40">
        <v>0</v>
      </c>
      <c r="H33" s="40">
        <v>1</v>
      </c>
      <c r="I33" s="40">
        <v>0</v>
      </c>
      <c r="J33" s="40">
        <v>75</v>
      </c>
      <c r="K33" s="40">
        <v>65</v>
      </c>
      <c r="L33" s="40">
        <v>64</v>
      </c>
      <c r="M33" s="40">
        <v>5</v>
      </c>
      <c r="N33" s="40">
        <v>15</v>
      </c>
      <c r="O33" s="40">
        <v>16</v>
      </c>
      <c r="P33" s="40">
        <v>4</v>
      </c>
      <c r="Q33" s="40">
        <v>0</v>
      </c>
      <c r="R33" s="40">
        <v>3</v>
      </c>
      <c r="S33" s="40">
        <v>0</v>
      </c>
      <c r="T33" s="42" t="s">
        <v>506</v>
      </c>
      <c r="U33" s="40">
        <v>2</v>
      </c>
      <c r="V33" s="40">
        <v>14</v>
      </c>
      <c r="W33" s="40">
        <v>2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1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2" t="s">
        <v>506</v>
      </c>
      <c r="AM33" s="40">
        <v>4</v>
      </c>
      <c r="AN33" s="40">
        <v>4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2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1</v>
      </c>
      <c r="BD33" s="40">
        <v>3</v>
      </c>
    </row>
    <row r="34" spans="1:56" s="6" customFormat="1" ht="15.75" customHeight="1">
      <c r="A34" s="42" t="s">
        <v>507</v>
      </c>
      <c r="B34" s="40">
        <v>2484</v>
      </c>
      <c r="C34" s="40">
        <v>1979</v>
      </c>
      <c r="D34" s="40">
        <v>84</v>
      </c>
      <c r="E34" s="40">
        <v>53</v>
      </c>
      <c r="F34" s="40">
        <v>2</v>
      </c>
      <c r="G34" s="40">
        <v>2</v>
      </c>
      <c r="H34" s="40">
        <v>27</v>
      </c>
      <c r="I34" s="40">
        <v>0</v>
      </c>
      <c r="J34" s="40">
        <v>1690</v>
      </c>
      <c r="K34" s="40">
        <v>1079</v>
      </c>
      <c r="L34" s="40">
        <v>896</v>
      </c>
      <c r="M34" s="40">
        <v>105</v>
      </c>
      <c r="N34" s="40">
        <v>28</v>
      </c>
      <c r="O34" s="40">
        <v>482</v>
      </c>
      <c r="P34" s="40">
        <v>7</v>
      </c>
      <c r="Q34" s="40">
        <v>0</v>
      </c>
      <c r="R34" s="40">
        <v>80</v>
      </c>
      <c r="S34" s="40">
        <v>11</v>
      </c>
      <c r="T34" s="42" t="s">
        <v>507</v>
      </c>
      <c r="U34" s="40">
        <v>52</v>
      </c>
      <c r="V34" s="40">
        <v>87</v>
      </c>
      <c r="W34" s="40">
        <v>34</v>
      </c>
      <c r="X34" s="40">
        <v>4</v>
      </c>
      <c r="Y34" s="40">
        <v>38</v>
      </c>
      <c r="Z34" s="40">
        <v>8</v>
      </c>
      <c r="AA34" s="40">
        <v>3</v>
      </c>
      <c r="AB34" s="40">
        <v>0</v>
      </c>
      <c r="AC34" s="40">
        <v>4</v>
      </c>
      <c r="AD34" s="40">
        <v>4</v>
      </c>
      <c r="AE34" s="40">
        <v>126</v>
      </c>
      <c r="AF34" s="40">
        <v>0</v>
      </c>
      <c r="AG34" s="40">
        <v>0</v>
      </c>
      <c r="AH34" s="40">
        <v>0</v>
      </c>
      <c r="AI34" s="40">
        <v>6</v>
      </c>
      <c r="AJ34" s="40">
        <v>4</v>
      </c>
      <c r="AK34" s="40">
        <v>2</v>
      </c>
      <c r="AL34" s="42" t="s">
        <v>507</v>
      </c>
      <c r="AM34" s="40">
        <v>506</v>
      </c>
      <c r="AN34" s="40">
        <v>447</v>
      </c>
      <c r="AO34" s="40">
        <v>59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12</v>
      </c>
      <c r="AV34" s="40">
        <v>7</v>
      </c>
      <c r="AW34" s="40">
        <v>0</v>
      </c>
      <c r="AX34" s="40">
        <v>21</v>
      </c>
      <c r="AY34" s="40">
        <v>1</v>
      </c>
      <c r="AZ34" s="40">
        <v>0</v>
      </c>
      <c r="BA34" s="40">
        <v>0</v>
      </c>
      <c r="BB34" s="40">
        <v>0</v>
      </c>
      <c r="BC34" s="40">
        <v>12</v>
      </c>
      <c r="BD34" s="40">
        <v>46</v>
      </c>
    </row>
    <row r="35" spans="1:56" s="6" customFormat="1" ht="15.75" customHeight="1">
      <c r="A35" s="42" t="s">
        <v>508</v>
      </c>
      <c r="B35" s="40">
        <v>337</v>
      </c>
      <c r="C35" s="40">
        <v>206</v>
      </c>
      <c r="D35" s="40">
        <v>15</v>
      </c>
      <c r="E35" s="40">
        <v>6</v>
      </c>
      <c r="F35" s="40">
        <v>0</v>
      </c>
      <c r="G35" s="40">
        <v>0</v>
      </c>
      <c r="H35" s="40">
        <v>9</v>
      </c>
      <c r="I35" s="40">
        <v>0</v>
      </c>
      <c r="J35" s="40">
        <v>334</v>
      </c>
      <c r="K35" s="40">
        <v>308</v>
      </c>
      <c r="L35" s="40">
        <v>226</v>
      </c>
      <c r="M35" s="40">
        <v>32</v>
      </c>
      <c r="N35" s="40">
        <v>15</v>
      </c>
      <c r="O35" s="40">
        <v>33</v>
      </c>
      <c r="P35" s="40">
        <v>6</v>
      </c>
      <c r="Q35" s="40">
        <v>0</v>
      </c>
      <c r="R35" s="40">
        <v>15</v>
      </c>
      <c r="S35" s="40">
        <v>20</v>
      </c>
      <c r="T35" s="42" t="s">
        <v>508</v>
      </c>
      <c r="U35" s="40">
        <v>31</v>
      </c>
      <c r="V35" s="40">
        <v>63</v>
      </c>
      <c r="W35" s="40">
        <v>3</v>
      </c>
      <c r="X35" s="40">
        <v>2</v>
      </c>
      <c r="Y35" s="40">
        <v>74</v>
      </c>
      <c r="Z35" s="40">
        <v>1</v>
      </c>
      <c r="AA35" s="40">
        <v>7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7</v>
      </c>
      <c r="AJ35" s="40">
        <v>2</v>
      </c>
      <c r="AK35" s="40">
        <v>5</v>
      </c>
      <c r="AL35" s="42" t="s">
        <v>508</v>
      </c>
      <c r="AM35" s="40">
        <v>5</v>
      </c>
      <c r="AN35" s="40">
        <v>0</v>
      </c>
      <c r="AO35" s="40">
        <v>5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9</v>
      </c>
    </row>
    <row r="36" spans="1:56" s="6" customFormat="1" ht="15.75" customHeight="1">
      <c r="A36" s="42" t="s">
        <v>509</v>
      </c>
      <c r="B36" s="40">
        <v>477</v>
      </c>
      <c r="C36" s="40">
        <v>144</v>
      </c>
      <c r="D36" s="40">
        <v>9</v>
      </c>
      <c r="E36" s="40">
        <v>9</v>
      </c>
      <c r="F36" s="40">
        <v>0</v>
      </c>
      <c r="G36" s="40">
        <v>0</v>
      </c>
      <c r="H36" s="40">
        <v>0</v>
      </c>
      <c r="I36" s="40">
        <v>0</v>
      </c>
      <c r="J36" s="40">
        <v>139</v>
      </c>
      <c r="K36" s="40">
        <v>101</v>
      </c>
      <c r="L36" s="40">
        <v>98</v>
      </c>
      <c r="M36" s="40">
        <v>8</v>
      </c>
      <c r="N36" s="40">
        <v>20</v>
      </c>
      <c r="O36" s="40">
        <v>31</v>
      </c>
      <c r="P36" s="40">
        <v>3</v>
      </c>
      <c r="Q36" s="40">
        <v>0</v>
      </c>
      <c r="R36" s="40">
        <v>5</v>
      </c>
      <c r="S36" s="40">
        <v>3</v>
      </c>
      <c r="T36" s="42" t="s">
        <v>509</v>
      </c>
      <c r="U36" s="40">
        <v>1</v>
      </c>
      <c r="V36" s="40">
        <v>18</v>
      </c>
      <c r="W36" s="40">
        <v>1</v>
      </c>
      <c r="X36" s="40">
        <v>1</v>
      </c>
      <c r="Y36" s="40">
        <v>1</v>
      </c>
      <c r="Z36" s="40">
        <v>0</v>
      </c>
      <c r="AA36" s="40">
        <v>2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3</v>
      </c>
      <c r="AJ36" s="40">
        <v>2</v>
      </c>
      <c r="AK36" s="40">
        <v>1</v>
      </c>
      <c r="AL36" s="42" t="s">
        <v>509</v>
      </c>
      <c r="AM36" s="40">
        <v>32</v>
      </c>
      <c r="AN36" s="40">
        <v>9</v>
      </c>
      <c r="AO36" s="40">
        <v>23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2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1</v>
      </c>
    </row>
    <row r="37" spans="1:56" s="6" customFormat="1" ht="15.75" customHeight="1">
      <c r="A37" s="43" t="s">
        <v>510</v>
      </c>
      <c r="B37" s="40">
        <v>20</v>
      </c>
      <c r="C37" s="40">
        <v>12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1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3" t="s">
        <v>510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3" t="s">
        <v>510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1</v>
      </c>
    </row>
    <row r="38" spans="1:56" s="6" customFormat="1" ht="15.75" customHeight="1" thickBot="1">
      <c r="A38" s="43" t="s">
        <v>511</v>
      </c>
      <c r="B38" s="40">
        <v>1880</v>
      </c>
      <c r="C38" s="40">
        <v>2573</v>
      </c>
      <c r="D38" s="40">
        <v>184</v>
      </c>
      <c r="E38" s="40">
        <v>103</v>
      </c>
      <c r="F38" s="40">
        <v>4</v>
      </c>
      <c r="G38" s="40">
        <v>1</v>
      </c>
      <c r="H38" s="40">
        <v>76</v>
      </c>
      <c r="I38" s="40">
        <v>0</v>
      </c>
      <c r="J38" s="40">
        <v>3108</v>
      </c>
      <c r="K38" s="40">
        <v>2645</v>
      </c>
      <c r="L38" s="40">
        <v>1175</v>
      </c>
      <c r="M38" s="40">
        <v>122</v>
      </c>
      <c r="N38" s="40">
        <v>14</v>
      </c>
      <c r="O38" s="40">
        <v>178</v>
      </c>
      <c r="P38" s="40">
        <v>65</v>
      </c>
      <c r="Q38" s="40">
        <v>0</v>
      </c>
      <c r="R38" s="40">
        <v>99</v>
      </c>
      <c r="S38" s="40">
        <v>13</v>
      </c>
      <c r="T38" s="43" t="s">
        <v>511</v>
      </c>
      <c r="U38" s="40">
        <v>329</v>
      </c>
      <c r="V38" s="40">
        <v>285</v>
      </c>
      <c r="W38" s="40">
        <v>33</v>
      </c>
      <c r="X38" s="40">
        <v>37</v>
      </c>
      <c r="Y38" s="40">
        <v>0</v>
      </c>
      <c r="Z38" s="40">
        <v>3</v>
      </c>
      <c r="AA38" s="40">
        <v>0</v>
      </c>
      <c r="AB38" s="40">
        <v>0</v>
      </c>
      <c r="AC38" s="40">
        <v>0</v>
      </c>
      <c r="AD38" s="40">
        <v>7</v>
      </c>
      <c r="AE38" s="40">
        <v>1460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3" t="s">
        <v>511</v>
      </c>
      <c r="AM38" s="40">
        <v>355</v>
      </c>
      <c r="AN38" s="40">
        <v>345</v>
      </c>
      <c r="AO38" s="40">
        <v>10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6</v>
      </c>
      <c r="AW38" s="40">
        <v>1</v>
      </c>
      <c r="AX38" s="40">
        <v>74</v>
      </c>
      <c r="AY38" s="40">
        <v>1</v>
      </c>
      <c r="AZ38" s="40">
        <v>0</v>
      </c>
      <c r="BA38" s="40">
        <v>0</v>
      </c>
      <c r="BB38" s="40">
        <v>0</v>
      </c>
      <c r="BC38" s="40">
        <v>8</v>
      </c>
      <c r="BD38" s="40">
        <v>18</v>
      </c>
    </row>
    <row r="39" spans="1:56" s="6" customFormat="1" ht="27" customHeight="1">
      <c r="A39" s="101" t="s">
        <v>514</v>
      </c>
      <c r="B39" s="101"/>
      <c r="C39" s="101"/>
      <c r="D39" s="101"/>
      <c r="E39" s="101"/>
      <c r="F39" s="101"/>
      <c r="G39" s="101"/>
      <c r="H39" s="101"/>
      <c r="I39" s="101"/>
      <c r="J39" s="57"/>
      <c r="K39" s="5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="6" customFormat="1" ht="4.5" customHeight="1">
      <c r="A40" s="80" t="s">
        <v>27</v>
      </c>
    </row>
    <row r="41" spans="1:56" s="6" customFormat="1" ht="13.5" customHeight="1">
      <c r="A41" s="92" t="s">
        <v>352</v>
      </c>
      <c r="B41" s="93"/>
      <c r="C41" s="93"/>
      <c r="D41" s="93"/>
      <c r="E41" s="93"/>
      <c r="F41" s="93"/>
      <c r="G41" s="93"/>
      <c r="H41" s="93"/>
      <c r="I41" s="93"/>
      <c r="J41" s="92" t="s">
        <v>438</v>
      </c>
      <c r="K41" s="93"/>
      <c r="L41" s="93"/>
      <c r="M41" s="93"/>
      <c r="N41" s="93"/>
      <c r="O41" s="93"/>
      <c r="P41" s="93"/>
      <c r="Q41" s="93"/>
      <c r="R41" s="93"/>
      <c r="S41" s="93"/>
      <c r="T41" s="93" t="s">
        <v>439</v>
      </c>
      <c r="U41" s="93"/>
      <c r="V41" s="93"/>
      <c r="W41" s="93"/>
      <c r="X41" s="93"/>
      <c r="Y41" s="93"/>
      <c r="Z41" s="93"/>
      <c r="AA41" s="93"/>
      <c r="AB41" s="93" t="s">
        <v>440</v>
      </c>
      <c r="AC41" s="93"/>
      <c r="AD41" s="93"/>
      <c r="AE41" s="93"/>
      <c r="AF41" s="93"/>
      <c r="AG41" s="93"/>
      <c r="AH41" s="93"/>
      <c r="AI41" s="93"/>
      <c r="AJ41" s="93"/>
      <c r="AK41" s="93"/>
      <c r="AL41" s="93" t="s">
        <v>441</v>
      </c>
      <c r="AM41" s="93"/>
      <c r="AN41" s="93"/>
      <c r="AO41" s="93"/>
      <c r="AP41" s="93"/>
      <c r="AQ41" s="93"/>
      <c r="AR41" s="93"/>
      <c r="AS41" s="93"/>
      <c r="AT41" s="92" t="s">
        <v>442</v>
      </c>
      <c r="AU41" s="93"/>
      <c r="AV41" s="93"/>
      <c r="AW41" s="93"/>
      <c r="AX41" s="93"/>
      <c r="AY41" s="93"/>
      <c r="AZ41" s="93"/>
      <c r="BA41" s="93"/>
      <c r="BB41" s="93"/>
      <c r="BC41" s="93"/>
      <c r="BD41" s="93"/>
    </row>
  </sheetData>
  <sheetProtection/>
  <mergeCells count="75">
    <mergeCell ref="I4:I6"/>
    <mergeCell ref="A39:I39"/>
    <mergeCell ref="AL41:AS41"/>
    <mergeCell ref="E4:E6"/>
    <mergeCell ref="D4:D6"/>
    <mergeCell ref="F4:F6"/>
    <mergeCell ref="G4:G6"/>
    <mergeCell ref="A3:A6"/>
    <mergeCell ref="B3:B6"/>
    <mergeCell ref="C3:C6"/>
    <mergeCell ref="AT41:BD41"/>
    <mergeCell ref="T3:T6"/>
    <mergeCell ref="AL3:AL6"/>
    <mergeCell ref="AM5:AM6"/>
    <mergeCell ref="AB5:AB6"/>
    <mergeCell ref="AC5:AC6"/>
    <mergeCell ref="AD5:AD6"/>
    <mergeCell ref="AA5:AA6"/>
    <mergeCell ref="AS5:AS6"/>
    <mergeCell ref="AY5:AY6"/>
    <mergeCell ref="D3:I3"/>
    <mergeCell ref="H4:H6"/>
    <mergeCell ref="AI5:AI6"/>
    <mergeCell ref="AH5:AH6"/>
    <mergeCell ref="AF5:AF6"/>
    <mergeCell ref="AG5:AG6"/>
    <mergeCell ref="Y5:Y6"/>
    <mergeCell ref="Z5:Z6"/>
    <mergeCell ref="L5:L6"/>
    <mergeCell ref="J3:J6"/>
    <mergeCell ref="A41:I41"/>
    <mergeCell ref="J41:S41"/>
    <mergeCell ref="T41:AA41"/>
    <mergeCell ref="AB41:AK41"/>
    <mergeCell ref="K3:S3"/>
    <mergeCell ref="L4:S4"/>
    <mergeCell ref="K4:K6"/>
    <mergeCell ref="AN5:AN6"/>
    <mergeCell ref="AJ5:AJ6"/>
    <mergeCell ref="AK5:AK6"/>
    <mergeCell ref="AM3:AS3"/>
    <mergeCell ref="AO5:AO6"/>
    <mergeCell ref="AP5:AP6"/>
    <mergeCell ref="AQ5:AQ6"/>
    <mergeCell ref="BA5:BA6"/>
    <mergeCell ref="BB5:BB6"/>
    <mergeCell ref="AM4:AR4"/>
    <mergeCell ref="U4:AA4"/>
    <mergeCell ref="AI4:AK4"/>
    <mergeCell ref="AW5:AW6"/>
    <mergeCell ref="AX5:AX6"/>
    <mergeCell ref="AR5:AR6"/>
    <mergeCell ref="U3:AA3"/>
    <mergeCell ref="AE5:AE6"/>
    <mergeCell ref="BC5:BC6"/>
    <mergeCell ref="AT2:BB2"/>
    <mergeCell ref="AT3:BD3"/>
    <mergeCell ref="BD5:BD6"/>
    <mergeCell ref="AT5:AT6"/>
    <mergeCell ref="AU5:AU6"/>
    <mergeCell ref="AV5:AV6"/>
    <mergeCell ref="AZ5:AZ6"/>
    <mergeCell ref="BB1:BD1"/>
    <mergeCell ref="A1:I1"/>
    <mergeCell ref="T1:AA1"/>
    <mergeCell ref="J1:R1"/>
    <mergeCell ref="AB1:AH1"/>
    <mergeCell ref="AI1:AK1"/>
    <mergeCell ref="A2:I2"/>
    <mergeCell ref="AL1:AS1"/>
    <mergeCell ref="AL2:AS2"/>
    <mergeCell ref="AT1:BA1"/>
    <mergeCell ref="J2:Q2"/>
    <mergeCell ref="AB2:AI2"/>
    <mergeCell ref="T2:AA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25.625" style="10" customWidth="1"/>
    <col min="2" max="6" width="10.50390625" style="11" customWidth="1"/>
    <col min="7" max="13" width="10.875" style="11" customWidth="1"/>
    <col min="14" max="16384" width="9.00390625" style="11" customWidth="1"/>
  </cols>
  <sheetData>
    <row r="1" spans="1:13" s="8" customFormat="1" ht="48" customHeight="1">
      <c r="A1" s="162" t="s">
        <v>516</v>
      </c>
      <c r="B1" s="162"/>
      <c r="C1" s="162"/>
      <c r="D1" s="162"/>
      <c r="E1" s="162"/>
      <c r="F1" s="162"/>
      <c r="G1" s="176" t="s">
        <v>175</v>
      </c>
      <c r="H1" s="176"/>
      <c r="I1" s="176"/>
      <c r="J1" s="176"/>
      <c r="K1" s="176"/>
      <c r="L1" s="176"/>
      <c r="M1" s="60"/>
    </row>
    <row r="2" spans="1:13" s="22" customFormat="1" ht="12.75" customHeight="1" thickBot="1">
      <c r="A2" s="123" t="s">
        <v>113</v>
      </c>
      <c r="B2" s="123"/>
      <c r="C2" s="123"/>
      <c r="D2" s="123"/>
      <c r="E2" s="123"/>
      <c r="F2" s="123"/>
      <c r="G2" s="180" t="s">
        <v>517</v>
      </c>
      <c r="H2" s="180"/>
      <c r="I2" s="180"/>
      <c r="J2" s="180"/>
      <c r="K2" s="180"/>
      <c r="L2" s="56"/>
      <c r="M2" s="34" t="s">
        <v>117</v>
      </c>
    </row>
    <row r="3" spans="1:13" s="9" customFormat="1" ht="36" customHeight="1">
      <c r="A3" s="139" t="s">
        <v>103</v>
      </c>
      <c r="B3" s="197" t="s">
        <v>104</v>
      </c>
      <c r="C3" s="138"/>
      <c r="D3" s="138"/>
      <c r="E3" s="138"/>
      <c r="F3" s="198"/>
      <c r="G3" s="137" t="s">
        <v>105</v>
      </c>
      <c r="H3" s="138"/>
      <c r="I3" s="138"/>
      <c r="J3" s="138"/>
      <c r="K3" s="138"/>
      <c r="L3" s="138"/>
      <c r="M3" s="138"/>
    </row>
    <row r="4" spans="1:13" s="9" customFormat="1" ht="24" customHeight="1">
      <c r="A4" s="140"/>
      <c r="B4" s="195" t="s">
        <v>106</v>
      </c>
      <c r="C4" s="151" t="s">
        <v>355</v>
      </c>
      <c r="D4" s="148"/>
      <c r="E4" s="148"/>
      <c r="F4" s="142"/>
      <c r="G4" s="130" t="s">
        <v>106</v>
      </c>
      <c r="H4" s="151" t="s">
        <v>355</v>
      </c>
      <c r="I4" s="148"/>
      <c r="J4" s="148"/>
      <c r="K4" s="148"/>
      <c r="L4" s="148"/>
      <c r="M4" s="148"/>
    </row>
    <row r="5" spans="1:13" s="9" customFormat="1" ht="42" customHeight="1" thickBot="1">
      <c r="A5" s="141"/>
      <c r="B5" s="196"/>
      <c r="C5" s="48" t="s">
        <v>354</v>
      </c>
      <c r="D5" s="25" t="s">
        <v>480</v>
      </c>
      <c r="E5" s="48" t="s">
        <v>176</v>
      </c>
      <c r="F5" s="49" t="s">
        <v>515</v>
      </c>
      <c r="G5" s="192"/>
      <c r="H5" s="48" t="s">
        <v>114</v>
      </c>
      <c r="I5" s="25" t="s">
        <v>480</v>
      </c>
      <c r="J5" s="48" t="s">
        <v>481</v>
      </c>
      <c r="K5" s="48" t="s">
        <v>177</v>
      </c>
      <c r="L5" s="48" t="s">
        <v>178</v>
      </c>
      <c r="M5" s="49" t="s">
        <v>515</v>
      </c>
    </row>
    <row r="6" spans="1:13" s="6" customFormat="1" ht="24" customHeight="1">
      <c r="A6" s="46" t="s">
        <v>518</v>
      </c>
      <c r="B6" s="39">
        <f>SUM(B7,B11:B18)</f>
        <v>16619</v>
      </c>
      <c r="C6" s="39">
        <f>SUM(C7,C11:C18)</f>
        <v>4615</v>
      </c>
      <c r="D6" s="44">
        <f>IF(B6=0,0,C6/B6*100)</f>
        <v>27.769420542752272</v>
      </c>
      <c r="E6" s="39">
        <f>SUM(E7,E11:E18)</f>
        <v>4606</v>
      </c>
      <c r="F6" s="39">
        <f>SUM(F7,F11:F18)</f>
        <v>9</v>
      </c>
      <c r="G6" s="39">
        <f>SUM(G7,G11:G18)</f>
        <v>102286</v>
      </c>
      <c r="H6" s="39">
        <f>SUM(H7,H11:H18)</f>
        <v>6498</v>
      </c>
      <c r="I6" s="44">
        <f>IF(G6=0,0,H6/G6*100)</f>
        <v>6.352775550906283</v>
      </c>
      <c r="J6" s="39">
        <f>SUM(J7,J11:J18)</f>
        <v>2740</v>
      </c>
      <c r="K6" s="39">
        <f>SUM(K7,K11:K18)</f>
        <v>3698</v>
      </c>
      <c r="L6" s="39">
        <f>SUM(L7,L11:L18)</f>
        <v>2</v>
      </c>
      <c r="M6" s="39">
        <f>SUM(M7,M11:M18)</f>
        <v>58</v>
      </c>
    </row>
    <row r="7" spans="1:13" s="6" customFormat="1" ht="42.75" customHeight="1">
      <c r="A7" s="46" t="s">
        <v>107</v>
      </c>
      <c r="B7" s="39">
        <f>SUM(B8+B9+B10)</f>
        <v>6181</v>
      </c>
      <c r="C7" s="39">
        <f>SUM(C8+C9+C10)</f>
        <v>1939</v>
      </c>
      <c r="D7" s="44">
        <f aca="true" t="shared" si="0" ref="D7:D18">IF(B7=0,0,C7/B7*100)</f>
        <v>31.370328425821064</v>
      </c>
      <c r="E7" s="39">
        <f>SUM(E8+E9+E10)</f>
        <v>1936</v>
      </c>
      <c r="F7" s="39">
        <f>SUM(F8+F9+F10)</f>
        <v>3</v>
      </c>
      <c r="G7" s="39">
        <f>SUM(G8+G9+G10)</f>
        <v>61627</v>
      </c>
      <c r="H7" s="39">
        <f>SUM(H8+H9+H10)</f>
        <v>3649</v>
      </c>
      <c r="I7" s="44">
        <f aca="true" t="shared" si="1" ref="I7:I18">IF(G7=0,0,H7/G7*100)</f>
        <v>5.92110600872994</v>
      </c>
      <c r="J7" s="39">
        <f>SUM(J8+J9+J10)</f>
        <v>1474</v>
      </c>
      <c r="K7" s="39">
        <f>SUM(K8+K9+K10)</f>
        <v>2133</v>
      </c>
      <c r="L7" s="39">
        <f>SUM(L8+L9+L10)</f>
        <v>2</v>
      </c>
      <c r="M7" s="39">
        <f>SUM(M8+M9+M10)</f>
        <v>40</v>
      </c>
    </row>
    <row r="8" spans="1:13" s="6" customFormat="1" ht="36" customHeight="1">
      <c r="A8" s="46" t="s">
        <v>109</v>
      </c>
      <c r="B8" s="39">
        <v>2851</v>
      </c>
      <c r="C8" s="39">
        <f>SUM(E8+F8)</f>
        <v>811</v>
      </c>
      <c r="D8" s="44">
        <f t="shared" si="0"/>
        <v>28.4461592423711</v>
      </c>
      <c r="E8" s="39">
        <v>810</v>
      </c>
      <c r="F8" s="39">
        <v>1</v>
      </c>
      <c r="G8" s="39">
        <v>24928</v>
      </c>
      <c r="H8" s="39">
        <f aca="true" t="shared" si="2" ref="H8:H17">SUM(J8+K8+L8+M8)</f>
        <v>1484</v>
      </c>
      <c r="I8" s="44">
        <f t="shared" si="1"/>
        <v>5.953145057766367</v>
      </c>
      <c r="J8" s="39">
        <v>628</v>
      </c>
      <c r="K8" s="39">
        <v>838</v>
      </c>
      <c r="L8" s="39">
        <v>0</v>
      </c>
      <c r="M8" s="39">
        <v>18</v>
      </c>
    </row>
    <row r="9" spans="1:13" s="6" customFormat="1" ht="36" customHeight="1">
      <c r="A9" s="46" t="s">
        <v>110</v>
      </c>
      <c r="B9" s="39">
        <v>1942</v>
      </c>
      <c r="C9" s="39">
        <f aca="true" t="shared" si="3" ref="C9:C17">SUM(E9+F9)</f>
        <v>464</v>
      </c>
      <c r="D9" s="44">
        <f t="shared" si="0"/>
        <v>23.892893923789906</v>
      </c>
      <c r="E9" s="39">
        <v>462</v>
      </c>
      <c r="F9" s="39">
        <v>2</v>
      </c>
      <c r="G9" s="39">
        <v>23999</v>
      </c>
      <c r="H9" s="39">
        <f t="shared" si="2"/>
        <v>1469</v>
      </c>
      <c r="I9" s="44">
        <f t="shared" si="1"/>
        <v>6.121088378682446</v>
      </c>
      <c r="J9" s="39">
        <v>545</v>
      </c>
      <c r="K9" s="39">
        <v>915</v>
      </c>
      <c r="L9" s="39">
        <v>2</v>
      </c>
      <c r="M9" s="39">
        <v>7</v>
      </c>
    </row>
    <row r="10" spans="1:13" s="6" customFormat="1" ht="36" customHeight="1">
      <c r="A10" s="46" t="s">
        <v>111</v>
      </c>
      <c r="B10" s="39">
        <v>1388</v>
      </c>
      <c r="C10" s="39">
        <f t="shared" si="3"/>
        <v>664</v>
      </c>
      <c r="D10" s="44">
        <f t="shared" si="0"/>
        <v>47.83861671469741</v>
      </c>
      <c r="E10" s="39">
        <v>664</v>
      </c>
      <c r="F10" s="39">
        <v>0</v>
      </c>
      <c r="G10" s="39">
        <v>12700</v>
      </c>
      <c r="H10" s="39">
        <f t="shared" si="2"/>
        <v>696</v>
      </c>
      <c r="I10" s="44">
        <f t="shared" si="1"/>
        <v>5.480314960629921</v>
      </c>
      <c r="J10" s="39">
        <v>301</v>
      </c>
      <c r="K10" s="39">
        <v>380</v>
      </c>
      <c r="L10" s="39">
        <v>0</v>
      </c>
      <c r="M10" s="39">
        <v>15</v>
      </c>
    </row>
    <row r="11" spans="1:13" s="6" customFormat="1" ht="36" customHeight="1">
      <c r="A11" s="46" t="s">
        <v>519</v>
      </c>
      <c r="B11" s="39">
        <v>244</v>
      </c>
      <c r="C11" s="39">
        <f>SUM(E11+F11)</f>
        <v>73</v>
      </c>
      <c r="D11" s="44">
        <f>IF(B11=0,0,C11/B11*100)</f>
        <v>29.918032786885245</v>
      </c>
      <c r="E11" s="39">
        <v>73</v>
      </c>
      <c r="F11" s="39">
        <v>0</v>
      </c>
      <c r="G11" s="39">
        <v>4406</v>
      </c>
      <c r="H11" s="39">
        <f>SUM(J11+K11+L11+M11)</f>
        <v>413</v>
      </c>
      <c r="I11" s="44">
        <f>IF(G11=0,0,H11/G11*100)</f>
        <v>9.373581479800272</v>
      </c>
      <c r="J11" s="39">
        <v>110</v>
      </c>
      <c r="K11" s="39">
        <v>301</v>
      </c>
      <c r="L11" s="39">
        <v>0</v>
      </c>
      <c r="M11" s="39">
        <v>2</v>
      </c>
    </row>
    <row r="12" spans="1:13" s="6" customFormat="1" ht="36" customHeight="1">
      <c r="A12" s="46" t="s">
        <v>532</v>
      </c>
      <c r="B12" s="39">
        <v>6279</v>
      </c>
      <c r="C12" s="39">
        <f t="shared" si="3"/>
        <v>1050</v>
      </c>
      <c r="D12" s="44">
        <f t="shared" si="0"/>
        <v>16.722408026755854</v>
      </c>
      <c r="E12" s="39">
        <v>1047</v>
      </c>
      <c r="F12" s="39">
        <v>3</v>
      </c>
      <c r="G12" s="39">
        <v>18917</v>
      </c>
      <c r="H12" s="39">
        <f t="shared" si="2"/>
        <v>1512</v>
      </c>
      <c r="I12" s="44">
        <f t="shared" si="1"/>
        <v>7.992810699370937</v>
      </c>
      <c r="J12" s="39">
        <v>812</v>
      </c>
      <c r="K12" s="39">
        <v>688</v>
      </c>
      <c r="L12" s="39">
        <v>0</v>
      </c>
      <c r="M12" s="39">
        <v>12</v>
      </c>
    </row>
    <row r="13" spans="1:13" s="6" customFormat="1" ht="36" customHeight="1">
      <c r="A13" s="46" t="s">
        <v>533</v>
      </c>
      <c r="B13" s="39">
        <v>1172</v>
      </c>
      <c r="C13" s="39">
        <f>SUM(E13+F13)</f>
        <v>628</v>
      </c>
      <c r="D13" s="44">
        <f>IF(B13=0,0,C13/B13*100)</f>
        <v>53.58361774744027</v>
      </c>
      <c r="E13" s="39">
        <v>625</v>
      </c>
      <c r="F13" s="39">
        <v>3</v>
      </c>
      <c r="G13" s="39">
        <v>2128</v>
      </c>
      <c r="H13" s="39">
        <f>SUM(J13+K13+L13+M13)</f>
        <v>277</v>
      </c>
      <c r="I13" s="44">
        <f>IF(G13=0,0,H13/G13*100)</f>
        <v>13.016917293233082</v>
      </c>
      <c r="J13" s="39">
        <v>148</v>
      </c>
      <c r="K13" s="39">
        <v>129</v>
      </c>
      <c r="L13" s="39">
        <v>0</v>
      </c>
      <c r="M13" s="39">
        <v>0</v>
      </c>
    </row>
    <row r="14" spans="1:13" s="6" customFormat="1" ht="36" customHeight="1">
      <c r="A14" s="46" t="s">
        <v>463</v>
      </c>
      <c r="B14" s="39">
        <v>2171</v>
      </c>
      <c r="C14" s="39">
        <f>SUM(E14+F14)</f>
        <v>774</v>
      </c>
      <c r="D14" s="44">
        <f t="shared" si="0"/>
        <v>35.65177337632427</v>
      </c>
      <c r="E14" s="39">
        <v>774</v>
      </c>
      <c r="F14" s="39">
        <v>0</v>
      </c>
      <c r="G14" s="39">
        <v>12111</v>
      </c>
      <c r="H14" s="39">
        <f>SUM(J14+K14+L14+M14)</f>
        <v>455</v>
      </c>
      <c r="I14" s="44">
        <f t="shared" si="1"/>
        <v>3.75691520105689</v>
      </c>
      <c r="J14" s="39">
        <v>110</v>
      </c>
      <c r="K14" s="39">
        <v>341</v>
      </c>
      <c r="L14" s="39">
        <v>0</v>
      </c>
      <c r="M14" s="39">
        <v>4</v>
      </c>
    </row>
    <row r="15" spans="1:13" s="6" customFormat="1" ht="36" customHeight="1">
      <c r="A15" s="46" t="s">
        <v>108</v>
      </c>
      <c r="B15" s="39">
        <v>321</v>
      </c>
      <c r="C15" s="39">
        <f t="shared" si="3"/>
        <v>56</v>
      </c>
      <c r="D15" s="44">
        <f t="shared" si="0"/>
        <v>17.445482866043612</v>
      </c>
      <c r="E15" s="39">
        <v>56</v>
      </c>
      <c r="F15" s="39">
        <v>0</v>
      </c>
      <c r="G15" s="39">
        <v>1403</v>
      </c>
      <c r="H15" s="39">
        <f t="shared" si="2"/>
        <v>32</v>
      </c>
      <c r="I15" s="44">
        <f t="shared" si="1"/>
        <v>2.2808267997148968</v>
      </c>
      <c r="J15" s="39">
        <v>16</v>
      </c>
      <c r="K15" s="39">
        <v>16</v>
      </c>
      <c r="L15" s="39">
        <v>0</v>
      </c>
      <c r="M15" s="39">
        <v>0</v>
      </c>
    </row>
    <row r="16" spans="1:13" s="6" customFormat="1" ht="36" customHeight="1">
      <c r="A16" s="46" t="s">
        <v>386</v>
      </c>
      <c r="B16" s="39">
        <v>119</v>
      </c>
      <c r="C16" s="39">
        <f>SUM(E16+F16)</f>
        <v>49</v>
      </c>
      <c r="D16" s="44">
        <f>IF(B16=0,0,C16/B16*100)</f>
        <v>41.17647058823529</v>
      </c>
      <c r="E16" s="39">
        <v>49</v>
      </c>
      <c r="F16" s="39">
        <v>0</v>
      </c>
      <c r="G16" s="39">
        <v>714</v>
      </c>
      <c r="H16" s="39">
        <f>SUM(J16+K16+L16+M16)</f>
        <v>48</v>
      </c>
      <c r="I16" s="44">
        <f>IF(G16=0,0,H16/G16*100)</f>
        <v>6.722689075630252</v>
      </c>
      <c r="J16" s="39">
        <v>22</v>
      </c>
      <c r="K16" s="39">
        <v>26</v>
      </c>
      <c r="L16" s="39">
        <v>0</v>
      </c>
      <c r="M16" s="39">
        <v>0</v>
      </c>
    </row>
    <row r="17" spans="1:13" s="6" customFormat="1" ht="36" customHeight="1">
      <c r="A17" s="46" t="s">
        <v>385</v>
      </c>
      <c r="B17" s="39">
        <v>82</v>
      </c>
      <c r="C17" s="39">
        <f t="shared" si="3"/>
        <v>20</v>
      </c>
      <c r="D17" s="44">
        <f>IF(B17=0,0,C17/B17*100)</f>
        <v>24.390243902439025</v>
      </c>
      <c r="E17" s="39">
        <v>20</v>
      </c>
      <c r="F17" s="39">
        <v>0</v>
      </c>
      <c r="G17" s="39">
        <v>524</v>
      </c>
      <c r="H17" s="39">
        <f t="shared" si="2"/>
        <v>60</v>
      </c>
      <c r="I17" s="44">
        <f>IF(G17=0,0,H17/G17*100)</f>
        <v>11.450381679389313</v>
      </c>
      <c r="J17" s="39">
        <v>27</v>
      </c>
      <c r="K17" s="39">
        <v>33</v>
      </c>
      <c r="L17" s="39">
        <v>0</v>
      </c>
      <c r="M17" s="39">
        <v>0</v>
      </c>
    </row>
    <row r="18" spans="1:13" s="6" customFormat="1" ht="36" customHeight="1" thickBot="1">
      <c r="A18" s="47" t="s">
        <v>520</v>
      </c>
      <c r="B18" s="39">
        <v>50</v>
      </c>
      <c r="C18" s="39">
        <f>SUM(E18+F18)</f>
        <v>26</v>
      </c>
      <c r="D18" s="44">
        <f t="shared" si="0"/>
        <v>52</v>
      </c>
      <c r="E18" s="39">
        <v>26</v>
      </c>
      <c r="F18" s="39">
        <v>0</v>
      </c>
      <c r="G18" s="39">
        <v>456</v>
      </c>
      <c r="H18" s="39">
        <f>SUM(J18+K18+L18+M18)</f>
        <v>52</v>
      </c>
      <c r="I18" s="44">
        <f t="shared" si="1"/>
        <v>11.403508771929824</v>
      </c>
      <c r="J18" s="39">
        <v>21</v>
      </c>
      <c r="K18" s="39">
        <v>31</v>
      </c>
      <c r="L18" s="39">
        <v>0</v>
      </c>
      <c r="M18" s="39">
        <v>0</v>
      </c>
    </row>
    <row r="19" spans="1:13" s="6" customFormat="1" ht="53.25" customHeight="1">
      <c r="A19" s="188" t="s">
        <v>513</v>
      </c>
      <c r="B19" s="188"/>
      <c r="C19" s="57"/>
      <c r="D19" s="57"/>
      <c r="E19" s="57"/>
      <c r="F19" s="57"/>
      <c r="G19" s="57"/>
      <c r="H19" s="57"/>
      <c r="I19" s="57"/>
      <c r="J19" s="57"/>
      <c r="K19" s="57"/>
      <c r="L19" s="33"/>
      <c r="M19" s="33"/>
    </row>
    <row r="20" s="6" customFormat="1" ht="15" customHeight="1">
      <c r="A20" s="45"/>
    </row>
    <row r="21" spans="1:13" s="6" customFormat="1" ht="13.5" customHeight="1">
      <c r="A21" s="92" t="s">
        <v>443</v>
      </c>
      <c r="B21" s="92"/>
      <c r="C21" s="92"/>
      <c r="D21" s="92"/>
      <c r="E21" s="92"/>
      <c r="F21" s="92"/>
      <c r="G21" s="93" t="s">
        <v>444</v>
      </c>
      <c r="H21" s="93"/>
      <c r="I21" s="93"/>
      <c r="J21" s="93"/>
      <c r="K21" s="93"/>
      <c r="L21" s="93"/>
      <c r="M21" s="93"/>
    </row>
  </sheetData>
  <sheetProtection/>
  <mergeCells count="14">
    <mergeCell ref="A3:A5"/>
    <mergeCell ref="B3:F3"/>
    <mergeCell ref="C4:F4"/>
    <mergeCell ref="G3:M3"/>
    <mergeCell ref="G1:L1"/>
    <mergeCell ref="B4:B5"/>
    <mergeCell ref="A2:F2"/>
    <mergeCell ref="A21:F21"/>
    <mergeCell ref="G21:M21"/>
    <mergeCell ref="G2:K2"/>
    <mergeCell ref="H4:M4"/>
    <mergeCell ref="A19:B19"/>
    <mergeCell ref="A1:F1"/>
    <mergeCell ref="G4:G5"/>
  </mergeCells>
  <dataValidations count="1">
    <dataValidation type="whole" allowBlank="1" showInputMessage="1" showErrorMessage="1" errorTitle="嘿嘿！你粉混喔" error="數字必須素整數而且不得小於 0 也應該不會大於 50000000 吧" sqref="B8:B18 E8:G18 J8:M1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22.625" style="11" customWidth="1"/>
    <col min="2" max="7" width="9.125" style="11" customWidth="1"/>
    <col min="8" max="15" width="9.375" style="11" customWidth="1"/>
    <col min="16" max="16" width="20.50390625" style="11" customWidth="1"/>
    <col min="17" max="17" width="8.25390625" style="11" customWidth="1"/>
    <col min="18" max="18" width="7.625" style="11" customWidth="1"/>
    <col min="19" max="19" width="7.375" style="11" customWidth="1"/>
    <col min="20" max="20" width="7.625" style="11" customWidth="1"/>
    <col min="21" max="21" width="7.25390625" style="11" customWidth="1"/>
    <col min="22" max="22" width="7.625" style="11" customWidth="1"/>
    <col min="23" max="23" width="7.25390625" style="11" customWidth="1"/>
    <col min="24" max="24" width="7.375" style="11" customWidth="1"/>
    <col min="25" max="33" width="8.375" style="11" customWidth="1"/>
    <col min="34" max="16384" width="9.00390625" style="11" customWidth="1"/>
  </cols>
  <sheetData>
    <row r="1" spans="1:33" s="8" customFormat="1" ht="48" customHeight="1">
      <c r="A1" s="162" t="s">
        <v>416</v>
      </c>
      <c r="B1" s="162"/>
      <c r="C1" s="162"/>
      <c r="D1" s="162"/>
      <c r="E1" s="162"/>
      <c r="F1" s="162"/>
      <c r="G1" s="162"/>
      <c r="H1" s="60" t="s">
        <v>115</v>
      </c>
      <c r="I1" s="60"/>
      <c r="J1" s="60"/>
      <c r="K1" s="60"/>
      <c r="L1" s="60"/>
      <c r="M1" s="60"/>
      <c r="N1" s="60"/>
      <c r="O1" s="60"/>
      <c r="P1" s="162" t="s">
        <v>417</v>
      </c>
      <c r="Q1" s="162"/>
      <c r="R1" s="162"/>
      <c r="S1" s="162"/>
      <c r="T1" s="162"/>
      <c r="U1" s="162"/>
      <c r="V1" s="162"/>
      <c r="W1" s="162"/>
      <c r="X1" s="162"/>
      <c r="Y1" s="200" t="s">
        <v>116</v>
      </c>
      <c r="Z1" s="201"/>
      <c r="AA1" s="201"/>
      <c r="AB1" s="60"/>
      <c r="AC1" s="60"/>
      <c r="AD1" s="60"/>
      <c r="AE1" s="60"/>
      <c r="AF1" s="176"/>
      <c r="AG1" s="176"/>
    </row>
    <row r="2" spans="1:33" s="6" customFormat="1" ht="12.75" customHeight="1" thickBot="1">
      <c r="A2" s="150" t="s">
        <v>113</v>
      </c>
      <c r="B2" s="150"/>
      <c r="C2" s="150"/>
      <c r="D2" s="150"/>
      <c r="E2" s="150"/>
      <c r="F2" s="150"/>
      <c r="G2" s="150"/>
      <c r="H2" s="203" t="s">
        <v>527</v>
      </c>
      <c r="I2" s="203"/>
      <c r="J2" s="203"/>
      <c r="K2" s="203"/>
      <c r="L2" s="203"/>
      <c r="M2" s="203"/>
      <c r="N2" s="203"/>
      <c r="O2" s="203"/>
      <c r="P2" s="58"/>
      <c r="Q2" s="58"/>
      <c r="R2" s="58"/>
      <c r="S2" s="58"/>
      <c r="T2" s="58"/>
      <c r="U2" s="58"/>
      <c r="V2" s="58"/>
      <c r="W2" s="58"/>
      <c r="X2" s="61" t="s">
        <v>113</v>
      </c>
      <c r="Y2" s="59" t="s">
        <v>527</v>
      </c>
      <c r="Z2" s="59"/>
      <c r="AA2" s="59"/>
      <c r="AB2" s="59"/>
      <c r="AC2" s="59"/>
      <c r="AD2" s="59"/>
      <c r="AE2" s="59"/>
      <c r="AF2" s="59"/>
      <c r="AG2" s="59"/>
    </row>
    <row r="3" spans="1:33" s="9" customFormat="1" ht="24" customHeight="1">
      <c r="A3" s="139" t="s">
        <v>387</v>
      </c>
      <c r="B3" s="198" t="s">
        <v>388</v>
      </c>
      <c r="C3" s="137" t="s">
        <v>458</v>
      </c>
      <c r="D3" s="138"/>
      <c r="E3" s="138"/>
      <c r="F3" s="138"/>
      <c r="G3" s="138"/>
      <c r="H3" s="202" t="s">
        <v>459</v>
      </c>
      <c r="I3" s="202"/>
      <c r="J3" s="202"/>
      <c r="K3" s="202"/>
      <c r="L3" s="202"/>
      <c r="M3" s="202"/>
      <c r="N3" s="202"/>
      <c r="O3" s="202"/>
      <c r="P3" s="139" t="s">
        <v>387</v>
      </c>
      <c r="Q3" s="197" t="s">
        <v>523</v>
      </c>
      <c r="R3" s="138"/>
      <c r="S3" s="138"/>
      <c r="T3" s="138"/>
      <c r="U3" s="138"/>
      <c r="V3" s="138"/>
      <c r="W3" s="138"/>
      <c r="X3" s="62"/>
      <c r="Y3" s="84" t="s">
        <v>522</v>
      </c>
      <c r="Z3" s="131" t="s">
        <v>525</v>
      </c>
      <c r="AA3" s="131" t="s">
        <v>526</v>
      </c>
      <c r="AB3" s="131" t="s">
        <v>524</v>
      </c>
      <c r="AC3" s="131" t="s">
        <v>450</v>
      </c>
      <c r="AD3" s="205" t="s">
        <v>389</v>
      </c>
      <c r="AE3" s="131" t="s">
        <v>390</v>
      </c>
      <c r="AF3" s="131" t="s">
        <v>391</v>
      </c>
      <c r="AG3" s="131" t="s">
        <v>392</v>
      </c>
    </row>
    <row r="4" spans="1:33" s="9" customFormat="1" ht="48" customHeight="1" thickBot="1">
      <c r="A4" s="141"/>
      <c r="B4" s="143"/>
      <c r="C4" s="50" t="s">
        <v>114</v>
      </c>
      <c r="D4" s="48" t="s">
        <v>451</v>
      </c>
      <c r="E4" s="48" t="s">
        <v>452</v>
      </c>
      <c r="F4" s="48" t="s">
        <v>453</v>
      </c>
      <c r="G4" s="48" t="s">
        <v>454</v>
      </c>
      <c r="H4" s="50" t="s">
        <v>455</v>
      </c>
      <c r="I4" s="51" t="s">
        <v>456</v>
      </c>
      <c r="J4" s="51" t="s">
        <v>457</v>
      </c>
      <c r="K4" s="50" t="s">
        <v>393</v>
      </c>
      <c r="L4" s="51" t="s">
        <v>394</v>
      </c>
      <c r="M4" s="51" t="s">
        <v>460</v>
      </c>
      <c r="N4" s="51" t="s">
        <v>461</v>
      </c>
      <c r="O4" s="51" t="s">
        <v>462</v>
      </c>
      <c r="P4" s="141"/>
      <c r="Q4" s="48" t="s">
        <v>395</v>
      </c>
      <c r="R4" s="48" t="s">
        <v>396</v>
      </c>
      <c r="S4" s="48" t="s">
        <v>397</v>
      </c>
      <c r="T4" s="48" t="s">
        <v>398</v>
      </c>
      <c r="U4" s="48" t="s">
        <v>399</v>
      </c>
      <c r="V4" s="48" t="s">
        <v>400</v>
      </c>
      <c r="W4" s="50" t="s">
        <v>401</v>
      </c>
      <c r="X4" s="51" t="s">
        <v>402</v>
      </c>
      <c r="Y4" s="51" t="s">
        <v>403</v>
      </c>
      <c r="Z4" s="199"/>
      <c r="AA4" s="199"/>
      <c r="AB4" s="199"/>
      <c r="AC4" s="199"/>
      <c r="AD4" s="173"/>
      <c r="AE4" s="199"/>
      <c r="AF4" s="199"/>
      <c r="AG4" s="199"/>
    </row>
    <row r="5" spans="1:33" s="6" customFormat="1" ht="24" customHeight="1">
      <c r="A5" s="52" t="s">
        <v>404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2" t="s">
        <v>404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4"/>
      <c r="AD5" s="4"/>
      <c r="AE5" s="4"/>
      <c r="AF5" s="4"/>
      <c r="AG5" s="4"/>
    </row>
    <row r="6" spans="1:33" s="6" customFormat="1" ht="16.5" customHeight="1">
      <c r="A6" s="46" t="s">
        <v>405</v>
      </c>
      <c r="B6" s="53">
        <f>SUM(C6,Z6:AG6)</f>
        <v>1735</v>
      </c>
      <c r="C6" s="53">
        <f>SUM(D6:O6,Q6:Y6)</f>
        <v>1348</v>
      </c>
      <c r="D6" s="53">
        <v>126</v>
      </c>
      <c r="E6" s="53">
        <v>167</v>
      </c>
      <c r="F6" s="53">
        <v>192</v>
      </c>
      <c r="G6" s="53">
        <v>9</v>
      </c>
      <c r="H6" s="53">
        <v>32</v>
      </c>
      <c r="I6" s="53">
        <v>404</v>
      </c>
      <c r="J6" s="53">
        <v>98</v>
      </c>
      <c r="K6" s="53">
        <v>48</v>
      </c>
      <c r="L6" s="53">
        <v>100</v>
      </c>
      <c r="M6" s="53">
        <v>32</v>
      </c>
      <c r="N6" s="53">
        <v>52</v>
      </c>
      <c r="O6" s="53">
        <v>22</v>
      </c>
      <c r="P6" s="46" t="s">
        <v>405</v>
      </c>
      <c r="Q6" s="53">
        <v>32</v>
      </c>
      <c r="R6" s="53">
        <v>0</v>
      </c>
      <c r="S6" s="53">
        <v>4</v>
      </c>
      <c r="T6" s="53">
        <v>0</v>
      </c>
      <c r="U6" s="53">
        <v>12</v>
      </c>
      <c r="V6" s="53">
        <v>13</v>
      </c>
      <c r="W6" s="53">
        <v>3</v>
      </c>
      <c r="X6" s="53">
        <v>2</v>
      </c>
      <c r="Y6" s="53">
        <v>0</v>
      </c>
      <c r="Z6" s="53">
        <v>59</v>
      </c>
      <c r="AA6" s="53">
        <v>15</v>
      </c>
      <c r="AB6" s="53">
        <v>63</v>
      </c>
      <c r="AC6" s="53">
        <v>194</v>
      </c>
      <c r="AD6" s="53">
        <v>37</v>
      </c>
      <c r="AE6" s="53">
        <v>4</v>
      </c>
      <c r="AF6" s="53">
        <v>5</v>
      </c>
      <c r="AG6" s="53">
        <v>10</v>
      </c>
    </row>
    <row r="7" spans="1:47" s="6" customFormat="1" ht="12" customHeight="1">
      <c r="A7" s="46" t="s">
        <v>406</v>
      </c>
      <c r="B7" s="53">
        <f>SUM(C7,Z7:AG7)</f>
        <v>1360</v>
      </c>
      <c r="C7" s="53">
        <f>SUM(D7:O7,Q7:Y7)</f>
        <v>1063</v>
      </c>
      <c r="D7" s="39">
        <v>79</v>
      </c>
      <c r="E7" s="39">
        <v>126</v>
      </c>
      <c r="F7" s="39">
        <v>167</v>
      </c>
      <c r="G7" s="39">
        <v>7</v>
      </c>
      <c r="H7" s="39">
        <v>27</v>
      </c>
      <c r="I7" s="39">
        <v>323</v>
      </c>
      <c r="J7" s="39">
        <v>82</v>
      </c>
      <c r="K7" s="39">
        <v>40</v>
      </c>
      <c r="L7" s="39">
        <v>81</v>
      </c>
      <c r="M7" s="39">
        <v>25</v>
      </c>
      <c r="N7" s="39">
        <v>43</v>
      </c>
      <c r="O7" s="39">
        <v>17</v>
      </c>
      <c r="P7" s="46" t="s">
        <v>406</v>
      </c>
      <c r="Q7" s="39">
        <v>24</v>
      </c>
      <c r="R7" s="39">
        <v>0</v>
      </c>
      <c r="S7" s="39">
        <v>3</v>
      </c>
      <c r="T7" s="39">
        <v>0</v>
      </c>
      <c r="U7" s="39">
        <v>5</v>
      </c>
      <c r="V7" s="39">
        <v>10</v>
      </c>
      <c r="W7" s="39">
        <v>2</v>
      </c>
      <c r="X7" s="39">
        <v>2</v>
      </c>
      <c r="Y7" s="39">
        <v>0</v>
      </c>
      <c r="Z7" s="39">
        <v>39</v>
      </c>
      <c r="AA7" s="39">
        <v>7</v>
      </c>
      <c r="AB7" s="39">
        <v>43</v>
      </c>
      <c r="AC7" s="39">
        <v>161</v>
      </c>
      <c r="AD7" s="39">
        <v>33</v>
      </c>
      <c r="AE7" s="39">
        <v>3</v>
      </c>
      <c r="AF7" s="39">
        <v>4</v>
      </c>
      <c r="AG7" s="39">
        <v>7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</row>
    <row r="8" spans="1:47" s="6" customFormat="1" ht="12" customHeight="1">
      <c r="A8" s="46" t="s">
        <v>407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s="6" customFormat="1" ht="12" customHeight="1">
      <c r="A9" s="35" t="s">
        <v>408</v>
      </c>
      <c r="B9" s="44">
        <f>IF(B7&gt;B6,999,IF(B6=0,0,B7/B6*100))</f>
        <v>78.38616714697406</v>
      </c>
      <c r="C9" s="44">
        <f aca="true" t="shared" si="0" ref="C9:O9">IF(C7&gt;C6,999,IF(C6=0,0,C7/C6*100))</f>
        <v>78.85756676557864</v>
      </c>
      <c r="D9" s="44">
        <f t="shared" si="0"/>
        <v>62.698412698412696</v>
      </c>
      <c r="E9" s="44">
        <f t="shared" si="0"/>
        <v>75.44910179640718</v>
      </c>
      <c r="F9" s="44">
        <f t="shared" si="0"/>
        <v>86.97916666666666</v>
      </c>
      <c r="G9" s="44">
        <f t="shared" si="0"/>
        <v>77.77777777777779</v>
      </c>
      <c r="H9" s="44">
        <f t="shared" si="0"/>
        <v>84.375</v>
      </c>
      <c r="I9" s="44">
        <f t="shared" si="0"/>
        <v>79.95049504950495</v>
      </c>
      <c r="J9" s="44">
        <f t="shared" si="0"/>
        <v>83.6734693877551</v>
      </c>
      <c r="K9" s="44">
        <f t="shared" si="0"/>
        <v>83.33333333333334</v>
      </c>
      <c r="L9" s="44">
        <f>IF(L7&gt;L6,999,IF(L6=0,0,L7/L6*100))</f>
        <v>81</v>
      </c>
      <c r="M9" s="44">
        <f>IF(M7&gt;M6,999,IF(M6=0,0,M7/M6*100))</f>
        <v>78.125</v>
      </c>
      <c r="N9" s="44">
        <f t="shared" si="0"/>
        <v>82.6923076923077</v>
      </c>
      <c r="O9" s="44">
        <f t="shared" si="0"/>
        <v>77.27272727272727</v>
      </c>
      <c r="P9" s="35" t="s">
        <v>408</v>
      </c>
      <c r="Q9" s="44">
        <f aca="true" t="shared" si="1" ref="Q9:AG9">IF(Q7&gt;Q6,999,IF(Q6=0,0,Q7/Q6*100))</f>
        <v>75</v>
      </c>
      <c r="R9" s="44">
        <f t="shared" si="1"/>
        <v>0</v>
      </c>
      <c r="S9" s="44">
        <f t="shared" si="1"/>
        <v>75</v>
      </c>
      <c r="T9" s="44">
        <f t="shared" si="1"/>
        <v>0</v>
      </c>
      <c r="U9" s="44">
        <f t="shared" si="1"/>
        <v>41.66666666666667</v>
      </c>
      <c r="V9" s="44">
        <f t="shared" si="1"/>
        <v>76.92307692307693</v>
      </c>
      <c r="W9" s="44">
        <f t="shared" si="1"/>
        <v>66.66666666666666</v>
      </c>
      <c r="X9" s="44">
        <f t="shared" si="1"/>
        <v>100</v>
      </c>
      <c r="Y9" s="44">
        <f t="shared" si="1"/>
        <v>0</v>
      </c>
      <c r="Z9" s="44">
        <f t="shared" si="1"/>
        <v>66.10169491525424</v>
      </c>
      <c r="AA9" s="44">
        <f t="shared" si="1"/>
        <v>46.666666666666664</v>
      </c>
      <c r="AB9" s="44">
        <f t="shared" si="1"/>
        <v>68.25396825396825</v>
      </c>
      <c r="AC9" s="44">
        <f t="shared" si="1"/>
        <v>82.9896907216495</v>
      </c>
      <c r="AD9" s="44">
        <f t="shared" si="1"/>
        <v>89.1891891891892</v>
      </c>
      <c r="AE9" s="44">
        <f t="shared" si="1"/>
        <v>75</v>
      </c>
      <c r="AF9" s="44">
        <f t="shared" si="1"/>
        <v>80</v>
      </c>
      <c r="AG9" s="44">
        <f t="shared" si="1"/>
        <v>70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6" customFormat="1" ht="42" customHeight="1">
      <c r="A10" s="35" t="s">
        <v>409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5" t="s">
        <v>409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8" s="6" customFormat="1" ht="24" customHeight="1">
      <c r="A11" s="35" t="s">
        <v>405</v>
      </c>
      <c r="B11" s="53">
        <f>SUM(C11,Z11:AG11)</f>
        <v>3291</v>
      </c>
      <c r="C11" s="53">
        <f>SUM(D11:O11,Q11:Y11)</f>
        <v>1466</v>
      </c>
      <c r="D11" s="53">
        <v>264</v>
      </c>
      <c r="E11" s="53">
        <v>270</v>
      </c>
      <c r="F11" s="53">
        <v>91</v>
      </c>
      <c r="G11" s="53">
        <v>7</v>
      </c>
      <c r="H11" s="53">
        <v>34</v>
      </c>
      <c r="I11" s="53">
        <v>247</v>
      </c>
      <c r="J11" s="53">
        <v>59</v>
      </c>
      <c r="K11" s="53">
        <v>40</v>
      </c>
      <c r="L11" s="53">
        <v>68</v>
      </c>
      <c r="M11" s="53">
        <v>42</v>
      </c>
      <c r="N11" s="53">
        <v>52</v>
      </c>
      <c r="O11" s="53">
        <v>83</v>
      </c>
      <c r="P11" s="35" t="s">
        <v>405</v>
      </c>
      <c r="Q11" s="53">
        <v>52</v>
      </c>
      <c r="R11" s="53">
        <v>18</v>
      </c>
      <c r="S11" s="53">
        <v>27</v>
      </c>
      <c r="T11" s="53">
        <v>4</v>
      </c>
      <c r="U11" s="53">
        <v>43</v>
      </c>
      <c r="V11" s="53">
        <v>42</v>
      </c>
      <c r="W11" s="53">
        <v>18</v>
      </c>
      <c r="X11" s="53">
        <v>5</v>
      </c>
      <c r="Y11" s="53">
        <v>0</v>
      </c>
      <c r="Z11" s="53">
        <v>165</v>
      </c>
      <c r="AA11" s="53">
        <v>792</v>
      </c>
      <c r="AB11" s="53">
        <v>136</v>
      </c>
      <c r="AC11" s="53">
        <v>415</v>
      </c>
      <c r="AD11" s="53">
        <v>104</v>
      </c>
      <c r="AE11" s="53">
        <v>136</v>
      </c>
      <c r="AF11" s="53">
        <v>38</v>
      </c>
      <c r="AG11" s="53">
        <v>39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</row>
    <row r="12" spans="1:48" s="6" customFormat="1" ht="12" customHeight="1">
      <c r="A12" s="35" t="s">
        <v>406</v>
      </c>
      <c r="B12" s="53">
        <f>SUM(C12,Z12:AG12)</f>
        <v>1619</v>
      </c>
      <c r="C12" s="53">
        <f>SUM(D12:O12,Q12:Y12)</f>
        <v>722</v>
      </c>
      <c r="D12" s="39">
        <v>130</v>
      </c>
      <c r="E12" s="39">
        <v>122</v>
      </c>
      <c r="F12" s="39">
        <v>56</v>
      </c>
      <c r="G12" s="39">
        <v>3</v>
      </c>
      <c r="H12" s="39">
        <v>19</v>
      </c>
      <c r="I12" s="39">
        <v>116</v>
      </c>
      <c r="J12" s="39">
        <v>34</v>
      </c>
      <c r="K12" s="39">
        <v>26</v>
      </c>
      <c r="L12" s="39">
        <v>40</v>
      </c>
      <c r="M12" s="39">
        <v>28</v>
      </c>
      <c r="N12" s="39">
        <v>24</v>
      </c>
      <c r="O12" s="39">
        <v>19</v>
      </c>
      <c r="P12" s="35" t="s">
        <v>406</v>
      </c>
      <c r="Q12" s="39">
        <v>23</v>
      </c>
      <c r="R12" s="39">
        <v>6</v>
      </c>
      <c r="S12" s="39">
        <v>13</v>
      </c>
      <c r="T12" s="39">
        <v>2</v>
      </c>
      <c r="U12" s="39">
        <v>23</v>
      </c>
      <c r="V12" s="39">
        <v>22</v>
      </c>
      <c r="W12" s="39">
        <v>14</v>
      </c>
      <c r="X12" s="39">
        <v>2</v>
      </c>
      <c r="Y12" s="39">
        <v>0</v>
      </c>
      <c r="Z12" s="39">
        <v>76</v>
      </c>
      <c r="AA12" s="39">
        <v>269</v>
      </c>
      <c r="AB12" s="39">
        <v>51</v>
      </c>
      <c r="AC12" s="39">
        <v>250</v>
      </c>
      <c r="AD12" s="39">
        <v>75</v>
      </c>
      <c r="AE12" s="39">
        <v>112</v>
      </c>
      <c r="AF12" s="39">
        <v>34</v>
      </c>
      <c r="AG12" s="39">
        <v>30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6" customFormat="1" ht="12" customHeight="1">
      <c r="A13" s="3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6" customFormat="1" ht="12" customHeight="1">
      <c r="A14" s="35" t="s">
        <v>408</v>
      </c>
      <c r="B14" s="44">
        <f>IF(B12&gt;B11,999,IF(B11=0,0,B12/B11*100))</f>
        <v>49.19477362503798</v>
      </c>
      <c r="C14" s="44">
        <f aca="true" t="shared" si="2" ref="C14:O14">IF(C12&gt;C11,999,IF(C11=0,0,C12/C11*100))</f>
        <v>49.24965893587995</v>
      </c>
      <c r="D14" s="44">
        <f t="shared" si="2"/>
        <v>49.24242424242424</v>
      </c>
      <c r="E14" s="44">
        <f t="shared" si="2"/>
        <v>45.18518518518518</v>
      </c>
      <c r="F14" s="44">
        <f t="shared" si="2"/>
        <v>61.53846153846154</v>
      </c>
      <c r="G14" s="44">
        <f t="shared" si="2"/>
        <v>42.857142857142854</v>
      </c>
      <c r="H14" s="44">
        <f t="shared" si="2"/>
        <v>55.88235294117647</v>
      </c>
      <c r="I14" s="44">
        <f t="shared" si="2"/>
        <v>46.963562753036435</v>
      </c>
      <c r="J14" s="44">
        <f t="shared" si="2"/>
        <v>57.6271186440678</v>
      </c>
      <c r="K14" s="44">
        <f t="shared" si="2"/>
        <v>65</v>
      </c>
      <c r="L14" s="44">
        <f>IF(L12&gt;L11,999,IF(L11=0,0,L12/L11*100))</f>
        <v>58.82352941176471</v>
      </c>
      <c r="M14" s="44">
        <f>IF(M12&gt;M11,999,IF(M11=0,0,M12/M11*100))</f>
        <v>66.66666666666666</v>
      </c>
      <c r="N14" s="44">
        <f t="shared" si="2"/>
        <v>46.15384615384615</v>
      </c>
      <c r="O14" s="44">
        <f t="shared" si="2"/>
        <v>22.89156626506024</v>
      </c>
      <c r="P14" s="35" t="s">
        <v>408</v>
      </c>
      <c r="Q14" s="44">
        <f aca="true" t="shared" si="3" ref="Q14:AG14">IF(Q12&gt;Q11,999,IF(Q11=0,0,Q12/Q11*100))</f>
        <v>44.230769230769226</v>
      </c>
      <c r="R14" s="44">
        <f t="shared" si="3"/>
        <v>33.33333333333333</v>
      </c>
      <c r="S14" s="44">
        <f t="shared" si="3"/>
        <v>48.148148148148145</v>
      </c>
      <c r="T14" s="44">
        <f t="shared" si="3"/>
        <v>50</v>
      </c>
      <c r="U14" s="44">
        <f t="shared" si="3"/>
        <v>53.48837209302325</v>
      </c>
      <c r="V14" s="44">
        <f t="shared" si="3"/>
        <v>52.38095238095239</v>
      </c>
      <c r="W14" s="44">
        <f t="shared" si="3"/>
        <v>77.77777777777779</v>
      </c>
      <c r="X14" s="44">
        <f t="shared" si="3"/>
        <v>40</v>
      </c>
      <c r="Y14" s="44">
        <f t="shared" si="3"/>
        <v>0</v>
      </c>
      <c r="Z14" s="44">
        <f t="shared" si="3"/>
        <v>46.06060606060606</v>
      </c>
      <c r="AA14" s="44">
        <f t="shared" si="3"/>
        <v>33.964646464646464</v>
      </c>
      <c r="AB14" s="44">
        <f t="shared" si="3"/>
        <v>37.5</v>
      </c>
      <c r="AC14" s="44">
        <f t="shared" si="3"/>
        <v>60.24096385542169</v>
      </c>
      <c r="AD14" s="44">
        <f t="shared" si="3"/>
        <v>72.11538461538461</v>
      </c>
      <c r="AE14" s="44">
        <f t="shared" si="3"/>
        <v>82.35294117647058</v>
      </c>
      <c r="AF14" s="44">
        <f>IF(AF12&gt;AF11,999,IF(AF11=0,0,AF12/AF11*100))</f>
        <v>89.47368421052632</v>
      </c>
      <c r="AG14" s="44">
        <f t="shared" si="3"/>
        <v>76.92307692307693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33" s="6" customFormat="1" ht="42" customHeight="1">
      <c r="A15" s="35" t="s">
        <v>410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5" t="s">
        <v>410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6" customFormat="1" ht="24" customHeight="1">
      <c r="A16" s="35" t="s">
        <v>405</v>
      </c>
      <c r="B16" s="53">
        <f>SUM(C16,Z16:AG16)</f>
        <v>2368</v>
      </c>
      <c r="C16" s="53">
        <f>SUM(D16:O16,Q16:Y16)</f>
        <v>1714</v>
      </c>
      <c r="D16" s="53">
        <v>180</v>
      </c>
      <c r="E16" s="53">
        <v>246</v>
      </c>
      <c r="F16" s="53">
        <v>243</v>
      </c>
      <c r="G16" s="53">
        <v>6</v>
      </c>
      <c r="H16" s="53">
        <v>50</v>
      </c>
      <c r="I16" s="53">
        <v>451</v>
      </c>
      <c r="J16" s="53">
        <v>68</v>
      </c>
      <c r="K16" s="53">
        <v>51</v>
      </c>
      <c r="L16" s="53">
        <v>150</v>
      </c>
      <c r="M16" s="53">
        <v>46</v>
      </c>
      <c r="N16" s="53">
        <v>70</v>
      </c>
      <c r="O16" s="53">
        <v>47</v>
      </c>
      <c r="P16" s="35" t="s">
        <v>405</v>
      </c>
      <c r="Q16" s="53">
        <v>62</v>
      </c>
      <c r="R16" s="53">
        <v>0</v>
      </c>
      <c r="S16" s="53">
        <v>11</v>
      </c>
      <c r="T16" s="53">
        <v>0</v>
      </c>
      <c r="U16" s="53">
        <v>15</v>
      </c>
      <c r="V16" s="53">
        <v>11</v>
      </c>
      <c r="W16" s="53">
        <v>6</v>
      </c>
      <c r="X16" s="53">
        <v>1</v>
      </c>
      <c r="Y16" s="53">
        <v>0</v>
      </c>
      <c r="Z16" s="53">
        <v>158</v>
      </c>
      <c r="AA16" s="53">
        <v>23</v>
      </c>
      <c r="AB16" s="53">
        <v>119</v>
      </c>
      <c r="AC16" s="53">
        <v>314</v>
      </c>
      <c r="AD16" s="53">
        <v>28</v>
      </c>
      <c r="AE16" s="53">
        <v>4</v>
      </c>
      <c r="AF16" s="53">
        <v>4</v>
      </c>
      <c r="AG16" s="53">
        <v>4</v>
      </c>
    </row>
    <row r="17" spans="1:33" s="6" customFormat="1" ht="12" customHeight="1">
      <c r="A17" s="35" t="s">
        <v>406</v>
      </c>
      <c r="B17" s="53">
        <f>SUM(C17,Z17:AG17)</f>
        <v>1183</v>
      </c>
      <c r="C17" s="53">
        <f>SUM(D17:O17,Q17:Y17)</f>
        <v>857</v>
      </c>
      <c r="D17" s="39">
        <v>80</v>
      </c>
      <c r="E17" s="39">
        <v>104</v>
      </c>
      <c r="F17" s="39">
        <v>128</v>
      </c>
      <c r="G17" s="39">
        <v>3</v>
      </c>
      <c r="H17" s="39">
        <v>19</v>
      </c>
      <c r="I17" s="39">
        <v>243</v>
      </c>
      <c r="J17" s="39">
        <v>51</v>
      </c>
      <c r="K17" s="39">
        <v>21</v>
      </c>
      <c r="L17" s="39">
        <v>62</v>
      </c>
      <c r="M17" s="39">
        <v>26</v>
      </c>
      <c r="N17" s="39">
        <v>32</v>
      </c>
      <c r="O17" s="39">
        <v>35</v>
      </c>
      <c r="P17" s="35" t="s">
        <v>406</v>
      </c>
      <c r="Q17" s="39">
        <v>32</v>
      </c>
      <c r="R17" s="39">
        <v>0</v>
      </c>
      <c r="S17" s="39">
        <v>4</v>
      </c>
      <c r="T17" s="39">
        <v>0</v>
      </c>
      <c r="U17" s="39">
        <v>7</v>
      </c>
      <c r="V17" s="39">
        <v>6</v>
      </c>
      <c r="W17" s="39">
        <v>4</v>
      </c>
      <c r="X17" s="39">
        <v>0</v>
      </c>
      <c r="Y17" s="39">
        <v>0</v>
      </c>
      <c r="Z17" s="39">
        <v>73</v>
      </c>
      <c r="AA17" s="39">
        <v>0</v>
      </c>
      <c r="AB17" s="39">
        <v>57</v>
      </c>
      <c r="AC17" s="39">
        <v>171</v>
      </c>
      <c r="AD17" s="39">
        <v>19</v>
      </c>
      <c r="AE17" s="39">
        <v>1</v>
      </c>
      <c r="AF17" s="39">
        <v>3</v>
      </c>
      <c r="AG17" s="39">
        <v>2</v>
      </c>
    </row>
    <row r="18" spans="1:33" s="6" customFormat="1" ht="12" customHeight="1">
      <c r="A18" s="3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6" customFormat="1" ht="12" customHeight="1">
      <c r="A19" s="35" t="s">
        <v>408</v>
      </c>
      <c r="B19" s="44">
        <f>IF(B17&gt;B16,999,IF(B16=0,0,B17/B16*100))</f>
        <v>49.95777027027027</v>
      </c>
      <c r="C19" s="44">
        <f aca="true" t="shared" si="4" ref="C19:O19">IF(C17&gt;C16,999,IF(C16=0,0,C17/C16*100))</f>
        <v>50</v>
      </c>
      <c r="D19" s="44">
        <f t="shared" si="4"/>
        <v>44.44444444444444</v>
      </c>
      <c r="E19" s="44">
        <f t="shared" si="4"/>
        <v>42.27642276422765</v>
      </c>
      <c r="F19" s="44">
        <f t="shared" si="4"/>
        <v>52.674897119341566</v>
      </c>
      <c r="G19" s="44">
        <f t="shared" si="4"/>
        <v>50</v>
      </c>
      <c r="H19" s="44">
        <f t="shared" si="4"/>
        <v>38</v>
      </c>
      <c r="I19" s="44">
        <f t="shared" si="4"/>
        <v>53.88026607538803</v>
      </c>
      <c r="J19" s="44">
        <f t="shared" si="4"/>
        <v>75</v>
      </c>
      <c r="K19" s="44">
        <f t="shared" si="4"/>
        <v>41.17647058823529</v>
      </c>
      <c r="L19" s="44">
        <f>IF(L17&gt;L16,999,IF(L16=0,0,L17/L16*100))</f>
        <v>41.333333333333336</v>
      </c>
      <c r="M19" s="44">
        <f>IF(M17&gt;M16,999,IF(M16=0,0,M17/M16*100))</f>
        <v>56.52173913043478</v>
      </c>
      <c r="N19" s="44">
        <f t="shared" si="4"/>
        <v>45.714285714285715</v>
      </c>
      <c r="O19" s="44">
        <f t="shared" si="4"/>
        <v>74.46808510638297</v>
      </c>
      <c r="P19" s="35" t="s">
        <v>408</v>
      </c>
      <c r="Q19" s="44">
        <f aca="true" t="shared" si="5" ref="Q19:AG19">IF(Q17&gt;Q16,999,IF(Q16=0,0,Q17/Q16*100))</f>
        <v>51.61290322580645</v>
      </c>
      <c r="R19" s="44">
        <f t="shared" si="5"/>
        <v>0</v>
      </c>
      <c r="S19" s="44">
        <f t="shared" si="5"/>
        <v>36.36363636363637</v>
      </c>
      <c r="T19" s="44">
        <f t="shared" si="5"/>
        <v>0</v>
      </c>
      <c r="U19" s="44">
        <f t="shared" si="5"/>
        <v>46.666666666666664</v>
      </c>
      <c r="V19" s="44">
        <f t="shared" si="5"/>
        <v>54.54545454545454</v>
      </c>
      <c r="W19" s="44">
        <f t="shared" si="5"/>
        <v>66.66666666666666</v>
      </c>
      <c r="X19" s="44">
        <f t="shared" si="5"/>
        <v>0</v>
      </c>
      <c r="Y19" s="44">
        <f t="shared" si="5"/>
        <v>0</v>
      </c>
      <c r="Z19" s="44">
        <f t="shared" si="5"/>
        <v>46.20253164556962</v>
      </c>
      <c r="AA19" s="44">
        <f t="shared" si="5"/>
        <v>0</v>
      </c>
      <c r="AB19" s="44">
        <f t="shared" si="5"/>
        <v>47.89915966386555</v>
      </c>
      <c r="AC19" s="44">
        <f t="shared" si="5"/>
        <v>54.45859872611465</v>
      </c>
      <c r="AD19" s="44">
        <f t="shared" si="5"/>
        <v>67.85714285714286</v>
      </c>
      <c r="AE19" s="44">
        <f t="shared" si="5"/>
        <v>25</v>
      </c>
      <c r="AF19" s="44">
        <f>IF(AF17&gt;AF16,999,IF(AF16=0,0,AF17/AF16*100))</f>
        <v>75</v>
      </c>
      <c r="AG19" s="44">
        <f t="shared" si="5"/>
        <v>50</v>
      </c>
    </row>
    <row r="20" spans="1:33" s="6" customFormat="1" ht="43.5" customHeight="1">
      <c r="A20" s="35" t="s">
        <v>411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5" t="s">
        <v>411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6" customFormat="1" ht="24" customHeight="1">
      <c r="A21" s="35" t="s">
        <v>405</v>
      </c>
      <c r="B21" s="53">
        <f>SUM(C21,Z21:AG21)</f>
        <v>4544</v>
      </c>
      <c r="C21" s="53">
        <f>SUM(D21:O21,Q21:Y21)</f>
        <v>2173</v>
      </c>
      <c r="D21" s="53">
        <v>402</v>
      </c>
      <c r="E21" s="53">
        <v>431</v>
      </c>
      <c r="F21" s="53">
        <v>187</v>
      </c>
      <c r="G21" s="53">
        <v>3</v>
      </c>
      <c r="H21" s="53">
        <v>33</v>
      </c>
      <c r="I21" s="53">
        <v>344</v>
      </c>
      <c r="J21" s="53">
        <v>73</v>
      </c>
      <c r="K21" s="53">
        <v>53</v>
      </c>
      <c r="L21" s="53">
        <v>181</v>
      </c>
      <c r="M21" s="53">
        <v>40</v>
      </c>
      <c r="N21" s="53">
        <v>77</v>
      </c>
      <c r="O21" s="53">
        <v>32</v>
      </c>
      <c r="P21" s="35" t="s">
        <v>405</v>
      </c>
      <c r="Q21" s="53">
        <v>83</v>
      </c>
      <c r="R21" s="53">
        <v>16</v>
      </c>
      <c r="S21" s="53">
        <v>26</v>
      </c>
      <c r="T21" s="53">
        <v>8</v>
      </c>
      <c r="U21" s="53">
        <v>75</v>
      </c>
      <c r="V21" s="53">
        <v>62</v>
      </c>
      <c r="W21" s="53">
        <v>32</v>
      </c>
      <c r="X21" s="53">
        <v>14</v>
      </c>
      <c r="Y21" s="53">
        <v>1</v>
      </c>
      <c r="Z21" s="53">
        <v>294</v>
      </c>
      <c r="AA21" s="53">
        <v>964</v>
      </c>
      <c r="AB21" s="53">
        <v>173</v>
      </c>
      <c r="AC21" s="53">
        <v>718</v>
      </c>
      <c r="AD21" s="53">
        <v>77</v>
      </c>
      <c r="AE21" s="53">
        <v>68</v>
      </c>
      <c r="AF21" s="53">
        <v>44</v>
      </c>
      <c r="AG21" s="53">
        <v>33</v>
      </c>
    </row>
    <row r="22" spans="1:33" s="6" customFormat="1" ht="12" customHeight="1">
      <c r="A22" s="35" t="s">
        <v>412</v>
      </c>
      <c r="B22" s="53">
        <f>SUM(C22,Z22:AG22)</f>
        <v>1183</v>
      </c>
      <c r="C22" s="53">
        <f>SUM(D22:O22,Q22:Y22)</f>
        <v>597</v>
      </c>
      <c r="D22" s="39">
        <v>100</v>
      </c>
      <c r="E22" s="39">
        <v>107</v>
      </c>
      <c r="F22" s="39">
        <v>52</v>
      </c>
      <c r="G22" s="39">
        <v>0</v>
      </c>
      <c r="H22" s="39">
        <v>8</v>
      </c>
      <c r="I22" s="39">
        <v>105</v>
      </c>
      <c r="J22" s="39">
        <v>18</v>
      </c>
      <c r="K22" s="39">
        <v>21</v>
      </c>
      <c r="L22" s="39">
        <v>61</v>
      </c>
      <c r="M22" s="39">
        <v>11</v>
      </c>
      <c r="N22" s="39">
        <v>18</v>
      </c>
      <c r="O22" s="39">
        <v>11</v>
      </c>
      <c r="P22" s="35" t="s">
        <v>406</v>
      </c>
      <c r="Q22" s="39">
        <v>24</v>
      </c>
      <c r="R22" s="39">
        <v>4</v>
      </c>
      <c r="S22" s="39">
        <v>4</v>
      </c>
      <c r="T22" s="39">
        <v>1</v>
      </c>
      <c r="U22" s="39">
        <v>29</v>
      </c>
      <c r="V22" s="39">
        <v>16</v>
      </c>
      <c r="W22" s="39">
        <v>6</v>
      </c>
      <c r="X22" s="39">
        <v>1</v>
      </c>
      <c r="Y22" s="39">
        <v>0</v>
      </c>
      <c r="Z22" s="39">
        <v>63</v>
      </c>
      <c r="AA22" s="39">
        <v>155</v>
      </c>
      <c r="AB22" s="39">
        <v>36</v>
      </c>
      <c r="AC22" s="39">
        <v>219</v>
      </c>
      <c r="AD22" s="39">
        <v>45</v>
      </c>
      <c r="AE22" s="39">
        <v>27</v>
      </c>
      <c r="AF22" s="39">
        <v>25</v>
      </c>
      <c r="AG22" s="39">
        <v>16</v>
      </c>
    </row>
    <row r="23" spans="1:33" s="6" customFormat="1" ht="12" customHeight="1">
      <c r="A23" s="35" t="s">
        <v>413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5" customFormat="1" ht="18.75" customHeight="1" thickBot="1">
      <c r="A24" s="54" t="s">
        <v>408</v>
      </c>
      <c r="B24" s="44">
        <f>IF(B22&gt;B21,999,IF(B21=0,0,B22/B21*100))</f>
        <v>26.034330985915492</v>
      </c>
      <c r="C24" s="44">
        <f aca="true" t="shared" si="6" ref="C24:O24">IF(C22&gt;C21,999,IF(C21=0,0,C22/C21*100))</f>
        <v>27.47353888633226</v>
      </c>
      <c r="D24" s="44">
        <f t="shared" si="6"/>
        <v>24.875621890547265</v>
      </c>
      <c r="E24" s="44">
        <f t="shared" si="6"/>
        <v>24.825986078886313</v>
      </c>
      <c r="F24" s="44">
        <f t="shared" si="6"/>
        <v>27.807486631016044</v>
      </c>
      <c r="G24" s="44">
        <f t="shared" si="6"/>
        <v>0</v>
      </c>
      <c r="H24" s="44">
        <f t="shared" si="6"/>
        <v>24.242424242424242</v>
      </c>
      <c r="I24" s="44">
        <f t="shared" si="6"/>
        <v>30.523255813953487</v>
      </c>
      <c r="J24" s="44">
        <f t="shared" si="6"/>
        <v>24.65753424657534</v>
      </c>
      <c r="K24" s="44">
        <f t="shared" si="6"/>
        <v>39.62264150943396</v>
      </c>
      <c r="L24" s="44">
        <f>IF(L22&gt;L21,999,IF(L21=0,0,L22/L21*100))</f>
        <v>33.70165745856354</v>
      </c>
      <c r="M24" s="44">
        <f>IF(M22&gt;M21,999,IF(M21=0,0,M22/M21*100))</f>
        <v>27.500000000000004</v>
      </c>
      <c r="N24" s="44">
        <f t="shared" si="6"/>
        <v>23.376623376623375</v>
      </c>
      <c r="O24" s="44">
        <f t="shared" si="6"/>
        <v>34.375</v>
      </c>
      <c r="P24" s="54" t="s">
        <v>408</v>
      </c>
      <c r="Q24" s="44">
        <f aca="true" t="shared" si="7" ref="Q24:AG24">IF(Q22&gt;Q21,999,IF(Q21=0,0,Q22/Q21*100))</f>
        <v>28.915662650602407</v>
      </c>
      <c r="R24" s="44">
        <f t="shared" si="7"/>
        <v>25</v>
      </c>
      <c r="S24" s="44">
        <f t="shared" si="7"/>
        <v>15.384615384615385</v>
      </c>
      <c r="T24" s="44">
        <f t="shared" si="7"/>
        <v>12.5</v>
      </c>
      <c r="U24" s="44">
        <f t="shared" si="7"/>
        <v>38.666666666666664</v>
      </c>
      <c r="V24" s="44">
        <f t="shared" si="7"/>
        <v>25.806451612903224</v>
      </c>
      <c r="W24" s="44">
        <f t="shared" si="7"/>
        <v>18.75</v>
      </c>
      <c r="X24" s="44">
        <f t="shared" si="7"/>
        <v>7.142857142857142</v>
      </c>
      <c r="Y24" s="44">
        <f t="shared" si="7"/>
        <v>0</v>
      </c>
      <c r="Z24" s="44">
        <f t="shared" si="7"/>
        <v>21.428571428571427</v>
      </c>
      <c r="AA24" s="44">
        <f t="shared" si="7"/>
        <v>16.07883817427386</v>
      </c>
      <c r="AB24" s="44">
        <f t="shared" si="7"/>
        <v>20.809248554913296</v>
      </c>
      <c r="AC24" s="44">
        <f t="shared" si="7"/>
        <v>30.501392757660167</v>
      </c>
      <c r="AD24" s="44">
        <f t="shared" si="7"/>
        <v>58.44155844155844</v>
      </c>
      <c r="AE24" s="44">
        <f t="shared" si="7"/>
        <v>39.705882352941174</v>
      </c>
      <c r="AF24" s="44">
        <f>IF(AF22&gt;AF21,999,IF(AF21=0,0,AF22/AF21*100))</f>
        <v>56.81818181818182</v>
      </c>
      <c r="AG24" s="44">
        <f t="shared" si="7"/>
        <v>48.484848484848484</v>
      </c>
    </row>
    <row r="25" spans="1:33" s="6" customFormat="1" ht="15.75" customHeight="1">
      <c r="A25" s="101" t="s">
        <v>414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57"/>
      <c r="M25" s="57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="6" customFormat="1" ht="155.25" customHeight="1"/>
    <row r="27" spans="1:33" s="6" customFormat="1" ht="14.25" customHeight="1">
      <c r="A27" s="92" t="s">
        <v>445</v>
      </c>
      <c r="B27" s="93"/>
      <c r="C27" s="93"/>
      <c r="D27" s="93"/>
      <c r="E27" s="93"/>
      <c r="F27" s="93"/>
      <c r="G27" s="93"/>
      <c r="H27" s="92" t="s">
        <v>446</v>
      </c>
      <c r="I27" s="204"/>
      <c r="J27" s="204"/>
      <c r="K27" s="204"/>
      <c r="L27" s="204"/>
      <c r="M27" s="204"/>
      <c r="N27" s="204"/>
      <c r="O27" s="204"/>
      <c r="P27" s="92" t="s">
        <v>447</v>
      </c>
      <c r="Q27" s="92"/>
      <c r="R27" s="92"/>
      <c r="S27" s="92"/>
      <c r="T27" s="92"/>
      <c r="U27" s="92"/>
      <c r="V27" s="92"/>
      <c r="W27" s="92"/>
      <c r="X27" s="92"/>
      <c r="Y27" s="92" t="s">
        <v>448</v>
      </c>
      <c r="Z27" s="92"/>
      <c r="AA27" s="92"/>
      <c r="AB27" s="92"/>
      <c r="AC27" s="92"/>
      <c r="AD27" s="92"/>
      <c r="AE27" s="92"/>
      <c r="AF27" s="92"/>
      <c r="AG27" s="92"/>
    </row>
  </sheetData>
  <sheetProtection/>
  <mergeCells count="25">
    <mergeCell ref="H27:O27"/>
    <mergeCell ref="A27:G27"/>
    <mergeCell ref="AB3:AB4"/>
    <mergeCell ref="AC3:AC4"/>
    <mergeCell ref="P27:X27"/>
    <mergeCell ref="Y27:AG27"/>
    <mergeCell ref="AD3:AD4"/>
    <mergeCell ref="AG3:AG4"/>
    <mergeCell ref="AF3:AF4"/>
    <mergeCell ref="P3:P4"/>
    <mergeCell ref="A25:K25"/>
    <mergeCell ref="A1:G1"/>
    <mergeCell ref="A2:G2"/>
    <mergeCell ref="A3:A4"/>
    <mergeCell ref="B3:B4"/>
    <mergeCell ref="C3:G3"/>
    <mergeCell ref="H3:O3"/>
    <mergeCell ref="H2:O2"/>
    <mergeCell ref="AF1:AG1"/>
    <mergeCell ref="Q3:W3"/>
    <mergeCell ref="AE3:AE4"/>
    <mergeCell ref="Y1:AA1"/>
    <mergeCell ref="P1:X1"/>
    <mergeCell ref="Z3:Z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D21:O22 Q6:AG7 Q11:AG12 Q16:AG17 D11:O12 D6:O7 D16:O17 Q21:AG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5" max="26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Administrator</cp:lastModifiedBy>
  <cp:lastPrinted>2014-05-14T06:05:34Z</cp:lastPrinted>
  <dcterms:created xsi:type="dcterms:W3CDTF">2000-07-04T20:51:28Z</dcterms:created>
  <dcterms:modified xsi:type="dcterms:W3CDTF">2014-05-14T06:05:46Z</dcterms:modified>
  <cp:category/>
  <cp:version/>
  <cp:contentType/>
  <cp:contentStatus/>
</cp:coreProperties>
</file>