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120" tabRatio="724" activeTab="0"/>
  </bookViews>
  <sheets>
    <sheet name="M042(8-1)" sheetId="1" r:id="rId1"/>
    <sheet name="M043(8-2)" sheetId="2" r:id="rId2"/>
    <sheet name="M044(8-3)" sheetId="3" r:id="rId3"/>
    <sheet name="M045(8-4)" sheetId="4" r:id="rId4"/>
    <sheet name="M046(8-5)" sheetId="5" r:id="rId5"/>
    <sheet name="M047(8-6)" sheetId="6" r:id="rId6"/>
    <sheet name="M048(8-7)" sheetId="7" r:id="rId7"/>
    <sheet name="M049(8-8)" sheetId="8" r:id="rId8"/>
  </sheets>
  <definedNames/>
  <calcPr fullCalcOnLoad="1" refMode="R1C1"/>
</workbook>
</file>

<file path=xl/sharedStrings.xml><?xml version="1.0" encoding="utf-8"?>
<sst xmlns="http://schemas.openxmlformats.org/spreadsheetml/2006/main" count="636" uniqueCount="455">
  <si>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</si>
  <si>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</si>
  <si>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</si>
  <si>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</si>
  <si>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</si>
  <si>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</si>
  <si>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</si>
  <si>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</si>
  <si>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</si>
  <si>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</si>
  <si>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</si>
  <si>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</si>
  <si>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</si>
  <si>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</si>
  <si>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</si>
  <si>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</si>
  <si>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</si>
  <si>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</si>
  <si>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</si>
  <si>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</si>
  <si>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</si>
  <si>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>電   設
備   氣</t>
  </si>
  <si>
    <t>人   力
機   械
工   具</t>
  </si>
  <si>
    <t>其   他
設   備</t>
  </si>
  <si>
    <t>營建物
及施工
設    備</t>
  </si>
  <si>
    <t>危   險
物   有
害   物</t>
  </si>
  <si>
    <t>運   搬
物   體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</si>
  <si>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</si>
  <si>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</si>
  <si>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</si>
  <si>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</si>
  <si>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</si>
  <si>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</si>
  <si>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</si>
  <si>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</si>
  <si>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</si>
  <si>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</si>
  <si>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</si>
  <si>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</si>
  <si>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</si>
  <si>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</si>
  <si>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</si>
  <si>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</si>
  <si>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</si>
  <si>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</si>
  <si>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</si>
  <si>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</si>
  <si>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</si>
  <si>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</si>
  <si>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</si>
  <si>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</si>
  <si>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</si>
  <si>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</si>
  <si>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 xml:space="preserve">          </t>
  </si>
  <si>
    <t xml:space="preserve">爐   窯
</t>
  </si>
  <si>
    <t xml:space="preserve">用   具
</t>
  </si>
  <si>
    <t xml:space="preserve">材   料
</t>
  </si>
  <si>
    <t xml:space="preserve">環   境
</t>
  </si>
  <si>
    <t xml:space="preserve">原動機
</t>
  </si>
  <si>
    <t>中華民國</t>
  </si>
  <si>
    <t>礦業及土石採取業</t>
  </si>
  <si>
    <t>災害類型按行業分</t>
  </si>
  <si>
    <t>單位：人次</t>
  </si>
  <si>
    <t>其</t>
  </si>
  <si>
    <t>與媒介物之關係按全產業分</t>
  </si>
  <si>
    <t>各媒介物所占比率(％)</t>
  </si>
  <si>
    <t>頭</t>
  </si>
  <si>
    <t>頸</t>
  </si>
  <si>
    <t>肩</t>
  </si>
  <si>
    <t>肘</t>
  </si>
  <si>
    <t>腕</t>
  </si>
  <si>
    <t>胸</t>
  </si>
  <si>
    <t>與受傷部位之關係按全產業分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</si>
  <si>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</si>
  <si>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</si>
  <si>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</si>
  <si>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</si>
  <si>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</si>
  <si>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</si>
  <si>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</si>
  <si>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</si>
  <si>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</si>
  <si>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</si>
  <si>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>與受傷部位之關係按製造業分</t>
  </si>
  <si>
    <t>項       目        別</t>
  </si>
  <si>
    <t>災   害
類   型
比   率
（％）</t>
  </si>
  <si>
    <t>總   計</t>
  </si>
  <si>
    <t>動         力            機            械</t>
  </si>
  <si>
    <t>裝  卸  搬  運  機  械</t>
  </si>
  <si>
    <t>他                      設                         備</t>
  </si>
  <si>
    <t>營   建</t>
  </si>
  <si>
    <t>物  質  材  料</t>
  </si>
  <si>
    <t>貨   物</t>
  </si>
  <si>
    <t>環   境</t>
  </si>
  <si>
    <t>其        他         類</t>
  </si>
  <si>
    <t xml:space="preserve">原動機
</t>
  </si>
  <si>
    <t>動   力
傳   導
裝   置</t>
  </si>
  <si>
    <t>木   材
加   工
機   械</t>
  </si>
  <si>
    <t>營   造
機   械</t>
  </si>
  <si>
    <t>一   般
動   力
機   械</t>
  </si>
  <si>
    <t>起   重
機   械</t>
  </si>
  <si>
    <t>動   力
搬   運
機   械</t>
  </si>
  <si>
    <t>交   通
工   具</t>
  </si>
  <si>
    <t>壓   力
容   器</t>
  </si>
  <si>
    <t>化   學
設   備</t>
  </si>
  <si>
    <t>熔   接
設   備</t>
  </si>
  <si>
    <t xml:space="preserve">爐   窯
</t>
  </si>
  <si>
    <t>電   設
備   氣</t>
  </si>
  <si>
    <t>人   力
機   械
工   具</t>
  </si>
  <si>
    <t xml:space="preserve">用   具
</t>
  </si>
  <si>
    <t>其   他
設   備</t>
  </si>
  <si>
    <t>營建物
及施工
設    備</t>
  </si>
  <si>
    <t>危   險
物   有
害   物</t>
  </si>
  <si>
    <t xml:space="preserve">材   料
</t>
  </si>
  <si>
    <t>運   搬
物   體</t>
  </si>
  <si>
    <t xml:space="preserve">環   境
</t>
  </si>
  <si>
    <t>其    他
媒介物</t>
  </si>
  <si>
    <t>無   媒
介   物</t>
  </si>
  <si>
    <t>不   能
分   類</t>
  </si>
  <si>
    <t>總                           計</t>
  </si>
  <si>
    <t xml:space="preserve">    墜   落  、  滾   落</t>
  </si>
  <si>
    <t xml:space="preserve">    跌                      倒</t>
  </si>
  <si>
    <t xml:space="preserve">    衝                      撞</t>
  </si>
  <si>
    <t xml:space="preserve">    物     體    飛     落</t>
  </si>
  <si>
    <t xml:space="preserve">    物體倒塌 、 崩落</t>
  </si>
  <si>
    <t xml:space="preserve">    被                      撞</t>
  </si>
  <si>
    <t xml:space="preserve">    被    夾 、 被    捲</t>
  </si>
  <si>
    <t xml:space="preserve">    踩                      踏</t>
  </si>
  <si>
    <t xml:space="preserve">    溺                      斃</t>
  </si>
  <si>
    <t xml:space="preserve">    與高溫、低溫之接觸</t>
  </si>
  <si>
    <t xml:space="preserve">    與有害物等之接觸</t>
  </si>
  <si>
    <t xml:space="preserve">    感                      電</t>
  </si>
  <si>
    <t xml:space="preserve">    爆                      炸</t>
  </si>
  <si>
    <t xml:space="preserve">    物     體     破    裂</t>
  </si>
  <si>
    <t xml:space="preserve">    火                      災</t>
  </si>
  <si>
    <t xml:space="preserve">    不     當     動    作</t>
  </si>
  <si>
    <t xml:space="preserve">    其                      他</t>
  </si>
  <si>
    <t xml:space="preserve">    無   法  歸  類   者</t>
  </si>
  <si>
    <t xml:space="preserve">    交     通     事    故</t>
  </si>
  <si>
    <t xml:space="preserve">        公 路 、鐵路事故</t>
  </si>
  <si>
    <t xml:space="preserve">        船航事故 及 其他</t>
  </si>
  <si>
    <t xml:space="preserve">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</si>
  <si>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2.各媒介物所占比率＝各媒介物職業災害人次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職業災害總人次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</si>
  <si>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與媒介物之關係按製造業分</t>
  </si>
  <si>
    <r>
      <t>各受傷部位比率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</si>
  <si>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項       目        別</t>
  </si>
  <si>
    <t>災   害
類   型
比   率
（％）</t>
  </si>
  <si>
    <t>總   計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</si>
  <si>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</si>
  <si>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</si>
  <si>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</si>
  <si>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</si>
  <si>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</si>
  <si>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</si>
  <si>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</si>
  <si>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</si>
  <si>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</si>
  <si>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</si>
  <si>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 xml:space="preserve">           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</si>
  <si>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</si>
  <si>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</si>
  <si>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</si>
  <si>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</si>
  <si>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</si>
  <si>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</si>
  <si>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</si>
  <si>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</si>
  <si>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</si>
  <si>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</si>
  <si>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r>
      <t>說明：1.災害類型比率＝各職業災害類型人次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
           2.各受傷部位比率＝各受傷部位數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</si>
  <si>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-4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</si>
  <si>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職業災害統計災害類型</t>
    </r>
  </si>
  <si>
    <r>
      <t xml:space="preserve">表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-6 職業災害統計災害類型</t>
    </r>
  </si>
  <si>
    <r>
      <t xml:space="preserve">表 </t>
    </r>
    <r>
      <rPr>
        <sz val="12"/>
        <rFont val="新細明體"/>
        <family val="1"/>
      </rPr>
      <t>8-7</t>
    </r>
    <r>
      <rPr>
        <sz val="12"/>
        <rFont val="新細明體"/>
        <family val="1"/>
      </rPr>
      <t xml:space="preserve"> 職業災害統計災害類型</t>
    </r>
  </si>
  <si>
    <t>農、林、漁、牧業</t>
  </si>
  <si>
    <t xml:space="preserve">    食品及飲料製造業</t>
  </si>
  <si>
    <t xml:space="preserve">    木竹製品製造業</t>
  </si>
  <si>
    <t xml:space="preserve">    石油及煤製品製造業</t>
  </si>
  <si>
    <t xml:space="preserve">    橡膠製品製造業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</si>
  <si>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</si>
  <si>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</si>
  <si>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</si>
  <si>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</si>
  <si>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</si>
  <si>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</si>
  <si>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</si>
  <si>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</si>
  <si>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傷部位之關係按全產業分</t>
  </si>
  <si>
    <r>
      <t>說明：1.行業百分率＝各行業受傷部位數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</si>
  <si>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 xml:space="preserve">            2.受傷部位百比率＝各受傷部位數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總受傷部位數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>100。</t>
    </r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</si>
  <si>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</si>
  <si>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</si>
  <si>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</si>
  <si>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食品及飲料製造業</t>
    </r>
  </si>
  <si>
    <r>
      <t xml:space="preserve">    </t>
    </r>
    <r>
      <rPr>
        <sz val="8"/>
        <rFont val="新細明體"/>
        <family val="1"/>
      </rPr>
      <t>菸草製造業</t>
    </r>
  </si>
  <si>
    <r>
      <t xml:space="preserve">    </t>
    </r>
    <r>
      <rPr>
        <sz val="8"/>
        <rFont val="新細明體"/>
        <family val="1"/>
      </rPr>
      <t>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業</t>
    </r>
  </si>
  <si>
    <r>
      <t xml:space="preserve">    </t>
    </r>
    <r>
      <rPr>
        <sz val="8"/>
        <rFont val="新細明體"/>
        <family val="1"/>
      </rPr>
      <t>成衣、服飾品及其他紡織品製造業</t>
    </r>
  </si>
  <si>
    <r>
      <t xml:space="preserve">    </t>
    </r>
    <r>
      <rPr>
        <sz val="8"/>
        <rFont val="新細明體"/>
        <family val="1"/>
      </rPr>
      <t>皮革、毛皮及其製品製造業</t>
    </r>
  </si>
  <si>
    <r>
      <t xml:space="preserve">    </t>
    </r>
    <r>
      <rPr>
        <sz val="8"/>
        <rFont val="新細明體"/>
        <family val="1"/>
      </rPr>
      <t>木竹製品製造業</t>
    </r>
  </si>
  <si>
    <r>
      <t xml:space="preserve">    </t>
    </r>
    <r>
      <rPr>
        <sz val="8"/>
        <rFont val="新細明體"/>
        <family val="1"/>
      </rPr>
      <t>家具及裝設品製造業</t>
    </r>
  </si>
  <si>
    <r>
      <t xml:space="preserve">    </t>
    </r>
    <r>
      <rPr>
        <sz val="8"/>
        <rFont val="新細明體"/>
        <family val="1"/>
      </rPr>
      <t>紙漿、紙及紙製品製造業</t>
    </r>
  </si>
  <si>
    <r>
      <t xml:space="preserve">    </t>
    </r>
    <r>
      <rPr>
        <sz val="8"/>
        <rFont val="新細明體"/>
        <family val="1"/>
      </rPr>
      <t>印刷及其輔助業</t>
    </r>
  </si>
  <si>
    <r>
      <t xml:space="preserve">    </t>
    </r>
    <r>
      <rPr>
        <sz val="8"/>
        <rFont val="新細明體"/>
        <family val="1"/>
      </rPr>
      <t>化學材料製造業</t>
    </r>
  </si>
  <si>
    <r>
      <t xml:space="preserve">    </t>
    </r>
    <r>
      <rPr>
        <sz val="8"/>
        <rFont val="新細明體"/>
        <family val="1"/>
      </rPr>
      <t>化學製品製造業</t>
    </r>
  </si>
  <si>
    <r>
      <t xml:space="preserve">    </t>
    </r>
    <r>
      <rPr>
        <sz val="8"/>
        <rFont val="新細明體"/>
        <family val="1"/>
      </rPr>
      <t>石油及煤製品製造業</t>
    </r>
  </si>
  <si>
    <r>
      <t xml:space="preserve">    </t>
    </r>
    <r>
      <rPr>
        <sz val="8"/>
        <rFont val="新細明體"/>
        <family val="1"/>
      </rPr>
      <t>橡膠製品製造業</t>
    </r>
  </si>
  <si>
    <r>
      <t xml:space="preserve">    </t>
    </r>
    <r>
      <rPr>
        <sz val="8"/>
        <rFont val="新細明體"/>
        <family val="1"/>
      </rPr>
      <t>塑膠製品製造業</t>
    </r>
  </si>
  <si>
    <r>
      <t xml:space="preserve">    </t>
    </r>
    <r>
      <rPr>
        <sz val="8"/>
        <rFont val="新細明體"/>
        <family val="1"/>
      </rPr>
      <t>非金屬礦物製品製造業</t>
    </r>
  </si>
  <si>
    <r>
      <t xml:space="preserve">    </t>
    </r>
    <r>
      <rPr>
        <sz val="8"/>
        <rFont val="新細明體"/>
        <family val="1"/>
      </rPr>
      <t>金屬基本工業</t>
    </r>
  </si>
  <si>
    <r>
      <t xml:space="preserve">    </t>
    </r>
    <r>
      <rPr>
        <sz val="8"/>
        <rFont val="新細明體"/>
        <family val="1"/>
      </rPr>
      <t>金屬製品製造業</t>
    </r>
  </si>
  <si>
    <r>
      <t xml:space="preserve">    </t>
    </r>
    <r>
      <rPr>
        <sz val="8"/>
        <rFont val="新細明體"/>
        <family val="1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</si>
  <si>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</si>
  <si>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</si>
  <si>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新細明體"/>
        <family val="1"/>
      </rPr>
      <t>電力機械器材及設備製造修配業</t>
    </r>
  </si>
  <si>
    <r>
      <t xml:space="preserve">    </t>
    </r>
    <r>
      <rPr>
        <sz val="8"/>
        <rFont val="新細明體"/>
        <family val="1"/>
      </rPr>
      <t>運輸工具製造修配業</t>
    </r>
  </si>
  <si>
    <r>
      <t xml:space="preserve">    </t>
    </r>
    <r>
      <rPr>
        <sz val="8"/>
        <rFont val="新細明體"/>
        <family val="1"/>
      </rPr>
      <t>精密、光學、醫療器材及鐘錶製造業</t>
    </r>
  </si>
  <si>
    <r>
      <t xml:space="preserve">    </t>
    </r>
    <r>
      <rPr>
        <sz val="8"/>
        <rFont val="新細明體"/>
        <family val="1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</si>
  <si>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</si>
  <si>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</si>
  <si>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</si>
  <si>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</si>
  <si>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</si>
  <si>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</si>
  <si>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</si>
  <si>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</si>
  <si>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</si>
  <si>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醫療保健及社會福利服務業</t>
  </si>
  <si>
    <t>文化、運動及休閒服務業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</si>
  <si>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</si>
  <si>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</si>
  <si>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>說明：1.陳報事業單位百分比＝陳報事業單位數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全產業陳報數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</si>
  <si>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8.永久全失能人數百分比＝永久全失能人數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</si>
  <si>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2.僱用勞工人數百分比＝僱用勞工人數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僱用勞工總人數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</si>
  <si>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9.永久部份失能人數百分比＝永久部份失能人數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永久部份失能總人數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</si>
  <si>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3.總工作日數百分比＝工作日數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總工作日數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</si>
  <si>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10.暫時全失能百分比＝暫時全失能人數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暫時全失能總人數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</si>
  <si>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4.總經歷工時百分比＝經歷工時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</si>
  <si>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11.總損失日數百分比＝損失日數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</si>
  <si>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5.失能傷害次數百分比＝失能傷害次數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</si>
  <si>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12.失能傷害頻率＝失能傷害次數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</si>
  <si>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6.已結案之失能傷害次數百分比＝已結案失能傷害次數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已結案失能傷害總次數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</si>
  <si>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13.失能傷害嚴重率＝總損失日數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1,000,000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總經歷工時。</t>
    </r>
  </si>
  <si>
    <r>
      <t xml:space="preserve">            7.死亡人數百分比＝死亡人數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死亡總人數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</si>
  <si>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14.總合傷害指數＝SQRT(失能傷害頻率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失能傷害嚴重率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1000)。</t>
    </r>
  </si>
  <si>
    <r>
      <t>行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</si>
  <si>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t>陳報事業
單  位  數
(家)</t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</si>
  <si>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
(％)</t>
    </r>
  </si>
  <si>
    <r>
      <t>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
工  人  數
(人)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</si>
  <si>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
日        數
(工  作  天)</t>
    </r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</si>
  <si>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歷
工        時
(時)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</si>
  <si>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次  數
(人      次)</t>
    </r>
  </si>
  <si>
    <r>
      <t>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傷
害  頻  率</t>
    </r>
  </si>
  <si>
    <r>
      <t>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
失 能 傷 害
次           數
(人         次)</t>
    </r>
  </si>
  <si>
    <r>
      <t>已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結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失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傷</t>
    </r>
  </si>
  <si>
    <r>
      <t>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(人次)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</si>
  <si>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失
工 作 日 數
(日)</t>
    </r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</si>
  <si>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</si>
  <si>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嚴   重   率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</si>
  <si>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害
指          數</t>
    </r>
  </si>
  <si>
    <r>
      <t>死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亡
(人)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</si>
  <si>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
(％)</t>
    </r>
  </si>
  <si>
    <t>永久全失能
(人)</t>
  </si>
  <si>
    <t>永久部分失能
(人次)</t>
  </si>
  <si>
    <t>暫時全失能
(人次)</t>
  </si>
  <si>
    <r>
      <t>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比
(％)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</si>
  <si>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8-1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</t>
    </r>
  </si>
  <si>
    <t>計概況按全產業分</t>
  </si>
  <si>
    <r>
      <t>全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業</t>
    </r>
  </si>
  <si>
    <t>農、林、漁、牧業</t>
  </si>
  <si>
    <t>全              產                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</si>
  <si>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</si>
  <si>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</si>
  <si>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</si>
  <si>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</si>
  <si>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</si>
  <si>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</si>
  <si>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</si>
  <si>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</si>
  <si>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</si>
  <si>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</si>
  <si>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</si>
  <si>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</si>
  <si>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</si>
  <si>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</si>
  <si>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</si>
  <si>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</si>
  <si>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</si>
  <si>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</si>
  <si>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</si>
  <si>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</si>
  <si>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</si>
  <si>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</si>
  <si>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</si>
  <si>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</si>
  <si>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</si>
  <si>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</si>
  <si>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</si>
  <si>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</si>
  <si>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</si>
  <si>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</si>
  <si>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災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(%)</t>
    </r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</si>
  <si>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</si>
  <si>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</si>
  <si>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</si>
  <si>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</si>
  <si>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</si>
  <si>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</si>
  <si>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</si>
  <si>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</si>
  <si>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</si>
  <si>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</si>
  <si>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</si>
  <si>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</si>
  <si>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</si>
  <si>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</si>
  <si>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</si>
  <si>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</si>
  <si>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</si>
  <si>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</si>
  <si>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</si>
  <si>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</si>
  <si>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</si>
  <si>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r>
      <t>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電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燃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氣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</si>
  <si>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營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造</t>
    </r>
    <r>
      <rPr>
        <sz val="8"/>
        <rFont val="Times New Roman"/>
        <family val="1"/>
      </rPr>
      <t xml:space="preserve">      </t>
    </r>
    <r>
      <rPr>
        <sz val="8"/>
        <rFont val="細明體"/>
        <family val="3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</si>
  <si>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</si>
  <si>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他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</si>
  <si>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共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政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</si>
  <si>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說明：1.行業別比率＝各行業職業災害人次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</si>
  <si>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概況按全產業分(續)</t>
  </si>
  <si>
    <r>
      <t xml:space="preserve">表 8-2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職業災害統計</t>
    </r>
  </si>
  <si>
    <t>行業別
比    率
（％）</t>
  </si>
  <si>
    <t>總   計</t>
  </si>
  <si>
    <t>墜   落
滾   落</t>
  </si>
  <si>
    <t>跌   倒</t>
  </si>
  <si>
    <t>衝   撞</t>
  </si>
  <si>
    <t>物   體
飛   落</t>
  </si>
  <si>
    <t>物   體
倒   塌
崩   塌</t>
  </si>
  <si>
    <t>被   撞</t>
  </si>
  <si>
    <t>被   夾
被   捲</t>
  </si>
  <si>
    <t>踩   踏</t>
  </si>
  <si>
    <t>溺   斃</t>
  </si>
  <si>
    <t>與高溫
、低溫
之接觸</t>
  </si>
  <si>
    <t>與有害
物等之
接   觸</t>
  </si>
  <si>
    <t>感   電</t>
  </si>
  <si>
    <t>爆   炸</t>
  </si>
  <si>
    <t>物   體
破   裂</t>
  </si>
  <si>
    <t>火   災</t>
  </si>
  <si>
    <t>不   當
動   作</t>
  </si>
  <si>
    <t>其   他</t>
  </si>
  <si>
    <t>無   法
歸   類
者</t>
  </si>
  <si>
    <t>交      通      事      故</t>
  </si>
  <si>
    <t>公   路</t>
  </si>
  <si>
    <t>鐵   路</t>
  </si>
  <si>
    <t>船舶、
航空器</t>
  </si>
  <si>
    <t>項         目          別</t>
  </si>
  <si>
    <r>
      <t xml:space="preserve">           2.職業災害類型比率＝各職業災害類型人次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</si>
  <si>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說明：媒介物比率＝各媒介物人次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職業災害總人次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</si>
  <si>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項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</si>
  <si>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</si>
  <si>
    <r>
      <t>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械</t>
    </r>
  </si>
  <si>
    <r>
      <t>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械</t>
    </r>
  </si>
  <si>
    <r>
      <t>他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設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備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</si>
  <si>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建</t>
    </r>
  </si>
  <si>
    <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料</t>
    </r>
  </si>
  <si>
    <r>
      <t>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</si>
  <si>
    <r>
      <t>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境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</si>
  <si>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類</t>
    </r>
  </si>
  <si>
    <t>原動機</t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</si>
  <si>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傳   導
裝   置</t>
    </r>
  </si>
  <si>
    <r>
      <t>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材
加   工
機   械</t>
    </r>
  </si>
  <si>
    <r>
      <t>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造
機   械</t>
    </r>
  </si>
  <si>
    <r>
      <t>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般
動   力
機   械</t>
    </r>
  </si>
  <si>
    <r>
      <t>起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重
機   械</t>
    </r>
  </si>
  <si>
    <r>
      <t>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搬   運
機   械</t>
    </r>
  </si>
  <si>
    <r>
      <t>交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
工   具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</si>
  <si>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容   器</t>
    </r>
  </si>
  <si>
    <r>
      <t>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學
設   備</t>
    </r>
  </si>
  <si>
    <r>
      <t>熔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接
設   備</t>
    </r>
  </si>
  <si>
    <r>
      <t>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窯</t>
    </r>
  </si>
  <si>
    <r>
      <t>電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氣
設   備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</si>
  <si>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
機   械
工   具</t>
    </r>
  </si>
  <si>
    <r>
      <t>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具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</si>
  <si>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
設   備</t>
    </r>
  </si>
  <si>
    <t>營建物
及施工
設    備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</si>
  <si>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險
物   有
害   物</t>
    </r>
  </si>
  <si>
    <r>
      <t>材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料</t>
    </r>
  </si>
  <si>
    <r>
      <t>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搬
物   體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</si>
  <si>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他
媒介物</t>
    </r>
  </si>
  <si>
    <r>
      <t>無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媒
介   物</t>
    </r>
  </si>
  <si>
    <r>
      <t>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
分   類</t>
    </r>
  </si>
  <si>
    <r>
      <t>表 8-3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</t>
    </r>
  </si>
  <si>
    <t>媒      介      物      比      率    (%)</t>
  </si>
  <si>
    <t>製      造      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</si>
  <si>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</si>
  <si>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</si>
  <si>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</si>
  <si>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</si>
  <si>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</si>
  <si>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</si>
  <si>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</si>
  <si>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</si>
  <si>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</si>
  <si>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</si>
  <si>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</si>
  <si>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</si>
  <si>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</si>
  <si>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</si>
  <si>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</si>
  <si>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</si>
  <si>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</si>
  <si>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</si>
  <si>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</si>
  <si>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</si>
  <si>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</si>
  <si>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</si>
  <si>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教 育 服 務 業</t>
  </si>
  <si>
    <t>其 他 服 務 業</t>
  </si>
  <si>
    <t>公 共 行 政 業</t>
  </si>
  <si>
    <r>
      <t>各受傷部位比率</t>
    </r>
    <r>
      <rPr>
        <sz val="8"/>
        <rFont val="Times New Roman"/>
        <family val="1"/>
      </rPr>
      <t xml:space="preserve">  (%)</t>
    </r>
  </si>
  <si>
    <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業</t>
    </r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</si>
  <si>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別</t>
    </r>
  </si>
  <si>
    <r>
      <t>行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
百分率
（％）</t>
    </r>
  </si>
  <si>
    <r>
      <t>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顏</t>
    </r>
  </si>
  <si>
    <r>
      <t>鎖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</si>
  <si>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</si>
  <si>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膊</t>
    </r>
  </si>
  <si>
    <r>
      <t>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骨</t>
    </r>
  </si>
  <si>
    <r>
      <t>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蹊</t>
    </r>
  </si>
  <si>
    <r>
      <t>內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臟</t>
    </r>
  </si>
  <si>
    <r>
      <t>全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身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</si>
  <si>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他</t>
    </r>
  </si>
  <si>
    <r>
      <t>表 8-8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職業災害統計行業別與受</t>
    </r>
  </si>
  <si>
    <t>被刺、
割   、
擦   傷</t>
  </si>
  <si>
    <t xml:space="preserve">    被刺、割、擦 傷</t>
  </si>
  <si>
    <t xml:space="preserve">    被 刺、割、擦 傷</t>
  </si>
  <si>
    <t xml:space="preserve">    被 刺、割、擦 傷</t>
  </si>
  <si>
    <r>
      <t xml:space="preserve"> </t>
    </r>
    <r>
      <rPr>
        <sz val="9"/>
        <rFont val="新細明體"/>
        <family val="1"/>
      </rPr>
      <t>-184-</t>
    </r>
  </si>
  <si>
    <t xml:space="preserve">  -185-</t>
  </si>
  <si>
    <t xml:space="preserve">  -186-</t>
  </si>
  <si>
    <t xml:space="preserve">  -187-</t>
  </si>
  <si>
    <r>
      <t xml:space="preserve"> </t>
    </r>
    <r>
      <rPr>
        <sz val="9"/>
        <rFont val="新細明體"/>
        <family val="1"/>
      </rPr>
      <t>-188-</t>
    </r>
  </si>
  <si>
    <t xml:space="preserve">  - 189-</t>
  </si>
  <si>
    <r>
      <t xml:space="preserve"> </t>
    </r>
    <r>
      <rPr>
        <sz val="9"/>
        <rFont val="新細明體"/>
        <family val="1"/>
      </rPr>
      <t>-190-</t>
    </r>
  </si>
  <si>
    <t xml:space="preserve"> -191-</t>
  </si>
  <si>
    <r>
      <t xml:space="preserve"> </t>
    </r>
    <r>
      <rPr>
        <sz val="9"/>
        <rFont val="新細明體"/>
        <family val="1"/>
      </rPr>
      <t>-192-</t>
    </r>
  </si>
  <si>
    <r>
      <t xml:space="preserve"> </t>
    </r>
    <r>
      <rPr>
        <sz val="9"/>
        <rFont val="新細明體"/>
        <family val="1"/>
      </rPr>
      <t xml:space="preserve"> -193-</t>
    </r>
  </si>
  <si>
    <t>-194-</t>
  </si>
  <si>
    <t xml:space="preserve"> -195-</t>
  </si>
  <si>
    <r>
      <t xml:space="preserve"> </t>
    </r>
    <r>
      <rPr>
        <sz val="9"/>
        <rFont val="新細明體"/>
        <family val="1"/>
      </rPr>
      <t>-196-</t>
    </r>
  </si>
  <si>
    <t xml:space="preserve">  -197-</t>
  </si>
  <si>
    <r>
      <t xml:space="preserve"> </t>
    </r>
    <r>
      <rPr>
        <sz val="9"/>
        <rFont val="新細明體"/>
        <family val="1"/>
      </rPr>
      <t>-198-</t>
    </r>
  </si>
  <si>
    <t xml:space="preserve">  -199-</t>
  </si>
  <si>
    <r>
      <t xml:space="preserve"> </t>
    </r>
    <r>
      <rPr>
        <sz val="9"/>
        <rFont val="新細明體"/>
        <family val="1"/>
      </rPr>
      <t>-200-</t>
    </r>
  </si>
  <si>
    <t xml:space="preserve">  -201-</t>
  </si>
  <si>
    <t>96年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</si>
</sst>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94" fontId="6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184" fontId="2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6" customWidth="1"/>
    <col min="2" max="5" width="9.50390625" style="6" customWidth="1"/>
    <col min="6" max="6" width="11.125" style="6" customWidth="1"/>
    <col min="7" max="7" width="8.375" style="6" customWidth="1"/>
    <col min="8" max="8" width="13.625" style="6" customWidth="1"/>
    <col min="9" max="9" width="10.375" style="6" customWidth="1"/>
    <col min="10" max="14" width="12.00390625" style="6" customWidth="1"/>
    <col min="15" max="15" width="28.625" style="6" customWidth="1"/>
    <col min="16" max="19" width="9.50390625" style="6" customWidth="1"/>
    <col min="20" max="20" width="10.00390625" style="6" customWidth="1"/>
    <col min="21" max="21" width="9.50390625" style="6" customWidth="1"/>
    <col min="22" max="27" width="14.00390625" style="6" customWidth="1"/>
    <col min="28" max="16384" width="8.875" style="6" customWidth="1"/>
  </cols>
  <sheetData>
    <row r="1" spans="1:27" s="4" customFormat="1" ht="36.75" customHeight="1">
      <c r="A1" s="84" t="s">
        <v>265</v>
      </c>
      <c r="B1" s="84"/>
      <c r="C1" s="84"/>
      <c r="D1" s="84"/>
      <c r="E1" s="84"/>
      <c r="F1" s="84"/>
      <c r="G1" s="84"/>
      <c r="H1" s="88" t="s">
        <v>266</v>
      </c>
      <c r="I1" s="88"/>
      <c r="J1" s="88"/>
      <c r="K1" s="88"/>
      <c r="L1" s="88"/>
      <c r="M1" s="88"/>
      <c r="N1" s="88"/>
      <c r="O1" s="84" t="s">
        <v>265</v>
      </c>
      <c r="P1" s="84"/>
      <c r="Q1" s="84"/>
      <c r="R1" s="84"/>
      <c r="S1" s="84"/>
      <c r="T1" s="84"/>
      <c r="U1" s="84"/>
      <c r="V1" s="76" t="s">
        <v>328</v>
      </c>
      <c r="W1" s="76"/>
      <c r="X1" s="76"/>
      <c r="Y1" s="76"/>
      <c r="Z1" s="76"/>
      <c r="AA1" s="76"/>
    </row>
    <row r="2" spans="1:27" s="5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77" t="s">
        <v>454</v>
      </c>
      <c r="I2" s="77"/>
      <c r="J2" s="77"/>
      <c r="K2" s="77"/>
      <c r="L2" s="77"/>
      <c r="M2" s="77"/>
      <c r="N2" s="77"/>
      <c r="O2" s="85" t="s">
        <v>59</v>
      </c>
      <c r="P2" s="85"/>
      <c r="Q2" s="85"/>
      <c r="R2" s="85"/>
      <c r="S2" s="85"/>
      <c r="T2" s="85"/>
      <c r="U2" s="85"/>
      <c r="V2" s="77" t="s">
        <v>454</v>
      </c>
      <c r="W2" s="77"/>
      <c r="X2" s="77"/>
      <c r="Y2" s="77"/>
      <c r="Z2" s="77"/>
      <c r="AA2" s="77"/>
    </row>
    <row r="3" spans="1:146" s="49" customFormat="1" ht="24" customHeight="1">
      <c r="A3" s="86" t="s">
        <v>244</v>
      </c>
      <c r="B3" s="92" t="s">
        <v>245</v>
      </c>
      <c r="C3" s="80" t="s">
        <v>246</v>
      </c>
      <c r="D3" s="80" t="s">
        <v>247</v>
      </c>
      <c r="E3" s="80" t="s">
        <v>246</v>
      </c>
      <c r="F3" s="80" t="s">
        <v>248</v>
      </c>
      <c r="G3" s="80" t="s">
        <v>246</v>
      </c>
      <c r="H3" s="89" t="s">
        <v>249</v>
      </c>
      <c r="I3" s="80" t="s">
        <v>246</v>
      </c>
      <c r="J3" s="80" t="s">
        <v>250</v>
      </c>
      <c r="K3" s="80" t="s">
        <v>246</v>
      </c>
      <c r="L3" s="80" t="s">
        <v>251</v>
      </c>
      <c r="M3" s="80" t="s">
        <v>252</v>
      </c>
      <c r="N3" s="82" t="s">
        <v>246</v>
      </c>
      <c r="O3" s="86" t="s">
        <v>244</v>
      </c>
      <c r="P3" s="78" t="s">
        <v>253</v>
      </c>
      <c r="Q3" s="78"/>
      <c r="R3" s="78"/>
      <c r="S3" s="78"/>
      <c r="T3" s="78"/>
      <c r="U3" s="78"/>
      <c r="V3" s="78" t="s">
        <v>254</v>
      </c>
      <c r="W3" s="79"/>
      <c r="X3" s="80" t="s">
        <v>255</v>
      </c>
      <c r="Y3" s="80" t="s">
        <v>256</v>
      </c>
      <c r="Z3" s="80" t="s">
        <v>257</v>
      </c>
      <c r="AA3" s="82" t="s">
        <v>258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s="49" customFormat="1" ht="30" customHeight="1" thickBot="1">
      <c r="A4" s="87"/>
      <c r="B4" s="93"/>
      <c r="C4" s="81"/>
      <c r="D4" s="81"/>
      <c r="E4" s="81"/>
      <c r="F4" s="81"/>
      <c r="G4" s="81"/>
      <c r="H4" s="90"/>
      <c r="I4" s="81"/>
      <c r="J4" s="81"/>
      <c r="K4" s="81"/>
      <c r="L4" s="81"/>
      <c r="M4" s="81"/>
      <c r="N4" s="83"/>
      <c r="O4" s="87"/>
      <c r="P4" s="50" t="s">
        <v>259</v>
      </c>
      <c r="Q4" s="39" t="s">
        <v>260</v>
      </c>
      <c r="R4" s="39" t="s">
        <v>261</v>
      </c>
      <c r="S4" s="39" t="s">
        <v>260</v>
      </c>
      <c r="T4" s="39" t="s">
        <v>262</v>
      </c>
      <c r="U4" s="39" t="s">
        <v>260</v>
      </c>
      <c r="V4" s="50" t="s">
        <v>263</v>
      </c>
      <c r="W4" s="39" t="s">
        <v>264</v>
      </c>
      <c r="X4" s="81"/>
      <c r="Y4" s="81"/>
      <c r="Z4" s="81"/>
      <c r="AA4" s="83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27" s="5" customFormat="1" ht="13.5" customHeight="1">
      <c r="A5" s="41" t="s">
        <v>190</v>
      </c>
      <c r="B5" s="32">
        <f>SUM(B6+B7+B8+B33+B34+B35+B36+B37+B38+B39+B40+B41+B42+B43+B44+B45)</f>
        <v>13107</v>
      </c>
      <c r="C5" s="35">
        <f aca="true" t="shared" si="0" ref="C5:K5">SUM(C6+C7+C8+C33+C34+C35+C37+C38+C43+C44+C45)</f>
        <v>87.2968642710002</v>
      </c>
      <c r="D5" s="32">
        <f>SUM(D6+D7+D8+D33+D34+D35+D36+D37+D38+D39+D40+D41+D42+D43+D44+D45)</f>
        <v>2646609</v>
      </c>
      <c r="E5" s="35">
        <f t="shared" si="0"/>
        <v>86.33950084806634</v>
      </c>
      <c r="F5" s="32">
        <f>SUM(F6+F7+F8+F33+F34+F35+F36+F37+F38+F39+F40+F41+F42+F43+F44+F45)</f>
        <v>685653231</v>
      </c>
      <c r="G5" s="35">
        <f t="shared" si="0"/>
        <v>86.60400245382931</v>
      </c>
      <c r="H5" s="32">
        <f>SUM(H6+H7+H8+H33+H34+H35+H36+H37+H38+H39+H40+H41+H42+H43+H44+H45)</f>
        <v>5548733640</v>
      </c>
      <c r="I5" s="35">
        <f t="shared" si="0"/>
        <v>86.82912669060826</v>
      </c>
      <c r="J5" s="32">
        <f>SUM(J6+J7+J8+J33+J34+J35+J36+J37+J38+J39+J40+J41+J42+J43+J44+J45)</f>
        <v>12246</v>
      </c>
      <c r="K5" s="35">
        <f t="shared" si="0"/>
        <v>89.44145026947575</v>
      </c>
      <c r="L5" s="44">
        <f aca="true" t="shared" si="1" ref="L5:L45">J5*1000000/H5</f>
        <v>2.206990061970248</v>
      </c>
      <c r="M5" s="32">
        <f>SUM(M6+M7+M8+M33+M34+M35+M36+M37+M38+M39+M40+M41+M42+M43+M44+M45)</f>
        <v>12246</v>
      </c>
      <c r="N5" s="35">
        <f>SUM(N6+N7+N8+N33+N34+N35+N37+N38+N43+N44+N45)</f>
        <v>89.44145026947575</v>
      </c>
      <c r="O5" s="41" t="s">
        <v>269</v>
      </c>
      <c r="P5" s="32">
        <f>SUM(P6+P7+P8+P33+P34+P35+P36+P37+P38+P39+P40+P41+P42+P43+P44+P45)</f>
        <v>102</v>
      </c>
      <c r="Q5" s="35">
        <f aca="true" t="shared" si="2" ref="Q5:Y5">SUM(Q6+Q7+Q8+Q33+Q34+Q35+Q37+Q38+Q43+Q44+Q45)</f>
        <v>98.0392156862745</v>
      </c>
      <c r="R5" s="32">
        <f>SUM(R6+R7+R8+R33+R34+R35+R36+R37+R38+R39+R40+R41+R42+R43+R44+R45)</f>
        <v>14</v>
      </c>
      <c r="S5" s="35">
        <f t="shared" si="2"/>
        <v>100</v>
      </c>
      <c r="T5" s="32">
        <f>SUM(T6+T7+T8+T33+T34+T35+T36+T37+T38+T39+T40+T41+T42+T43+T44+T45)</f>
        <v>338</v>
      </c>
      <c r="U5" s="35">
        <f t="shared" si="2"/>
        <v>93.19526627218934</v>
      </c>
      <c r="V5" s="32">
        <f>SUM(V6+V7+V8+V33+V34+V35+V36+V37+V38+V39+V40+V41+V42+V43+V44+V45)</f>
        <v>11792</v>
      </c>
      <c r="W5" s="35">
        <f t="shared" si="2"/>
        <v>89.24694708276799</v>
      </c>
      <c r="X5" s="32">
        <f>SUM(X6+X7+X8+X33+X34+X35+X36+X37+X38+X39+X40+X41+X42+X43+X44+X45)</f>
        <v>1179131</v>
      </c>
      <c r="Y5" s="35">
        <f t="shared" si="2"/>
        <v>96.87982081719504</v>
      </c>
      <c r="Z5" s="45">
        <f aca="true" t="shared" si="3" ref="Z5:Z45">X5*1000000/H5</f>
        <v>212.5045238250074</v>
      </c>
      <c r="AA5" s="44">
        <f aca="true" t="shared" si="4" ref="AA5:AA45">SQRT(L5*Z5/1000)</f>
        <v>0.6848323679598615</v>
      </c>
    </row>
    <row r="6" spans="1:27" s="5" customFormat="1" ht="15.75" customHeight="1">
      <c r="A6" s="41" t="s">
        <v>191</v>
      </c>
      <c r="B6" s="32">
        <v>35</v>
      </c>
      <c r="C6" s="35">
        <f aca="true" t="shared" si="5" ref="C6:C45">B6/$B$5*100</f>
        <v>0.2670328831921874</v>
      </c>
      <c r="D6" s="32">
        <v>3937</v>
      </c>
      <c r="E6" s="44">
        <f aca="true" t="shared" si="6" ref="E6:E45">D6/$D$5*100</f>
        <v>0.1487563897802811</v>
      </c>
      <c r="F6" s="32">
        <v>1104618</v>
      </c>
      <c r="G6" s="44">
        <f aca="true" t="shared" si="7" ref="G6:G45">F6/$F$5*100</f>
        <v>0.16110446943988804</v>
      </c>
      <c r="H6" s="32">
        <v>8680617</v>
      </c>
      <c r="I6" s="44">
        <f aca="true" t="shared" si="8" ref="I6:I45">H6/$H$5*100</f>
        <v>0.15644320962575525</v>
      </c>
      <c r="J6" s="32">
        <v>13</v>
      </c>
      <c r="K6" s="44">
        <f aca="true" t="shared" si="9" ref="K6:K45">J6/$J$5*100</f>
        <v>0.10615711252653928</v>
      </c>
      <c r="L6" s="44">
        <f t="shared" si="1"/>
        <v>1.4975893994631948</v>
      </c>
      <c r="M6" s="32">
        <f>SUM(P6+R6+T6+V6)</f>
        <v>13</v>
      </c>
      <c r="N6" s="44">
        <f aca="true" t="shared" si="10" ref="N6:N45">M6/$M$5*100</f>
        <v>0.10615711252653928</v>
      </c>
      <c r="O6" s="41" t="s">
        <v>268</v>
      </c>
      <c r="P6" s="32">
        <v>0</v>
      </c>
      <c r="Q6" s="44">
        <f aca="true" t="shared" si="11" ref="Q6:Q45">P6/$P$5*100</f>
        <v>0</v>
      </c>
      <c r="R6" s="32">
        <v>0</v>
      </c>
      <c r="S6" s="44">
        <f aca="true" t="shared" si="12" ref="S6:S45">R6/$R$5*100</f>
        <v>0</v>
      </c>
      <c r="T6" s="32">
        <v>0</v>
      </c>
      <c r="U6" s="44">
        <f aca="true" t="shared" si="13" ref="U6:U45">T6/$T$5*100</f>
        <v>0</v>
      </c>
      <c r="V6" s="32">
        <v>13</v>
      </c>
      <c r="W6" s="44">
        <f aca="true" t="shared" si="14" ref="W6:W45">V6/$V$5*100</f>
        <v>0.11024423337856173</v>
      </c>
      <c r="X6" s="32">
        <v>282</v>
      </c>
      <c r="Y6" s="44">
        <f aca="true" t="shared" si="15" ref="Y6:Y45">X6/$X$5*100</f>
        <v>0.023915917739419965</v>
      </c>
      <c r="Z6" s="45">
        <f t="shared" si="3"/>
        <v>32.48617004989392</v>
      </c>
      <c r="AA6" s="44">
        <f t="shared" si="4"/>
        <v>0.22056958968969378</v>
      </c>
    </row>
    <row r="7" spans="1:27" s="5" customFormat="1" ht="12.75" customHeight="1">
      <c r="A7" s="41" t="s">
        <v>60</v>
      </c>
      <c r="B7" s="32">
        <v>24</v>
      </c>
      <c r="C7" s="35">
        <f t="shared" si="5"/>
        <v>0.18310826276035705</v>
      </c>
      <c r="D7" s="32">
        <v>3662</v>
      </c>
      <c r="E7" s="44">
        <f t="shared" si="6"/>
        <v>0.13836573517281925</v>
      </c>
      <c r="F7" s="32">
        <v>913954</v>
      </c>
      <c r="G7" s="44">
        <f t="shared" si="7"/>
        <v>0.13329682683286298</v>
      </c>
      <c r="H7" s="32">
        <v>7341932</v>
      </c>
      <c r="I7" s="44">
        <f t="shared" si="8"/>
        <v>0.13231725428434873</v>
      </c>
      <c r="J7" s="32">
        <v>2</v>
      </c>
      <c r="K7" s="44">
        <f t="shared" si="9"/>
        <v>0.016331863465621425</v>
      </c>
      <c r="L7" s="44">
        <f t="shared" si="1"/>
        <v>0.27240786212675355</v>
      </c>
      <c r="M7" s="32">
        <f>SUM(P7+R7+T7+V7)</f>
        <v>2</v>
      </c>
      <c r="N7" s="44">
        <f t="shared" si="10"/>
        <v>0.016331863465621425</v>
      </c>
      <c r="O7" s="41" t="s">
        <v>60</v>
      </c>
      <c r="P7" s="32">
        <v>0</v>
      </c>
      <c r="Q7" s="44">
        <f t="shared" si="11"/>
        <v>0</v>
      </c>
      <c r="R7" s="32">
        <v>0</v>
      </c>
      <c r="S7" s="44">
        <f t="shared" si="12"/>
        <v>0</v>
      </c>
      <c r="T7" s="32">
        <v>0</v>
      </c>
      <c r="U7" s="44">
        <f t="shared" si="13"/>
        <v>0</v>
      </c>
      <c r="V7" s="32">
        <v>2</v>
      </c>
      <c r="W7" s="44">
        <f t="shared" si="14"/>
        <v>0.016960651289009497</v>
      </c>
      <c r="X7" s="32">
        <v>10</v>
      </c>
      <c r="Y7" s="44">
        <f t="shared" si="15"/>
        <v>0.0008480821893411335</v>
      </c>
      <c r="Z7" s="45">
        <f t="shared" si="3"/>
        <v>1.3620393106337678</v>
      </c>
      <c r="AA7" s="44">
        <f t="shared" si="4"/>
        <v>0.019262144655835756</v>
      </c>
    </row>
    <row r="8" spans="1:27" s="5" customFormat="1" ht="16.5" customHeight="1">
      <c r="A8" s="41" t="s">
        <v>192</v>
      </c>
      <c r="B8" s="32">
        <f>SUM(B9:B32)</f>
        <v>7569</v>
      </c>
      <c r="C8" s="35">
        <f t="shared" si="5"/>
        <v>57.7477683680476</v>
      </c>
      <c r="D8" s="32">
        <f>SUM(D9:D32)</f>
        <v>1374137</v>
      </c>
      <c r="E8" s="44">
        <f t="shared" si="6"/>
        <v>51.920665273941104</v>
      </c>
      <c r="F8" s="32">
        <f>SUM(F9:F32)</f>
        <v>358794484</v>
      </c>
      <c r="G8" s="44">
        <f t="shared" si="7"/>
        <v>52.32885484645225</v>
      </c>
      <c r="H8" s="32">
        <f>SUM(H9:H32)</f>
        <v>2921740448</v>
      </c>
      <c r="I8" s="44">
        <f t="shared" si="8"/>
        <v>52.65598670906827</v>
      </c>
      <c r="J8" s="32">
        <f>SUM(J9:J32)</f>
        <v>7201</v>
      </c>
      <c r="K8" s="44">
        <f t="shared" si="9"/>
        <v>58.80287440796995</v>
      </c>
      <c r="L8" s="44">
        <f t="shared" si="1"/>
        <v>2.4646268647611236</v>
      </c>
      <c r="M8" s="32">
        <f>SUM(M9:M32)</f>
        <v>7201</v>
      </c>
      <c r="N8" s="44">
        <f t="shared" si="10"/>
        <v>58.80287440796995</v>
      </c>
      <c r="O8" s="41" t="s">
        <v>270</v>
      </c>
      <c r="P8" s="32">
        <f>SUM(P9:P32)</f>
        <v>48</v>
      </c>
      <c r="Q8" s="44">
        <f t="shared" si="11"/>
        <v>47.05882352941176</v>
      </c>
      <c r="R8" s="32">
        <f>SUM(R9:R32)</f>
        <v>10</v>
      </c>
      <c r="S8" s="44">
        <f t="shared" si="12"/>
        <v>71.42857142857143</v>
      </c>
      <c r="T8" s="32">
        <f>SUM(T9:T32)</f>
        <v>243</v>
      </c>
      <c r="U8" s="44">
        <f t="shared" si="13"/>
        <v>71.89349112426035</v>
      </c>
      <c r="V8" s="32">
        <f>SUM(V9:V32)</f>
        <v>6900</v>
      </c>
      <c r="W8" s="44">
        <f t="shared" si="14"/>
        <v>58.51424694708277</v>
      </c>
      <c r="X8" s="32">
        <f>SUM(X9:X32)</f>
        <v>623144</v>
      </c>
      <c r="Y8" s="44">
        <f t="shared" si="15"/>
        <v>52.84773277947913</v>
      </c>
      <c r="Z8" s="45">
        <f t="shared" si="3"/>
        <v>213.27835620256985</v>
      </c>
      <c r="AA8" s="44">
        <f t="shared" si="4"/>
        <v>0.7250183214022566</v>
      </c>
    </row>
    <row r="9" spans="1:27" s="5" customFormat="1" ht="10.5" customHeight="1">
      <c r="A9" s="43" t="s">
        <v>193</v>
      </c>
      <c r="B9" s="32">
        <v>412</v>
      </c>
      <c r="C9" s="35">
        <f t="shared" si="5"/>
        <v>3.143358510719463</v>
      </c>
      <c r="D9" s="32">
        <v>59940</v>
      </c>
      <c r="E9" s="44">
        <f t="shared" si="6"/>
        <v>2.2647848624409574</v>
      </c>
      <c r="F9" s="32">
        <v>15758941</v>
      </c>
      <c r="G9" s="44">
        <f t="shared" si="7"/>
        <v>2.2983835395942296</v>
      </c>
      <c r="H9" s="32">
        <v>128014946</v>
      </c>
      <c r="I9" s="44">
        <f t="shared" si="8"/>
        <v>2.3071020219308997</v>
      </c>
      <c r="J9" s="32">
        <v>508</v>
      </c>
      <c r="K9" s="44">
        <f t="shared" si="9"/>
        <v>4.148293320267842</v>
      </c>
      <c r="L9" s="44">
        <f t="shared" si="1"/>
        <v>3.9682866405302395</v>
      </c>
      <c r="M9" s="32">
        <f aca="true" t="shared" si="16" ref="M9:M45">SUM(P9+R9+T9+V9)</f>
        <v>508</v>
      </c>
      <c r="N9" s="44">
        <f t="shared" si="10"/>
        <v>4.148293320267842</v>
      </c>
      <c r="O9" s="41" t="s">
        <v>271</v>
      </c>
      <c r="P9" s="32">
        <v>1</v>
      </c>
      <c r="Q9" s="44">
        <f t="shared" si="11"/>
        <v>0.9803921568627451</v>
      </c>
      <c r="R9" s="32">
        <v>1</v>
      </c>
      <c r="S9" s="44">
        <f t="shared" si="12"/>
        <v>7.142857142857142</v>
      </c>
      <c r="T9" s="32">
        <v>20</v>
      </c>
      <c r="U9" s="44">
        <f t="shared" si="13"/>
        <v>5.9171597633136095</v>
      </c>
      <c r="V9" s="32">
        <v>486</v>
      </c>
      <c r="W9" s="44">
        <f t="shared" si="14"/>
        <v>4.121438263229308</v>
      </c>
      <c r="X9" s="32">
        <v>33026</v>
      </c>
      <c r="Y9" s="44">
        <f t="shared" si="15"/>
        <v>2.8008762385180273</v>
      </c>
      <c r="Z9" s="45">
        <f t="shared" si="3"/>
        <v>257.9855011617159</v>
      </c>
      <c r="AA9" s="44">
        <f t="shared" si="4"/>
        <v>1.0118104653098503</v>
      </c>
    </row>
    <row r="10" spans="1:27" s="5" customFormat="1" ht="10.5" customHeight="1">
      <c r="A10" s="43" t="s">
        <v>194</v>
      </c>
      <c r="B10" s="32">
        <v>3</v>
      </c>
      <c r="C10" s="35">
        <f t="shared" si="5"/>
        <v>0.02288853284504463</v>
      </c>
      <c r="D10" s="32">
        <v>980</v>
      </c>
      <c r="E10" s="44">
        <f t="shared" si="6"/>
        <v>0.03702851460113678</v>
      </c>
      <c r="F10" s="32">
        <v>231707</v>
      </c>
      <c r="G10" s="44">
        <f t="shared" si="7"/>
        <v>0.03379361308661288</v>
      </c>
      <c r="H10" s="32">
        <v>1821323</v>
      </c>
      <c r="I10" s="44">
        <f t="shared" si="8"/>
        <v>0.03282412020772365</v>
      </c>
      <c r="J10" s="32">
        <v>1</v>
      </c>
      <c r="K10" s="44">
        <f t="shared" si="9"/>
        <v>0.008165931732810713</v>
      </c>
      <c r="L10" s="44">
        <f t="shared" si="1"/>
        <v>0.5490514312947237</v>
      </c>
      <c r="M10" s="32">
        <f t="shared" si="16"/>
        <v>1</v>
      </c>
      <c r="N10" s="44">
        <f t="shared" si="10"/>
        <v>0.008165931732810713</v>
      </c>
      <c r="O10" s="41" t="s">
        <v>272</v>
      </c>
      <c r="P10" s="32">
        <v>0</v>
      </c>
      <c r="Q10" s="44">
        <f t="shared" si="11"/>
        <v>0</v>
      </c>
      <c r="R10" s="32">
        <v>0</v>
      </c>
      <c r="S10" s="44">
        <f t="shared" si="12"/>
        <v>0</v>
      </c>
      <c r="T10" s="32">
        <v>0</v>
      </c>
      <c r="U10" s="44">
        <f t="shared" si="13"/>
        <v>0</v>
      </c>
      <c r="V10" s="32">
        <v>1</v>
      </c>
      <c r="W10" s="44">
        <f t="shared" si="14"/>
        <v>0.008480325644504749</v>
      </c>
      <c r="X10" s="32">
        <v>10</v>
      </c>
      <c r="Y10" s="44">
        <f t="shared" si="15"/>
        <v>0.0008480821893411335</v>
      </c>
      <c r="Z10" s="45">
        <f t="shared" si="3"/>
        <v>5.490514312947237</v>
      </c>
      <c r="AA10" s="44">
        <f t="shared" si="4"/>
        <v>0.05490514312947237</v>
      </c>
    </row>
    <row r="11" spans="1:27" s="5" customFormat="1" ht="10.5" customHeight="1">
      <c r="A11" s="43" t="s">
        <v>195</v>
      </c>
      <c r="B11" s="32">
        <v>407</v>
      </c>
      <c r="C11" s="35">
        <f t="shared" si="5"/>
        <v>3.105210955977722</v>
      </c>
      <c r="D11" s="32">
        <v>59902</v>
      </c>
      <c r="E11" s="44">
        <f t="shared" si="6"/>
        <v>2.263349062895199</v>
      </c>
      <c r="F11" s="32">
        <v>16401037</v>
      </c>
      <c r="G11" s="44">
        <f t="shared" si="7"/>
        <v>2.392030877777633</v>
      </c>
      <c r="H11" s="32">
        <v>135111514</v>
      </c>
      <c r="I11" s="44">
        <f t="shared" si="8"/>
        <v>2.434997294265507</v>
      </c>
      <c r="J11" s="32">
        <v>399</v>
      </c>
      <c r="K11" s="44">
        <f t="shared" si="9"/>
        <v>3.2582067613914747</v>
      </c>
      <c r="L11" s="44">
        <f t="shared" si="1"/>
        <v>2.9531161940795068</v>
      </c>
      <c r="M11" s="32">
        <f t="shared" si="16"/>
        <v>399</v>
      </c>
      <c r="N11" s="44">
        <f t="shared" si="10"/>
        <v>3.2582067613914747</v>
      </c>
      <c r="O11" s="41" t="s">
        <v>273</v>
      </c>
      <c r="P11" s="32">
        <v>4</v>
      </c>
      <c r="Q11" s="44">
        <f t="shared" si="11"/>
        <v>3.9215686274509802</v>
      </c>
      <c r="R11" s="32">
        <v>0</v>
      </c>
      <c r="S11" s="44">
        <f t="shared" si="12"/>
        <v>0</v>
      </c>
      <c r="T11" s="32">
        <v>13</v>
      </c>
      <c r="U11" s="44">
        <f t="shared" si="13"/>
        <v>3.8461538461538463</v>
      </c>
      <c r="V11" s="32">
        <v>382</v>
      </c>
      <c r="W11" s="44">
        <f t="shared" si="14"/>
        <v>3.239484396200814</v>
      </c>
      <c r="X11" s="32">
        <v>41453</v>
      </c>
      <c r="Y11" s="44">
        <f t="shared" si="15"/>
        <v>3.5155550994758005</v>
      </c>
      <c r="Z11" s="45">
        <f t="shared" si="3"/>
        <v>306.80582855433033</v>
      </c>
      <c r="AA11" s="44">
        <f t="shared" si="4"/>
        <v>0.9518577943904087</v>
      </c>
    </row>
    <row r="12" spans="1:27" s="5" customFormat="1" ht="10.5" customHeight="1">
      <c r="A12" s="43" t="s">
        <v>196</v>
      </c>
      <c r="B12" s="32">
        <v>214</v>
      </c>
      <c r="C12" s="35">
        <f t="shared" si="5"/>
        <v>1.6327153429465173</v>
      </c>
      <c r="D12" s="32">
        <v>24166</v>
      </c>
      <c r="E12" s="44">
        <f t="shared" si="6"/>
        <v>0.9130929427051747</v>
      </c>
      <c r="F12" s="32">
        <v>11951166</v>
      </c>
      <c r="G12" s="44">
        <f t="shared" si="7"/>
        <v>1.743033571441013</v>
      </c>
      <c r="H12" s="32">
        <v>50538383</v>
      </c>
      <c r="I12" s="44">
        <f t="shared" si="8"/>
        <v>0.9108093175652958</v>
      </c>
      <c r="J12" s="32">
        <v>53</v>
      </c>
      <c r="K12" s="44">
        <f t="shared" si="9"/>
        <v>0.4327943818389678</v>
      </c>
      <c r="L12" s="44">
        <f t="shared" si="1"/>
        <v>1.0487078702142092</v>
      </c>
      <c r="M12" s="32">
        <f t="shared" si="16"/>
        <v>53</v>
      </c>
      <c r="N12" s="44">
        <f t="shared" si="10"/>
        <v>0.4327943818389678</v>
      </c>
      <c r="O12" s="41" t="s">
        <v>274</v>
      </c>
      <c r="P12" s="32">
        <v>1</v>
      </c>
      <c r="Q12" s="44">
        <f t="shared" si="11"/>
        <v>0.9803921568627451</v>
      </c>
      <c r="R12" s="32">
        <v>0</v>
      </c>
      <c r="S12" s="44">
        <f t="shared" si="12"/>
        <v>0</v>
      </c>
      <c r="T12" s="32">
        <v>3</v>
      </c>
      <c r="U12" s="44">
        <f t="shared" si="13"/>
        <v>0.8875739644970414</v>
      </c>
      <c r="V12" s="32">
        <v>49</v>
      </c>
      <c r="W12" s="44">
        <f t="shared" si="14"/>
        <v>0.4155359565807327</v>
      </c>
      <c r="X12" s="32">
        <v>7208</v>
      </c>
      <c r="Y12" s="44">
        <f t="shared" si="15"/>
        <v>0.6112976420770889</v>
      </c>
      <c r="Z12" s="45">
        <f t="shared" si="3"/>
        <v>142.62427034913247</v>
      </c>
      <c r="AA12" s="44">
        <f t="shared" si="4"/>
        <v>0.3867443532861137</v>
      </c>
    </row>
    <row r="13" spans="1:27" s="5" customFormat="1" ht="10.5" customHeight="1">
      <c r="A13" s="43" t="s">
        <v>197</v>
      </c>
      <c r="B13" s="32">
        <v>109</v>
      </c>
      <c r="C13" s="35">
        <f t="shared" si="5"/>
        <v>0.831616693369955</v>
      </c>
      <c r="D13" s="32">
        <v>13468</v>
      </c>
      <c r="E13" s="44">
        <f t="shared" si="6"/>
        <v>0.5088775863756225</v>
      </c>
      <c r="F13" s="32">
        <v>3517310</v>
      </c>
      <c r="G13" s="44">
        <f t="shared" si="7"/>
        <v>0.512986717042102</v>
      </c>
      <c r="H13" s="32">
        <v>28316761</v>
      </c>
      <c r="I13" s="44">
        <f t="shared" si="8"/>
        <v>0.5103283530474172</v>
      </c>
      <c r="J13" s="32">
        <v>87</v>
      </c>
      <c r="K13" s="44">
        <f t="shared" si="9"/>
        <v>0.7104360607545321</v>
      </c>
      <c r="L13" s="44">
        <f t="shared" si="1"/>
        <v>3.0723852915239847</v>
      </c>
      <c r="M13" s="32">
        <f t="shared" si="16"/>
        <v>87</v>
      </c>
      <c r="N13" s="44">
        <f t="shared" si="10"/>
        <v>0.7104360607545321</v>
      </c>
      <c r="O13" s="41" t="s">
        <v>275</v>
      </c>
      <c r="P13" s="32">
        <v>0</v>
      </c>
      <c r="Q13" s="44">
        <f t="shared" si="11"/>
        <v>0</v>
      </c>
      <c r="R13" s="32">
        <v>0</v>
      </c>
      <c r="S13" s="44">
        <f t="shared" si="12"/>
        <v>0</v>
      </c>
      <c r="T13" s="32">
        <v>0</v>
      </c>
      <c r="U13" s="44">
        <f t="shared" si="13"/>
        <v>0</v>
      </c>
      <c r="V13" s="32">
        <v>87</v>
      </c>
      <c r="W13" s="44">
        <f t="shared" si="14"/>
        <v>0.7377883310719132</v>
      </c>
      <c r="X13" s="32">
        <v>1695</v>
      </c>
      <c r="Y13" s="44">
        <f t="shared" si="15"/>
        <v>0.1437499310933221</v>
      </c>
      <c r="Z13" s="45">
        <f t="shared" si="3"/>
        <v>59.85854102451901</v>
      </c>
      <c r="AA13" s="44">
        <f t="shared" si="4"/>
        <v>0.4288455444747179</v>
      </c>
    </row>
    <row r="14" spans="1:27" s="5" customFormat="1" ht="10.5" customHeight="1">
      <c r="A14" s="43" t="s">
        <v>198</v>
      </c>
      <c r="B14" s="32">
        <v>39</v>
      </c>
      <c r="C14" s="35">
        <f t="shared" si="5"/>
        <v>0.2975509269855802</v>
      </c>
      <c r="D14" s="32">
        <v>3214</v>
      </c>
      <c r="E14" s="44">
        <f t="shared" si="6"/>
        <v>0.12143841421229959</v>
      </c>
      <c r="F14" s="32">
        <v>841736</v>
      </c>
      <c r="G14" s="44">
        <f t="shared" si="7"/>
        <v>0.12276409735171219</v>
      </c>
      <c r="H14" s="32">
        <v>6869579</v>
      </c>
      <c r="I14" s="44">
        <f t="shared" si="8"/>
        <v>0.1238044470269436</v>
      </c>
      <c r="J14" s="32">
        <v>83</v>
      </c>
      <c r="K14" s="44">
        <f t="shared" si="9"/>
        <v>0.6777723338232893</v>
      </c>
      <c r="L14" s="44">
        <f t="shared" si="1"/>
        <v>12.082254240034215</v>
      </c>
      <c r="M14" s="32">
        <f t="shared" si="16"/>
        <v>83</v>
      </c>
      <c r="N14" s="44">
        <f t="shared" si="10"/>
        <v>0.6777723338232893</v>
      </c>
      <c r="O14" s="41" t="s">
        <v>276</v>
      </c>
      <c r="P14" s="32">
        <v>0</v>
      </c>
      <c r="Q14" s="44">
        <f t="shared" si="11"/>
        <v>0</v>
      </c>
      <c r="R14" s="32">
        <v>0</v>
      </c>
      <c r="S14" s="44">
        <f t="shared" si="12"/>
        <v>0</v>
      </c>
      <c r="T14" s="32">
        <v>3</v>
      </c>
      <c r="U14" s="44">
        <f t="shared" si="13"/>
        <v>0.8875739644970414</v>
      </c>
      <c r="V14" s="32">
        <v>80</v>
      </c>
      <c r="W14" s="44">
        <f t="shared" si="14"/>
        <v>0.6784260515603799</v>
      </c>
      <c r="X14" s="32">
        <v>5279</v>
      </c>
      <c r="Y14" s="44">
        <f t="shared" si="15"/>
        <v>0.44770258775318433</v>
      </c>
      <c r="Z14" s="45">
        <f t="shared" si="3"/>
        <v>768.4604835318147</v>
      </c>
      <c r="AA14" s="44">
        <f t="shared" si="4"/>
        <v>3.047086302593186</v>
      </c>
    </row>
    <row r="15" spans="1:27" s="5" customFormat="1" ht="10.5" customHeight="1">
      <c r="A15" s="43" t="s">
        <v>199</v>
      </c>
      <c r="B15" s="32">
        <v>75</v>
      </c>
      <c r="C15" s="35">
        <f t="shared" si="5"/>
        <v>0.5722133211261158</v>
      </c>
      <c r="D15" s="32">
        <v>7094</v>
      </c>
      <c r="E15" s="44">
        <f t="shared" si="6"/>
        <v>0.26804110467394315</v>
      </c>
      <c r="F15" s="32">
        <v>1877069</v>
      </c>
      <c r="G15" s="44">
        <f t="shared" si="7"/>
        <v>0.2737636045647104</v>
      </c>
      <c r="H15" s="32">
        <v>16515025</v>
      </c>
      <c r="I15" s="44">
        <f t="shared" si="8"/>
        <v>0.29763593049314224</v>
      </c>
      <c r="J15" s="32">
        <v>66</v>
      </c>
      <c r="K15" s="44">
        <f t="shared" si="9"/>
        <v>0.5389514943655072</v>
      </c>
      <c r="L15" s="44">
        <f t="shared" si="1"/>
        <v>3.9963608895536034</v>
      </c>
      <c r="M15" s="32">
        <f t="shared" si="16"/>
        <v>66</v>
      </c>
      <c r="N15" s="44">
        <f t="shared" si="10"/>
        <v>0.5389514943655072</v>
      </c>
      <c r="O15" s="41" t="s">
        <v>277</v>
      </c>
      <c r="P15" s="32">
        <v>0</v>
      </c>
      <c r="Q15" s="44">
        <f t="shared" si="11"/>
        <v>0</v>
      </c>
      <c r="R15" s="32">
        <v>0</v>
      </c>
      <c r="S15" s="44">
        <f t="shared" si="12"/>
        <v>0</v>
      </c>
      <c r="T15" s="32">
        <v>10</v>
      </c>
      <c r="U15" s="44">
        <f t="shared" si="13"/>
        <v>2.9585798816568047</v>
      </c>
      <c r="V15" s="32">
        <v>56</v>
      </c>
      <c r="W15" s="44">
        <f t="shared" si="14"/>
        <v>0.47489823609226595</v>
      </c>
      <c r="X15" s="32">
        <v>3591</v>
      </c>
      <c r="Y15" s="44">
        <f t="shared" si="15"/>
        <v>0.304546314192401</v>
      </c>
      <c r="Z15" s="45">
        <f t="shared" si="3"/>
        <v>217.43836294525744</v>
      </c>
      <c r="AA15" s="44">
        <f t="shared" si="4"/>
        <v>0.9321814037852226</v>
      </c>
    </row>
    <row r="16" spans="1:27" s="5" customFormat="1" ht="10.5" customHeight="1">
      <c r="A16" s="43" t="s">
        <v>200</v>
      </c>
      <c r="B16" s="32">
        <v>152</v>
      </c>
      <c r="C16" s="35">
        <f t="shared" si="5"/>
        <v>1.1596856641489282</v>
      </c>
      <c r="D16" s="32">
        <v>20806</v>
      </c>
      <c r="E16" s="44">
        <f t="shared" si="6"/>
        <v>0.7861380355012774</v>
      </c>
      <c r="F16" s="32">
        <v>5503203</v>
      </c>
      <c r="G16" s="44">
        <f t="shared" si="7"/>
        <v>0.802621901449189</v>
      </c>
      <c r="H16" s="32">
        <v>45057328</v>
      </c>
      <c r="I16" s="44">
        <f t="shared" si="8"/>
        <v>0.8120290308258516</v>
      </c>
      <c r="J16" s="32">
        <v>197</v>
      </c>
      <c r="K16" s="44">
        <f t="shared" si="9"/>
        <v>1.6086885513637108</v>
      </c>
      <c r="L16" s="44">
        <f t="shared" si="1"/>
        <v>4.3722077793871845</v>
      </c>
      <c r="M16" s="32">
        <f t="shared" si="16"/>
        <v>197</v>
      </c>
      <c r="N16" s="44">
        <f t="shared" si="10"/>
        <v>1.6086885513637108</v>
      </c>
      <c r="O16" s="41" t="s">
        <v>278</v>
      </c>
      <c r="P16" s="32">
        <v>4</v>
      </c>
      <c r="Q16" s="44">
        <f t="shared" si="11"/>
        <v>3.9215686274509802</v>
      </c>
      <c r="R16" s="32">
        <v>1</v>
      </c>
      <c r="S16" s="44">
        <f t="shared" si="12"/>
        <v>7.142857142857142</v>
      </c>
      <c r="T16" s="32">
        <v>7</v>
      </c>
      <c r="U16" s="44">
        <f t="shared" si="13"/>
        <v>2.0710059171597637</v>
      </c>
      <c r="V16" s="32">
        <v>185</v>
      </c>
      <c r="W16" s="44">
        <f t="shared" si="14"/>
        <v>1.5688602442333788</v>
      </c>
      <c r="X16" s="32">
        <v>43669</v>
      </c>
      <c r="Y16" s="44">
        <f t="shared" si="15"/>
        <v>3.7034901126337956</v>
      </c>
      <c r="Z16" s="45">
        <f t="shared" si="3"/>
        <v>969.1875203962384</v>
      </c>
      <c r="AA16" s="44">
        <f t="shared" si="4"/>
        <v>2.058516265750992</v>
      </c>
    </row>
    <row r="17" spans="1:27" s="5" customFormat="1" ht="10.5" customHeight="1">
      <c r="A17" s="43" t="s">
        <v>201</v>
      </c>
      <c r="B17" s="32">
        <v>111</v>
      </c>
      <c r="C17" s="35">
        <f t="shared" si="5"/>
        <v>0.8468757152666514</v>
      </c>
      <c r="D17" s="32">
        <v>11319</v>
      </c>
      <c r="E17" s="44">
        <f t="shared" si="6"/>
        <v>0.42767934364312976</v>
      </c>
      <c r="F17" s="32">
        <v>2952002</v>
      </c>
      <c r="G17" s="44">
        <f t="shared" si="7"/>
        <v>0.4305386260186675</v>
      </c>
      <c r="H17" s="32">
        <v>23874730</v>
      </c>
      <c r="I17" s="44">
        <f t="shared" si="8"/>
        <v>0.4302734920971986</v>
      </c>
      <c r="J17" s="32">
        <v>69</v>
      </c>
      <c r="K17" s="44">
        <f t="shared" si="9"/>
        <v>0.5634492895639392</v>
      </c>
      <c r="L17" s="44">
        <f t="shared" si="1"/>
        <v>2.890085039705161</v>
      </c>
      <c r="M17" s="32">
        <f t="shared" si="16"/>
        <v>69</v>
      </c>
      <c r="N17" s="44">
        <f t="shared" si="10"/>
        <v>0.5634492895639392</v>
      </c>
      <c r="O17" s="41" t="s">
        <v>279</v>
      </c>
      <c r="P17" s="32">
        <v>0</v>
      </c>
      <c r="Q17" s="44">
        <f t="shared" si="11"/>
        <v>0</v>
      </c>
      <c r="R17" s="32">
        <v>0</v>
      </c>
      <c r="S17" s="44">
        <f t="shared" si="12"/>
        <v>0</v>
      </c>
      <c r="T17" s="32">
        <v>2</v>
      </c>
      <c r="U17" s="44">
        <f t="shared" si="13"/>
        <v>0.591715976331361</v>
      </c>
      <c r="V17" s="32">
        <v>67</v>
      </c>
      <c r="W17" s="44">
        <f t="shared" si="14"/>
        <v>0.5681818181818182</v>
      </c>
      <c r="X17" s="32">
        <v>1442</v>
      </c>
      <c r="Y17" s="44">
        <f t="shared" si="15"/>
        <v>0.12229345170299145</v>
      </c>
      <c r="Z17" s="45">
        <f t="shared" si="3"/>
        <v>60.39858880079481</v>
      </c>
      <c r="AA17" s="44">
        <f t="shared" si="4"/>
        <v>0.41780026078555854</v>
      </c>
    </row>
    <row r="18" spans="1:27" s="5" customFormat="1" ht="10.5" customHeight="1">
      <c r="A18" s="43" t="s">
        <v>202</v>
      </c>
      <c r="B18" s="32">
        <v>254</v>
      </c>
      <c r="C18" s="35">
        <f t="shared" si="5"/>
        <v>1.9378957808804456</v>
      </c>
      <c r="D18" s="32">
        <v>45320</v>
      </c>
      <c r="E18" s="44">
        <f t="shared" si="6"/>
        <v>1.712379879309713</v>
      </c>
      <c r="F18" s="32">
        <v>11612747</v>
      </c>
      <c r="G18" s="44">
        <f t="shared" si="7"/>
        <v>1.6936764059382083</v>
      </c>
      <c r="H18" s="32">
        <v>95593117</v>
      </c>
      <c r="I18" s="44">
        <f t="shared" si="8"/>
        <v>1.722791598985458</v>
      </c>
      <c r="J18" s="32">
        <v>188</v>
      </c>
      <c r="K18" s="44">
        <f t="shared" si="9"/>
        <v>1.5351951657684142</v>
      </c>
      <c r="L18" s="44">
        <f t="shared" si="1"/>
        <v>1.9666687926914237</v>
      </c>
      <c r="M18" s="32">
        <f t="shared" si="16"/>
        <v>188</v>
      </c>
      <c r="N18" s="44">
        <f t="shared" si="10"/>
        <v>1.5351951657684142</v>
      </c>
      <c r="O18" s="41" t="s">
        <v>280</v>
      </c>
      <c r="P18" s="32">
        <v>4</v>
      </c>
      <c r="Q18" s="44">
        <f t="shared" si="11"/>
        <v>3.9215686274509802</v>
      </c>
      <c r="R18" s="32">
        <v>1</v>
      </c>
      <c r="S18" s="44">
        <f t="shared" si="12"/>
        <v>7.142857142857142</v>
      </c>
      <c r="T18" s="32">
        <v>8</v>
      </c>
      <c r="U18" s="44">
        <f t="shared" si="13"/>
        <v>2.366863905325444</v>
      </c>
      <c r="V18" s="32">
        <v>175</v>
      </c>
      <c r="W18" s="44">
        <f t="shared" si="14"/>
        <v>1.4840569877883312</v>
      </c>
      <c r="X18" s="32">
        <v>39180</v>
      </c>
      <c r="Y18" s="44">
        <f t="shared" si="15"/>
        <v>3.322786017838561</v>
      </c>
      <c r="Z18" s="45">
        <f t="shared" si="3"/>
        <v>409.86214520026584</v>
      </c>
      <c r="AA18" s="44">
        <f t="shared" si="4"/>
        <v>0.8978101638269216</v>
      </c>
    </row>
    <row r="19" spans="1:27" s="5" customFormat="1" ht="10.5" customHeight="1">
      <c r="A19" s="43" t="s">
        <v>203</v>
      </c>
      <c r="B19" s="32">
        <v>314</v>
      </c>
      <c r="C19" s="35">
        <f t="shared" si="5"/>
        <v>2.3956664377813386</v>
      </c>
      <c r="D19" s="32">
        <v>32521</v>
      </c>
      <c r="E19" s="44">
        <f t="shared" si="6"/>
        <v>1.2287799217791522</v>
      </c>
      <c r="F19" s="32">
        <v>8286270</v>
      </c>
      <c r="G19" s="44">
        <f t="shared" si="7"/>
        <v>1.2085219795310786</v>
      </c>
      <c r="H19" s="32">
        <v>67205593</v>
      </c>
      <c r="I19" s="44">
        <f t="shared" si="8"/>
        <v>1.2111879459400396</v>
      </c>
      <c r="J19" s="32">
        <v>115</v>
      </c>
      <c r="K19" s="44">
        <f t="shared" si="9"/>
        <v>0.9390821492732321</v>
      </c>
      <c r="L19" s="44">
        <f t="shared" si="1"/>
        <v>1.711167104797364</v>
      </c>
      <c r="M19" s="32">
        <f t="shared" si="16"/>
        <v>115</v>
      </c>
      <c r="N19" s="44">
        <f t="shared" si="10"/>
        <v>0.9390821492732321</v>
      </c>
      <c r="O19" s="41" t="s">
        <v>281</v>
      </c>
      <c r="P19" s="32">
        <v>1</v>
      </c>
      <c r="Q19" s="44">
        <f t="shared" si="11"/>
        <v>0.9803921568627451</v>
      </c>
      <c r="R19" s="32">
        <v>0</v>
      </c>
      <c r="S19" s="44">
        <f t="shared" si="12"/>
        <v>0</v>
      </c>
      <c r="T19" s="32">
        <v>6</v>
      </c>
      <c r="U19" s="44">
        <f t="shared" si="13"/>
        <v>1.7751479289940828</v>
      </c>
      <c r="V19" s="32">
        <v>108</v>
      </c>
      <c r="W19" s="44">
        <f t="shared" si="14"/>
        <v>0.9158751696065128</v>
      </c>
      <c r="X19" s="32">
        <v>9984</v>
      </c>
      <c r="Y19" s="44">
        <f t="shared" si="15"/>
        <v>0.8467252578381876</v>
      </c>
      <c r="Z19" s="45">
        <f t="shared" si="3"/>
        <v>148.5590641243207</v>
      </c>
      <c r="AA19" s="44">
        <f t="shared" si="4"/>
        <v>0.5041918123581737</v>
      </c>
    </row>
    <row r="20" spans="1:27" s="5" customFormat="1" ht="14.25" customHeight="1">
      <c r="A20" s="43" t="s">
        <v>204</v>
      </c>
      <c r="B20" s="32">
        <v>15</v>
      </c>
      <c r="C20" s="35">
        <f t="shared" si="5"/>
        <v>0.11444266422522317</v>
      </c>
      <c r="D20" s="32">
        <v>5332</v>
      </c>
      <c r="E20" s="44">
        <f t="shared" si="6"/>
        <v>0.20146534678904213</v>
      </c>
      <c r="F20" s="32">
        <v>1333591</v>
      </c>
      <c r="G20" s="44">
        <f t="shared" si="7"/>
        <v>0.19449933868976402</v>
      </c>
      <c r="H20" s="32">
        <v>11256592</v>
      </c>
      <c r="I20" s="44">
        <f t="shared" si="8"/>
        <v>0.20286776641886164</v>
      </c>
      <c r="J20" s="32">
        <v>6</v>
      </c>
      <c r="K20" s="44">
        <f t="shared" si="9"/>
        <v>0.04899559039686428</v>
      </c>
      <c r="L20" s="44">
        <f t="shared" si="1"/>
        <v>0.533021006713222</v>
      </c>
      <c r="M20" s="32">
        <f t="shared" si="16"/>
        <v>6</v>
      </c>
      <c r="N20" s="44">
        <f t="shared" si="10"/>
        <v>0.04899559039686428</v>
      </c>
      <c r="O20" s="41" t="s">
        <v>282</v>
      </c>
      <c r="P20" s="32">
        <v>0</v>
      </c>
      <c r="Q20" s="44">
        <f t="shared" si="11"/>
        <v>0</v>
      </c>
      <c r="R20" s="32">
        <v>0</v>
      </c>
      <c r="S20" s="44">
        <f t="shared" si="12"/>
        <v>0</v>
      </c>
      <c r="T20" s="32">
        <v>0</v>
      </c>
      <c r="U20" s="44">
        <f t="shared" si="13"/>
        <v>0</v>
      </c>
      <c r="V20" s="32">
        <v>6</v>
      </c>
      <c r="W20" s="44">
        <f t="shared" si="14"/>
        <v>0.05088195386702849</v>
      </c>
      <c r="X20" s="32">
        <v>34</v>
      </c>
      <c r="Y20" s="44">
        <f t="shared" si="15"/>
        <v>0.0028834794437598535</v>
      </c>
      <c r="Z20" s="45">
        <f t="shared" si="3"/>
        <v>3.0204523713749243</v>
      </c>
      <c r="AA20" s="44">
        <f t="shared" si="4"/>
        <v>0.040124363717317695</v>
      </c>
    </row>
    <row r="21" spans="1:27" s="5" customFormat="1" ht="10.5" customHeight="1">
      <c r="A21" s="43" t="s">
        <v>205</v>
      </c>
      <c r="B21" s="32">
        <v>114</v>
      </c>
      <c r="C21" s="35">
        <f t="shared" si="5"/>
        <v>0.8697642481116961</v>
      </c>
      <c r="D21" s="32">
        <v>20525</v>
      </c>
      <c r="E21" s="44">
        <f t="shared" si="6"/>
        <v>0.7755206757023799</v>
      </c>
      <c r="F21" s="32">
        <v>5431205</v>
      </c>
      <c r="G21" s="44">
        <f t="shared" si="7"/>
        <v>0.7921212581582657</v>
      </c>
      <c r="H21" s="32">
        <v>47371601</v>
      </c>
      <c r="I21" s="44">
        <f t="shared" si="8"/>
        <v>0.8537371601063193</v>
      </c>
      <c r="J21" s="32">
        <v>214</v>
      </c>
      <c r="K21" s="44">
        <f t="shared" si="9"/>
        <v>1.7475093908214927</v>
      </c>
      <c r="L21" s="44">
        <f t="shared" si="1"/>
        <v>4.517474509675111</v>
      </c>
      <c r="M21" s="32">
        <f t="shared" si="16"/>
        <v>214</v>
      </c>
      <c r="N21" s="44">
        <f t="shared" si="10"/>
        <v>1.7475093908214927</v>
      </c>
      <c r="O21" s="41" t="s">
        <v>283</v>
      </c>
      <c r="P21" s="32">
        <v>1</v>
      </c>
      <c r="Q21" s="44">
        <f t="shared" si="11"/>
        <v>0.9803921568627451</v>
      </c>
      <c r="R21" s="32">
        <v>0</v>
      </c>
      <c r="S21" s="44">
        <f t="shared" si="12"/>
        <v>0</v>
      </c>
      <c r="T21" s="32">
        <v>7</v>
      </c>
      <c r="U21" s="44">
        <f t="shared" si="13"/>
        <v>2.0710059171597637</v>
      </c>
      <c r="V21" s="32">
        <v>206</v>
      </c>
      <c r="W21" s="44">
        <f t="shared" si="14"/>
        <v>1.7469470827679783</v>
      </c>
      <c r="X21" s="32">
        <v>17877</v>
      </c>
      <c r="Y21" s="44">
        <f t="shared" si="15"/>
        <v>1.5161165298851442</v>
      </c>
      <c r="Z21" s="45">
        <f t="shared" si="3"/>
        <v>377.3779991096353</v>
      </c>
      <c r="AA21" s="44">
        <f t="shared" si="4"/>
        <v>1.305678173015837</v>
      </c>
    </row>
    <row r="22" spans="1:27" s="5" customFormat="1" ht="10.5" customHeight="1">
      <c r="A22" s="43" t="s">
        <v>206</v>
      </c>
      <c r="B22" s="32">
        <v>451</v>
      </c>
      <c r="C22" s="35">
        <f t="shared" si="5"/>
        <v>3.4409094377050433</v>
      </c>
      <c r="D22" s="32">
        <v>53452</v>
      </c>
      <c r="E22" s="44">
        <f t="shared" si="6"/>
        <v>2.0196409821020027</v>
      </c>
      <c r="F22" s="32">
        <v>14007553</v>
      </c>
      <c r="G22" s="44">
        <f t="shared" si="7"/>
        <v>2.0429500462749224</v>
      </c>
      <c r="H22" s="32">
        <v>115267727</v>
      </c>
      <c r="I22" s="44">
        <f t="shared" si="8"/>
        <v>2.0773699816666635</v>
      </c>
      <c r="J22" s="32">
        <v>331</v>
      </c>
      <c r="K22" s="44">
        <f t="shared" si="9"/>
        <v>2.702923403560346</v>
      </c>
      <c r="L22" s="44">
        <f t="shared" si="1"/>
        <v>2.8715756666217596</v>
      </c>
      <c r="M22" s="32">
        <f t="shared" si="16"/>
        <v>331</v>
      </c>
      <c r="N22" s="44">
        <f t="shared" si="10"/>
        <v>2.702923403560346</v>
      </c>
      <c r="O22" s="41" t="s">
        <v>284</v>
      </c>
      <c r="P22" s="32">
        <v>2</v>
      </c>
      <c r="Q22" s="44">
        <f t="shared" si="11"/>
        <v>1.9607843137254901</v>
      </c>
      <c r="R22" s="32">
        <v>0</v>
      </c>
      <c r="S22" s="44">
        <f t="shared" si="12"/>
        <v>0</v>
      </c>
      <c r="T22" s="32">
        <v>16</v>
      </c>
      <c r="U22" s="44">
        <f t="shared" si="13"/>
        <v>4.733727810650888</v>
      </c>
      <c r="V22" s="32">
        <v>313</v>
      </c>
      <c r="W22" s="44">
        <f t="shared" si="14"/>
        <v>2.6543419267299866</v>
      </c>
      <c r="X22" s="32">
        <v>31260</v>
      </c>
      <c r="Y22" s="44">
        <f t="shared" si="15"/>
        <v>2.6511049238803834</v>
      </c>
      <c r="Z22" s="45">
        <f t="shared" si="3"/>
        <v>271.194729119626</v>
      </c>
      <c r="AA22" s="44">
        <f t="shared" si="4"/>
        <v>0.8824716341367566</v>
      </c>
    </row>
    <row r="23" spans="1:27" s="5" customFormat="1" ht="10.5" customHeight="1">
      <c r="A23" s="43" t="s">
        <v>207</v>
      </c>
      <c r="B23" s="32">
        <v>264</v>
      </c>
      <c r="C23" s="35">
        <f t="shared" si="5"/>
        <v>2.0141908903639276</v>
      </c>
      <c r="D23" s="32">
        <v>32857</v>
      </c>
      <c r="E23" s="44">
        <f t="shared" si="6"/>
        <v>1.241475412499542</v>
      </c>
      <c r="F23" s="32">
        <v>8634084</v>
      </c>
      <c r="G23" s="44">
        <f t="shared" si="7"/>
        <v>1.2592493712029194</v>
      </c>
      <c r="H23" s="32">
        <v>70933326</v>
      </c>
      <c r="I23" s="44">
        <f t="shared" si="8"/>
        <v>1.2783696353462013</v>
      </c>
      <c r="J23" s="32">
        <v>401</v>
      </c>
      <c r="K23" s="44">
        <f t="shared" si="9"/>
        <v>3.2745386248570965</v>
      </c>
      <c r="L23" s="44">
        <f t="shared" si="1"/>
        <v>5.653196073168767</v>
      </c>
      <c r="M23" s="32">
        <f t="shared" si="16"/>
        <v>401</v>
      </c>
      <c r="N23" s="44">
        <f t="shared" si="10"/>
        <v>3.2745386248570965</v>
      </c>
      <c r="O23" s="41" t="s">
        <v>285</v>
      </c>
      <c r="P23" s="32">
        <v>5</v>
      </c>
      <c r="Q23" s="44">
        <f t="shared" si="11"/>
        <v>4.901960784313726</v>
      </c>
      <c r="R23" s="32">
        <v>0</v>
      </c>
      <c r="S23" s="44">
        <f t="shared" si="12"/>
        <v>0</v>
      </c>
      <c r="T23" s="32">
        <v>6</v>
      </c>
      <c r="U23" s="44">
        <f t="shared" si="13"/>
        <v>1.7751479289940828</v>
      </c>
      <c r="V23" s="32">
        <v>390</v>
      </c>
      <c r="W23" s="44">
        <f t="shared" si="14"/>
        <v>3.3073270013568523</v>
      </c>
      <c r="X23" s="32">
        <v>54221</v>
      </c>
      <c r="Y23" s="44">
        <f t="shared" si="15"/>
        <v>4.59838643882656</v>
      </c>
      <c r="Z23" s="45">
        <f t="shared" si="3"/>
        <v>764.3938760181638</v>
      </c>
      <c r="AA23" s="44">
        <f t="shared" si="4"/>
        <v>2.0787660903189993</v>
      </c>
    </row>
    <row r="24" spans="1:27" s="5" customFormat="1" ht="10.5" customHeight="1">
      <c r="A24" s="43" t="s">
        <v>208</v>
      </c>
      <c r="B24" s="32">
        <v>252</v>
      </c>
      <c r="C24" s="35">
        <f t="shared" si="5"/>
        <v>1.9226367589837492</v>
      </c>
      <c r="D24" s="32">
        <v>41301</v>
      </c>
      <c r="E24" s="44">
        <f t="shared" si="6"/>
        <v>1.5605251852464797</v>
      </c>
      <c r="F24" s="32">
        <v>10826651</v>
      </c>
      <c r="G24" s="44">
        <f t="shared" si="7"/>
        <v>1.5790271977876815</v>
      </c>
      <c r="H24" s="32">
        <v>91429798</v>
      </c>
      <c r="I24" s="44">
        <f t="shared" si="8"/>
        <v>1.6477597219822577</v>
      </c>
      <c r="J24" s="32">
        <v>543</v>
      </c>
      <c r="K24" s="44">
        <f t="shared" si="9"/>
        <v>4.434100930916218</v>
      </c>
      <c r="L24" s="44">
        <f t="shared" si="1"/>
        <v>5.93898282483354</v>
      </c>
      <c r="M24" s="32">
        <f t="shared" si="16"/>
        <v>543</v>
      </c>
      <c r="N24" s="44">
        <f t="shared" si="10"/>
        <v>4.434100930916218</v>
      </c>
      <c r="O24" s="41" t="s">
        <v>286</v>
      </c>
      <c r="P24" s="32">
        <v>6</v>
      </c>
      <c r="Q24" s="44">
        <f t="shared" si="11"/>
        <v>5.88235294117647</v>
      </c>
      <c r="R24" s="32">
        <v>1</v>
      </c>
      <c r="S24" s="44">
        <f t="shared" si="12"/>
        <v>7.142857142857142</v>
      </c>
      <c r="T24" s="32">
        <v>12</v>
      </c>
      <c r="U24" s="44">
        <f t="shared" si="13"/>
        <v>3.5502958579881656</v>
      </c>
      <c r="V24" s="32">
        <v>524</v>
      </c>
      <c r="W24" s="44">
        <f t="shared" si="14"/>
        <v>4.443690637720488</v>
      </c>
      <c r="X24" s="32">
        <v>55443</v>
      </c>
      <c r="Y24" s="44">
        <f t="shared" si="15"/>
        <v>4.702022082364047</v>
      </c>
      <c r="Z24" s="45">
        <f t="shared" si="3"/>
        <v>606.3996772693297</v>
      </c>
      <c r="AA24" s="44">
        <f t="shared" si="4"/>
        <v>1.8977347729035137</v>
      </c>
    </row>
    <row r="25" spans="1:27" s="5" customFormat="1" ht="10.5" customHeight="1">
      <c r="A25" s="43" t="s">
        <v>209</v>
      </c>
      <c r="B25" s="32">
        <v>787</v>
      </c>
      <c r="C25" s="35">
        <f t="shared" si="5"/>
        <v>6.004425116350042</v>
      </c>
      <c r="D25" s="32">
        <v>84723</v>
      </c>
      <c r="E25" s="44">
        <f t="shared" si="6"/>
        <v>3.2011906556654193</v>
      </c>
      <c r="F25" s="32">
        <v>22284187</v>
      </c>
      <c r="G25" s="44">
        <f t="shared" si="7"/>
        <v>3.250066650674034</v>
      </c>
      <c r="H25" s="32">
        <v>183462131</v>
      </c>
      <c r="I25" s="44">
        <f t="shared" si="8"/>
        <v>3.306378408173148</v>
      </c>
      <c r="J25" s="32">
        <v>835</v>
      </c>
      <c r="K25" s="44">
        <f t="shared" si="9"/>
        <v>6.818552996896946</v>
      </c>
      <c r="L25" s="44">
        <f t="shared" si="1"/>
        <v>4.551347983633745</v>
      </c>
      <c r="M25" s="32">
        <f t="shared" si="16"/>
        <v>835</v>
      </c>
      <c r="N25" s="44">
        <f t="shared" si="10"/>
        <v>6.818552996896946</v>
      </c>
      <c r="O25" s="41" t="s">
        <v>287</v>
      </c>
      <c r="P25" s="32">
        <v>9</v>
      </c>
      <c r="Q25" s="44">
        <f t="shared" si="11"/>
        <v>8.823529411764707</v>
      </c>
      <c r="R25" s="32">
        <v>3</v>
      </c>
      <c r="S25" s="44">
        <f t="shared" si="12"/>
        <v>21.428571428571427</v>
      </c>
      <c r="T25" s="32">
        <v>55</v>
      </c>
      <c r="U25" s="44">
        <f t="shared" si="13"/>
        <v>16.272189349112427</v>
      </c>
      <c r="V25" s="32">
        <v>768</v>
      </c>
      <c r="W25" s="44">
        <f t="shared" si="14"/>
        <v>6.512890094979647</v>
      </c>
      <c r="X25" s="32">
        <v>103357</v>
      </c>
      <c r="Y25" s="44">
        <f t="shared" si="15"/>
        <v>8.765523084373154</v>
      </c>
      <c r="Z25" s="45">
        <f t="shared" si="3"/>
        <v>563.3696689154887</v>
      </c>
      <c r="AA25" s="44">
        <f t="shared" si="4"/>
        <v>1.60127805413642</v>
      </c>
    </row>
    <row r="26" spans="1:27" s="5" customFormat="1" ht="10.5" customHeight="1">
      <c r="A26" s="43" t="s">
        <v>210</v>
      </c>
      <c r="B26" s="32">
        <v>787</v>
      </c>
      <c r="C26" s="35">
        <f t="shared" si="5"/>
        <v>6.004425116350042</v>
      </c>
      <c r="D26" s="32">
        <v>89219</v>
      </c>
      <c r="E26" s="44">
        <f t="shared" si="6"/>
        <v>3.3710684124477774</v>
      </c>
      <c r="F26" s="32">
        <v>23231941</v>
      </c>
      <c r="G26" s="44">
        <f t="shared" si="7"/>
        <v>3.3882930830964026</v>
      </c>
      <c r="H26" s="32">
        <v>191032122</v>
      </c>
      <c r="I26" s="44">
        <f t="shared" si="8"/>
        <v>3.442805771444455</v>
      </c>
      <c r="J26" s="32">
        <v>766</v>
      </c>
      <c r="K26" s="44">
        <f t="shared" si="9"/>
        <v>6.2551037073330065</v>
      </c>
      <c r="L26" s="44">
        <f t="shared" si="1"/>
        <v>4.009796844532774</v>
      </c>
      <c r="M26" s="32">
        <f t="shared" si="16"/>
        <v>766</v>
      </c>
      <c r="N26" s="44">
        <f t="shared" si="10"/>
        <v>6.2551037073330065</v>
      </c>
      <c r="O26" s="41" t="s">
        <v>288</v>
      </c>
      <c r="P26" s="32">
        <v>2</v>
      </c>
      <c r="Q26" s="44">
        <f t="shared" si="11"/>
        <v>1.9607843137254901</v>
      </c>
      <c r="R26" s="32">
        <v>2</v>
      </c>
      <c r="S26" s="44">
        <f t="shared" si="12"/>
        <v>14.285714285714285</v>
      </c>
      <c r="T26" s="32">
        <v>25</v>
      </c>
      <c r="U26" s="44">
        <f t="shared" si="13"/>
        <v>7.396449704142012</v>
      </c>
      <c r="V26" s="32">
        <v>737</v>
      </c>
      <c r="W26" s="44">
        <f t="shared" si="14"/>
        <v>6.25</v>
      </c>
      <c r="X26" s="32">
        <v>61364</v>
      </c>
      <c r="Y26" s="44">
        <f t="shared" si="15"/>
        <v>5.2041715466729315</v>
      </c>
      <c r="Z26" s="45">
        <f t="shared" si="3"/>
        <v>321.223464187871</v>
      </c>
      <c r="AA26" s="44">
        <f t="shared" si="4"/>
        <v>1.134918866302967</v>
      </c>
    </row>
    <row r="27" spans="1:27" s="5" customFormat="1" ht="10.5" customHeight="1">
      <c r="A27" s="43" t="s">
        <v>211</v>
      </c>
      <c r="B27" s="32">
        <v>559</v>
      </c>
      <c r="C27" s="35">
        <f t="shared" si="5"/>
        <v>4.26489662012665</v>
      </c>
      <c r="D27" s="32">
        <v>151009</v>
      </c>
      <c r="E27" s="44">
        <f t="shared" si="6"/>
        <v>5.7057540422480235</v>
      </c>
      <c r="F27" s="32">
        <v>38082531</v>
      </c>
      <c r="G27" s="44">
        <f t="shared" si="7"/>
        <v>5.554196972784338</v>
      </c>
      <c r="H27" s="32">
        <v>312898257</v>
      </c>
      <c r="I27" s="44">
        <f t="shared" si="8"/>
        <v>5.6390931210747395</v>
      </c>
      <c r="J27" s="32">
        <v>290</v>
      </c>
      <c r="K27" s="44">
        <f t="shared" si="9"/>
        <v>2.368120202515107</v>
      </c>
      <c r="L27" s="44">
        <f>IF($H$27=0,0,J27*1000000/H27)</f>
        <v>0.9268188413078952</v>
      </c>
      <c r="M27" s="32">
        <f>SUM(P27+R27+T27+V27)</f>
        <v>290</v>
      </c>
      <c r="N27" s="44">
        <f t="shared" si="10"/>
        <v>2.368120202515107</v>
      </c>
      <c r="O27" s="41" t="s">
        <v>289</v>
      </c>
      <c r="P27" s="32">
        <v>1</v>
      </c>
      <c r="Q27" s="44">
        <f t="shared" si="11"/>
        <v>0.9803921568627451</v>
      </c>
      <c r="R27" s="32">
        <v>1</v>
      </c>
      <c r="S27" s="44">
        <f t="shared" si="12"/>
        <v>7.142857142857142</v>
      </c>
      <c r="T27" s="32">
        <v>2</v>
      </c>
      <c r="U27" s="44">
        <f t="shared" si="13"/>
        <v>0.591715976331361</v>
      </c>
      <c r="V27" s="32">
        <v>286</v>
      </c>
      <c r="W27" s="44">
        <f t="shared" si="14"/>
        <v>2.425373134328358</v>
      </c>
      <c r="X27" s="32">
        <v>18913</v>
      </c>
      <c r="Y27" s="44">
        <f t="shared" si="15"/>
        <v>1.603977844700886</v>
      </c>
      <c r="Z27" s="45">
        <f t="shared" si="3"/>
        <v>60.44456808846973</v>
      </c>
      <c r="AA27" s="44">
        <f>SQRT(L27*Z27/1000)</f>
        <v>0.23668790539254786</v>
      </c>
    </row>
    <row r="28" spans="1:27" s="5" customFormat="1" ht="10.5" customHeight="1">
      <c r="A28" s="43" t="s">
        <v>212</v>
      </c>
      <c r="B28" s="32">
        <v>1021</v>
      </c>
      <c r="C28" s="35">
        <f t="shared" si="5"/>
        <v>7.789730678263523</v>
      </c>
      <c r="D28" s="32">
        <v>401942</v>
      </c>
      <c r="E28" s="44">
        <f t="shared" si="6"/>
        <v>15.187056342663386</v>
      </c>
      <c r="F28" s="32">
        <v>101382129</v>
      </c>
      <c r="G28" s="44">
        <f t="shared" si="7"/>
        <v>14.786210348945325</v>
      </c>
      <c r="H28" s="32">
        <v>851459220</v>
      </c>
      <c r="I28" s="44">
        <f t="shared" si="8"/>
        <v>15.345108906687399</v>
      </c>
      <c r="J28" s="32">
        <v>961</v>
      </c>
      <c r="K28" s="44">
        <f t="shared" si="9"/>
        <v>7.847460395231096</v>
      </c>
      <c r="L28" s="44">
        <f>IF($H$28=0,0,J28*1000000/H28)</f>
        <v>1.1286506475318923</v>
      </c>
      <c r="M28" s="32">
        <f>SUM(P28+R28+T28+V28)</f>
        <v>961</v>
      </c>
      <c r="N28" s="44">
        <f t="shared" si="10"/>
        <v>7.847460395231096</v>
      </c>
      <c r="O28" s="41" t="s">
        <v>290</v>
      </c>
      <c r="P28" s="32">
        <v>3</v>
      </c>
      <c r="Q28" s="44">
        <f t="shared" si="11"/>
        <v>2.941176470588235</v>
      </c>
      <c r="R28" s="32">
        <v>0</v>
      </c>
      <c r="S28" s="44">
        <f t="shared" si="12"/>
        <v>0</v>
      </c>
      <c r="T28" s="32">
        <v>15</v>
      </c>
      <c r="U28" s="44">
        <f t="shared" si="13"/>
        <v>4.437869822485207</v>
      </c>
      <c r="V28" s="32">
        <v>943</v>
      </c>
      <c r="W28" s="44">
        <f t="shared" si="14"/>
        <v>7.996947082767979</v>
      </c>
      <c r="X28" s="32">
        <v>39486</v>
      </c>
      <c r="Y28" s="44">
        <f t="shared" si="15"/>
        <v>3.3487373328323993</v>
      </c>
      <c r="Z28" s="45">
        <f t="shared" si="3"/>
        <v>46.37450517007732</v>
      </c>
      <c r="AA28" s="44">
        <f>SQRT(L28*Z28/1000)</f>
        <v>0.2287807144170567</v>
      </c>
    </row>
    <row r="29" spans="1:27" s="5" customFormat="1" ht="10.5" customHeight="1">
      <c r="A29" s="43" t="s">
        <v>213</v>
      </c>
      <c r="B29" s="32">
        <v>444</v>
      </c>
      <c r="C29" s="35">
        <f t="shared" si="5"/>
        <v>3.3875028610666056</v>
      </c>
      <c r="D29" s="32">
        <v>71741</v>
      </c>
      <c r="E29" s="44">
        <f t="shared" si="6"/>
        <v>2.7106761897960747</v>
      </c>
      <c r="F29" s="32">
        <v>18295925</v>
      </c>
      <c r="G29" s="44">
        <f t="shared" si="7"/>
        <v>2.668393317904455</v>
      </c>
      <c r="H29" s="32">
        <v>151523140</v>
      </c>
      <c r="I29" s="44">
        <f t="shared" si="8"/>
        <v>2.73076975452006</v>
      </c>
      <c r="J29" s="32">
        <v>342</v>
      </c>
      <c r="K29" s="44">
        <f t="shared" si="9"/>
        <v>2.792748652621264</v>
      </c>
      <c r="L29" s="44">
        <f t="shared" si="1"/>
        <v>2.2570809976614794</v>
      </c>
      <c r="M29" s="32">
        <f t="shared" si="16"/>
        <v>342</v>
      </c>
      <c r="N29" s="44">
        <f t="shared" si="10"/>
        <v>2.792748652621264</v>
      </c>
      <c r="O29" s="41" t="s">
        <v>291</v>
      </c>
      <c r="P29" s="32">
        <v>1</v>
      </c>
      <c r="Q29" s="44">
        <f t="shared" si="11"/>
        <v>0.9803921568627451</v>
      </c>
      <c r="R29" s="32">
        <v>0</v>
      </c>
      <c r="S29" s="44">
        <f t="shared" si="12"/>
        <v>0</v>
      </c>
      <c r="T29" s="32">
        <v>10</v>
      </c>
      <c r="U29" s="44">
        <f t="shared" si="13"/>
        <v>2.9585798816568047</v>
      </c>
      <c r="V29" s="32">
        <v>331</v>
      </c>
      <c r="W29" s="44">
        <f t="shared" si="14"/>
        <v>2.806987788331072</v>
      </c>
      <c r="X29" s="32">
        <v>12018</v>
      </c>
      <c r="Y29" s="44">
        <f t="shared" si="15"/>
        <v>1.0192251751501742</v>
      </c>
      <c r="Z29" s="45">
        <f t="shared" si="3"/>
        <v>79.31461821606918</v>
      </c>
      <c r="AA29" s="44">
        <f t="shared" si="4"/>
        <v>0.42310698128518837</v>
      </c>
    </row>
    <row r="30" spans="1:27" s="5" customFormat="1" ht="10.5" customHeight="1">
      <c r="A30" s="43" t="s">
        <v>214</v>
      </c>
      <c r="B30" s="32">
        <v>450</v>
      </c>
      <c r="C30" s="35">
        <f t="shared" si="5"/>
        <v>3.433279926756695</v>
      </c>
      <c r="D30" s="32">
        <v>83855</v>
      </c>
      <c r="E30" s="44">
        <f t="shared" si="6"/>
        <v>3.1683939713044125</v>
      </c>
      <c r="F30" s="32">
        <v>21243865</v>
      </c>
      <c r="G30" s="44">
        <f t="shared" si="7"/>
        <v>3.098339516174467</v>
      </c>
      <c r="H30" s="32">
        <v>174183851</v>
      </c>
      <c r="I30" s="44">
        <f t="shared" si="8"/>
        <v>3.1391640381570016</v>
      </c>
      <c r="J30" s="32">
        <v>558</v>
      </c>
      <c r="K30" s="44">
        <f t="shared" si="9"/>
        <v>4.556589906908378</v>
      </c>
      <c r="L30" s="44">
        <f t="shared" si="1"/>
        <v>3.2035116734214357</v>
      </c>
      <c r="M30" s="32">
        <f t="shared" si="16"/>
        <v>558</v>
      </c>
      <c r="N30" s="44">
        <f t="shared" si="10"/>
        <v>4.556589906908378</v>
      </c>
      <c r="O30" s="41" t="s">
        <v>292</v>
      </c>
      <c r="P30" s="32">
        <v>2</v>
      </c>
      <c r="Q30" s="44">
        <f t="shared" si="11"/>
        <v>1.9607843137254901</v>
      </c>
      <c r="R30" s="32">
        <v>0</v>
      </c>
      <c r="S30" s="44">
        <f t="shared" si="12"/>
        <v>0</v>
      </c>
      <c r="T30" s="32">
        <v>19</v>
      </c>
      <c r="U30" s="44">
        <f t="shared" si="13"/>
        <v>5.621301775147929</v>
      </c>
      <c r="V30" s="32">
        <v>537</v>
      </c>
      <c r="W30" s="44">
        <f t="shared" si="14"/>
        <v>4.553934871099051</v>
      </c>
      <c r="X30" s="32">
        <v>32721</v>
      </c>
      <c r="Y30" s="44">
        <f t="shared" si="15"/>
        <v>2.775009731743123</v>
      </c>
      <c r="Z30" s="45">
        <f t="shared" si="3"/>
        <v>187.85323560219138</v>
      </c>
      <c r="AA30" s="44">
        <f t="shared" si="4"/>
        <v>0.7757512701514625</v>
      </c>
    </row>
    <row r="31" spans="1:27" s="5" customFormat="1" ht="10.5" customHeight="1">
      <c r="A31" s="43" t="s">
        <v>215</v>
      </c>
      <c r="B31" s="32">
        <v>182</v>
      </c>
      <c r="C31" s="35">
        <f t="shared" si="5"/>
        <v>1.3885709925993743</v>
      </c>
      <c r="D31" s="32">
        <v>38246</v>
      </c>
      <c r="E31" s="44">
        <f t="shared" si="6"/>
        <v>1.4450944586072216</v>
      </c>
      <c r="F31" s="32">
        <v>9653209</v>
      </c>
      <c r="G31" s="44">
        <f t="shared" si="7"/>
        <v>1.4078850012740622</v>
      </c>
      <c r="H31" s="32">
        <v>78097551</v>
      </c>
      <c r="I31" s="44">
        <f t="shared" si="8"/>
        <v>1.4074842309424678</v>
      </c>
      <c r="J31" s="32">
        <v>82</v>
      </c>
      <c r="K31" s="44">
        <f t="shared" si="9"/>
        <v>0.6696064020904785</v>
      </c>
      <c r="L31" s="44">
        <f t="shared" si="1"/>
        <v>1.0499689036343791</v>
      </c>
      <c r="M31" s="32">
        <f t="shared" si="16"/>
        <v>82</v>
      </c>
      <c r="N31" s="44">
        <f t="shared" si="10"/>
        <v>0.6696064020904785</v>
      </c>
      <c r="O31" s="41" t="s">
        <v>293</v>
      </c>
      <c r="P31" s="32">
        <v>0</v>
      </c>
      <c r="Q31" s="44">
        <f t="shared" si="11"/>
        <v>0</v>
      </c>
      <c r="R31" s="32">
        <v>0</v>
      </c>
      <c r="S31" s="44">
        <f t="shared" si="12"/>
        <v>0</v>
      </c>
      <c r="T31" s="32">
        <v>2</v>
      </c>
      <c r="U31" s="44">
        <f t="shared" si="13"/>
        <v>0.591715976331361</v>
      </c>
      <c r="V31" s="32">
        <v>80</v>
      </c>
      <c r="W31" s="44">
        <f t="shared" si="14"/>
        <v>0.6784260515603799</v>
      </c>
      <c r="X31" s="32">
        <v>1126</v>
      </c>
      <c r="Y31" s="44">
        <f t="shared" si="15"/>
        <v>0.09549405451981162</v>
      </c>
      <c r="Z31" s="45">
        <f t="shared" si="3"/>
        <v>14.417865676735497</v>
      </c>
      <c r="AA31" s="44">
        <f t="shared" si="4"/>
        <v>0.12303784221673313</v>
      </c>
    </row>
    <row r="32" spans="1:27" s="5" customFormat="1" ht="10.5" customHeight="1">
      <c r="A32" s="43" t="s">
        <v>216</v>
      </c>
      <c r="B32" s="32">
        <v>153</v>
      </c>
      <c r="C32" s="35">
        <f t="shared" si="5"/>
        <v>1.1673151750972763</v>
      </c>
      <c r="D32" s="32">
        <v>21205</v>
      </c>
      <c r="E32" s="44">
        <f t="shared" si="6"/>
        <v>0.8012139307317401</v>
      </c>
      <c r="F32" s="32">
        <v>5454425</v>
      </c>
      <c r="G32" s="44">
        <f t="shared" si="7"/>
        <v>0.7955078096904643</v>
      </c>
      <c r="H32" s="32">
        <v>43906833</v>
      </c>
      <c r="I32" s="44">
        <f t="shared" si="8"/>
        <v>0.7912946601632153</v>
      </c>
      <c r="J32" s="32">
        <v>106</v>
      </c>
      <c r="K32" s="44">
        <f t="shared" si="9"/>
        <v>0.8655887636779356</v>
      </c>
      <c r="L32" s="44">
        <f t="shared" si="1"/>
        <v>2.4142028189553093</v>
      </c>
      <c r="M32" s="32">
        <f t="shared" si="16"/>
        <v>106</v>
      </c>
      <c r="N32" s="44">
        <f t="shared" si="10"/>
        <v>0.8655887636779356</v>
      </c>
      <c r="O32" s="41" t="s">
        <v>294</v>
      </c>
      <c r="P32" s="32">
        <v>1</v>
      </c>
      <c r="Q32" s="44">
        <f t="shared" si="11"/>
        <v>0.9803921568627451</v>
      </c>
      <c r="R32" s="32">
        <v>0</v>
      </c>
      <c r="S32" s="44">
        <f t="shared" si="12"/>
        <v>0</v>
      </c>
      <c r="T32" s="32">
        <v>2</v>
      </c>
      <c r="U32" s="44">
        <f t="shared" si="13"/>
        <v>0.591715976331361</v>
      </c>
      <c r="V32" s="32">
        <v>103</v>
      </c>
      <c r="W32" s="44">
        <f t="shared" si="14"/>
        <v>0.8734735413839891</v>
      </c>
      <c r="X32" s="32">
        <v>8787</v>
      </c>
      <c r="Y32" s="44">
        <f t="shared" si="15"/>
        <v>0.7452098197740539</v>
      </c>
      <c r="Z32" s="45">
        <f t="shared" si="3"/>
        <v>200.12830349207832</v>
      </c>
      <c r="AA32" s="44">
        <f t="shared" si="4"/>
        <v>0.6950901484291941</v>
      </c>
    </row>
    <row r="33" spans="1:27" s="5" customFormat="1" ht="20.25" customHeight="1">
      <c r="A33" s="41" t="s">
        <v>217</v>
      </c>
      <c r="B33" s="32">
        <v>133</v>
      </c>
      <c r="C33" s="35">
        <f t="shared" si="5"/>
        <v>1.014724956130312</v>
      </c>
      <c r="D33" s="32">
        <v>35498</v>
      </c>
      <c r="E33" s="44">
        <f t="shared" si="6"/>
        <v>1.3412634809297483</v>
      </c>
      <c r="F33" s="32">
        <v>9022931</v>
      </c>
      <c r="G33" s="44">
        <f t="shared" si="7"/>
        <v>1.3159612748911556</v>
      </c>
      <c r="H33" s="32">
        <v>73843112</v>
      </c>
      <c r="I33" s="44">
        <f t="shared" si="8"/>
        <v>1.330810177437171</v>
      </c>
      <c r="J33" s="32">
        <v>35</v>
      </c>
      <c r="K33" s="44">
        <f t="shared" si="9"/>
        <v>0.285807610648375</v>
      </c>
      <c r="L33" s="44">
        <f t="shared" si="1"/>
        <v>0.4739778572712374</v>
      </c>
      <c r="M33" s="32">
        <f t="shared" si="16"/>
        <v>35</v>
      </c>
      <c r="N33" s="44">
        <f t="shared" si="10"/>
        <v>0.285807610648375</v>
      </c>
      <c r="O33" s="41" t="s">
        <v>295</v>
      </c>
      <c r="P33" s="32">
        <v>2</v>
      </c>
      <c r="Q33" s="44">
        <f t="shared" si="11"/>
        <v>1.9607843137254901</v>
      </c>
      <c r="R33" s="32">
        <v>0</v>
      </c>
      <c r="S33" s="44">
        <f t="shared" si="12"/>
        <v>0</v>
      </c>
      <c r="T33" s="32">
        <v>2</v>
      </c>
      <c r="U33" s="44">
        <f t="shared" si="13"/>
        <v>0.591715976331361</v>
      </c>
      <c r="V33" s="32">
        <v>31</v>
      </c>
      <c r="W33" s="44">
        <f t="shared" si="14"/>
        <v>0.2628900949796472</v>
      </c>
      <c r="X33" s="32">
        <v>14392</v>
      </c>
      <c r="Y33" s="44">
        <f t="shared" si="15"/>
        <v>1.2205598868997591</v>
      </c>
      <c r="Z33" s="45">
        <f t="shared" si="3"/>
        <v>194.89969490993283</v>
      </c>
      <c r="AA33" s="44">
        <f t="shared" si="4"/>
        <v>0.30393772351622933</v>
      </c>
    </row>
    <row r="34" spans="1:27" s="5" customFormat="1" ht="10.5" customHeight="1">
      <c r="A34" s="41" t="s">
        <v>218</v>
      </c>
      <c r="B34" s="32">
        <v>531</v>
      </c>
      <c r="C34" s="35">
        <f t="shared" si="5"/>
        <v>4.0512703135729</v>
      </c>
      <c r="D34" s="32">
        <v>57299</v>
      </c>
      <c r="E34" s="44">
        <f t="shared" si="6"/>
        <v>2.1649967940107513</v>
      </c>
      <c r="F34" s="32">
        <v>15316642</v>
      </c>
      <c r="G34" s="44">
        <f t="shared" si="7"/>
        <v>2.2338758584512526</v>
      </c>
      <c r="H34" s="32">
        <v>123552141</v>
      </c>
      <c r="I34" s="44">
        <f t="shared" si="8"/>
        <v>2.2266727692483004</v>
      </c>
      <c r="J34" s="32">
        <v>404</v>
      </c>
      <c r="K34" s="44">
        <f t="shared" si="9"/>
        <v>3.299036420055528</v>
      </c>
      <c r="L34" s="44">
        <f t="shared" si="1"/>
        <v>3.269874538232405</v>
      </c>
      <c r="M34" s="32">
        <f t="shared" si="16"/>
        <v>404</v>
      </c>
      <c r="N34" s="44">
        <f t="shared" si="10"/>
        <v>3.299036420055528</v>
      </c>
      <c r="O34" s="41" t="s">
        <v>296</v>
      </c>
      <c r="P34" s="32">
        <v>15</v>
      </c>
      <c r="Q34" s="44">
        <f t="shared" si="11"/>
        <v>14.705882352941178</v>
      </c>
      <c r="R34" s="32">
        <v>1</v>
      </c>
      <c r="S34" s="44">
        <f t="shared" si="12"/>
        <v>7.142857142857142</v>
      </c>
      <c r="T34" s="32">
        <v>14</v>
      </c>
      <c r="U34" s="44">
        <f t="shared" si="13"/>
        <v>4.142011834319527</v>
      </c>
      <c r="V34" s="32">
        <v>374</v>
      </c>
      <c r="W34" s="44">
        <f t="shared" si="14"/>
        <v>3.171641791044776</v>
      </c>
      <c r="X34" s="32">
        <v>111765</v>
      </c>
      <c r="Y34" s="44">
        <f t="shared" si="15"/>
        <v>9.478590589171178</v>
      </c>
      <c r="Z34" s="45">
        <f t="shared" si="3"/>
        <v>904.5978410038236</v>
      </c>
      <c r="AA34" s="44">
        <f t="shared" si="4"/>
        <v>1.7198608803151518</v>
      </c>
    </row>
    <row r="35" spans="1:27" s="5" customFormat="1" ht="10.5" customHeight="1">
      <c r="A35" s="41" t="s">
        <v>219</v>
      </c>
      <c r="B35" s="32">
        <v>1021</v>
      </c>
      <c r="C35" s="35">
        <f t="shared" si="5"/>
        <v>7.789730678263523</v>
      </c>
      <c r="D35" s="32">
        <v>190079</v>
      </c>
      <c r="E35" s="44">
        <f t="shared" si="6"/>
        <v>7.1819826804790585</v>
      </c>
      <c r="F35" s="32">
        <v>48944366</v>
      </c>
      <c r="G35" s="44">
        <f t="shared" si="7"/>
        <v>7.1383556274673206</v>
      </c>
      <c r="H35" s="32">
        <v>384589436</v>
      </c>
      <c r="I35" s="44">
        <f t="shared" si="8"/>
        <v>6.931120881845033</v>
      </c>
      <c r="J35" s="32">
        <v>684</v>
      </c>
      <c r="K35" s="44">
        <f t="shared" si="9"/>
        <v>5.585497305242528</v>
      </c>
      <c r="L35" s="44">
        <f t="shared" si="1"/>
        <v>1.7785199903410764</v>
      </c>
      <c r="M35" s="32">
        <f t="shared" si="16"/>
        <v>684</v>
      </c>
      <c r="N35" s="44">
        <f t="shared" si="10"/>
        <v>5.585497305242528</v>
      </c>
      <c r="O35" s="41" t="s">
        <v>219</v>
      </c>
      <c r="P35" s="32">
        <v>7</v>
      </c>
      <c r="Q35" s="44">
        <f t="shared" si="11"/>
        <v>6.862745098039216</v>
      </c>
      <c r="R35" s="32">
        <v>0</v>
      </c>
      <c r="S35" s="44">
        <f t="shared" si="12"/>
        <v>0</v>
      </c>
      <c r="T35" s="32">
        <v>23</v>
      </c>
      <c r="U35" s="44">
        <f t="shared" si="13"/>
        <v>6.804733727810651</v>
      </c>
      <c r="V35" s="32">
        <v>654</v>
      </c>
      <c r="W35" s="44">
        <f t="shared" si="14"/>
        <v>5.546132971506106</v>
      </c>
      <c r="X35" s="32">
        <v>68212</v>
      </c>
      <c r="Y35" s="44">
        <f t="shared" si="15"/>
        <v>5.784938229933739</v>
      </c>
      <c r="Z35" s="45">
        <f t="shared" si="3"/>
        <v>177.36316605430628</v>
      </c>
      <c r="AA35" s="44">
        <f t="shared" si="4"/>
        <v>0.5616439587298768</v>
      </c>
    </row>
    <row r="36" spans="1:27" s="5" customFormat="1" ht="10.5" customHeight="1">
      <c r="A36" s="41" t="s">
        <v>220</v>
      </c>
      <c r="B36" s="32">
        <v>834</v>
      </c>
      <c r="C36" s="35">
        <f t="shared" si="5"/>
        <v>6.3630121309224075</v>
      </c>
      <c r="D36" s="32">
        <v>80743</v>
      </c>
      <c r="E36" s="44">
        <f t="shared" si="6"/>
        <v>3.050809545346517</v>
      </c>
      <c r="F36" s="32">
        <v>19800207</v>
      </c>
      <c r="G36" s="44">
        <f t="shared" si="7"/>
        <v>2.8877873106675405</v>
      </c>
      <c r="H36" s="32">
        <v>153425948</v>
      </c>
      <c r="I36" s="44">
        <f t="shared" si="8"/>
        <v>2.765062408005586</v>
      </c>
      <c r="J36" s="32">
        <v>680</v>
      </c>
      <c r="K36" s="44">
        <f t="shared" si="9"/>
        <v>5.552833578311285</v>
      </c>
      <c r="L36" s="44">
        <f>IF($H$36=0,0,J36*1000000/H36)</f>
        <v>4.432105578386258</v>
      </c>
      <c r="M36" s="32">
        <f>SUM(P36+R36+T36+V36)</f>
        <v>680</v>
      </c>
      <c r="N36" s="44">
        <f t="shared" si="10"/>
        <v>5.552833578311285</v>
      </c>
      <c r="O36" s="41" t="s">
        <v>220</v>
      </c>
      <c r="P36" s="32">
        <v>0</v>
      </c>
      <c r="Q36" s="44">
        <f t="shared" si="11"/>
        <v>0</v>
      </c>
      <c r="R36" s="32">
        <v>0</v>
      </c>
      <c r="S36" s="44">
        <f t="shared" si="12"/>
        <v>0</v>
      </c>
      <c r="T36" s="32">
        <v>11</v>
      </c>
      <c r="U36" s="44">
        <f t="shared" si="13"/>
        <v>3.2544378698224854</v>
      </c>
      <c r="V36" s="32">
        <v>669</v>
      </c>
      <c r="W36" s="44">
        <f t="shared" si="14"/>
        <v>5.673337856173677</v>
      </c>
      <c r="X36" s="32">
        <v>8234</v>
      </c>
      <c r="Y36" s="44">
        <f t="shared" si="15"/>
        <v>0.6983108747034892</v>
      </c>
      <c r="Z36" s="45">
        <f t="shared" si="3"/>
        <v>53.66758431240066</v>
      </c>
      <c r="AA36" s="44">
        <f>SQRT(L36*Z36/1000)</f>
        <v>0.4877093394733238</v>
      </c>
    </row>
    <row r="37" spans="1:27" s="5" customFormat="1" ht="10.5" customHeight="1">
      <c r="A37" s="41" t="s">
        <v>221</v>
      </c>
      <c r="B37" s="32">
        <v>683</v>
      </c>
      <c r="C37" s="35">
        <f t="shared" si="5"/>
        <v>5.210955977721828</v>
      </c>
      <c r="D37" s="32">
        <v>175180</v>
      </c>
      <c r="E37" s="44">
        <f t="shared" si="6"/>
        <v>6.619035905946062</v>
      </c>
      <c r="F37" s="32">
        <v>45411283</v>
      </c>
      <c r="G37" s="44">
        <f t="shared" si="7"/>
        <v>6.623068476432222</v>
      </c>
      <c r="H37" s="32">
        <v>366937345</v>
      </c>
      <c r="I37" s="44">
        <f t="shared" si="8"/>
        <v>6.612992599875456</v>
      </c>
      <c r="J37" s="32">
        <v>1452</v>
      </c>
      <c r="K37" s="44">
        <f t="shared" si="9"/>
        <v>11.856932876041157</v>
      </c>
      <c r="L37" s="44">
        <f t="shared" si="1"/>
        <v>3.957078830447198</v>
      </c>
      <c r="M37" s="32">
        <f t="shared" si="16"/>
        <v>1452</v>
      </c>
      <c r="N37" s="44">
        <f t="shared" si="10"/>
        <v>11.856932876041157</v>
      </c>
      <c r="O37" s="41" t="s">
        <v>221</v>
      </c>
      <c r="P37" s="32">
        <v>15</v>
      </c>
      <c r="Q37" s="44">
        <f t="shared" si="11"/>
        <v>14.705882352941178</v>
      </c>
      <c r="R37" s="32">
        <v>2</v>
      </c>
      <c r="S37" s="44">
        <f t="shared" si="12"/>
        <v>14.285714285714285</v>
      </c>
      <c r="T37" s="32">
        <v>16</v>
      </c>
      <c r="U37" s="44">
        <f t="shared" si="13"/>
        <v>4.733727810650888</v>
      </c>
      <c r="V37" s="32">
        <v>1419</v>
      </c>
      <c r="W37" s="44">
        <f t="shared" si="14"/>
        <v>12.033582089552239</v>
      </c>
      <c r="X37" s="32">
        <v>136125</v>
      </c>
      <c r="Y37" s="44">
        <f t="shared" si="15"/>
        <v>11.544518802406179</v>
      </c>
      <c r="Z37" s="45">
        <f t="shared" si="3"/>
        <v>370.9761403544248</v>
      </c>
      <c r="AA37" s="44">
        <f t="shared" si="4"/>
        <v>1.2116030008206082</v>
      </c>
    </row>
    <row r="38" spans="1:27" s="5" customFormat="1" ht="10.5" customHeight="1">
      <c r="A38" s="41" t="s">
        <v>222</v>
      </c>
      <c r="B38" s="32">
        <v>667</v>
      </c>
      <c r="C38" s="35">
        <f t="shared" si="5"/>
        <v>5.088883802548256</v>
      </c>
      <c r="D38" s="32">
        <v>284179</v>
      </c>
      <c r="E38" s="44">
        <f t="shared" si="6"/>
        <v>10.73747576615964</v>
      </c>
      <c r="F38" s="32">
        <v>70927885</v>
      </c>
      <c r="G38" s="44">
        <f t="shared" si="7"/>
        <v>10.344570957035277</v>
      </c>
      <c r="H38" s="32">
        <v>569485384</v>
      </c>
      <c r="I38" s="44">
        <f t="shared" si="8"/>
        <v>10.263339726647972</v>
      </c>
      <c r="J38" s="32">
        <v>224</v>
      </c>
      <c r="K38" s="44">
        <f t="shared" si="9"/>
        <v>1.8291687081495998</v>
      </c>
      <c r="L38" s="44">
        <f t="shared" si="1"/>
        <v>0.39333757510447365</v>
      </c>
      <c r="M38" s="32">
        <f t="shared" si="16"/>
        <v>224</v>
      </c>
      <c r="N38" s="44">
        <f t="shared" si="10"/>
        <v>1.8291687081495998</v>
      </c>
      <c r="O38" s="41" t="s">
        <v>222</v>
      </c>
      <c r="P38" s="32">
        <v>0</v>
      </c>
      <c r="Q38" s="44">
        <f t="shared" si="11"/>
        <v>0</v>
      </c>
      <c r="R38" s="32">
        <v>0</v>
      </c>
      <c r="S38" s="44">
        <f t="shared" si="12"/>
        <v>0</v>
      </c>
      <c r="T38" s="32">
        <v>2</v>
      </c>
      <c r="U38" s="44">
        <f t="shared" si="13"/>
        <v>0.591715976331361</v>
      </c>
      <c r="V38" s="32">
        <v>222</v>
      </c>
      <c r="W38" s="44">
        <f t="shared" si="14"/>
        <v>1.8826322930800543</v>
      </c>
      <c r="X38" s="32">
        <v>62426</v>
      </c>
      <c r="Y38" s="44">
        <f t="shared" si="15"/>
        <v>5.29423787518096</v>
      </c>
      <c r="Z38" s="45">
        <f t="shared" si="3"/>
        <v>109.61826546192799</v>
      </c>
      <c r="AA38" s="44">
        <f t="shared" si="4"/>
        <v>0.20764629234338192</v>
      </c>
    </row>
    <row r="39" spans="1:27" s="5" customFormat="1" ht="10.5" customHeight="1">
      <c r="A39" s="41" t="s">
        <v>223</v>
      </c>
      <c r="B39" s="32">
        <v>137</v>
      </c>
      <c r="C39" s="35">
        <f t="shared" si="5"/>
        <v>1.0452429999237047</v>
      </c>
      <c r="D39" s="32">
        <v>21500</v>
      </c>
      <c r="E39" s="44">
        <f t="shared" si="6"/>
        <v>0.8123602693106537</v>
      </c>
      <c r="F39" s="32">
        <v>5767846</v>
      </c>
      <c r="G39" s="44">
        <f t="shared" si="7"/>
        <v>0.8412191089055044</v>
      </c>
      <c r="H39" s="32">
        <v>47562363</v>
      </c>
      <c r="I39" s="44">
        <f t="shared" si="8"/>
        <v>0.8571750977039151</v>
      </c>
      <c r="J39" s="32">
        <v>59</v>
      </c>
      <c r="K39" s="44">
        <f t="shared" si="9"/>
        <v>0.48178997223583214</v>
      </c>
      <c r="L39" s="44">
        <f>IF($H$39=0,0,J39*1000000/H39)</f>
        <v>1.240476634855169</v>
      </c>
      <c r="M39" s="32">
        <f>SUM(P39+R39+T39+V39)</f>
        <v>59</v>
      </c>
      <c r="N39" s="44">
        <f t="shared" si="10"/>
        <v>0.48178997223583214</v>
      </c>
      <c r="O39" s="41" t="s">
        <v>223</v>
      </c>
      <c r="P39" s="32">
        <v>0</v>
      </c>
      <c r="Q39" s="44">
        <f t="shared" si="11"/>
        <v>0</v>
      </c>
      <c r="R39" s="32">
        <v>0</v>
      </c>
      <c r="S39" s="44">
        <f t="shared" si="12"/>
        <v>0</v>
      </c>
      <c r="T39" s="32">
        <v>3</v>
      </c>
      <c r="U39" s="44">
        <f t="shared" si="13"/>
        <v>0.8875739644970414</v>
      </c>
      <c r="V39" s="32">
        <v>56</v>
      </c>
      <c r="W39" s="44">
        <f t="shared" si="14"/>
        <v>0.47489823609226595</v>
      </c>
      <c r="X39" s="32">
        <v>4419</v>
      </c>
      <c r="Y39" s="44">
        <f t="shared" si="15"/>
        <v>0.3747675194698469</v>
      </c>
      <c r="Z39" s="45">
        <f t="shared" si="3"/>
        <v>92.90959744788121</v>
      </c>
      <c r="AA39" s="44">
        <f>SQRT(L39*Z39/1000)</f>
        <v>0.33948812171841314</v>
      </c>
    </row>
    <row r="40" spans="1:27" s="5" customFormat="1" ht="10.5" customHeight="1">
      <c r="A40" s="41" t="s">
        <v>224</v>
      </c>
      <c r="B40" s="32">
        <v>260</v>
      </c>
      <c r="C40" s="35">
        <f t="shared" si="5"/>
        <v>1.9836728465705347</v>
      </c>
      <c r="D40" s="32">
        <v>55731</v>
      </c>
      <c r="E40" s="44">
        <f t="shared" si="6"/>
        <v>2.1057511706489325</v>
      </c>
      <c r="F40" s="32">
        <v>13856835</v>
      </c>
      <c r="G40" s="44">
        <f t="shared" si="7"/>
        <v>2.020968380735305</v>
      </c>
      <c r="H40" s="32">
        <v>112299721</v>
      </c>
      <c r="I40" s="44">
        <f t="shared" si="8"/>
        <v>2.0238801911565534</v>
      </c>
      <c r="J40" s="32">
        <v>71</v>
      </c>
      <c r="K40" s="44">
        <f t="shared" si="9"/>
        <v>0.5797811530295607</v>
      </c>
      <c r="L40" s="44">
        <f>IF($H$40=0,0,J40*1000000/H40)</f>
        <v>0.632236655334166</v>
      </c>
      <c r="M40" s="32">
        <f>SUM(P40+R40+T40+V40)</f>
        <v>71</v>
      </c>
      <c r="N40" s="44">
        <f t="shared" si="10"/>
        <v>0.5797811530295607</v>
      </c>
      <c r="O40" s="41" t="s">
        <v>224</v>
      </c>
      <c r="P40" s="32">
        <v>1</v>
      </c>
      <c r="Q40" s="44">
        <f t="shared" si="11"/>
        <v>0.9803921568627451</v>
      </c>
      <c r="R40" s="32">
        <v>0</v>
      </c>
      <c r="S40" s="44">
        <f t="shared" si="12"/>
        <v>0</v>
      </c>
      <c r="T40" s="32">
        <v>1</v>
      </c>
      <c r="U40" s="44">
        <f t="shared" si="13"/>
        <v>0.2958579881656805</v>
      </c>
      <c r="V40" s="32">
        <v>69</v>
      </c>
      <c r="W40" s="44">
        <f t="shared" si="14"/>
        <v>0.5851424694708277</v>
      </c>
      <c r="X40" s="32">
        <v>7512</v>
      </c>
      <c r="Y40" s="44">
        <f t="shared" si="15"/>
        <v>0.6370793406330595</v>
      </c>
      <c r="Z40" s="45">
        <f t="shared" si="3"/>
        <v>66.89241908267964</v>
      </c>
      <c r="AA40" s="44">
        <f>SQRT(L40*Z40/1000)</f>
        <v>0.20564979773402334</v>
      </c>
    </row>
    <row r="41" spans="1:27" s="5" customFormat="1" ht="10.5" customHeight="1">
      <c r="A41" s="41" t="s">
        <v>225</v>
      </c>
      <c r="B41" s="32">
        <v>38</v>
      </c>
      <c r="C41" s="35">
        <f t="shared" si="5"/>
        <v>0.28992141603723204</v>
      </c>
      <c r="D41" s="32">
        <v>24920</v>
      </c>
      <c r="E41" s="44">
        <f t="shared" si="6"/>
        <v>0.9415822284289065</v>
      </c>
      <c r="F41" s="32">
        <v>6135328</v>
      </c>
      <c r="G41" s="44">
        <f t="shared" si="7"/>
        <v>0.894815005983688</v>
      </c>
      <c r="H41" s="32">
        <v>48581349</v>
      </c>
      <c r="I41" s="44">
        <f t="shared" si="8"/>
        <v>0.8755393960485729</v>
      </c>
      <c r="J41" s="32">
        <v>5</v>
      </c>
      <c r="K41" s="44">
        <f t="shared" si="9"/>
        <v>0.04082965866405357</v>
      </c>
      <c r="L41" s="44">
        <f>IF($H$41=0,0,J41*1000000/H41)</f>
        <v>0.10292015563421263</v>
      </c>
      <c r="M41" s="32">
        <f>SUM(P41+R41+T41+V41)</f>
        <v>5</v>
      </c>
      <c r="N41" s="44">
        <f t="shared" si="10"/>
        <v>0.04082965866405357</v>
      </c>
      <c r="O41" s="41" t="s">
        <v>297</v>
      </c>
      <c r="P41" s="32">
        <v>0</v>
      </c>
      <c r="Q41" s="44">
        <f t="shared" si="11"/>
        <v>0</v>
      </c>
      <c r="R41" s="32">
        <v>0</v>
      </c>
      <c r="S41" s="44">
        <f t="shared" si="12"/>
        <v>0</v>
      </c>
      <c r="T41" s="32">
        <v>0</v>
      </c>
      <c r="U41" s="44">
        <f t="shared" si="13"/>
        <v>0</v>
      </c>
      <c r="V41" s="32">
        <v>5</v>
      </c>
      <c r="W41" s="44">
        <f t="shared" si="14"/>
        <v>0.042401628222523746</v>
      </c>
      <c r="X41" s="32">
        <v>47</v>
      </c>
      <c r="Y41" s="44">
        <f t="shared" si="15"/>
        <v>0.003985986289903327</v>
      </c>
      <c r="Z41" s="45">
        <f t="shared" si="3"/>
        <v>0.9674494629615987</v>
      </c>
      <c r="AA41" s="44">
        <f>SQRT(L41*Z41/1000)</f>
        <v>0.009978479307802525</v>
      </c>
    </row>
    <row r="42" spans="1:27" s="5" customFormat="1" ht="10.5" customHeight="1">
      <c r="A42" s="41" t="s">
        <v>226</v>
      </c>
      <c r="B42" s="32">
        <v>396</v>
      </c>
      <c r="C42" s="35">
        <f t="shared" si="5"/>
        <v>3.0212863355458914</v>
      </c>
      <c r="D42" s="32">
        <v>178646</v>
      </c>
      <c r="E42" s="44">
        <f t="shared" si="6"/>
        <v>6.749995938198654</v>
      </c>
      <c r="F42" s="32">
        <v>46289874</v>
      </c>
      <c r="G42" s="44">
        <f t="shared" si="7"/>
        <v>6.751207739878644</v>
      </c>
      <c r="H42" s="32">
        <v>368947297</v>
      </c>
      <c r="I42" s="44">
        <f t="shared" si="8"/>
        <v>6.6492162164770985</v>
      </c>
      <c r="J42" s="32">
        <v>478</v>
      </c>
      <c r="K42" s="44">
        <f t="shared" si="9"/>
        <v>3.903315368283521</v>
      </c>
      <c r="L42" s="44">
        <f>IF($H$42=0,0,J42*1000000/H42)</f>
        <v>1.2955779968757977</v>
      </c>
      <c r="M42" s="32">
        <f>SUM(P42+R42+T42+V42)</f>
        <v>478</v>
      </c>
      <c r="N42" s="44">
        <f t="shared" si="10"/>
        <v>3.903315368283521</v>
      </c>
      <c r="O42" s="41" t="s">
        <v>226</v>
      </c>
      <c r="P42" s="32">
        <v>1</v>
      </c>
      <c r="Q42" s="44">
        <f t="shared" si="11"/>
        <v>0.9803921568627451</v>
      </c>
      <c r="R42" s="32">
        <v>0</v>
      </c>
      <c r="S42" s="44">
        <f t="shared" si="12"/>
        <v>0</v>
      </c>
      <c r="T42" s="32">
        <v>8</v>
      </c>
      <c r="U42" s="44">
        <f t="shared" si="13"/>
        <v>2.366863905325444</v>
      </c>
      <c r="V42" s="32">
        <v>469</v>
      </c>
      <c r="W42" s="44">
        <f t="shared" si="14"/>
        <v>3.977272727272727</v>
      </c>
      <c r="X42" s="32">
        <v>16579</v>
      </c>
      <c r="Y42" s="44">
        <f t="shared" si="15"/>
        <v>1.4060354617086652</v>
      </c>
      <c r="Z42" s="45">
        <f t="shared" si="3"/>
        <v>44.935957343522695</v>
      </c>
      <c r="AA42" s="44">
        <f>SQRT(L42*Z42/1000)</f>
        <v>0.24128414287478037</v>
      </c>
    </row>
    <row r="43" spans="1:27" s="5" customFormat="1" ht="10.5" customHeight="1">
      <c r="A43" s="41" t="s">
        <v>227</v>
      </c>
      <c r="B43" s="32">
        <v>270</v>
      </c>
      <c r="C43" s="35">
        <f t="shared" si="5"/>
        <v>2.0599679560540167</v>
      </c>
      <c r="D43" s="32">
        <v>44241</v>
      </c>
      <c r="E43" s="44">
        <f t="shared" si="6"/>
        <v>1.67161072904989</v>
      </c>
      <c r="F43" s="32">
        <v>11373816</v>
      </c>
      <c r="G43" s="44">
        <f t="shared" si="7"/>
        <v>1.6588291990415778</v>
      </c>
      <c r="H43" s="32">
        <v>90554136</v>
      </c>
      <c r="I43" s="44">
        <f t="shared" si="8"/>
        <v>1.6319784274236673</v>
      </c>
      <c r="J43" s="32">
        <v>192</v>
      </c>
      <c r="K43" s="44">
        <f t="shared" si="9"/>
        <v>1.567858892699657</v>
      </c>
      <c r="L43" s="44">
        <f t="shared" si="1"/>
        <v>2.1202786364170048</v>
      </c>
      <c r="M43" s="32">
        <f t="shared" si="16"/>
        <v>192</v>
      </c>
      <c r="N43" s="44">
        <f t="shared" si="10"/>
        <v>1.567858892699657</v>
      </c>
      <c r="O43" s="41" t="s">
        <v>227</v>
      </c>
      <c r="P43" s="32">
        <v>0</v>
      </c>
      <c r="Q43" s="44">
        <f t="shared" si="11"/>
        <v>0</v>
      </c>
      <c r="R43" s="32">
        <v>0</v>
      </c>
      <c r="S43" s="44">
        <f t="shared" si="12"/>
        <v>0</v>
      </c>
      <c r="T43" s="32">
        <v>2</v>
      </c>
      <c r="U43" s="44">
        <f t="shared" si="13"/>
        <v>0.591715976331361</v>
      </c>
      <c r="V43" s="32">
        <v>190</v>
      </c>
      <c r="W43" s="44">
        <f t="shared" si="14"/>
        <v>1.6112618724559022</v>
      </c>
      <c r="X43" s="32">
        <v>3091</v>
      </c>
      <c r="Y43" s="44">
        <f t="shared" si="15"/>
        <v>0.26214220472534433</v>
      </c>
      <c r="Z43" s="45">
        <f t="shared" si="3"/>
        <v>34.13427742273417</v>
      </c>
      <c r="AA43" s="44">
        <f t="shared" si="4"/>
        <v>0.26902449551844637</v>
      </c>
    </row>
    <row r="44" spans="1:27" s="5" customFormat="1" ht="10.5" customHeight="1">
      <c r="A44" s="41" t="s">
        <v>228</v>
      </c>
      <c r="B44" s="32">
        <v>455</v>
      </c>
      <c r="C44" s="35">
        <f t="shared" si="5"/>
        <v>3.471427481498436</v>
      </c>
      <c r="D44" s="32">
        <v>96029</v>
      </c>
      <c r="E44" s="44">
        <f t="shared" si="6"/>
        <v>3.628378804727105</v>
      </c>
      <c r="F44" s="32">
        <v>26460658</v>
      </c>
      <c r="G44" s="44">
        <f t="shared" si="7"/>
        <v>3.859189573336963</v>
      </c>
      <c r="H44" s="32">
        <v>226719470</v>
      </c>
      <c r="I44" s="44">
        <f t="shared" si="8"/>
        <v>4.085967802916559</v>
      </c>
      <c r="J44" s="32">
        <v>520</v>
      </c>
      <c r="K44" s="44">
        <f t="shared" si="9"/>
        <v>4.246284501061571</v>
      </c>
      <c r="L44" s="44">
        <f t="shared" si="1"/>
        <v>2.2935833433273287</v>
      </c>
      <c r="M44" s="32">
        <f t="shared" si="16"/>
        <v>520</v>
      </c>
      <c r="N44" s="44">
        <f t="shared" si="10"/>
        <v>4.246284501061571</v>
      </c>
      <c r="O44" s="41" t="s">
        <v>298</v>
      </c>
      <c r="P44" s="32">
        <v>9</v>
      </c>
      <c r="Q44" s="44">
        <f t="shared" si="11"/>
        <v>8.823529411764707</v>
      </c>
      <c r="R44" s="32">
        <v>1</v>
      </c>
      <c r="S44" s="44">
        <f t="shared" si="12"/>
        <v>7.142857142857142</v>
      </c>
      <c r="T44" s="32">
        <v>9</v>
      </c>
      <c r="U44" s="44">
        <f t="shared" si="13"/>
        <v>2.6627218934911245</v>
      </c>
      <c r="V44" s="32">
        <v>501</v>
      </c>
      <c r="W44" s="44">
        <f t="shared" si="14"/>
        <v>4.248643147896879</v>
      </c>
      <c r="X44" s="32">
        <v>90758</v>
      </c>
      <c r="Y44" s="44">
        <f t="shared" si="15"/>
        <v>7.6970243340222595</v>
      </c>
      <c r="Z44" s="45">
        <f t="shared" si="3"/>
        <v>400.30968668019557</v>
      </c>
      <c r="AA44" s="44">
        <f t="shared" si="4"/>
        <v>0.9581981160189569</v>
      </c>
    </row>
    <row r="45" spans="1:27" s="5" customFormat="1" ht="11.25" customHeight="1" thickBot="1">
      <c r="A45" s="41" t="s">
        <v>229</v>
      </c>
      <c r="B45" s="32">
        <v>54</v>
      </c>
      <c r="C45" s="44">
        <f t="shared" si="5"/>
        <v>0.4119935912108034</v>
      </c>
      <c r="D45" s="32">
        <v>20828</v>
      </c>
      <c r="E45" s="44">
        <f t="shared" si="6"/>
        <v>0.7869692878698743</v>
      </c>
      <c r="F45" s="32">
        <v>5532504</v>
      </c>
      <c r="G45" s="44">
        <f t="shared" si="7"/>
        <v>0.8068953444485408</v>
      </c>
      <c r="H45" s="32">
        <v>44472941</v>
      </c>
      <c r="I45" s="44">
        <f t="shared" si="8"/>
        <v>0.8014971322357438</v>
      </c>
      <c r="J45" s="32">
        <v>226</v>
      </c>
      <c r="K45" s="44">
        <f t="shared" si="9"/>
        <v>1.8455005716152213</v>
      </c>
      <c r="L45" s="44">
        <f t="shared" si="1"/>
        <v>5.0817417269525755</v>
      </c>
      <c r="M45" s="51">
        <f t="shared" si="16"/>
        <v>226</v>
      </c>
      <c r="N45" s="44">
        <f t="shared" si="10"/>
        <v>1.8455005716152213</v>
      </c>
      <c r="O45" s="52" t="s">
        <v>299</v>
      </c>
      <c r="P45" s="32">
        <v>4</v>
      </c>
      <c r="Q45" s="44">
        <f t="shared" si="11"/>
        <v>3.9215686274509802</v>
      </c>
      <c r="R45" s="32">
        <v>0</v>
      </c>
      <c r="S45" s="44">
        <f t="shared" si="12"/>
        <v>0</v>
      </c>
      <c r="T45" s="32">
        <v>4</v>
      </c>
      <c r="U45" s="44">
        <f t="shared" si="13"/>
        <v>1.183431952662722</v>
      </c>
      <c r="V45" s="32">
        <v>218</v>
      </c>
      <c r="W45" s="44">
        <f t="shared" si="14"/>
        <v>1.8487109905020351</v>
      </c>
      <c r="X45" s="32">
        <v>32135</v>
      </c>
      <c r="Y45" s="44">
        <f t="shared" si="15"/>
        <v>2.725312115447732</v>
      </c>
      <c r="Z45" s="45">
        <f t="shared" si="3"/>
        <v>722.5742052903585</v>
      </c>
      <c r="AA45" s="44">
        <f t="shared" si="4"/>
        <v>1.9162294982187313</v>
      </c>
    </row>
    <row r="46" spans="1:27" s="33" customFormat="1" ht="11.25" customHeight="1">
      <c r="A46" s="46" t="s">
        <v>230</v>
      </c>
      <c r="B46" s="46"/>
      <c r="C46" s="46"/>
      <c r="D46" s="46"/>
      <c r="E46" s="46"/>
      <c r="F46" s="46"/>
      <c r="G46" s="46"/>
      <c r="H46" s="46" t="s">
        <v>231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8" s="33" customFormat="1" ht="10.5" customHeight="1">
      <c r="A47" s="33" t="s">
        <v>232</v>
      </c>
      <c r="H47" s="33" t="s">
        <v>233</v>
      </c>
    </row>
    <row r="48" spans="1:8" s="33" customFormat="1" ht="10.5" customHeight="1">
      <c r="A48" s="33" t="s">
        <v>234</v>
      </c>
      <c r="H48" s="33" t="s">
        <v>235</v>
      </c>
    </row>
    <row r="49" spans="1:8" s="33" customFormat="1" ht="10.5" customHeight="1">
      <c r="A49" s="33" t="s">
        <v>236</v>
      </c>
      <c r="H49" s="33" t="s">
        <v>237</v>
      </c>
    </row>
    <row r="50" spans="1:8" s="33" customFormat="1" ht="10.5" customHeight="1">
      <c r="A50" s="33" t="s">
        <v>238</v>
      </c>
      <c r="H50" s="33" t="s">
        <v>239</v>
      </c>
    </row>
    <row r="51" spans="1:8" s="33" customFormat="1" ht="10.5" customHeight="1">
      <c r="A51" s="33" t="s">
        <v>240</v>
      </c>
      <c r="H51" s="33" t="s">
        <v>241</v>
      </c>
    </row>
    <row r="52" spans="1:8" s="33" customFormat="1" ht="10.5" customHeight="1">
      <c r="A52" s="33" t="s">
        <v>242</v>
      </c>
      <c r="H52" s="33" t="s">
        <v>243</v>
      </c>
    </row>
    <row r="53" s="5" customFormat="1" ht="10.5" customHeight="1"/>
    <row r="54" s="5" customFormat="1" ht="10.5" customHeight="1"/>
    <row r="55" s="5" customFormat="1" ht="10.5" customHeight="1"/>
    <row r="56" s="5" customFormat="1" ht="7.5" customHeight="1"/>
    <row r="57" s="5" customFormat="1" ht="6" customHeight="1"/>
    <row r="58" spans="1:27" s="5" customFormat="1" ht="12" customHeight="1">
      <c r="A58" s="74" t="s">
        <v>436</v>
      </c>
      <c r="B58" s="75"/>
      <c r="C58" s="75"/>
      <c r="D58" s="75"/>
      <c r="E58" s="75"/>
      <c r="F58" s="75"/>
      <c r="G58" s="75"/>
      <c r="H58" s="74" t="s">
        <v>437</v>
      </c>
      <c r="I58" s="75"/>
      <c r="J58" s="75"/>
      <c r="K58" s="75"/>
      <c r="L58" s="75"/>
      <c r="M58" s="75"/>
      <c r="N58" s="75"/>
      <c r="O58" s="74" t="s">
        <v>438</v>
      </c>
      <c r="P58" s="75"/>
      <c r="Q58" s="75"/>
      <c r="R58" s="75"/>
      <c r="S58" s="75"/>
      <c r="T58" s="75"/>
      <c r="U58" s="75"/>
      <c r="V58" s="74" t="s">
        <v>439</v>
      </c>
      <c r="W58" s="75"/>
      <c r="X58" s="75"/>
      <c r="Y58" s="75"/>
      <c r="Z58" s="75"/>
      <c r="AA58" s="75"/>
    </row>
  </sheetData>
  <mergeCells count="33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1:N1"/>
    <mergeCell ref="H2:N2"/>
    <mergeCell ref="H3:H4"/>
    <mergeCell ref="I3:I4"/>
    <mergeCell ref="J3:J4"/>
    <mergeCell ref="K3:K4"/>
    <mergeCell ref="L3:L4"/>
    <mergeCell ref="M3:M4"/>
    <mergeCell ref="N3:N4"/>
    <mergeCell ref="O1:U1"/>
    <mergeCell ref="O2:U2"/>
    <mergeCell ref="O3:O4"/>
    <mergeCell ref="P3:U3"/>
    <mergeCell ref="V1:AA1"/>
    <mergeCell ref="V2:AA2"/>
    <mergeCell ref="V3:W3"/>
    <mergeCell ref="X3:X4"/>
    <mergeCell ref="Y3:Y4"/>
    <mergeCell ref="Z3:Z4"/>
    <mergeCell ref="AA3:AA4"/>
    <mergeCell ref="A58:G58"/>
    <mergeCell ref="H58:N58"/>
    <mergeCell ref="O58:U58"/>
    <mergeCell ref="V58:AA5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3" width="5.875" style="6" customWidth="1"/>
    <col min="4" max="11" width="5.75390625" style="6" customWidth="1"/>
    <col min="12" max="12" width="5.625" style="6" customWidth="1"/>
    <col min="13" max="26" width="5.75390625" style="6" customWidth="1"/>
    <col min="27" max="16384" width="9.00390625" style="6" customWidth="1"/>
  </cols>
  <sheetData>
    <row r="1" spans="1:26" s="4" customFormat="1" ht="45" customHeight="1">
      <c r="A1" s="84" t="s">
        <v>329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61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5" s="33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33" t="s">
        <v>62</v>
      </c>
    </row>
    <row r="3" spans="1:26" s="34" customFormat="1" ht="25.5" customHeight="1">
      <c r="A3" s="86" t="s">
        <v>354</v>
      </c>
      <c r="B3" s="92" t="s">
        <v>330</v>
      </c>
      <c r="C3" s="94" t="s">
        <v>331</v>
      </c>
      <c r="D3" s="80" t="s">
        <v>332</v>
      </c>
      <c r="E3" s="94" t="s">
        <v>333</v>
      </c>
      <c r="F3" s="94" t="s">
        <v>334</v>
      </c>
      <c r="G3" s="80" t="s">
        <v>335</v>
      </c>
      <c r="H3" s="80" t="s">
        <v>336</v>
      </c>
      <c r="I3" s="94" t="s">
        <v>337</v>
      </c>
      <c r="J3" s="80" t="s">
        <v>338</v>
      </c>
      <c r="K3" s="80" t="s">
        <v>432</v>
      </c>
      <c r="L3" s="95" t="s">
        <v>339</v>
      </c>
      <c r="M3" s="94" t="s">
        <v>340</v>
      </c>
      <c r="N3" s="80" t="s">
        <v>341</v>
      </c>
      <c r="O3" s="80" t="s">
        <v>342</v>
      </c>
      <c r="P3" s="94" t="s">
        <v>343</v>
      </c>
      <c r="Q3" s="94" t="s">
        <v>344</v>
      </c>
      <c r="R3" s="80" t="s">
        <v>345</v>
      </c>
      <c r="S3" s="94" t="s">
        <v>346</v>
      </c>
      <c r="T3" s="80" t="s">
        <v>347</v>
      </c>
      <c r="U3" s="94" t="s">
        <v>348</v>
      </c>
      <c r="V3" s="80" t="s">
        <v>349</v>
      </c>
      <c r="W3" s="96" t="s">
        <v>350</v>
      </c>
      <c r="X3" s="78"/>
      <c r="Y3" s="78"/>
      <c r="Z3" s="78"/>
    </row>
    <row r="4" spans="1:26" s="34" customFormat="1" ht="39.75" customHeight="1" thickBot="1">
      <c r="A4" s="87"/>
      <c r="B4" s="93"/>
      <c r="C4" s="81"/>
      <c r="D4" s="81"/>
      <c r="E4" s="81"/>
      <c r="F4" s="81"/>
      <c r="G4" s="81"/>
      <c r="H4" s="81"/>
      <c r="I4" s="81"/>
      <c r="J4" s="81"/>
      <c r="K4" s="81"/>
      <c r="L4" s="90"/>
      <c r="M4" s="81"/>
      <c r="N4" s="81"/>
      <c r="O4" s="81"/>
      <c r="P4" s="81"/>
      <c r="Q4" s="81"/>
      <c r="R4" s="81"/>
      <c r="S4" s="81"/>
      <c r="T4" s="81"/>
      <c r="U4" s="81"/>
      <c r="V4" s="81"/>
      <c r="W4" s="38" t="s">
        <v>351</v>
      </c>
      <c r="X4" s="38" t="s">
        <v>352</v>
      </c>
      <c r="Y4" s="39" t="s">
        <v>353</v>
      </c>
      <c r="Z4" s="40" t="s">
        <v>348</v>
      </c>
    </row>
    <row r="5" spans="1:26" s="5" customFormat="1" ht="12" customHeight="1">
      <c r="A5" s="41" t="s">
        <v>300</v>
      </c>
      <c r="B5" s="35">
        <f>SUM(D5:Z5)</f>
        <v>100</v>
      </c>
      <c r="C5" s="35"/>
      <c r="D5" s="35">
        <f aca="true" t="shared" si="0" ref="D5:Z5">D6/$C$6*100</f>
        <v>5.797811530295607</v>
      </c>
      <c r="E5" s="35">
        <f t="shared" si="0"/>
        <v>15.596929609668464</v>
      </c>
      <c r="F5" s="35">
        <f t="shared" si="0"/>
        <v>2.9560672872774783</v>
      </c>
      <c r="G5" s="35">
        <f t="shared" si="0"/>
        <v>3.7726604605585496</v>
      </c>
      <c r="H5" s="35">
        <f t="shared" si="0"/>
        <v>2.8172464478196964</v>
      </c>
      <c r="I5" s="35">
        <f t="shared" si="0"/>
        <v>7.496325330720236</v>
      </c>
      <c r="J5" s="35">
        <f t="shared" si="0"/>
        <v>18.16919810550384</v>
      </c>
      <c r="K5" s="35">
        <f t="shared" si="0"/>
        <v>16.658500734933856</v>
      </c>
      <c r="L5" s="35">
        <f t="shared" si="0"/>
        <v>0.9309162175404213</v>
      </c>
      <c r="M5" s="35">
        <f t="shared" si="0"/>
        <v>0.016331863465621425</v>
      </c>
      <c r="N5" s="35">
        <f t="shared" si="0"/>
        <v>3.903315368283521</v>
      </c>
      <c r="O5" s="35">
        <f t="shared" si="0"/>
        <v>1.918993957210518</v>
      </c>
      <c r="P5" s="35">
        <f t="shared" si="0"/>
        <v>0.5634492895639392</v>
      </c>
      <c r="Q5" s="35">
        <f t="shared" si="0"/>
        <v>0.17148456638902498</v>
      </c>
      <c r="R5" s="35">
        <f t="shared" si="0"/>
        <v>0.29397354238118567</v>
      </c>
      <c r="S5" s="35">
        <f t="shared" si="0"/>
        <v>0.2613098154499428</v>
      </c>
      <c r="T5" s="35">
        <f t="shared" si="0"/>
        <v>6.5899069083782456</v>
      </c>
      <c r="U5" s="35">
        <f t="shared" si="0"/>
        <v>6.524579454515761</v>
      </c>
      <c r="V5" s="35">
        <f t="shared" si="0"/>
        <v>1.4208721215090643</v>
      </c>
      <c r="W5" s="35">
        <f t="shared" si="0"/>
        <v>3.2010452392617994</v>
      </c>
      <c r="X5" s="35">
        <f t="shared" si="0"/>
        <v>0.02449779519843214</v>
      </c>
      <c r="Y5" s="35">
        <f t="shared" si="0"/>
        <v>0</v>
      </c>
      <c r="Z5" s="35">
        <f t="shared" si="0"/>
        <v>0.9145843540747999</v>
      </c>
    </row>
    <row r="6" spans="1:26" s="5" customFormat="1" ht="18.75" customHeight="1">
      <c r="A6" s="41" t="s">
        <v>267</v>
      </c>
      <c r="B6" s="35"/>
      <c r="C6" s="36">
        <f>SUM(C7+C8+C9,C34:C46)</f>
        <v>12246</v>
      </c>
      <c r="D6" s="36">
        <f>SUM(D7+D8+D9,D34:D46)</f>
        <v>710</v>
      </c>
      <c r="E6" s="36">
        <f aca="true" t="shared" si="1" ref="E6:Z6">SUM(E7+E8+E9,E34:E46)</f>
        <v>1910</v>
      </c>
      <c r="F6" s="36">
        <f t="shared" si="1"/>
        <v>362</v>
      </c>
      <c r="G6" s="36">
        <f t="shared" si="1"/>
        <v>462</v>
      </c>
      <c r="H6" s="36">
        <f t="shared" si="1"/>
        <v>345</v>
      </c>
      <c r="I6" s="36">
        <f t="shared" si="1"/>
        <v>918</v>
      </c>
      <c r="J6" s="36">
        <f t="shared" si="1"/>
        <v>2225</v>
      </c>
      <c r="K6" s="36">
        <f t="shared" si="1"/>
        <v>2040</v>
      </c>
      <c r="L6" s="36">
        <f t="shared" si="1"/>
        <v>114</v>
      </c>
      <c r="M6" s="36">
        <f t="shared" si="1"/>
        <v>2</v>
      </c>
      <c r="N6" s="36">
        <f t="shared" si="1"/>
        <v>478</v>
      </c>
      <c r="O6" s="36">
        <f t="shared" si="1"/>
        <v>235</v>
      </c>
      <c r="P6" s="36">
        <f t="shared" si="1"/>
        <v>69</v>
      </c>
      <c r="Q6" s="36">
        <f t="shared" si="1"/>
        <v>21</v>
      </c>
      <c r="R6" s="36">
        <f t="shared" si="1"/>
        <v>36</v>
      </c>
      <c r="S6" s="36">
        <f t="shared" si="1"/>
        <v>32</v>
      </c>
      <c r="T6" s="36">
        <f t="shared" si="1"/>
        <v>807</v>
      </c>
      <c r="U6" s="36">
        <f t="shared" si="1"/>
        <v>799</v>
      </c>
      <c r="V6" s="36">
        <f t="shared" si="1"/>
        <v>174</v>
      </c>
      <c r="W6" s="36">
        <f t="shared" si="1"/>
        <v>392</v>
      </c>
      <c r="X6" s="36">
        <f t="shared" si="1"/>
        <v>3</v>
      </c>
      <c r="Y6" s="36">
        <f t="shared" si="1"/>
        <v>0</v>
      </c>
      <c r="Z6" s="36">
        <f t="shared" si="1"/>
        <v>112</v>
      </c>
    </row>
    <row r="7" spans="1:26" s="5" customFormat="1" ht="12" customHeight="1">
      <c r="A7" s="42" t="s">
        <v>174</v>
      </c>
      <c r="B7" s="35">
        <f aca="true" t="shared" si="2" ref="B7:B46">C7/$C$6*100</f>
        <v>0.10615711252653928</v>
      </c>
      <c r="C7" s="36">
        <f>SUM(D7:Z7)</f>
        <v>13</v>
      </c>
      <c r="D7" s="36">
        <v>1</v>
      </c>
      <c r="E7" s="36">
        <v>5</v>
      </c>
      <c r="F7" s="36">
        <v>0</v>
      </c>
      <c r="G7" s="36">
        <v>0</v>
      </c>
      <c r="H7" s="36">
        <v>0</v>
      </c>
      <c r="I7" s="36">
        <v>1</v>
      </c>
      <c r="J7" s="36">
        <v>0</v>
      </c>
      <c r="K7" s="36">
        <v>2</v>
      </c>
      <c r="L7" s="36">
        <v>0</v>
      </c>
      <c r="M7" s="36">
        <v>0</v>
      </c>
      <c r="N7" s="36">
        <v>1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2</v>
      </c>
      <c r="V7" s="36">
        <v>0</v>
      </c>
      <c r="W7" s="36">
        <v>1</v>
      </c>
      <c r="X7" s="36">
        <v>0</v>
      </c>
      <c r="Y7" s="36">
        <v>0</v>
      </c>
      <c r="Z7" s="36">
        <v>0</v>
      </c>
    </row>
    <row r="8" spans="1:26" s="5" customFormat="1" ht="12" customHeight="1">
      <c r="A8" s="42" t="s">
        <v>60</v>
      </c>
      <c r="B8" s="35">
        <f t="shared" si="2"/>
        <v>0.016331863465621425</v>
      </c>
      <c r="C8" s="36">
        <f>SUM(D8:Z8)</f>
        <v>2</v>
      </c>
      <c r="D8" s="36">
        <v>0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s="5" customFormat="1" ht="18" customHeight="1">
      <c r="A9" s="42" t="s">
        <v>301</v>
      </c>
      <c r="B9" s="35">
        <f t="shared" si="2"/>
        <v>58.80287440796995</v>
      </c>
      <c r="C9" s="36">
        <f>SUM(C10:C33)</f>
        <v>7201</v>
      </c>
      <c r="D9" s="36">
        <f>SUM(D10:D33)</f>
        <v>317</v>
      </c>
      <c r="E9" s="36">
        <f aca="true" t="shared" si="3" ref="E9:Z9">SUM(E10:E33)</f>
        <v>745</v>
      </c>
      <c r="F9" s="36">
        <f t="shared" si="3"/>
        <v>176</v>
      </c>
      <c r="G9" s="36">
        <f t="shared" si="3"/>
        <v>288</v>
      </c>
      <c r="H9" s="36">
        <f t="shared" si="3"/>
        <v>222</v>
      </c>
      <c r="I9" s="36">
        <f t="shared" si="3"/>
        <v>483</v>
      </c>
      <c r="J9" s="36">
        <f t="shared" si="3"/>
        <v>1860</v>
      </c>
      <c r="K9" s="36">
        <f t="shared" si="3"/>
        <v>1425</v>
      </c>
      <c r="L9" s="36">
        <f t="shared" si="3"/>
        <v>60</v>
      </c>
      <c r="M9" s="36">
        <f t="shared" si="3"/>
        <v>0</v>
      </c>
      <c r="N9" s="36">
        <f t="shared" si="3"/>
        <v>281</v>
      </c>
      <c r="O9" s="36">
        <f t="shared" si="3"/>
        <v>160</v>
      </c>
      <c r="P9" s="36">
        <f t="shared" si="3"/>
        <v>41</v>
      </c>
      <c r="Q9" s="36">
        <f t="shared" si="3"/>
        <v>13</v>
      </c>
      <c r="R9" s="36">
        <f t="shared" si="3"/>
        <v>27</v>
      </c>
      <c r="S9" s="36">
        <f t="shared" si="3"/>
        <v>18</v>
      </c>
      <c r="T9" s="36">
        <f t="shared" si="3"/>
        <v>499</v>
      </c>
      <c r="U9" s="36">
        <f t="shared" si="3"/>
        <v>427</v>
      </c>
      <c r="V9" s="36">
        <f t="shared" si="3"/>
        <v>57</v>
      </c>
      <c r="W9" s="36">
        <f t="shared" si="3"/>
        <v>66</v>
      </c>
      <c r="X9" s="36">
        <f t="shared" si="3"/>
        <v>1</v>
      </c>
      <c r="Y9" s="36">
        <f t="shared" si="3"/>
        <v>0</v>
      </c>
      <c r="Z9" s="36">
        <f t="shared" si="3"/>
        <v>35</v>
      </c>
    </row>
    <row r="10" spans="1:37" s="5" customFormat="1" ht="12" customHeight="1">
      <c r="A10" s="41" t="s">
        <v>175</v>
      </c>
      <c r="B10" s="35">
        <f t="shared" si="2"/>
        <v>4.148293320267842</v>
      </c>
      <c r="C10" s="36">
        <f aca="true" t="shared" si="4" ref="C10:C46">SUM(D10:Z10)</f>
        <v>508</v>
      </c>
      <c r="D10" s="36">
        <v>31</v>
      </c>
      <c r="E10" s="36">
        <v>93</v>
      </c>
      <c r="F10" s="36">
        <v>6</v>
      </c>
      <c r="G10" s="36">
        <v>10</v>
      </c>
      <c r="H10" s="36">
        <v>16</v>
      </c>
      <c r="I10" s="36">
        <v>18</v>
      </c>
      <c r="J10" s="36">
        <v>95</v>
      </c>
      <c r="K10" s="36">
        <v>122</v>
      </c>
      <c r="L10" s="36">
        <v>7</v>
      </c>
      <c r="M10" s="36">
        <v>0</v>
      </c>
      <c r="N10" s="36">
        <v>44</v>
      </c>
      <c r="O10" s="36">
        <v>4</v>
      </c>
      <c r="P10" s="36">
        <v>1</v>
      </c>
      <c r="Q10" s="36">
        <v>0</v>
      </c>
      <c r="R10" s="36">
        <v>0</v>
      </c>
      <c r="S10" s="36">
        <v>0</v>
      </c>
      <c r="T10" s="36">
        <v>31</v>
      </c>
      <c r="U10" s="36">
        <v>17</v>
      </c>
      <c r="V10" s="36">
        <v>9</v>
      </c>
      <c r="W10" s="36">
        <v>3</v>
      </c>
      <c r="X10" s="36">
        <v>0</v>
      </c>
      <c r="Y10" s="36">
        <v>0</v>
      </c>
      <c r="Z10" s="36">
        <v>1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5" customFormat="1" ht="12" customHeight="1">
      <c r="A11" s="43" t="s">
        <v>302</v>
      </c>
      <c r="B11" s="35">
        <f t="shared" si="2"/>
        <v>0.008165931732810713</v>
      </c>
      <c r="C11" s="36">
        <f t="shared" si="4"/>
        <v>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5" customFormat="1" ht="12" customHeight="1">
      <c r="A12" s="43" t="s">
        <v>303</v>
      </c>
      <c r="B12" s="35">
        <f t="shared" si="2"/>
        <v>3.2582067613914747</v>
      </c>
      <c r="C12" s="36">
        <f t="shared" si="4"/>
        <v>399</v>
      </c>
      <c r="D12" s="36">
        <v>27</v>
      </c>
      <c r="E12" s="36">
        <v>41</v>
      </c>
      <c r="F12" s="36">
        <v>10</v>
      </c>
      <c r="G12" s="36">
        <v>20</v>
      </c>
      <c r="H12" s="36">
        <v>11</v>
      </c>
      <c r="I12" s="36">
        <v>27</v>
      </c>
      <c r="J12" s="36">
        <v>123</v>
      </c>
      <c r="K12" s="36">
        <v>67</v>
      </c>
      <c r="L12" s="36">
        <v>6</v>
      </c>
      <c r="M12" s="36">
        <v>0</v>
      </c>
      <c r="N12" s="36">
        <v>17</v>
      </c>
      <c r="O12" s="36">
        <v>3</v>
      </c>
      <c r="P12" s="36">
        <v>2</v>
      </c>
      <c r="Q12" s="36">
        <v>0</v>
      </c>
      <c r="R12" s="36">
        <v>0</v>
      </c>
      <c r="S12" s="36">
        <v>1</v>
      </c>
      <c r="T12" s="36">
        <v>26</v>
      </c>
      <c r="U12" s="36">
        <v>12</v>
      </c>
      <c r="V12" s="36">
        <v>4</v>
      </c>
      <c r="W12" s="36">
        <v>2</v>
      </c>
      <c r="X12" s="36">
        <v>0</v>
      </c>
      <c r="Y12" s="36">
        <v>0</v>
      </c>
      <c r="Z12" s="36">
        <v>0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5" customFormat="1" ht="12" customHeight="1">
      <c r="A13" s="43" t="s">
        <v>304</v>
      </c>
      <c r="B13" s="35">
        <f t="shared" si="2"/>
        <v>0.4327943818389678</v>
      </c>
      <c r="C13" s="36">
        <f t="shared" si="4"/>
        <v>53</v>
      </c>
      <c r="D13" s="36">
        <v>10</v>
      </c>
      <c r="E13" s="36">
        <v>6</v>
      </c>
      <c r="F13" s="36">
        <v>1</v>
      </c>
      <c r="G13" s="36">
        <v>1</v>
      </c>
      <c r="H13" s="36">
        <v>2</v>
      </c>
      <c r="I13" s="36">
        <v>4</v>
      </c>
      <c r="J13" s="36">
        <v>11</v>
      </c>
      <c r="K13" s="36">
        <v>8</v>
      </c>
      <c r="L13" s="36">
        <v>0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2</v>
      </c>
      <c r="U13" s="36">
        <v>5</v>
      </c>
      <c r="V13" s="36">
        <v>1</v>
      </c>
      <c r="W13" s="36">
        <v>1</v>
      </c>
      <c r="X13" s="36">
        <v>0</v>
      </c>
      <c r="Y13" s="36">
        <v>0</v>
      </c>
      <c r="Z13" s="36">
        <v>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5" customFormat="1" ht="12" customHeight="1">
      <c r="A14" s="43" t="s">
        <v>305</v>
      </c>
      <c r="B14" s="35">
        <f t="shared" si="2"/>
        <v>0.7104360607545321</v>
      </c>
      <c r="C14" s="36">
        <f t="shared" si="4"/>
        <v>87</v>
      </c>
      <c r="D14" s="36">
        <v>4</v>
      </c>
      <c r="E14" s="36">
        <v>7</v>
      </c>
      <c r="F14" s="36">
        <v>1</v>
      </c>
      <c r="G14" s="36">
        <v>1</v>
      </c>
      <c r="H14" s="36">
        <v>1</v>
      </c>
      <c r="I14" s="36">
        <v>8</v>
      </c>
      <c r="J14" s="36">
        <v>29</v>
      </c>
      <c r="K14" s="36">
        <v>13</v>
      </c>
      <c r="L14" s="36">
        <v>1</v>
      </c>
      <c r="M14" s="36">
        <v>0</v>
      </c>
      <c r="N14" s="36">
        <v>6</v>
      </c>
      <c r="O14" s="36">
        <v>1</v>
      </c>
      <c r="P14" s="36">
        <v>1</v>
      </c>
      <c r="Q14" s="36">
        <v>0</v>
      </c>
      <c r="R14" s="36">
        <v>0</v>
      </c>
      <c r="S14" s="36">
        <v>0</v>
      </c>
      <c r="T14" s="36">
        <v>1</v>
      </c>
      <c r="U14" s="36">
        <v>11</v>
      </c>
      <c r="V14" s="36">
        <v>1</v>
      </c>
      <c r="W14" s="36">
        <v>1</v>
      </c>
      <c r="X14" s="36">
        <v>0</v>
      </c>
      <c r="Y14" s="36">
        <v>0</v>
      </c>
      <c r="Z14" s="36">
        <v>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5" customFormat="1" ht="12" customHeight="1">
      <c r="A15" s="41" t="s">
        <v>176</v>
      </c>
      <c r="B15" s="35">
        <f t="shared" si="2"/>
        <v>0.6777723338232893</v>
      </c>
      <c r="C15" s="36">
        <f t="shared" si="4"/>
        <v>83</v>
      </c>
      <c r="D15" s="36">
        <v>2</v>
      </c>
      <c r="E15" s="36">
        <v>6</v>
      </c>
      <c r="F15" s="36">
        <v>2</v>
      </c>
      <c r="G15" s="36">
        <v>10</v>
      </c>
      <c r="H15" s="36">
        <v>3</v>
      </c>
      <c r="I15" s="36">
        <v>1</v>
      </c>
      <c r="J15" s="36">
        <v>17</v>
      </c>
      <c r="K15" s="36">
        <v>19</v>
      </c>
      <c r="L15" s="36">
        <v>1</v>
      </c>
      <c r="M15" s="36">
        <v>0</v>
      </c>
      <c r="N15" s="36">
        <v>1</v>
      </c>
      <c r="O15" s="36">
        <v>1</v>
      </c>
      <c r="P15" s="36">
        <v>0</v>
      </c>
      <c r="Q15" s="36">
        <v>0</v>
      </c>
      <c r="R15" s="36">
        <v>1</v>
      </c>
      <c r="S15" s="36">
        <v>0</v>
      </c>
      <c r="T15" s="36">
        <v>3</v>
      </c>
      <c r="U15" s="36">
        <v>10</v>
      </c>
      <c r="V15" s="36">
        <v>4</v>
      </c>
      <c r="W15" s="36">
        <v>2</v>
      </c>
      <c r="X15" s="36">
        <v>0</v>
      </c>
      <c r="Y15" s="36">
        <v>0</v>
      </c>
      <c r="Z15" s="36">
        <v>0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5" customFormat="1" ht="12" customHeight="1">
      <c r="A16" s="43" t="s">
        <v>306</v>
      </c>
      <c r="B16" s="35">
        <f t="shared" si="2"/>
        <v>0.5389514943655072</v>
      </c>
      <c r="C16" s="36">
        <f t="shared" si="4"/>
        <v>66</v>
      </c>
      <c r="D16" s="36">
        <v>1</v>
      </c>
      <c r="E16" s="36">
        <v>6</v>
      </c>
      <c r="F16" s="36">
        <v>2</v>
      </c>
      <c r="G16" s="36">
        <v>1</v>
      </c>
      <c r="H16" s="36">
        <v>3</v>
      </c>
      <c r="I16" s="36">
        <v>4</v>
      </c>
      <c r="J16" s="36">
        <v>22</v>
      </c>
      <c r="K16" s="36">
        <v>17</v>
      </c>
      <c r="L16" s="36">
        <v>0</v>
      </c>
      <c r="M16" s="36">
        <v>0</v>
      </c>
      <c r="N16" s="36">
        <v>2</v>
      </c>
      <c r="O16" s="36">
        <v>0</v>
      </c>
      <c r="P16" s="36">
        <v>1</v>
      </c>
      <c r="Q16" s="36">
        <v>0</v>
      </c>
      <c r="R16" s="36">
        <v>0</v>
      </c>
      <c r="S16" s="36">
        <v>0</v>
      </c>
      <c r="T16" s="36">
        <v>3</v>
      </c>
      <c r="U16" s="36">
        <v>3</v>
      </c>
      <c r="V16" s="36">
        <v>0</v>
      </c>
      <c r="W16" s="36">
        <v>0</v>
      </c>
      <c r="X16" s="36">
        <v>0</v>
      </c>
      <c r="Y16" s="36">
        <v>0</v>
      </c>
      <c r="Z16" s="36">
        <v>1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5" customFormat="1" ht="12" customHeight="1">
      <c r="A17" s="43" t="s">
        <v>307</v>
      </c>
      <c r="B17" s="35">
        <f t="shared" si="2"/>
        <v>1.6086885513637108</v>
      </c>
      <c r="C17" s="36">
        <f t="shared" si="4"/>
        <v>197</v>
      </c>
      <c r="D17" s="36">
        <v>11</v>
      </c>
      <c r="E17" s="36">
        <v>23</v>
      </c>
      <c r="F17" s="36">
        <v>5</v>
      </c>
      <c r="G17" s="36">
        <v>6</v>
      </c>
      <c r="H17" s="36">
        <v>7</v>
      </c>
      <c r="I17" s="36">
        <v>15</v>
      </c>
      <c r="J17" s="36">
        <v>69</v>
      </c>
      <c r="K17" s="36">
        <v>31</v>
      </c>
      <c r="L17" s="36">
        <v>1</v>
      </c>
      <c r="M17" s="36">
        <v>0</v>
      </c>
      <c r="N17" s="36">
        <v>0</v>
      </c>
      <c r="O17" s="36">
        <v>9</v>
      </c>
      <c r="P17" s="36">
        <v>3</v>
      </c>
      <c r="Q17" s="36">
        <v>0</v>
      </c>
      <c r="R17" s="36">
        <v>0</v>
      </c>
      <c r="S17" s="36">
        <v>1</v>
      </c>
      <c r="T17" s="36">
        <v>8</v>
      </c>
      <c r="U17" s="36">
        <v>6</v>
      </c>
      <c r="V17" s="36">
        <v>0</v>
      </c>
      <c r="W17" s="36">
        <v>1</v>
      </c>
      <c r="X17" s="36">
        <v>0</v>
      </c>
      <c r="Y17" s="36">
        <v>0</v>
      </c>
      <c r="Z17" s="36">
        <v>1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5" customFormat="1" ht="12" customHeight="1">
      <c r="A18" s="43" t="s">
        <v>308</v>
      </c>
      <c r="B18" s="35">
        <f t="shared" si="2"/>
        <v>0.5634492895639392</v>
      </c>
      <c r="C18" s="36">
        <f t="shared" si="4"/>
        <v>69</v>
      </c>
      <c r="D18" s="36">
        <v>0</v>
      </c>
      <c r="E18" s="36">
        <v>5</v>
      </c>
      <c r="F18" s="36">
        <v>1</v>
      </c>
      <c r="G18" s="36">
        <v>1</v>
      </c>
      <c r="H18" s="36">
        <v>2</v>
      </c>
      <c r="I18" s="36">
        <v>8</v>
      </c>
      <c r="J18" s="36">
        <v>34</v>
      </c>
      <c r="K18" s="36">
        <v>14</v>
      </c>
      <c r="L18" s="36">
        <v>0</v>
      </c>
      <c r="M18" s="36">
        <v>0</v>
      </c>
      <c r="N18" s="36">
        <v>2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1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1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5" customFormat="1" ht="12" customHeight="1">
      <c r="A19" s="43" t="s">
        <v>309</v>
      </c>
      <c r="B19" s="35">
        <f t="shared" si="2"/>
        <v>1.5351951657684142</v>
      </c>
      <c r="C19" s="36">
        <f t="shared" si="4"/>
        <v>188</v>
      </c>
      <c r="D19" s="36">
        <v>17</v>
      </c>
      <c r="E19" s="36">
        <v>16</v>
      </c>
      <c r="F19" s="36">
        <v>4</v>
      </c>
      <c r="G19" s="36">
        <v>8</v>
      </c>
      <c r="H19" s="36">
        <v>2</v>
      </c>
      <c r="I19" s="36">
        <v>12</v>
      </c>
      <c r="J19" s="36">
        <v>38</v>
      </c>
      <c r="K19" s="36">
        <v>25</v>
      </c>
      <c r="L19" s="36">
        <v>4</v>
      </c>
      <c r="M19" s="36">
        <v>0</v>
      </c>
      <c r="N19" s="36">
        <v>21</v>
      </c>
      <c r="O19" s="36">
        <v>17</v>
      </c>
      <c r="P19" s="36">
        <v>1</v>
      </c>
      <c r="Q19" s="36">
        <v>1</v>
      </c>
      <c r="R19" s="36">
        <v>0</v>
      </c>
      <c r="S19" s="36">
        <v>2</v>
      </c>
      <c r="T19" s="36">
        <v>13</v>
      </c>
      <c r="U19" s="36">
        <v>6</v>
      </c>
      <c r="V19" s="36">
        <v>0</v>
      </c>
      <c r="W19" s="36">
        <v>0</v>
      </c>
      <c r="X19" s="36">
        <v>0</v>
      </c>
      <c r="Y19" s="36">
        <v>0</v>
      </c>
      <c r="Z19" s="36">
        <v>1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5" customFormat="1" ht="12" customHeight="1">
      <c r="A20" s="43" t="s">
        <v>310</v>
      </c>
      <c r="B20" s="35">
        <f t="shared" si="2"/>
        <v>0.9390821492732321</v>
      </c>
      <c r="C20" s="36">
        <f t="shared" si="4"/>
        <v>115</v>
      </c>
      <c r="D20" s="36">
        <v>8</v>
      </c>
      <c r="E20" s="36">
        <v>15</v>
      </c>
      <c r="F20" s="36">
        <v>2</v>
      </c>
      <c r="G20" s="36">
        <v>2</v>
      </c>
      <c r="H20" s="36">
        <v>2</v>
      </c>
      <c r="I20" s="36">
        <v>6</v>
      </c>
      <c r="J20" s="36">
        <v>29</v>
      </c>
      <c r="K20" s="36">
        <v>13</v>
      </c>
      <c r="L20" s="36">
        <v>0</v>
      </c>
      <c r="M20" s="36">
        <v>0</v>
      </c>
      <c r="N20" s="36">
        <v>8</v>
      </c>
      <c r="O20" s="36">
        <v>3</v>
      </c>
      <c r="P20" s="36">
        <v>0</v>
      </c>
      <c r="Q20" s="36">
        <v>3</v>
      </c>
      <c r="R20" s="36">
        <v>2</v>
      </c>
      <c r="S20" s="36">
        <v>3</v>
      </c>
      <c r="T20" s="36">
        <v>10</v>
      </c>
      <c r="U20" s="36">
        <v>8</v>
      </c>
      <c r="V20" s="36">
        <v>0</v>
      </c>
      <c r="W20" s="36">
        <v>1</v>
      </c>
      <c r="X20" s="36">
        <v>0</v>
      </c>
      <c r="Y20" s="36">
        <v>0</v>
      </c>
      <c r="Z20" s="36">
        <v>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5" customFormat="1" ht="18.75" customHeight="1">
      <c r="A21" s="41" t="s">
        <v>177</v>
      </c>
      <c r="B21" s="35">
        <f t="shared" si="2"/>
        <v>0.04899559039686428</v>
      </c>
      <c r="C21" s="36">
        <f t="shared" si="4"/>
        <v>6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2</v>
      </c>
      <c r="P21" s="36">
        <v>1</v>
      </c>
      <c r="Q21" s="36">
        <v>0</v>
      </c>
      <c r="R21" s="36">
        <v>0</v>
      </c>
      <c r="S21" s="36">
        <v>0</v>
      </c>
      <c r="T21" s="36">
        <v>1</v>
      </c>
      <c r="U21" s="36">
        <v>1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5" customFormat="1" ht="12" customHeight="1">
      <c r="A22" s="41" t="s">
        <v>178</v>
      </c>
      <c r="B22" s="35">
        <f t="shared" si="2"/>
        <v>1.7475093908214927</v>
      </c>
      <c r="C22" s="36">
        <f t="shared" si="4"/>
        <v>214</v>
      </c>
      <c r="D22" s="36">
        <v>8</v>
      </c>
      <c r="E22" s="36">
        <v>16</v>
      </c>
      <c r="F22" s="36">
        <v>3</v>
      </c>
      <c r="G22" s="36">
        <v>8</v>
      </c>
      <c r="H22" s="36">
        <v>6</v>
      </c>
      <c r="I22" s="36">
        <v>17</v>
      </c>
      <c r="J22" s="36">
        <v>76</v>
      </c>
      <c r="K22" s="36">
        <v>35</v>
      </c>
      <c r="L22" s="36">
        <v>2</v>
      </c>
      <c r="M22" s="36">
        <v>0</v>
      </c>
      <c r="N22" s="36">
        <v>6</v>
      </c>
      <c r="O22" s="36">
        <v>2</v>
      </c>
      <c r="P22" s="36">
        <v>1</v>
      </c>
      <c r="Q22" s="36">
        <v>0</v>
      </c>
      <c r="R22" s="36">
        <v>1</v>
      </c>
      <c r="S22" s="36">
        <v>0</v>
      </c>
      <c r="T22" s="36">
        <v>28</v>
      </c>
      <c r="U22" s="36">
        <v>5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5" customFormat="1" ht="12" customHeight="1">
      <c r="A23" s="43" t="s">
        <v>311</v>
      </c>
      <c r="B23" s="35">
        <f t="shared" si="2"/>
        <v>2.702923403560346</v>
      </c>
      <c r="C23" s="36">
        <f t="shared" si="4"/>
        <v>331</v>
      </c>
      <c r="D23" s="36">
        <v>10</v>
      </c>
      <c r="E23" s="36">
        <v>37</v>
      </c>
      <c r="F23" s="36">
        <v>11</v>
      </c>
      <c r="G23" s="36">
        <v>3</v>
      </c>
      <c r="H23" s="36">
        <v>7</v>
      </c>
      <c r="I23" s="36">
        <v>17</v>
      </c>
      <c r="J23" s="36">
        <v>96</v>
      </c>
      <c r="K23" s="36">
        <v>73</v>
      </c>
      <c r="L23" s="36">
        <v>2</v>
      </c>
      <c r="M23" s="36">
        <v>0</v>
      </c>
      <c r="N23" s="36">
        <v>20</v>
      </c>
      <c r="O23" s="36">
        <v>1</v>
      </c>
      <c r="P23" s="36">
        <v>5</v>
      </c>
      <c r="Q23" s="36">
        <v>3</v>
      </c>
      <c r="R23" s="36">
        <v>1</v>
      </c>
      <c r="S23" s="36">
        <v>0</v>
      </c>
      <c r="T23" s="36">
        <v>25</v>
      </c>
      <c r="U23" s="36">
        <v>14</v>
      </c>
      <c r="V23" s="36">
        <v>3</v>
      </c>
      <c r="W23" s="36">
        <v>2</v>
      </c>
      <c r="X23" s="36">
        <v>0</v>
      </c>
      <c r="Y23" s="36">
        <v>0</v>
      </c>
      <c r="Z23" s="36">
        <v>1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5" customFormat="1" ht="12" customHeight="1">
      <c r="A24" s="43" t="s">
        <v>312</v>
      </c>
      <c r="B24" s="35">
        <f t="shared" si="2"/>
        <v>3.2745386248570965</v>
      </c>
      <c r="C24" s="36">
        <f t="shared" si="4"/>
        <v>401</v>
      </c>
      <c r="D24" s="36">
        <v>19</v>
      </c>
      <c r="E24" s="36">
        <v>28</v>
      </c>
      <c r="F24" s="36">
        <v>5</v>
      </c>
      <c r="G24" s="36">
        <v>23</v>
      </c>
      <c r="H24" s="36">
        <v>18</v>
      </c>
      <c r="I24" s="36">
        <v>18</v>
      </c>
      <c r="J24" s="36">
        <v>106</v>
      </c>
      <c r="K24" s="36">
        <v>110</v>
      </c>
      <c r="L24" s="36">
        <v>4</v>
      </c>
      <c r="M24" s="36">
        <v>0</v>
      </c>
      <c r="N24" s="36">
        <v>12</v>
      </c>
      <c r="O24" s="36">
        <v>3</v>
      </c>
      <c r="P24" s="36">
        <v>1</v>
      </c>
      <c r="Q24" s="36">
        <v>0</v>
      </c>
      <c r="R24" s="36">
        <v>0</v>
      </c>
      <c r="S24" s="36">
        <v>1</v>
      </c>
      <c r="T24" s="36">
        <v>15</v>
      </c>
      <c r="U24" s="36">
        <v>33</v>
      </c>
      <c r="V24" s="36">
        <v>1</v>
      </c>
      <c r="W24" s="36">
        <v>4</v>
      </c>
      <c r="X24" s="36">
        <v>0</v>
      </c>
      <c r="Y24" s="36">
        <v>0</v>
      </c>
      <c r="Z24" s="36">
        <v>0</v>
      </c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5" customFormat="1" ht="12" customHeight="1">
      <c r="A25" s="43" t="s">
        <v>313</v>
      </c>
      <c r="B25" s="35">
        <f t="shared" si="2"/>
        <v>4.434100930916218</v>
      </c>
      <c r="C25" s="36">
        <f t="shared" si="4"/>
        <v>543</v>
      </c>
      <c r="D25" s="36">
        <v>27</v>
      </c>
      <c r="E25" s="36">
        <v>42</v>
      </c>
      <c r="F25" s="36">
        <v>10</v>
      </c>
      <c r="G25" s="36">
        <v>31</v>
      </c>
      <c r="H25" s="36">
        <v>24</v>
      </c>
      <c r="I25" s="36">
        <v>41</v>
      </c>
      <c r="J25" s="36">
        <v>129</v>
      </c>
      <c r="K25" s="36">
        <v>81</v>
      </c>
      <c r="L25" s="36">
        <v>3</v>
      </c>
      <c r="M25" s="36">
        <v>0</v>
      </c>
      <c r="N25" s="36">
        <v>58</v>
      </c>
      <c r="O25" s="36">
        <v>8</v>
      </c>
      <c r="P25" s="36">
        <v>3</v>
      </c>
      <c r="Q25" s="36">
        <v>1</v>
      </c>
      <c r="R25" s="36">
        <v>2</v>
      </c>
      <c r="S25" s="36">
        <v>4</v>
      </c>
      <c r="T25" s="36">
        <v>40</v>
      </c>
      <c r="U25" s="36">
        <v>26</v>
      </c>
      <c r="V25" s="36">
        <v>3</v>
      </c>
      <c r="W25" s="36">
        <v>7</v>
      </c>
      <c r="X25" s="36">
        <v>0</v>
      </c>
      <c r="Y25" s="36">
        <v>0</v>
      </c>
      <c r="Z25" s="36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5" customFormat="1" ht="12" customHeight="1">
      <c r="A26" s="43" t="s">
        <v>314</v>
      </c>
      <c r="B26" s="35">
        <f t="shared" si="2"/>
        <v>6.818552996896946</v>
      </c>
      <c r="C26" s="36">
        <f t="shared" si="4"/>
        <v>835</v>
      </c>
      <c r="D26" s="36">
        <v>26</v>
      </c>
      <c r="E26" s="36">
        <v>54</v>
      </c>
      <c r="F26" s="36">
        <v>21</v>
      </c>
      <c r="G26" s="36">
        <v>33</v>
      </c>
      <c r="H26" s="36">
        <v>25</v>
      </c>
      <c r="I26" s="36">
        <v>55</v>
      </c>
      <c r="J26" s="36">
        <v>269</v>
      </c>
      <c r="K26" s="36">
        <v>201</v>
      </c>
      <c r="L26" s="36">
        <v>5</v>
      </c>
      <c r="M26" s="36">
        <v>0</v>
      </c>
      <c r="N26" s="36">
        <v>26</v>
      </c>
      <c r="O26" s="36">
        <v>8</v>
      </c>
      <c r="P26" s="36">
        <v>5</v>
      </c>
      <c r="Q26" s="36">
        <v>1</v>
      </c>
      <c r="R26" s="36">
        <v>4</v>
      </c>
      <c r="S26" s="36">
        <v>0</v>
      </c>
      <c r="T26" s="36">
        <v>47</v>
      </c>
      <c r="U26" s="36">
        <v>38</v>
      </c>
      <c r="V26" s="36">
        <v>7</v>
      </c>
      <c r="W26" s="36">
        <v>7</v>
      </c>
      <c r="X26" s="36">
        <v>0</v>
      </c>
      <c r="Y26" s="36">
        <v>0</v>
      </c>
      <c r="Z26" s="36">
        <v>3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5" customFormat="1" ht="12" customHeight="1">
      <c r="A27" s="43" t="s">
        <v>315</v>
      </c>
      <c r="B27" s="35">
        <f t="shared" si="2"/>
        <v>6.2551037073330065</v>
      </c>
      <c r="C27" s="36">
        <f t="shared" si="4"/>
        <v>766</v>
      </c>
      <c r="D27" s="36">
        <v>36</v>
      </c>
      <c r="E27" s="36">
        <v>70</v>
      </c>
      <c r="F27" s="36">
        <v>20</v>
      </c>
      <c r="G27" s="36">
        <v>49</v>
      </c>
      <c r="H27" s="36">
        <v>33</v>
      </c>
      <c r="I27" s="36">
        <v>60</v>
      </c>
      <c r="J27" s="36">
        <v>154</v>
      </c>
      <c r="K27" s="36">
        <v>178</v>
      </c>
      <c r="L27" s="36">
        <v>7</v>
      </c>
      <c r="M27" s="36">
        <v>0</v>
      </c>
      <c r="N27" s="36">
        <v>13</v>
      </c>
      <c r="O27" s="36">
        <v>3</v>
      </c>
      <c r="P27" s="36">
        <v>5</v>
      </c>
      <c r="Q27" s="36">
        <v>0</v>
      </c>
      <c r="R27" s="36">
        <v>9</v>
      </c>
      <c r="S27" s="36">
        <v>1</v>
      </c>
      <c r="T27" s="36">
        <v>54</v>
      </c>
      <c r="U27" s="36">
        <v>52</v>
      </c>
      <c r="V27" s="36">
        <v>4</v>
      </c>
      <c r="W27" s="36">
        <v>11</v>
      </c>
      <c r="X27" s="36">
        <v>0</v>
      </c>
      <c r="Y27" s="36">
        <v>0</v>
      </c>
      <c r="Z27" s="36">
        <v>7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5" customFormat="1" ht="12" customHeight="1">
      <c r="A28" s="43" t="s">
        <v>316</v>
      </c>
      <c r="B28" s="35">
        <f t="shared" si="2"/>
        <v>2.368120202515107</v>
      </c>
      <c r="C28" s="36">
        <f t="shared" si="4"/>
        <v>290</v>
      </c>
      <c r="D28" s="36">
        <v>5</v>
      </c>
      <c r="E28" s="36">
        <v>45</v>
      </c>
      <c r="F28" s="36">
        <v>19</v>
      </c>
      <c r="G28" s="36">
        <v>7</v>
      </c>
      <c r="H28" s="36">
        <v>6</v>
      </c>
      <c r="I28" s="36">
        <v>16</v>
      </c>
      <c r="J28" s="36">
        <v>57</v>
      </c>
      <c r="K28" s="36">
        <v>41</v>
      </c>
      <c r="L28" s="36">
        <v>0</v>
      </c>
      <c r="M28" s="36">
        <v>0</v>
      </c>
      <c r="N28" s="36">
        <v>5</v>
      </c>
      <c r="O28" s="36">
        <v>7</v>
      </c>
      <c r="P28" s="36">
        <v>3</v>
      </c>
      <c r="Q28" s="36">
        <v>0</v>
      </c>
      <c r="R28" s="36">
        <v>2</v>
      </c>
      <c r="S28" s="36">
        <v>0</v>
      </c>
      <c r="T28" s="36">
        <v>19</v>
      </c>
      <c r="U28" s="36">
        <v>50</v>
      </c>
      <c r="V28" s="36">
        <v>5</v>
      </c>
      <c r="W28" s="36">
        <v>3</v>
      </c>
      <c r="X28" s="36">
        <v>0</v>
      </c>
      <c r="Y28" s="36">
        <v>0</v>
      </c>
      <c r="Z28" s="36">
        <v>0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5" customFormat="1" ht="12" customHeight="1">
      <c r="A29" s="43" t="s">
        <v>317</v>
      </c>
      <c r="B29" s="35">
        <f t="shared" si="2"/>
        <v>7.847460395231096</v>
      </c>
      <c r="C29" s="36">
        <f t="shared" si="4"/>
        <v>961</v>
      </c>
      <c r="D29" s="36">
        <v>26</v>
      </c>
      <c r="E29" s="36">
        <v>151</v>
      </c>
      <c r="F29" s="36">
        <v>26</v>
      </c>
      <c r="G29" s="36">
        <v>29</v>
      </c>
      <c r="H29" s="36">
        <v>31</v>
      </c>
      <c r="I29" s="36">
        <v>92</v>
      </c>
      <c r="J29" s="36">
        <v>177</v>
      </c>
      <c r="K29" s="36">
        <v>152</v>
      </c>
      <c r="L29" s="36">
        <v>9</v>
      </c>
      <c r="M29" s="36">
        <v>0</v>
      </c>
      <c r="N29" s="36">
        <v>10</v>
      </c>
      <c r="O29" s="36">
        <v>78</v>
      </c>
      <c r="P29" s="36">
        <v>3</v>
      </c>
      <c r="Q29" s="36">
        <v>3</v>
      </c>
      <c r="R29" s="36">
        <v>3</v>
      </c>
      <c r="S29" s="36">
        <v>1</v>
      </c>
      <c r="T29" s="36">
        <v>85</v>
      </c>
      <c r="U29" s="36">
        <v>61</v>
      </c>
      <c r="V29" s="36">
        <v>5</v>
      </c>
      <c r="W29" s="36">
        <v>10</v>
      </c>
      <c r="X29" s="36">
        <v>0</v>
      </c>
      <c r="Y29" s="36">
        <v>0</v>
      </c>
      <c r="Z29" s="36">
        <v>9</v>
      </c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5" customFormat="1" ht="12" customHeight="1">
      <c r="A30" s="43" t="s">
        <v>318</v>
      </c>
      <c r="B30" s="35">
        <f t="shared" si="2"/>
        <v>2.792748652621264</v>
      </c>
      <c r="C30" s="36">
        <f t="shared" si="4"/>
        <v>342</v>
      </c>
      <c r="D30" s="36">
        <v>13</v>
      </c>
      <c r="E30" s="36">
        <v>34</v>
      </c>
      <c r="F30" s="36">
        <v>8</v>
      </c>
      <c r="G30" s="36">
        <v>19</v>
      </c>
      <c r="H30" s="36">
        <v>6</v>
      </c>
      <c r="I30" s="36">
        <v>16</v>
      </c>
      <c r="J30" s="36">
        <v>110</v>
      </c>
      <c r="K30" s="36">
        <v>57</v>
      </c>
      <c r="L30" s="36">
        <v>2</v>
      </c>
      <c r="M30" s="36">
        <v>0</v>
      </c>
      <c r="N30" s="36">
        <v>10</v>
      </c>
      <c r="O30" s="36">
        <v>5</v>
      </c>
      <c r="P30" s="36">
        <v>3</v>
      </c>
      <c r="Q30" s="36">
        <v>1</v>
      </c>
      <c r="R30" s="36">
        <v>0</v>
      </c>
      <c r="S30" s="36">
        <v>0</v>
      </c>
      <c r="T30" s="36">
        <v>34</v>
      </c>
      <c r="U30" s="36">
        <v>14</v>
      </c>
      <c r="V30" s="36">
        <v>4</v>
      </c>
      <c r="W30" s="36">
        <v>5</v>
      </c>
      <c r="X30" s="36">
        <v>0</v>
      </c>
      <c r="Y30" s="36">
        <v>0</v>
      </c>
      <c r="Z30" s="36">
        <v>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5" customFormat="1" ht="12" customHeight="1">
      <c r="A31" s="43" t="s">
        <v>319</v>
      </c>
      <c r="B31" s="35">
        <f t="shared" si="2"/>
        <v>4.556589906908378</v>
      </c>
      <c r="C31" s="36">
        <f t="shared" si="4"/>
        <v>558</v>
      </c>
      <c r="D31" s="36">
        <v>30</v>
      </c>
      <c r="E31" s="36">
        <v>36</v>
      </c>
      <c r="F31" s="36">
        <v>9</v>
      </c>
      <c r="G31" s="36">
        <v>22</v>
      </c>
      <c r="H31" s="36">
        <v>10</v>
      </c>
      <c r="I31" s="36">
        <v>36</v>
      </c>
      <c r="J31" s="36">
        <v>172</v>
      </c>
      <c r="K31" s="36">
        <v>128</v>
      </c>
      <c r="L31" s="36">
        <v>3</v>
      </c>
      <c r="M31" s="36">
        <v>0</v>
      </c>
      <c r="N31" s="36">
        <v>16</v>
      </c>
      <c r="O31" s="36">
        <v>5</v>
      </c>
      <c r="P31" s="36">
        <v>2</v>
      </c>
      <c r="Q31" s="36">
        <v>0</v>
      </c>
      <c r="R31" s="36">
        <v>2</v>
      </c>
      <c r="S31" s="36">
        <v>2</v>
      </c>
      <c r="T31" s="36">
        <v>30</v>
      </c>
      <c r="U31" s="36">
        <v>39</v>
      </c>
      <c r="V31" s="36">
        <v>3</v>
      </c>
      <c r="W31" s="36">
        <v>6</v>
      </c>
      <c r="X31" s="36">
        <v>1</v>
      </c>
      <c r="Y31" s="36">
        <v>0</v>
      </c>
      <c r="Z31" s="36">
        <v>6</v>
      </c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5" customFormat="1" ht="12" customHeight="1">
      <c r="A32" s="43" t="s">
        <v>320</v>
      </c>
      <c r="B32" s="35">
        <f t="shared" si="2"/>
        <v>0.6696064020904785</v>
      </c>
      <c r="C32" s="36">
        <f t="shared" si="4"/>
        <v>82</v>
      </c>
      <c r="D32" s="36">
        <v>2</v>
      </c>
      <c r="E32" s="36">
        <v>6</v>
      </c>
      <c r="F32" s="36">
        <v>1</v>
      </c>
      <c r="G32" s="36">
        <v>1</v>
      </c>
      <c r="H32" s="36">
        <v>3</v>
      </c>
      <c r="I32" s="36">
        <v>4</v>
      </c>
      <c r="J32" s="36">
        <v>15</v>
      </c>
      <c r="K32" s="36">
        <v>19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20</v>
      </c>
      <c r="U32" s="36">
        <v>9</v>
      </c>
      <c r="V32" s="36">
        <v>1</v>
      </c>
      <c r="W32" s="36">
        <v>0</v>
      </c>
      <c r="X32" s="36">
        <v>0</v>
      </c>
      <c r="Y32" s="36">
        <v>0</v>
      </c>
      <c r="Z32" s="36">
        <v>0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5" customFormat="1" ht="12" customHeight="1">
      <c r="A33" s="43" t="s">
        <v>321</v>
      </c>
      <c r="B33" s="35">
        <f t="shared" si="2"/>
        <v>0.8655887636779356</v>
      </c>
      <c r="C33" s="36">
        <f t="shared" si="4"/>
        <v>106</v>
      </c>
      <c r="D33" s="36">
        <v>4</v>
      </c>
      <c r="E33" s="36">
        <v>8</v>
      </c>
      <c r="F33" s="36">
        <v>9</v>
      </c>
      <c r="G33" s="36">
        <v>3</v>
      </c>
      <c r="H33" s="36">
        <v>4</v>
      </c>
      <c r="I33" s="36">
        <v>7</v>
      </c>
      <c r="J33" s="36">
        <v>31</v>
      </c>
      <c r="K33" s="36">
        <v>21</v>
      </c>
      <c r="L33" s="36">
        <v>3</v>
      </c>
      <c r="M33" s="36">
        <v>0</v>
      </c>
      <c r="N33" s="36">
        <v>2</v>
      </c>
      <c r="O33" s="36">
        <v>0</v>
      </c>
      <c r="P33" s="36">
        <v>0</v>
      </c>
      <c r="Q33" s="36">
        <v>0</v>
      </c>
      <c r="R33" s="36">
        <v>0</v>
      </c>
      <c r="S33" s="36">
        <v>2</v>
      </c>
      <c r="T33" s="36">
        <v>3</v>
      </c>
      <c r="U33" s="36">
        <v>7</v>
      </c>
      <c r="V33" s="36">
        <v>2</v>
      </c>
      <c r="W33" s="36">
        <v>0</v>
      </c>
      <c r="X33" s="36">
        <v>0</v>
      </c>
      <c r="Y33" s="36">
        <v>0</v>
      </c>
      <c r="Z33" s="36">
        <v>0</v>
      </c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5" customFormat="1" ht="20.25" customHeight="1">
      <c r="A34" s="42" t="s">
        <v>322</v>
      </c>
      <c r="B34" s="35">
        <f t="shared" si="2"/>
        <v>0.285807610648375</v>
      </c>
      <c r="C34" s="36">
        <f t="shared" si="4"/>
        <v>35</v>
      </c>
      <c r="D34" s="36">
        <v>4</v>
      </c>
      <c r="E34" s="36">
        <v>9</v>
      </c>
      <c r="F34" s="36">
        <v>1</v>
      </c>
      <c r="G34" s="36">
        <v>0</v>
      </c>
      <c r="H34" s="36">
        <v>0</v>
      </c>
      <c r="I34" s="36">
        <v>4</v>
      </c>
      <c r="J34" s="36">
        <v>1</v>
      </c>
      <c r="K34" s="36">
        <v>0</v>
      </c>
      <c r="L34" s="36">
        <v>0</v>
      </c>
      <c r="M34" s="36">
        <v>0</v>
      </c>
      <c r="N34" s="36">
        <v>6</v>
      </c>
      <c r="O34" s="36">
        <v>0</v>
      </c>
      <c r="P34" s="36">
        <v>3</v>
      </c>
      <c r="Q34" s="36">
        <v>0</v>
      </c>
      <c r="R34" s="36">
        <v>1</v>
      </c>
      <c r="S34" s="36">
        <v>2</v>
      </c>
      <c r="T34" s="36">
        <v>0</v>
      </c>
      <c r="U34" s="36">
        <v>0</v>
      </c>
      <c r="V34" s="36">
        <v>0</v>
      </c>
      <c r="W34" s="36">
        <v>3</v>
      </c>
      <c r="X34" s="36">
        <v>0</v>
      </c>
      <c r="Y34" s="36">
        <v>0</v>
      </c>
      <c r="Z34" s="36">
        <v>1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s="5" customFormat="1" ht="12" customHeight="1">
      <c r="A35" s="42" t="s">
        <v>323</v>
      </c>
      <c r="B35" s="35">
        <f t="shared" si="2"/>
        <v>3.299036420055528</v>
      </c>
      <c r="C35" s="36">
        <f t="shared" si="4"/>
        <v>404</v>
      </c>
      <c r="D35" s="36">
        <v>73</v>
      </c>
      <c r="E35" s="36">
        <v>46</v>
      </c>
      <c r="F35" s="36">
        <v>11</v>
      </c>
      <c r="G35" s="36">
        <v>31</v>
      </c>
      <c r="H35" s="36">
        <v>15</v>
      </c>
      <c r="I35" s="36">
        <v>27</v>
      </c>
      <c r="J35" s="36">
        <v>78</v>
      </c>
      <c r="K35" s="36">
        <v>43</v>
      </c>
      <c r="L35" s="36">
        <v>4</v>
      </c>
      <c r="M35" s="36">
        <v>1</v>
      </c>
      <c r="N35" s="36">
        <v>10</v>
      </c>
      <c r="O35" s="36">
        <v>4</v>
      </c>
      <c r="P35" s="36">
        <v>8</v>
      </c>
      <c r="Q35" s="36">
        <v>2</v>
      </c>
      <c r="R35" s="36">
        <v>1</v>
      </c>
      <c r="S35" s="36">
        <v>0</v>
      </c>
      <c r="T35" s="36">
        <v>15</v>
      </c>
      <c r="U35" s="36">
        <v>19</v>
      </c>
      <c r="V35" s="36">
        <v>3</v>
      </c>
      <c r="W35" s="36">
        <v>11</v>
      </c>
      <c r="X35" s="36">
        <v>0</v>
      </c>
      <c r="Y35" s="36">
        <v>0</v>
      </c>
      <c r="Z35" s="36">
        <v>2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5" customFormat="1" ht="12" customHeight="1">
      <c r="A36" s="42" t="s">
        <v>179</v>
      </c>
      <c r="B36" s="35">
        <f t="shared" si="2"/>
        <v>5.585497305242528</v>
      </c>
      <c r="C36" s="36">
        <f t="shared" si="4"/>
        <v>684</v>
      </c>
      <c r="D36" s="36">
        <v>45</v>
      </c>
      <c r="E36" s="36">
        <v>129</v>
      </c>
      <c r="F36" s="36">
        <v>25</v>
      </c>
      <c r="G36" s="36">
        <v>17</v>
      </c>
      <c r="H36" s="36">
        <v>27</v>
      </c>
      <c r="I36" s="36">
        <v>86</v>
      </c>
      <c r="J36" s="36">
        <v>76</v>
      </c>
      <c r="K36" s="36">
        <v>135</v>
      </c>
      <c r="L36" s="36">
        <v>5</v>
      </c>
      <c r="M36" s="36">
        <v>0</v>
      </c>
      <c r="N36" s="36">
        <v>22</v>
      </c>
      <c r="O36" s="36">
        <v>5</v>
      </c>
      <c r="P36" s="36">
        <v>3</v>
      </c>
      <c r="Q36" s="36">
        <v>1</v>
      </c>
      <c r="R36" s="36">
        <v>0</v>
      </c>
      <c r="S36" s="36">
        <v>8</v>
      </c>
      <c r="T36" s="36">
        <v>36</v>
      </c>
      <c r="U36" s="36">
        <v>31</v>
      </c>
      <c r="V36" s="36">
        <v>12</v>
      </c>
      <c r="W36" s="36">
        <v>18</v>
      </c>
      <c r="X36" s="36">
        <v>0</v>
      </c>
      <c r="Y36" s="36">
        <v>0</v>
      </c>
      <c r="Z36" s="36">
        <v>3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5" customFormat="1" ht="12" customHeight="1">
      <c r="A37" s="42" t="s">
        <v>180</v>
      </c>
      <c r="B37" s="35">
        <f t="shared" si="2"/>
        <v>5.552833578311285</v>
      </c>
      <c r="C37" s="36">
        <f t="shared" si="4"/>
        <v>680</v>
      </c>
      <c r="D37" s="36">
        <v>13</v>
      </c>
      <c r="E37" s="36">
        <v>164</v>
      </c>
      <c r="F37" s="36">
        <v>29</v>
      </c>
      <c r="G37" s="36">
        <v>14</v>
      </c>
      <c r="H37" s="36">
        <v>12</v>
      </c>
      <c r="I37" s="36">
        <v>34</v>
      </c>
      <c r="J37" s="36">
        <v>17</v>
      </c>
      <c r="K37" s="36">
        <v>189</v>
      </c>
      <c r="L37" s="36">
        <v>3</v>
      </c>
      <c r="M37" s="36">
        <v>0</v>
      </c>
      <c r="N37" s="36">
        <v>110</v>
      </c>
      <c r="O37" s="36">
        <v>7</v>
      </c>
      <c r="P37" s="36">
        <v>1</v>
      </c>
      <c r="Q37" s="36">
        <v>2</v>
      </c>
      <c r="R37" s="36">
        <v>3</v>
      </c>
      <c r="S37" s="36">
        <v>1</v>
      </c>
      <c r="T37" s="36">
        <v>29</v>
      </c>
      <c r="U37" s="36">
        <v>36</v>
      </c>
      <c r="V37" s="36">
        <v>12</v>
      </c>
      <c r="W37" s="36">
        <v>4</v>
      </c>
      <c r="X37" s="36">
        <v>0</v>
      </c>
      <c r="Y37" s="36">
        <v>0</v>
      </c>
      <c r="Z37" s="36">
        <v>0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5" customFormat="1" ht="12" customHeight="1">
      <c r="A38" s="42" t="s">
        <v>181</v>
      </c>
      <c r="B38" s="35">
        <f t="shared" si="2"/>
        <v>11.856932876041157</v>
      </c>
      <c r="C38" s="36">
        <f t="shared" si="4"/>
        <v>1452</v>
      </c>
      <c r="D38" s="36">
        <v>134</v>
      </c>
      <c r="E38" s="36">
        <v>381</v>
      </c>
      <c r="F38" s="36">
        <v>65</v>
      </c>
      <c r="G38" s="36">
        <v>61</v>
      </c>
      <c r="H38" s="36">
        <v>50</v>
      </c>
      <c r="I38" s="36">
        <v>130</v>
      </c>
      <c r="J38" s="36">
        <v>111</v>
      </c>
      <c r="K38" s="36">
        <v>59</v>
      </c>
      <c r="L38" s="36">
        <v>23</v>
      </c>
      <c r="M38" s="36">
        <v>1</v>
      </c>
      <c r="N38" s="36">
        <v>15</v>
      </c>
      <c r="O38" s="36">
        <v>17</v>
      </c>
      <c r="P38" s="36">
        <v>0</v>
      </c>
      <c r="Q38" s="36">
        <v>0</v>
      </c>
      <c r="R38" s="36">
        <v>1</v>
      </c>
      <c r="S38" s="36">
        <v>0</v>
      </c>
      <c r="T38" s="36">
        <v>102</v>
      </c>
      <c r="U38" s="36">
        <v>102</v>
      </c>
      <c r="V38" s="36">
        <v>34</v>
      </c>
      <c r="W38" s="36">
        <v>130</v>
      </c>
      <c r="X38" s="36">
        <v>2</v>
      </c>
      <c r="Y38" s="36">
        <v>0</v>
      </c>
      <c r="Z38" s="36">
        <v>34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5" customFormat="1" ht="12" customHeight="1">
      <c r="A39" s="42" t="s">
        <v>182</v>
      </c>
      <c r="B39" s="35">
        <f t="shared" si="2"/>
        <v>1.8291687081495998</v>
      </c>
      <c r="C39" s="36">
        <f t="shared" si="4"/>
        <v>224</v>
      </c>
      <c r="D39" s="36">
        <v>7</v>
      </c>
      <c r="E39" s="36">
        <v>78</v>
      </c>
      <c r="F39" s="36">
        <v>2</v>
      </c>
      <c r="G39" s="36">
        <v>5</v>
      </c>
      <c r="H39" s="36">
        <v>1</v>
      </c>
      <c r="I39" s="36">
        <v>8</v>
      </c>
      <c r="J39" s="36">
        <v>0</v>
      </c>
      <c r="K39" s="36">
        <v>3</v>
      </c>
      <c r="L39" s="36">
        <v>0</v>
      </c>
      <c r="M39" s="36">
        <v>0</v>
      </c>
      <c r="N39" s="36">
        <v>2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3</v>
      </c>
      <c r="U39" s="36">
        <v>10</v>
      </c>
      <c r="V39" s="36">
        <v>3</v>
      </c>
      <c r="W39" s="36">
        <v>91</v>
      </c>
      <c r="X39" s="36">
        <v>0</v>
      </c>
      <c r="Y39" s="36">
        <v>0</v>
      </c>
      <c r="Z39" s="36">
        <v>11</v>
      </c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5" customFormat="1" ht="12" customHeight="1">
      <c r="A40" s="42" t="s">
        <v>183</v>
      </c>
      <c r="B40" s="35">
        <f t="shared" si="2"/>
        <v>0.48178997223583214</v>
      </c>
      <c r="C40" s="36">
        <f t="shared" si="4"/>
        <v>59</v>
      </c>
      <c r="D40" s="36">
        <v>6</v>
      </c>
      <c r="E40" s="36">
        <v>5</v>
      </c>
      <c r="F40" s="36">
        <v>3</v>
      </c>
      <c r="G40" s="36">
        <v>1</v>
      </c>
      <c r="H40" s="36">
        <v>0</v>
      </c>
      <c r="I40" s="36">
        <v>9</v>
      </c>
      <c r="J40" s="36">
        <v>4</v>
      </c>
      <c r="K40" s="36">
        <v>13</v>
      </c>
      <c r="L40" s="36">
        <v>1</v>
      </c>
      <c r="M40" s="36">
        <v>0</v>
      </c>
      <c r="N40" s="36">
        <v>0</v>
      </c>
      <c r="O40" s="36">
        <v>0</v>
      </c>
      <c r="P40" s="36">
        <v>1</v>
      </c>
      <c r="Q40" s="36">
        <v>1</v>
      </c>
      <c r="R40" s="36">
        <v>0</v>
      </c>
      <c r="S40" s="36">
        <v>0</v>
      </c>
      <c r="T40" s="36">
        <v>2</v>
      </c>
      <c r="U40" s="36">
        <v>6</v>
      </c>
      <c r="V40" s="36">
        <v>1</v>
      </c>
      <c r="W40" s="36">
        <v>5</v>
      </c>
      <c r="X40" s="36">
        <v>0</v>
      </c>
      <c r="Y40" s="36">
        <v>0</v>
      </c>
      <c r="Z40" s="36">
        <v>1</v>
      </c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5" customFormat="1" ht="12" customHeight="1">
      <c r="A41" s="42" t="s">
        <v>184</v>
      </c>
      <c r="B41" s="35">
        <f t="shared" si="2"/>
        <v>0.5797811530295607</v>
      </c>
      <c r="C41" s="36">
        <f t="shared" si="4"/>
        <v>71</v>
      </c>
      <c r="D41" s="36">
        <v>11</v>
      </c>
      <c r="E41" s="36">
        <v>19</v>
      </c>
      <c r="F41" s="36">
        <v>0</v>
      </c>
      <c r="G41" s="36">
        <v>1</v>
      </c>
      <c r="H41" s="36">
        <v>3</v>
      </c>
      <c r="I41" s="36">
        <v>2</v>
      </c>
      <c r="J41" s="36">
        <v>9</v>
      </c>
      <c r="K41" s="36">
        <v>3</v>
      </c>
      <c r="L41" s="36">
        <v>0</v>
      </c>
      <c r="M41" s="36">
        <v>0</v>
      </c>
      <c r="N41" s="36">
        <v>0</v>
      </c>
      <c r="O41" s="36">
        <v>3</v>
      </c>
      <c r="P41" s="36">
        <v>5</v>
      </c>
      <c r="Q41" s="36">
        <v>0</v>
      </c>
      <c r="R41" s="36">
        <v>0</v>
      </c>
      <c r="S41" s="36">
        <v>0</v>
      </c>
      <c r="T41" s="36">
        <v>5</v>
      </c>
      <c r="U41" s="36">
        <v>5</v>
      </c>
      <c r="V41" s="36">
        <v>0</v>
      </c>
      <c r="W41" s="36">
        <v>2</v>
      </c>
      <c r="X41" s="36">
        <v>0</v>
      </c>
      <c r="Y41" s="36">
        <v>0</v>
      </c>
      <c r="Z41" s="36">
        <v>3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5" customFormat="1" ht="12" customHeight="1">
      <c r="A42" s="42" t="s">
        <v>324</v>
      </c>
      <c r="B42" s="35">
        <f t="shared" si="2"/>
        <v>0.04082965866405357</v>
      </c>
      <c r="C42" s="36">
        <f t="shared" si="4"/>
        <v>5</v>
      </c>
      <c r="D42" s="36">
        <v>1</v>
      </c>
      <c r="E42" s="36">
        <v>1</v>
      </c>
      <c r="F42" s="36">
        <v>1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1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s="5" customFormat="1" ht="12" customHeight="1">
      <c r="A43" s="42" t="s">
        <v>185</v>
      </c>
      <c r="B43" s="35">
        <f t="shared" si="2"/>
        <v>3.903315368283521</v>
      </c>
      <c r="C43" s="36">
        <f t="shared" si="4"/>
        <v>478</v>
      </c>
      <c r="D43" s="36">
        <v>17</v>
      </c>
      <c r="E43" s="36">
        <v>99</v>
      </c>
      <c r="F43" s="36">
        <v>13</v>
      </c>
      <c r="G43" s="36">
        <v>8</v>
      </c>
      <c r="H43" s="36">
        <v>1</v>
      </c>
      <c r="I43" s="36">
        <v>47</v>
      </c>
      <c r="J43" s="36">
        <v>18</v>
      </c>
      <c r="K43" s="36">
        <v>63</v>
      </c>
      <c r="L43" s="36">
        <v>4</v>
      </c>
      <c r="M43" s="36">
        <v>0</v>
      </c>
      <c r="N43" s="36">
        <v>10</v>
      </c>
      <c r="O43" s="36">
        <v>16</v>
      </c>
      <c r="P43" s="36">
        <v>2</v>
      </c>
      <c r="Q43" s="36">
        <v>0</v>
      </c>
      <c r="R43" s="36">
        <v>1</v>
      </c>
      <c r="S43" s="36">
        <v>1</v>
      </c>
      <c r="T43" s="36">
        <v>58</v>
      </c>
      <c r="U43" s="36">
        <v>82</v>
      </c>
      <c r="V43" s="36">
        <v>27</v>
      </c>
      <c r="W43" s="36">
        <v>9</v>
      </c>
      <c r="X43" s="36">
        <v>0</v>
      </c>
      <c r="Y43" s="36">
        <v>0</v>
      </c>
      <c r="Z43" s="36">
        <v>2</v>
      </c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s="5" customFormat="1" ht="12" customHeight="1">
      <c r="A44" s="42" t="s">
        <v>186</v>
      </c>
      <c r="B44" s="35">
        <f t="shared" si="2"/>
        <v>1.567858892699657</v>
      </c>
      <c r="C44" s="36">
        <f t="shared" si="4"/>
        <v>192</v>
      </c>
      <c r="D44" s="36">
        <v>21</v>
      </c>
      <c r="E44" s="36">
        <v>60</v>
      </c>
      <c r="F44" s="36">
        <v>4</v>
      </c>
      <c r="G44" s="36">
        <v>5</v>
      </c>
      <c r="H44" s="36">
        <v>3</v>
      </c>
      <c r="I44" s="36">
        <v>12</v>
      </c>
      <c r="J44" s="36">
        <v>11</v>
      </c>
      <c r="K44" s="36">
        <v>21</v>
      </c>
      <c r="L44" s="36">
        <v>2</v>
      </c>
      <c r="M44" s="36">
        <v>0</v>
      </c>
      <c r="N44" s="36">
        <v>14</v>
      </c>
      <c r="O44" s="36">
        <v>0</v>
      </c>
      <c r="P44" s="36">
        <v>2</v>
      </c>
      <c r="Q44" s="36">
        <v>1</v>
      </c>
      <c r="R44" s="36">
        <v>0</v>
      </c>
      <c r="S44" s="36">
        <v>2</v>
      </c>
      <c r="T44" s="36">
        <v>11</v>
      </c>
      <c r="U44" s="36">
        <v>17</v>
      </c>
      <c r="V44" s="36">
        <v>2</v>
      </c>
      <c r="W44" s="36">
        <v>3</v>
      </c>
      <c r="X44" s="36">
        <v>0</v>
      </c>
      <c r="Y44" s="36">
        <v>0</v>
      </c>
      <c r="Z44" s="36">
        <v>1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s="5" customFormat="1" ht="12" customHeight="1">
      <c r="A45" s="42" t="s">
        <v>325</v>
      </c>
      <c r="B45" s="35">
        <f t="shared" si="2"/>
        <v>4.246284501061571</v>
      </c>
      <c r="C45" s="36">
        <f t="shared" si="4"/>
        <v>520</v>
      </c>
      <c r="D45" s="36">
        <v>40</v>
      </c>
      <c r="E45" s="36">
        <v>124</v>
      </c>
      <c r="F45" s="36">
        <v>18</v>
      </c>
      <c r="G45" s="36">
        <v>21</v>
      </c>
      <c r="H45" s="36">
        <v>7</v>
      </c>
      <c r="I45" s="36">
        <v>41</v>
      </c>
      <c r="J45" s="36">
        <v>28</v>
      </c>
      <c r="K45" s="36">
        <v>57</v>
      </c>
      <c r="L45" s="36">
        <v>8</v>
      </c>
      <c r="M45" s="36">
        <v>0</v>
      </c>
      <c r="N45" s="36">
        <v>4</v>
      </c>
      <c r="O45" s="36">
        <v>21</v>
      </c>
      <c r="P45" s="36">
        <v>2</v>
      </c>
      <c r="Q45" s="36">
        <v>1</v>
      </c>
      <c r="R45" s="36">
        <v>1</v>
      </c>
      <c r="S45" s="36">
        <v>0</v>
      </c>
      <c r="T45" s="36">
        <v>33</v>
      </c>
      <c r="U45" s="36">
        <v>44</v>
      </c>
      <c r="V45" s="36">
        <v>20</v>
      </c>
      <c r="W45" s="36">
        <v>35</v>
      </c>
      <c r="X45" s="36">
        <v>0</v>
      </c>
      <c r="Y45" s="36">
        <v>0</v>
      </c>
      <c r="Z45" s="36">
        <v>15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256" s="7" customFormat="1" ht="12" customHeight="1" thickBot="1">
      <c r="A46" s="42" t="s">
        <v>326</v>
      </c>
      <c r="B46" s="44">
        <f t="shared" si="2"/>
        <v>1.8455005716152213</v>
      </c>
      <c r="C46" s="45">
        <f t="shared" si="4"/>
        <v>226</v>
      </c>
      <c r="D46" s="36">
        <v>20</v>
      </c>
      <c r="E46" s="36">
        <v>44</v>
      </c>
      <c r="F46" s="36">
        <v>14</v>
      </c>
      <c r="G46" s="36">
        <v>10</v>
      </c>
      <c r="H46" s="36">
        <v>4</v>
      </c>
      <c r="I46" s="36">
        <v>34</v>
      </c>
      <c r="J46" s="36">
        <v>11</v>
      </c>
      <c r="K46" s="36">
        <v>26</v>
      </c>
      <c r="L46" s="36">
        <v>4</v>
      </c>
      <c r="M46" s="36">
        <v>0</v>
      </c>
      <c r="N46" s="36">
        <v>3</v>
      </c>
      <c r="O46" s="36">
        <v>1</v>
      </c>
      <c r="P46" s="36">
        <v>1</v>
      </c>
      <c r="Q46" s="36">
        <v>0</v>
      </c>
      <c r="R46" s="36">
        <v>1</v>
      </c>
      <c r="S46" s="36">
        <v>0</v>
      </c>
      <c r="T46" s="36">
        <v>14</v>
      </c>
      <c r="U46" s="36">
        <v>18</v>
      </c>
      <c r="V46" s="36">
        <v>3</v>
      </c>
      <c r="W46" s="36">
        <v>14</v>
      </c>
      <c r="X46" s="36">
        <v>0</v>
      </c>
      <c r="Y46" s="36">
        <v>0</v>
      </c>
      <c r="Z46" s="36">
        <v>4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3" customFormat="1" ht="15" customHeight="1">
      <c r="A47" s="46" t="s">
        <v>327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3" customFormat="1" ht="11.25" customHeight="1">
      <c r="A48" s="33" t="s">
        <v>355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="5" customFormat="1" ht="4.5" customHeight="1"/>
    <row r="50" spans="1:26" s="5" customFormat="1" ht="10.5" customHeight="1">
      <c r="A50" s="74" t="s">
        <v>440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4" t="s">
        <v>441</v>
      </c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</sheetData>
  <mergeCells count="29">
    <mergeCell ref="A50:K50"/>
    <mergeCell ref="L50:Z50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2" width="6.375" style="6" customWidth="1"/>
    <col min="3" max="11" width="5.75390625" style="6" customWidth="1"/>
    <col min="12" max="12" width="5.625" style="6" customWidth="1"/>
    <col min="13" max="26" width="5.75390625" style="6" customWidth="1"/>
    <col min="27" max="16384" width="8.875" style="6" customWidth="1"/>
  </cols>
  <sheetData>
    <row r="1" spans="1:26" s="4" customFormat="1" ht="45" customHeight="1">
      <c r="A1" s="84" t="s">
        <v>390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64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5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33" t="s">
        <v>62</v>
      </c>
      <c r="Z2" s="33"/>
    </row>
    <row r="3" spans="1:26" s="49" customFormat="1" ht="24" customHeight="1">
      <c r="A3" s="86" t="s">
        <v>357</v>
      </c>
      <c r="B3" s="79" t="s">
        <v>358</v>
      </c>
      <c r="C3" s="94" t="s">
        <v>359</v>
      </c>
      <c r="D3" s="94"/>
      <c r="E3" s="94"/>
      <c r="F3" s="94"/>
      <c r="G3" s="94"/>
      <c r="H3" s="94" t="s">
        <v>360</v>
      </c>
      <c r="I3" s="94"/>
      <c r="J3" s="94"/>
      <c r="K3" s="48" t="s">
        <v>63</v>
      </c>
      <c r="L3" s="78" t="s">
        <v>361</v>
      </c>
      <c r="M3" s="78"/>
      <c r="N3" s="78"/>
      <c r="O3" s="78"/>
      <c r="P3" s="78"/>
      <c r="Q3" s="78"/>
      <c r="R3" s="79"/>
      <c r="S3" s="47" t="s">
        <v>362</v>
      </c>
      <c r="T3" s="94" t="s">
        <v>363</v>
      </c>
      <c r="U3" s="94"/>
      <c r="V3" s="47" t="s">
        <v>364</v>
      </c>
      <c r="W3" s="47" t="s">
        <v>365</v>
      </c>
      <c r="X3" s="96" t="s">
        <v>366</v>
      </c>
      <c r="Y3" s="78"/>
      <c r="Z3" s="78"/>
    </row>
    <row r="4" spans="1:26" s="49" customFormat="1" ht="48" customHeight="1" thickBot="1">
      <c r="A4" s="87"/>
      <c r="B4" s="93"/>
      <c r="C4" s="38" t="s">
        <v>367</v>
      </c>
      <c r="D4" s="39" t="s">
        <v>368</v>
      </c>
      <c r="E4" s="39" t="s">
        <v>369</v>
      </c>
      <c r="F4" s="39" t="s">
        <v>370</v>
      </c>
      <c r="G4" s="39" t="s">
        <v>371</v>
      </c>
      <c r="H4" s="39" t="s">
        <v>372</v>
      </c>
      <c r="I4" s="39" t="s">
        <v>373</v>
      </c>
      <c r="J4" s="39" t="s">
        <v>374</v>
      </c>
      <c r="K4" s="50" t="s">
        <v>375</v>
      </c>
      <c r="L4" s="50" t="s">
        <v>376</v>
      </c>
      <c r="M4" s="53" t="s">
        <v>377</v>
      </c>
      <c r="N4" s="54" t="s">
        <v>378</v>
      </c>
      <c r="O4" s="53" t="s">
        <v>379</v>
      </c>
      <c r="P4" s="53" t="s">
        <v>380</v>
      </c>
      <c r="Q4" s="54" t="s">
        <v>381</v>
      </c>
      <c r="R4" s="53" t="s">
        <v>382</v>
      </c>
      <c r="S4" s="39" t="s">
        <v>383</v>
      </c>
      <c r="T4" s="39" t="s">
        <v>384</v>
      </c>
      <c r="U4" s="38" t="s">
        <v>385</v>
      </c>
      <c r="V4" s="39" t="s">
        <v>386</v>
      </c>
      <c r="W4" s="38" t="s">
        <v>365</v>
      </c>
      <c r="X4" s="53" t="s">
        <v>387</v>
      </c>
      <c r="Y4" s="53" t="s">
        <v>388</v>
      </c>
      <c r="Z4" s="55" t="s">
        <v>389</v>
      </c>
    </row>
    <row r="5" spans="1:26" s="57" customFormat="1" ht="12" customHeight="1">
      <c r="A5" s="56" t="s">
        <v>391</v>
      </c>
      <c r="B5" s="35">
        <f>SUM(C5:Z5)</f>
        <v>99.99999999999999</v>
      </c>
      <c r="C5" s="35">
        <f aca="true" t="shared" si="0" ref="C5:Z5">C6/$B$6*100</f>
        <v>0.824759105013882</v>
      </c>
      <c r="D5" s="35">
        <f t="shared" si="0"/>
        <v>4.964886493548914</v>
      </c>
      <c r="E5" s="35">
        <f t="shared" si="0"/>
        <v>1.2330556916544178</v>
      </c>
      <c r="F5" s="35">
        <f t="shared" si="0"/>
        <v>0.6614404703576677</v>
      </c>
      <c r="G5" s="35">
        <f t="shared" si="0"/>
        <v>13.530948881267351</v>
      </c>
      <c r="H5" s="35">
        <f t="shared" si="0"/>
        <v>2.074146660133921</v>
      </c>
      <c r="I5" s="35">
        <f t="shared" si="0"/>
        <v>5.49567205618161</v>
      </c>
      <c r="J5" s="35">
        <f t="shared" si="0"/>
        <v>10.65654091131798</v>
      </c>
      <c r="K5" s="35">
        <f t="shared" si="0"/>
        <v>0.6287767434264249</v>
      </c>
      <c r="L5" s="35">
        <f t="shared" si="0"/>
        <v>0.44096031357177856</v>
      </c>
      <c r="M5" s="35">
        <f t="shared" si="0"/>
        <v>0.3103054058468071</v>
      </c>
      <c r="N5" s="35">
        <f t="shared" si="0"/>
        <v>0.19598236158745713</v>
      </c>
      <c r="O5" s="35">
        <f t="shared" si="0"/>
        <v>0.9554140127388535</v>
      </c>
      <c r="P5" s="35">
        <f t="shared" si="0"/>
        <v>4.050302139474114</v>
      </c>
      <c r="Q5" s="35">
        <f t="shared" si="0"/>
        <v>4.728074473297403</v>
      </c>
      <c r="R5" s="35">
        <f t="shared" si="0"/>
        <v>2.368120202515107</v>
      </c>
      <c r="S5" s="35">
        <f t="shared" si="0"/>
        <v>6.785889269965703</v>
      </c>
      <c r="T5" s="35">
        <f t="shared" si="0"/>
        <v>2.4171157929119715</v>
      </c>
      <c r="U5" s="35">
        <f t="shared" si="0"/>
        <v>8.900865588763677</v>
      </c>
      <c r="V5" s="35">
        <f t="shared" si="0"/>
        <v>2.6130981544994283</v>
      </c>
      <c r="W5" s="35">
        <f t="shared" si="0"/>
        <v>7.643312101910828</v>
      </c>
      <c r="X5" s="35">
        <f t="shared" si="0"/>
        <v>10.321737710272743</v>
      </c>
      <c r="Y5" s="35">
        <f t="shared" si="0"/>
        <v>3.282704556589907</v>
      </c>
      <c r="Z5" s="35">
        <f t="shared" si="0"/>
        <v>4.915890903152049</v>
      </c>
    </row>
    <row r="6" spans="1:26" s="5" customFormat="1" ht="15.75" customHeight="1">
      <c r="A6" s="41" t="s">
        <v>269</v>
      </c>
      <c r="B6" s="37">
        <f aca="true" t="shared" si="1" ref="B6:Z6">SUM(B7+B8+B9+B34+B35+B36+B37+B38+B39+B40+B41+B42+B43+B44+B45+B46)</f>
        <v>12246</v>
      </c>
      <c r="C6" s="37">
        <f t="shared" si="1"/>
        <v>101</v>
      </c>
      <c r="D6" s="37">
        <f t="shared" si="1"/>
        <v>608</v>
      </c>
      <c r="E6" s="37">
        <f t="shared" si="1"/>
        <v>151</v>
      </c>
      <c r="F6" s="37">
        <f t="shared" si="1"/>
        <v>81</v>
      </c>
      <c r="G6" s="37">
        <f t="shared" si="1"/>
        <v>1657</v>
      </c>
      <c r="H6" s="37">
        <f t="shared" si="1"/>
        <v>254</v>
      </c>
      <c r="I6" s="37">
        <f t="shared" si="1"/>
        <v>673</v>
      </c>
      <c r="J6" s="37">
        <f t="shared" si="1"/>
        <v>1305</v>
      </c>
      <c r="K6" s="37">
        <f t="shared" si="1"/>
        <v>77</v>
      </c>
      <c r="L6" s="37">
        <f t="shared" si="1"/>
        <v>54</v>
      </c>
      <c r="M6" s="37">
        <f t="shared" si="1"/>
        <v>38</v>
      </c>
      <c r="N6" s="37">
        <f t="shared" si="1"/>
        <v>24</v>
      </c>
      <c r="O6" s="37">
        <f t="shared" si="1"/>
        <v>117</v>
      </c>
      <c r="P6" s="37">
        <f t="shared" si="1"/>
        <v>496</v>
      </c>
      <c r="Q6" s="37">
        <f t="shared" si="1"/>
        <v>579</v>
      </c>
      <c r="R6" s="37">
        <f t="shared" si="1"/>
        <v>290</v>
      </c>
      <c r="S6" s="37">
        <f t="shared" si="1"/>
        <v>831</v>
      </c>
      <c r="T6" s="37">
        <f t="shared" si="1"/>
        <v>296</v>
      </c>
      <c r="U6" s="37">
        <f t="shared" si="1"/>
        <v>1090</v>
      </c>
      <c r="V6" s="37">
        <f t="shared" si="1"/>
        <v>320</v>
      </c>
      <c r="W6" s="37">
        <f t="shared" si="1"/>
        <v>936</v>
      </c>
      <c r="X6" s="37">
        <f t="shared" si="1"/>
        <v>1264</v>
      </c>
      <c r="Y6" s="37">
        <f t="shared" si="1"/>
        <v>402</v>
      </c>
      <c r="Z6" s="37">
        <f t="shared" si="1"/>
        <v>602</v>
      </c>
    </row>
    <row r="7" spans="1:26" s="5" customFormat="1" ht="12" customHeight="1">
      <c r="A7" s="41" t="s">
        <v>174</v>
      </c>
      <c r="B7" s="37">
        <f>SUM(C7:Z7)</f>
        <v>13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1</v>
      </c>
      <c r="K7" s="37">
        <v>1</v>
      </c>
      <c r="L7" s="37">
        <v>0</v>
      </c>
      <c r="M7" s="37">
        <v>0</v>
      </c>
      <c r="N7" s="37">
        <v>0</v>
      </c>
      <c r="O7" s="37">
        <v>0</v>
      </c>
      <c r="P7" s="37">
        <v>1</v>
      </c>
      <c r="Q7" s="37">
        <v>1</v>
      </c>
      <c r="R7" s="37">
        <v>0</v>
      </c>
      <c r="S7" s="37">
        <v>0</v>
      </c>
      <c r="T7" s="37">
        <v>0</v>
      </c>
      <c r="U7" s="37">
        <v>1</v>
      </c>
      <c r="V7" s="37">
        <v>0</v>
      </c>
      <c r="W7" s="37">
        <v>2</v>
      </c>
      <c r="X7" s="37">
        <v>5</v>
      </c>
      <c r="Y7" s="37">
        <v>0</v>
      </c>
      <c r="Z7" s="37">
        <v>1</v>
      </c>
    </row>
    <row r="8" spans="1:34" s="5" customFormat="1" ht="12" customHeight="1">
      <c r="A8" s="41" t="s">
        <v>60</v>
      </c>
      <c r="B8" s="37">
        <f>SUM(C8:Z8)</f>
        <v>2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1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1"/>
      <c r="AB8" s="31"/>
      <c r="AC8" s="31"/>
      <c r="AD8" s="31"/>
      <c r="AE8" s="31"/>
      <c r="AF8" s="31"/>
      <c r="AG8" s="31"/>
      <c r="AH8" s="31"/>
    </row>
    <row r="9" spans="1:26" s="5" customFormat="1" ht="18" customHeight="1">
      <c r="A9" s="41" t="s">
        <v>392</v>
      </c>
      <c r="B9" s="37">
        <f>SUM(B10:B33)</f>
        <v>7201</v>
      </c>
      <c r="C9" s="37">
        <f>SUM(C10:C33)</f>
        <v>93</v>
      </c>
      <c r="D9" s="37">
        <f aca="true" t="shared" si="2" ref="D9:Z9">SUM(D10:D33)</f>
        <v>553</v>
      </c>
      <c r="E9" s="37">
        <f t="shared" si="2"/>
        <v>122</v>
      </c>
      <c r="F9" s="37">
        <f t="shared" si="2"/>
        <v>59</v>
      </c>
      <c r="G9" s="37">
        <f t="shared" si="2"/>
        <v>1556</v>
      </c>
      <c r="H9" s="37">
        <f t="shared" si="2"/>
        <v>183</v>
      </c>
      <c r="I9" s="37">
        <f t="shared" si="2"/>
        <v>383</v>
      </c>
      <c r="J9" s="37">
        <f t="shared" si="2"/>
        <v>329</v>
      </c>
      <c r="K9" s="37">
        <f t="shared" si="2"/>
        <v>48</v>
      </c>
      <c r="L9" s="37">
        <f t="shared" si="2"/>
        <v>46</v>
      </c>
      <c r="M9" s="37">
        <f t="shared" si="2"/>
        <v>29</v>
      </c>
      <c r="N9" s="37">
        <f t="shared" si="2"/>
        <v>19</v>
      </c>
      <c r="O9" s="37">
        <f t="shared" si="2"/>
        <v>68</v>
      </c>
      <c r="P9" s="37">
        <f t="shared" si="2"/>
        <v>345</v>
      </c>
      <c r="Q9" s="37">
        <f t="shared" si="2"/>
        <v>342</v>
      </c>
      <c r="R9" s="37">
        <f t="shared" si="2"/>
        <v>206</v>
      </c>
      <c r="S9" s="37">
        <f t="shared" si="2"/>
        <v>399</v>
      </c>
      <c r="T9" s="37">
        <f t="shared" si="2"/>
        <v>204</v>
      </c>
      <c r="U9" s="37">
        <f t="shared" si="2"/>
        <v>760</v>
      </c>
      <c r="V9" s="37">
        <f t="shared" si="2"/>
        <v>148</v>
      </c>
      <c r="W9" s="37">
        <f t="shared" si="2"/>
        <v>417</v>
      </c>
      <c r="X9" s="37">
        <f t="shared" si="2"/>
        <v>523</v>
      </c>
      <c r="Y9" s="37">
        <f t="shared" si="2"/>
        <v>130</v>
      </c>
      <c r="Z9" s="37">
        <f t="shared" si="2"/>
        <v>239</v>
      </c>
    </row>
    <row r="10" spans="1:26" s="5" customFormat="1" ht="12" customHeight="1">
      <c r="A10" s="41" t="s">
        <v>175</v>
      </c>
      <c r="B10" s="37">
        <f aca="true" t="shared" si="3" ref="B10:B46">SUM(C10:Z10)</f>
        <v>508</v>
      </c>
      <c r="C10" s="37">
        <v>6</v>
      </c>
      <c r="D10" s="37">
        <v>38</v>
      </c>
      <c r="E10" s="37">
        <v>5</v>
      </c>
      <c r="F10" s="37">
        <v>4</v>
      </c>
      <c r="G10" s="37">
        <v>52</v>
      </c>
      <c r="H10" s="37">
        <v>7</v>
      </c>
      <c r="I10" s="37">
        <v>40</v>
      </c>
      <c r="J10" s="37">
        <v>17</v>
      </c>
      <c r="K10" s="37">
        <v>9</v>
      </c>
      <c r="L10" s="37">
        <v>0</v>
      </c>
      <c r="M10" s="37">
        <v>1</v>
      </c>
      <c r="N10" s="37">
        <v>2</v>
      </c>
      <c r="O10" s="37">
        <v>2</v>
      </c>
      <c r="P10" s="37">
        <v>38</v>
      </c>
      <c r="Q10" s="37">
        <v>33</v>
      </c>
      <c r="R10" s="37">
        <v>15</v>
      </c>
      <c r="S10" s="37">
        <v>43</v>
      </c>
      <c r="T10" s="37">
        <v>5</v>
      </c>
      <c r="U10" s="37">
        <v>17</v>
      </c>
      <c r="V10" s="37">
        <v>7</v>
      </c>
      <c r="W10" s="37">
        <v>78</v>
      </c>
      <c r="X10" s="37">
        <v>46</v>
      </c>
      <c r="Y10" s="37">
        <v>15</v>
      </c>
      <c r="Z10" s="37">
        <v>28</v>
      </c>
    </row>
    <row r="11" spans="1:26" s="5" customFormat="1" ht="12" customHeight="1">
      <c r="A11" s="41" t="s">
        <v>393</v>
      </c>
      <c r="B11" s="37">
        <f t="shared" si="3"/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</row>
    <row r="12" spans="1:26" s="5" customFormat="1" ht="12" customHeight="1">
      <c r="A12" s="41" t="s">
        <v>394</v>
      </c>
      <c r="B12" s="37">
        <f t="shared" si="3"/>
        <v>399</v>
      </c>
      <c r="C12" s="37">
        <v>10</v>
      </c>
      <c r="D12" s="37">
        <v>73</v>
      </c>
      <c r="E12" s="37">
        <v>0</v>
      </c>
      <c r="F12" s="37">
        <v>2</v>
      </c>
      <c r="G12" s="37">
        <v>63</v>
      </c>
      <c r="H12" s="37">
        <v>4</v>
      </c>
      <c r="I12" s="37">
        <v>25</v>
      </c>
      <c r="J12" s="37">
        <v>8</v>
      </c>
      <c r="K12" s="37">
        <v>7</v>
      </c>
      <c r="L12" s="37">
        <v>2</v>
      </c>
      <c r="M12" s="37">
        <v>1</v>
      </c>
      <c r="N12" s="37">
        <v>0</v>
      </c>
      <c r="O12" s="37">
        <v>1</v>
      </c>
      <c r="P12" s="37">
        <v>21</v>
      </c>
      <c r="Q12" s="37">
        <v>43</v>
      </c>
      <c r="R12" s="37">
        <v>11</v>
      </c>
      <c r="S12" s="37">
        <v>31</v>
      </c>
      <c r="T12" s="37">
        <v>4</v>
      </c>
      <c r="U12" s="37">
        <v>19</v>
      </c>
      <c r="V12" s="37">
        <v>12</v>
      </c>
      <c r="W12" s="37">
        <v>13</v>
      </c>
      <c r="X12" s="37">
        <v>28</v>
      </c>
      <c r="Y12" s="37">
        <v>3</v>
      </c>
      <c r="Z12" s="37">
        <v>18</v>
      </c>
    </row>
    <row r="13" spans="1:26" s="5" customFormat="1" ht="12" customHeight="1">
      <c r="A13" s="41" t="s">
        <v>395</v>
      </c>
      <c r="B13" s="37">
        <f t="shared" si="3"/>
        <v>53</v>
      </c>
      <c r="C13" s="37">
        <v>1</v>
      </c>
      <c r="D13" s="37">
        <v>8</v>
      </c>
      <c r="E13" s="37">
        <v>1</v>
      </c>
      <c r="F13" s="37">
        <v>1</v>
      </c>
      <c r="G13" s="37">
        <v>8</v>
      </c>
      <c r="H13" s="37">
        <v>1</v>
      </c>
      <c r="I13" s="37">
        <v>4</v>
      </c>
      <c r="J13" s="37">
        <v>4</v>
      </c>
      <c r="K13" s="37">
        <v>0</v>
      </c>
      <c r="L13" s="37">
        <v>0</v>
      </c>
      <c r="M13" s="37">
        <v>0</v>
      </c>
      <c r="N13" s="37">
        <v>1</v>
      </c>
      <c r="O13" s="37">
        <v>1</v>
      </c>
      <c r="P13" s="37">
        <v>5</v>
      </c>
      <c r="Q13" s="37">
        <v>0</v>
      </c>
      <c r="R13" s="37">
        <v>0</v>
      </c>
      <c r="S13" s="37">
        <v>1</v>
      </c>
      <c r="T13" s="37">
        <v>0</v>
      </c>
      <c r="U13" s="37">
        <v>2</v>
      </c>
      <c r="V13" s="37">
        <v>0</v>
      </c>
      <c r="W13" s="37">
        <v>7</v>
      </c>
      <c r="X13" s="37">
        <v>2</v>
      </c>
      <c r="Y13" s="37">
        <v>1</v>
      </c>
      <c r="Z13" s="37">
        <v>5</v>
      </c>
    </row>
    <row r="14" spans="1:26" s="5" customFormat="1" ht="12" customHeight="1">
      <c r="A14" s="41" t="s">
        <v>396</v>
      </c>
      <c r="B14" s="37">
        <f t="shared" si="3"/>
        <v>87</v>
      </c>
      <c r="C14" s="37">
        <v>1</v>
      </c>
      <c r="D14" s="37">
        <v>7</v>
      </c>
      <c r="E14" s="37">
        <v>0</v>
      </c>
      <c r="F14" s="37">
        <v>0</v>
      </c>
      <c r="G14" s="37">
        <v>17</v>
      </c>
      <c r="H14" s="37">
        <v>1</v>
      </c>
      <c r="I14" s="37">
        <v>3</v>
      </c>
      <c r="J14" s="37">
        <v>6</v>
      </c>
      <c r="K14" s="37">
        <v>1</v>
      </c>
      <c r="L14" s="37">
        <v>0</v>
      </c>
      <c r="M14" s="37">
        <v>1</v>
      </c>
      <c r="N14" s="37">
        <v>0</v>
      </c>
      <c r="O14" s="37">
        <v>2</v>
      </c>
      <c r="P14" s="37">
        <v>5</v>
      </c>
      <c r="Q14" s="37">
        <v>8</v>
      </c>
      <c r="R14" s="37">
        <v>6</v>
      </c>
      <c r="S14" s="37">
        <v>2</v>
      </c>
      <c r="T14" s="37">
        <v>2</v>
      </c>
      <c r="U14" s="37">
        <v>5</v>
      </c>
      <c r="V14" s="37">
        <v>1</v>
      </c>
      <c r="W14" s="37">
        <v>9</v>
      </c>
      <c r="X14" s="37">
        <v>7</v>
      </c>
      <c r="Y14" s="37">
        <v>0</v>
      </c>
      <c r="Z14" s="37">
        <v>3</v>
      </c>
    </row>
    <row r="15" spans="1:26" s="5" customFormat="1" ht="12" customHeight="1">
      <c r="A15" s="41" t="s">
        <v>176</v>
      </c>
      <c r="B15" s="37">
        <f t="shared" si="3"/>
        <v>83</v>
      </c>
      <c r="C15" s="37">
        <v>0</v>
      </c>
      <c r="D15" s="37">
        <v>8</v>
      </c>
      <c r="E15" s="37">
        <v>33</v>
      </c>
      <c r="F15" s="37">
        <v>0</v>
      </c>
      <c r="G15" s="37">
        <v>4</v>
      </c>
      <c r="H15" s="37">
        <v>1</v>
      </c>
      <c r="I15" s="37">
        <v>4</v>
      </c>
      <c r="J15" s="37">
        <v>3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1</v>
      </c>
      <c r="Q15" s="37">
        <v>3</v>
      </c>
      <c r="R15" s="37">
        <v>0</v>
      </c>
      <c r="S15" s="37">
        <v>3</v>
      </c>
      <c r="T15" s="37">
        <v>1</v>
      </c>
      <c r="U15" s="37">
        <v>7</v>
      </c>
      <c r="V15" s="37">
        <v>1</v>
      </c>
      <c r="W15" s="37">
        <v>2</v>
      </c>
      <c r="X15" s="37">
        <v>1</v>
      </c>
      <c r="Y15" s="37">
        <v>3</v>
      </c>
      <c r="Z15" s="37">
        <v>7</v>
      </c>
    </row>
    <row r="16" spans="1:26" s="5" customFormat="1" ht="12" customHeight="1">
      <c r="A16" s="41" t="s">
        <v>397</v>
      </c>
      <c r="B16" s="37">
        <f t="shared" si="3"/>
        <v>66</v>
      </c>
      <c r="C16" s="37">
        <v>0</v>
      </c>
      <c r="D16" s="37">
        <v>3</v>
      </c>
      <c r="E16" s="37">
        <v>3</v>
      </c>
      <c r="F16" s="37">
        <v>0</v>
      </c>
      <c r="G16" s="37">
        <v>30</v>
      </c>
      <c r="H16" s="37">
        <v>1</v>
      </c>
      <c r="I16" s="37">
        <v>3</v>
      </c>
      <c r="J16" s="37">
        <v>6</v>
      </c>
      <c r="K16" s="37">
        <v>0</v>
      </c>
      <c r="L16" s="37">
        <v>0</v>
      </c>
      <c r="M16" s="37">
        <v>0</v>
      </c>
      <c r="N16" s="37">
        <v>0</v>
      </c>
      <c r="O16" s="37">
        <v>1</v>
      </c>
      <c r="P16" s="37">
        <v>3</v>
      </c>
      <c r="Q16" s="37">
        <v>2</v>
      </c>
      <c r="R16" s="37">
        <v>1</v>
      </c>
      <c r="S16" s="37">
        <v>1</v>
      </c>
      <c r="T16" s="37">
        <v>0</v>
      </c>
      <c r="U16" s="37">
        <v>5</v>
      </c>
      <c r="V16" s="37">
        <v>2</v>
      </c>
      <c r="W16" s="37">
        <v>0</v>
      </c>
      <c r="X16" s="37">
        <v>4</v>
      </c>
      <c r="Y16" s="37">
        <v>0</v>
      </c>
      <c r="Z16" s="37">
        <v>1</v>
      </c>
    </row>
    <row r="17" spans="1:26" s="5" customFormat="1" ht="12" customHeight="1">
      <c r="A17" s="41" t="s">
        <v>398</v>
      </c>
      <c r="B17" s="37">
        <f t="shared" si="3"/>
        <v>197</v>
      </c>
      <c r="C17" s="37">
        <v>3</v>
      </c>
      <c r="D17" s="37">
        <v>51</v>
      </c>
      <c r="E17" s="37">
        <v>4</v>
      </c>
      <c r="F17" s="37">
        <v>6</v>
      </c>
      <c r="G17" s="37">
        <v>30</v>
      </c>
      <c r="H17" s="37">
        <v>3</v>
      </c>
      <c r="I17" s="37">
        <v>10</v>
      </c>
      <c r="J17" s="37">
        <v>7</v>
      </c>
      <c r="K17" s="37">
        <v>0</v>
      </c>
      <c r="L17" s="37">
        <v>0</v>
      </c>
      <c r="M17" s="37">
        <v>0</v>
      </c>
      <c r="N17" s="37">
        <v>0</v>
      </c>
      <c r="O17" s="37">
        <v>4</v>
      </c>
      <c r="P17" s="37">
        <v>4</v>
      </c>
      <c r="Q17" s="37">
        <v>5</v>
      </c>
      <c r="R17" s="37">
        <v>1</v>
      </c>
      <c r="S17" s="37">
        <v>13</v>
      </c>
      <c r="T17" s="37">
        <v>10</v>
      </c>
      <c r="U17" s="37">
        <v>14</v>
      </c>
      <c r="V17" s="37">
        <v>3</v>
      </c>
      <c r="W17" s="37">
        <v>9</v>
      </c>
      <c r="X17" s="37">
        <v>17</v>
      </c>
      <c r="Y17" s="37">
        <v>0</v>
      </c>
      <c r="Z17" s="37">
        <v>3</v>
      </c>
    </row>
    <row r="18" spans="1:26" s="5" customFormat="1" ht="12" customHeight="1">
      <c r="A18" s="41" t="s">
        <v>399</v>
      </c>
      <c r="B18" s="37">
        <f t="shared" si="3"/>
        <v>69</v>
      </c>
      <c r="C18" s="37">
        <v>1</v>
      </c>
      <c r="D18" s="37">
        <v>8</v>
      </c>
      <c r="E18" s="37">
        <v>1</v>
      </c>
      <c r="F18" s="37">
        <v>0</v>
      </c>
      <c r="G18" s="37">
        <v>14</v>
      </c>
      <c r="H18" s="37">
        <v>3</v>
      </c>
      <c r="I18" s="37">
        <v>4</v>
      </c>
      <c r="J18" s="37">
        <v>4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5</v>
      </c>
      <c r="Q18" s="37">
        <v>1</v>
      </c>
      <c r="R18" s="37">
        <v>6</v>
      </c>
      <c r="S18" s="37">
        <v>3</v>
      </c>
      <c r="T18" s="37">
        <v>1</v>
      </c>
      <c r="U18" s="37">
        <v>5</v>
      </c>
      <c r="V18" s="37">
        <v>1</v>
      </c>
      <c r="W18" s="37">
        <v>1</v>
      </c>
      <c r="X18" s="37">
        <v>7</v>
      </c>
      <c r="Y18" s="37">
        <v>1</v>
      </c>
      <c r="Z18" s="37">
        <v>3</v>
      </c>
    </row>
    <row r="19" spans="1:26" s="5" customFormat="1" ht="12" customHeight="1">
      <c r="A19" s="41" t="s">
        <v>400</v>
      </c>
      <c r="B19" s="37">
        <f t="shared" si="3"/>
        <v>188</v>
      </c>
      <c r="C19" s="37">
        <v>3</v>
      </c>
      <c r="D19" s="37">
        <v>20</v>
      </c>
      <c r="E19" s="37">
        <v>1</v>
      </c>
      <c r="F19" s="37">
        <v>2</v>
      </c>
      <c r="G19" s="37">
        <v>24</v>
      </c>
      <c r="H19" s="37">
        <v>4</v>
      </c>
      <c r="I19" s="37">
        <v>6</v>
      </c>
      <c r="J19" s="37">
        <v>11</v>
      </c>
      <c r="K19" s="37">
        <v>2</v>
      </c>
      <c r="L19" s="37">
        <v>6</v>
      </c>
      <c r="M19" s="37">
        <v>1</v>
      </c>
      <c r="N19" s="37">
        <v>0</v>
      </c>
      <c r="O19" s="37">
        <v>2</v>
      </c>
      <c r="P19" s="37">
        <v>6</v>
      </c>
      <c r="Q19" s="37">
        <v>12</v>
      </c>
      <c r="R19" s="37">
        <v>3</v>
      </c>
      <c r="S19" s="37">
        <v>12</v>
      </c>
      <c r="T19" s="37">
        <v>21</v>
      </c>
      <c r="U19" s="37">
        <v>7</v>
      </c>
      <c r="V19" s="37">
        <v>12</v>
      </c>
      <c r="W19" s="37">
        <v>19</v>
      </c>
      <c r="X19" s="37">
        <v>11</v>
      </c>
      <c r="Y19" s="37">
        <v>1</v>
      </c>
      <c r="Z19" s="37">
        <v>2</v>
      </c>
    </row>
    <row r="20" spans="1:26" s="5" customFormat="1" ht="12" customHeight="1">
      <c r="A20" s="41" t="s">
        <v>401</v>
      </c>
      <c r="B20" s="37">
        <f t="shared" si="3"/>
        <v>115</v>
      </c>
      <c r="C20" s="37">
        <v>1</v>
      </c>
      <c r="D20" s="37">
        <v>8</v>
      </c>
      <c r="E20" s="37">
        <v>1</v>
      </c>
      <c r="F20" s="37">
        <v>3</v>
      </c>
      <c r="G20" s="37">
        <v>24</v>
      </c>
      <c r="H20" s="37">
        <v>1</v>
      </c>
      <c r="I20" s="37">
        <v>6</v>
      </c>
      <c r="J20" s="37">
        <v>5</v>
      </c>
      <c r="K20" s="37">
        <v>0</v>
      </c>
      <c r="L20" s="37">
        <v>1</v>
      </c>
      <c r="M20" s="37">
        <v>1</v>
      </c>
      <c r="N20" s="37">
        <v>0</v>
      </c>
      <c r="O20" s="37">
        <v>3</v>
      </c>
      <c r="P20" s="37">
        <v>6</v>
      </c>
      <c r="Q20" s="37">
        <v>5</v>
      </c>
      <c r="R20" s="37">
        <v>3</v>
      </c>
      <c r="S20" s="37">
        <v>6</v>
      </c>
      <c r="T20" s="37">
        <v>8</v>
      </c>
      <c r="U20" s="37">
        <v>6</v>
      </c>
      <c r="V20" s="37">
        <v>4</v>
      </c>
      <c r="W20" s="37">
        <v>9</v>
      </c>
      <c r="X20" s="37">
        <v>6</v>
      </c>
      <c r="Y20" s="37">
        <v>1</v>
      </c>
      <c r="Z20" s="37">
        <v>7</v>
      </c>
    </row>
    <row r="21" spans="1:26" s="5" customFormat="1" ht="15" customHeight="1">
      <c r="A21" s="41" t="s">
        <v>177</v>
      </c>
      <c r="B21" s="37">
        <f t="shared" si="3"/>
        <v>6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1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</row>
    <row r="22" spans="1:26" s="5" customFormat="1" ht="12" customHeight="1">
      <c r="A22" s="41" t="s">
        <v>178</v>
      </c>
      <c r="B22" s="37">
        <f t="shared" si="3"/>
        <v>214</v>
      </c>
      <c r="C22" s="37">
        <v>1</v>
      </c>
      <c r="D22" s="37">
        <v>34</v>
      </c>
      <c r="E22" s="37">
        <v>0</v>
      </c>
      <c r="F22" s="37">
        <v>0</v>
      </c>
      <c r="G22" s="37">
        <v>74</v>
      </c>
      <c r="H22" s="37">
        <v>2</v>
      </c>
      <c r="I22" s="37">
        <v>10</v>
      </c>
      <c r="J22" s="37">
        <v>1</v>
      </c>
      <c r="K22" s="37">
        <v>2</v>
      </c>
      <c r="L22" s="37">
        <v>1</v>
      </c>
      <c r="M22" s="37">
        <v>0</v>
      </c>
      <c r="N22" s="37">
        <v>0</v>
      </c>
      <c r="O22" s="37">
        <v>1</v>
      </c>
      <c r="P22" s="37">
        <v>13</v>
      </c>
      <c r="Q22" s="37">
        <v>8</v>
      </c>
      <c r="R22" s="37">
        <v>6</v>
      </c>
      <c r="S22" s="37">
        <v>12</v>
      </c>
      <c r="T22" s="37">
        <v>2</v>
      </c>
      <c r="U22" s="37">
        <v>13</v>
      </c>
      <c r="V22" s="37">
        <v>3</v>
      </c>
      <c r="W22" s="37">
        <v>4</v>
      </c>
      <c r="X22" s="37">
        <v>17</v>
      </c>
      <c r="Y22" s="37">
        <v>4</v>
      </c>
      <c r="Z22" s="37">
        <v>6</v>
      </c>
    </row>
    <row r="23" spans="1:26" s="5" customFormat="1" ht="12" customHeight="1">
      <c r="A23" s="41" t="s">
        <v>402</v>
      </c>
      <c r="B23" s="37">
        <f t="shared" si="3"/>
        <v>331</v>
      </c>
      <c r="C23" s="37">
        <v>5</v>
      </c>
      <c r="D23" s="37">
        <v>41</v>
      </c>
      <c r="E23" s="37">
        <v>6</v>
      </c>
      <c r="F23" s="37">
        <v>4</v>
      </c>
      <c r="G23" s="37">
        <v>85</v>
      </c>
      <c r="H23" s="37">
        <v>5</v>
      </c>
      <c r="I23" s="37">
        <v>18</v>
      </c>
      <c r="J23" s="37">
        <v>8</v>
      </c>
      <c r="K23" s="37">
        <v>5</v>
      </c>
      <c r="L23" s="37">
        <v>0</v>
      </c>
      <c r="M23" s="37">
        <v>4</v>
      </c>
      <c r="N23" s="37">
        <v>0</v>
      </c>
      <c r="O23" s="37">
        <v>3</v>
      </c>
      <c r="P23" s="37">
        <v>18</v>
      </c>
      <c r="Q23" s="37">
        <v>21</v>
      </c>
      <c r="R23" s="37">
        <v>8</v>
      </c>
      <c r="S23" s="37">
        <v>15</v>
      </c>
      <c r="T23" s="37">
        <v>3</v>
      </c>
      <c r="U23" s="37">
        <v>15</v>
      </c>
      <c r="V23" s="37">
        <v>6</v>
      </c>
      <c r="W23" s="37">
        <v>22</v>
      </c>
      <c r="X23" s="37">
        <v>21</v>
      </c>
      <c r="Y23" s="37">
        <v>9</v>
      </c>
      <c r="Z23" s="37">
        <v>9</v>
      </c>
    </row>
    <row r="24" spans="1:26" s="5" customFormat="1" ht="12" customHeight="1">
      <c r="A24" s="41" t="s">
        <v>403</v>
      </c>
      <c r="B24" s="37">
        <f t="shared" si="3"/>
        <v>401</v>
      </c>
      <c r="C24" s="37">
        <v>3</v>
      </c>
      <c r="D24" s="37">
        <v>31</v>
      </c>
      <c r="E24" s="37">
        <v>2</v>
      </c>
      <c r="F24" s="37">
        <v>17</v>
      </c>
      <c r="G24" s="37">
        <v>63</v>
      </c>
      <c r="H24" s="37">
        <v>15</v>
      </c>
      <c r="I24" s="37">
        <v>40</v>
      </c>
      <c r="J24" s="37">
        <v>11</v>
      </c>
      <c r="K24" s="37">
        <v>2</v>
      </c>
      <c r="L24" s="37">
        <v>1</v>
      </c>
      <c r="M24" s="37">
        <v>0</v>
      </c>
      <c r="N24" s="37">
        <v>1</v>
      </c>
      <c r="O24" s="37">
        <v>2</v>
      </c>
      <c r="P24" s="37">
        <v>9</v>
      </c>
      <c r="Q24" s="37">
        <v>9</v>
      </c>
      <c r="R24" s="37">
        <v>8</v>
      </c>
      <c r="S24" s="37">
        <v>28</v>
      </c>
      <c r="T24" s="37">
        <v>20</v>
      </c>
      <c r="U24" s="37">
        <v>55</v>
      </c>
      <c r="V24" s="37">
        <v>14</v>
      </c>
      <c r="W24" s="37">
        <v>24</v>
      </c>
      <c r="X24" s="37">
        <v>36</v>
      </c>
      <c r="Y24" s="37">
        <v>5</v>
      </c>
      <c r="Z24" s="37">
        <v>5</v>
      </c>
    </row>
    <row r="25" spans="1:26" s="5" customFormat="1" ht="12" customHeight="1">
      <c r="A25" s="41" t="s">
        <v>404</v>
      </c>
      <c r="B25" s="37">
        <f t="shared" si="3"/>
        <v>543</v>
      </c>
      <c r="C25" s="37">
        <v>4</v>
      </c>
      <c r="D25" s="37">
        <v>24</v>
      </c>
      <c r="E25" s="37">
        <v>6</v>
      </c>
      <c r="F25" s="37">
        <v>6</v>
      </c>
      <c r="G25" s="37">
        <v>78</v>
      </c>
      <c r="H25" s="37">
        <v>33</v>
      </c>
      <c r="I25" s="37">
        <v>30</v>
      </c>
      <c r="J25" s="37">
        <v>11</v>
      </c>
      <c r="K25" s="37">
        <v>4</v>
      </c>
      <c r="L25" s="37">
        <v>4</v>
      </c>
      <c r="M25" s="37">
        <v>5</v>
      </c>
      <c r="N25" s="37">
        <v>8</v>
      </c>
      <c r="O25" s="37">
        <v>4</v>
      </c>
      <c r="P25" s="37">
        <v>10</v>
      </c>
      <c r="Q25" s="37">
        <v>17</v>
      </c>
      <c r="R25" s="37">
        <v>15</v>
      </c>
      <c r="S25" s="37">
        <v>17</v>
      </c>
      <c r="T25" s="37">
        <v>20</v>
      </c>
      <c r="U25" s="37">
        <v>132</v>
      </c>
      <c r="V25" s="37">
        <v>9</v>
      </c>
      <c r="W25" s="37">
        <v>36</v>
      </c>
      <c r="X25" s="37">
        <v>39</v>
      </c>
      <c r="Y25" s="37">
        <v>10</v>
      </c>
      <c r="Z25" s="37">
        <v>21</v>
      </c>
    </row>
    <row r="26" spans="1:26" s="5" customFormat="1" ht="12" customHeight="1">
      <c r="A26" s="41" t="s">
        <v>405</v>
      </c>
      <c r="B26" s="37">
        <f t="shared" si="3"/>
        <v>835</v>
      </c>
      <c r="C26" s="37">
        <v>10</v>
      </c>
      <c r="D26" s="37">
        <v>47</v>
      </c>
      <c r="E26" s="37">
        <v>17</v>
      </c>
      <c r="F26" s="37">
        <v>6</v>
      </c>
      <c r="G26" s="37">
        <v>284</v>
      </c>
      <c r="H26" s="37">
        <v>25</v>
      </c>
      <c r="I26" s="37">
        <v>43</v>
      </c>
      <c r="J26" s="37">
        <v>27</v>
      </c>
      <c r="K26" s="37">
        <v>2</v>
      </c>
      <c r="L26" s="37">
        <v>2</v>
      </c>
      <c r="M26" s="37">
        <v>5</v>
      </c>
      <c r="N26" s="37">
        <v>3</v>
      </c>
      <c r="O26" s="37">
        <v>8</v>
      </c>
      <c r="P26" s="37">
        <v>31</v>
      </c>
      <c r="Q26" s="37">
        <v>47</v>
      </c>
      <c r="R26" s="37">
        <v>15</v>
      </c>
      <c r="S26" s="37">
        <v>27</v>
      </c>
      <c r="T26" s="37">
        <v>10</v>
      </c>
      <c r="U26" s="37">
        <v>131</v>
      </c>
      <c r="V26" s="37">
        <v>7</v>
      </c>
      <c r="W26" s="37">
        <v>20</v>
      </c>
      <c r="X26" s="37">
        <v>42</v>
      </c>
      <c r="Y26" s="37">
        <v>10</v>
      </c>
      <c r="Z26" s="37">
        <v>16</v>
      </c>
    </row>
    <row r="27" spans="1:26" s="5" customFormat="1" ht="12" customHeight="1">
      <c r="A27" s="41" t="s">
        <v>406</v>
      </c>
      <c r="B27" s="37">
        <f t="shared" si="3"/>
        <v>766</v>
      </c>
      <c r="C27" s="37">
        <v>17</v>
      </c>
      <c r="D27" s="37">
        <v>25</v>
      </c>
      <c r="E27" s="37">
        <v>14</v>
      </c>
      <c r="F27" s="37">
        <v>4</v>
      </c>
      <c r="G27" s="37">
        <v>217</v>
      </c>
      <c r="H27" s="37">
        <v>29</v>
      </c>
      <c r="I27" s="37">
        <v>33</v>
      </c>
      <c r="J27" s="37">
        <v>34</v>
      </c>
      <c r="K27" s="37">
        <v>4</v>
      </c>
      <c r="L27" s="37">
        <v>1</v>
      </c>
      <c r="M27" s="37">
        <v>3</v>
      </c>
      <c r="N27" s="37">
        <v>2</v>
      </c>
      <c r="O27" s="37">
        <v>7</v>
      </c>
      <c r="P27" s="37">
        <v>44</v>
      </c>
      <c r="Q27" s="37">
        <v>27</v>
      </c>
      <c r="R27" s="37">
        <v>12</v>
      </c>
      <c r="S27" s="37">
        <v>39</v>
      </c>
      <c r="T27" s="37">
        <v>7</v>
      </c>
      <c r="U27" s="37">
        <v>117</v>
      </c>
      <c r="V27" s="37">
        <v>16</v>
      </c>
      <c r="W27" s="37">
        <v>27</v>
      </c>
      <c r="X27" s="37">
        <v>40</v>
      </c>
      <c r="Y27" s="37">
        <v>12</v>
      </c>
      <c r="Z27" s="37">
        <v>35</v>
      </c>
    </row>
    <row r="28" spans="1:26" s="5" customFormat="1" ht="12" customHeight="1">
      <c r="A28" s="41" t="s">
        <v>407</v>
      </c>
      <c r="B28" s="37">
        <f t="shared" si="3"/>
        <v>290</v>
      </c>
      <c r="C28" s="37">
        <v>6</v>
      </c>
      <c r="D28" s="37">
        <v>15</v>
      </c>
      <c r="E28" s="37">
        <v>1</v>
      </c>
      <c r="F28" s="37">
        <v>0</v>
      </c>
      <c r="G28" s="37">
        <v>28</v>
      </c>
      <c r="H28" s="37">
        <v>3</v>
      </c>
      <c r="I28" s="37">
        <v>17</v>
      </c>
      <c r="J28" s="37">
        <v>25</v>
      </c>
      <c r="K28" s="37">
        <v>0</v>
      </c>
      <c r="L28" s="37">
        <v>2</v>
      </c>
      <c r="M28" s="37">
        <v>0</v>
      </c>
      <c r="N28" s="37">
        <v>0</v>
      </c>
      <c r="O28" s="37">
        <v>3</v>
      </c>
      <c r="P28" s="37">
        <v>10</v>
      </c>
      <c r="Q28" s="37">
        <v>9</v>
      </c>
      <c r="R28" s="37">
        <v>12</v>
      </c>
      <c r="S28" s="37">
        <v>18</v>
      </c>
      <c r="T28" s="37">
        <v>7</v>
      </c>
      <c r="U28" s="37">
        <v>28</v>
      </c>
      <c r="V28" s="37">
        <v>11</v>
      </c>
      <c r="W28" s="37">
        <v>20</v>
      </c>
      <c r="X28" s="37">
        <v>60</v>
      </c>
      <c r="Y28" s="37">
        <v>5</v>
      </c>
      <c r="Z28" s="37">
        <v>10</v>
      </c>
    </row>
    <row r="29" spans="1:26" s="5" customFormat="1" ht="12" customHeight="1">
      <c r="A29" s="41" t="s">
        <v>408</v>
      </c>
      <c r="B29" s="37">
        <f t="shared" si="3"/>
        <v>961</v>
      </c>
      <c r="C29" s="37">
        <v>14</v>
      </c>
      <c r="D29" s="37">
        <v>55</v>
      </c>
      <c r="E29" s="37">
        <v>2</v>
      </c>
      <c r="F29" s="37">
        <v>2</v>
      </c>
      <c r="G29" s="37">
        <v>140</v>
      </c>
      <c r="H29" s="37">
        <v>9</v>
      </c>
      <c r="I29" s="37">
        <v>37</v>
      </c>
      <c r="J29" s="37">
        <v>96</v>
      </c>
      <c r="K29" s="37">
        <v>5</v>
      </c>
      <c r="L29" s="37">
        <v>24</v>
      </c>
      <c r="M29" s="37">
        <v>2</v>
      </c>
      <c r="N29" s="37">
        <v>0</v>
      </c>
      <c r="O29" s="37">
        <v>8</v>
      </c>
      <c r="P29" s="37">
        <v>51</v>
      </c>
      <c r="Q29" s="37">
        <v>51</v>
      </c>
      <c r="R29" s="37">
        <v>55</v>
      </c>
      <c r="S29" s="37">
        <v>66</v>
      </c>
      <c r="T29" s="37">
        <v>66</v>
      </c>
      <c r="U29" s="37">
        <v>64</v>
      </c>
      <c r="V29" s="37">
        <v>16</v>
      </c>
      <c r="W29" s="37">
        <v>63</v>
      </c>
      <c r="X29" s="37">
        <v>79</v>
      </c>
      <c r="Y29" s="37">
        <v>24</v>
      </c>
      <c r="Z29" s="37">
        <v>32</v>
      </c>
    </row>
    <row r="30" spans="1:26" s="5" customFormat="1" ht="12" customHeight="1">
      <c r="A30" s="41" t="s">
        <v>409</v>
      </c>
      <c r="B30" s="37">
        <f t="shared" si="3"/>
        <v>342</v>
      </c>
      <c r="C30" s="37">
        <v>3</v>
      </c>
      <c r="D30" s="37">
        <v>34</v>
      </c>
      <c r="E30" s="37">
        <v>5</v>
      </c>
      <c r="F30" s="37">
        <v>2</v>
      </c>
      <c r="G30" s="37">
        <v>78</v>
      </c>
      <c r="H30" s="37">
        <v>11</v>
      </c>
      <c r="I30" s="37">
        <v>11</v>
      </c>
      <c r="J30" s="37">
        <v>13</v>
      </c>
      <c r="K30" s="37">
        <v>1</v>
      </c>
      <c r="L30" s="37">
        <v>1</v>
      </c>
      <c r="M30" s="37">
        <v>0</v>
      </c>
      <c r="N30" s="37">
        <v>1</v>
      </c>
      <c r="O30" s="37">
        <v>8</v>
      </c>
      <c r="P30" s="37">
        <v>28</v>
      </c>
      <c r="Q30" s="37">
        <v>24</v>
      </c>
      <c r="R30" s="37">
        <v>11</v>
      </c>
      <c r="S30" s="37">
        <v>17</v>
      </c>
      <c r="T30" s="37">
        <v>4</v>
      </c>
      <c r="U30" s="37">
        <v>37</v>
      </c>
      <c r="V30" s="37">
        <v>9</v>
      </c>
      <c r="W30" s="37">
        <v>15</v>
      </c>
      <c r="X30" s="37">
        <v>17</v>
      </c>
      <c r="Y30" s="37">
        <v>7</v>
      </c>
      <c r="Z30" s="37">
        <v>5</v>
      </c>
    </row>
    <row r="31" spans="1:26" s="5" customFormat="1" ht="12" customHeight="1">
      <c r="A31" s="41" t="s">
        <v>410</v>
      </c>
      <c r="B31" s="37">
        <f t="shared" si="3"/>
        <v>558</v>
      </c>
      <c r="C31" s="37">
        <v>1</v>
      </c>
      <c r="D31" s="37">
        <v>14</v>
      </c>
      <c r="E31" s="37">
        <v>19</v>
      </c>
      <c r="F31" s="37">
        <v>0</v>
      </c>
      <c r="G31" s="37">
        <v>188</v>
      </c>
      <c r="H31" s="37">
        <v>23</v>
      </c>
      <c r="I31" s="37">
        <v>30</v>
      </c>
      <c r="J31" s="37">
        <v>22</v>
      </c>
      <c r="K31" s="37">
        <v>3</v>
      </c>
      <c r="L31" s="37">
        <v>1</v>
      </c>
      <c r="M31" s="37">
        <v>4</v>
      </c>
      <c r="N31" s="37">
        <v>1</v>
      </c>
      <c r="O31" s="37">
        <v>6</v>
      </c>
      <c r="P31" s="37">
        <v>23</v>
      </c>
      <c r="Q31" s="37">
        <v>12</v>
      </c>
      <c r="R31" s="37">
        <v>8</v>
      </c>
      <c r="S31" s="37">
        <v>39</v>
      </c>
      <c r="T31" s="37">
        <v>6</v>
      </c>
      <c r="U31" s="37">
        <v>71</v>
      </c>
      <c r="V31" s="37">
        <v>7</v>
      </c>
      <c r="W31" s="37">
        <v>25</v>
      </c>
      <c r="X31" s="37">
        <v>31</v>
      </c>
      <c r="Y31" s="37">
        <v>15</v>
      </c>
      <c r="Z31" s="37">
        <v>9</v>
      </c>
    </row>
    <row r="32" spans="1:26" s="5" customFormat="1" ht="12" customHeight="1">
      <c r="A32" s="41" t="s">
        <v>411</v>
      </c>
      <c r="B32" s="37">
        <f t="shared" si="3"/>
        <v>82</v>
      </c>
      <c r="C32" s="37">
        <v>1</v>
      </c>
      <c r="D32" s="37">
        <v>4</v>
      </c>
      <c r="E32" s="37">
        <v>0</v>
      </c>
      <c r="F32" s="37">
        <v>0</v>
      </c>
      <c r="G32" s="37">
        <v>25</v>
      </c>
      <c r="H32" s="37">
        <v>1</v>
      </c>
      <c r="I32" s="37">
        <v>4</v>
      </c>
      <c r="J32" s="37">
        <v>3</v>
      </c>
      <c r="K32" s="37">
        <v>0</v>
      </c>
      <c r="L32" s="37">
        <v>0</v>
      </c>
      <c r="M32" s="37">
        <v>0</v>
      </c>
      <c r="N32" s="37">
        <v>0</v>
      </c>
      <c r="O32" s="37">
        <v>1</v>
      </c>
      <c r="P32" s="37">
        <v>5</v>
      </c>
      <c r="Q32" s="37">
        <v>1</v>
      </c>
      <c r="R32" s="37">
        <v>6</v>
      </c>
      <c r="S32" s="37">
        <v>0</v>
      </c>
      <c r="T32" s="37">
        <v>2</v>
      </c>
      <c r="U32" s="37">
        <v>3</v>
      </c>
      <c r="V32" s="37">
        <v>2</v>
      </c>
      <c r="W32" s="37">
        <v>8</v>
      </c>
      <c r="X32" s="37">
        <v>8</v>
      </c>
      <c r="Y32" s="37">
        <v>2</v>
      </c>
      <c r="Z32" s="37">
        <v>6</v>
      </c>
    </row>
    <row r="33" spans="1:26" s="5" customFormat="1" ht="12" customHeight="1">
      <c r="A33" s="41" t="s">
        <v>412</v>
      </c>
      <c r="B33" s="37">
        <f t="shared" si="3"/>
        <v>106</v>
      </c>
      <c r="C33" s="37">
        <v>2</v>
      </c>
      <c r="D33" s="37">
        <v>4</v>
      </c>
      <c r="E33" s="37">
        <v>1</v>
      </c>
      <c r="F33" s="37">
        <v>0</v>
      </c>
      <c r="G33" s="37">
        <v>29</v>
      </c>
      <c r="H33" s="37">
        <v>1</v>
      </c>
      <c r="I33" s="37">
        <v>4</v>
      </c>
      <c r="J33" s="37">
        <v>6</v>
      </c>
      <c r="K33" s="37">
        <v>0</v>
      </c>
      <c r="L33" s="37">
        <v>0</v>
      </c>
      <c r="M33" s="37">
        <v>1</v>
      </c>
      <c r="N33" s="37">
        <v>0</v>
      </c>
      <c r="O33" s="37">
        <v>0</v>
      </c>
      <c r="P33" s="37">
        <v>9</v>
      </c>
      <c r="Q33" s="37">
        <v>4</v>
      </c>
      <c r="R33" s="37">
        <v>4</v>
      </c>
      <c r="S33" s="37">
        <v>6</v>
      </c>
      <c r="T33" s="37">
        <v>3</v>
      </c>
      <c r="U33" s="37">
        <v>7</v>
      </c>
      <c r="V33" s="37">
        <v>5</v>
      </c>
      <c r="W33" s="37">
        <v>6</v>
      </c>
      <c r="X33" s="37">
        <v>4</v>
      </c>
      <c r="Y33" s="37">
        <v>2</v>
      </c>
      <c r="Z33" s="37">
        <v>8</v>
      </c>
    </row>
    <row r="34" spans="1:26" s="5" customFormat="1" ht="17.25" customHeight="1">
      <c r="A34" s="41" t="s">
        <v>413</v>
      </c>
      <c r="B34" s="37">
        <f t="shared" si="3"/>
        <v>35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4</v>
      </c>
      <c r="I34" s="37">
        <v>0</v>
      </c>
      <c r="J34" s="37">
        <v>8</v>
      </c>
      <c r="K34" s="37">
        <v>2</v>
      </c>
      <c r="L34" s="37">
        <v>0</v>
      </c>
      <c r="M34" s="37">
        <v>0</v>
      </c>
      <c r="N34" s="37">
        <v>0</v>
      </c>
      <c r="O34" s="37">
        <v>8</v>
      </c>
      <c r="P34" s="37">
        <v>0</v>
      </c>
      <c r="Q34" s="37">
        <v>1</v>
      </c>
      <c r="R34" s="37">
        <v>0</v>
      </c>
      <c r="S34" s="37">
        <v>6</v>
      </c>
      <c r="T34" s="37">
        <v>2</v>
      </c>
      <c r="U34" s="37">
        <v>0</v>
      </c>
      <c r="V34" s="37">
        <v>0</v>
      </c>
      <c r="W34" s="37">
        <v>2</v>
      </c>
      <c r="X34" s="37">
        <v>0</v>
      </c>
      <c r="Y34" s="37">
        <v>1</v>
      </c>
      <c r="Z34" s="37">
        <v>1</v>
      </c>
    </row>
    <row r="35" spans="1:26" s="5" customFormat="1" ht="12" customHeight="1">
      <c r="A35" s="41" t="s">
        <v>414</v>
      </c>
      <c r="B35" s="37">
        <f t="shared" si="3"/>
        <v>404</v>
      </c>
      <c r="C35" s="37">
        <v>1</v>
      </c>
      <c r="D35" s="37">
        <v>8</v>
      </c>
      <c r="E35" s="37">
        <v>7</v>
      </c>
      <c r="F35" s="37">
        <v>8</v>
      </c>
      <c r="G35" s="37">
        <v>21</v>
      </c>
      <c r="H35" s="37">
        <v>18</v>
      </c>
      <c r="I35" s="37">
        <v>16</v>
      </c>
      <c r="J35" s="37">
        <v>24</v>
      </c>
      <c r="K35" s="37">
        <v>2</v>
      </c>
      <c r="L35" s="37">
        <v>6</v>
      </c>
      <c r="M35" s="37">
        <v>3</v>
      </c>
      <c r="N35" s="37">
        <v>0</v>
      </c>
      <c r="O35" s="37">
        <v>15</v>
      </c>
      <c r="P35" s="37">
        <v>18</v>
      </c>
      <c r="Q35" s="37">
        <v>23</v>
      </c>
      <c r="R35" s="37">
        <v>6</v>
      </c>
      <c r="S35" s="37">
        <v>87</v>
      </c>
      <c r="T35" s="37">
        <v>6</v>
      </c>
      <c r="U35" s="37">
        <v>79</v>
      </c>
      <c r="V35" s="37">
        <v>1</v>
      </c>
      <c r="W35" s="37">
        <v>13</v>
      </c>
      <c r="X35" s="37">
        <v>26</v>
      </c>
      <c r="Y35" s="37">
        <v>6</v>
      </c>
      <c r="Z35" s="37">
        <v>10</v>
      </c>
    </row>
    <row r="36" spans="1:26" s="5" customFormat="1" ht="12" customHeight="1">
      <c r="A36" s="41" t="s">
        <v>179</v>
      </c>
      <c r="B36" s="37">
        <f t="shared" si="3"/>
        <v>684</v>
      </c>
      <c r="C36" s="37">
        <v>4</v>
      </c>
      <c r="D36" s="37">
        <v>14</v>
      </c>
      <c r="E36" s="37">
        <v>9</v>
      </c>
      <c r="F36" s="37">
        <v>4</v>
      </c>
      <c r="G36" s="37">
        <v>47</v>
      </c>
      <c r="H36" s="37">
        <v>7</v>
      </c>
      <c r="I36" s="37">
        <v>35</v>
      </c>
      <c r="J36" s="37">
        <v>113</v>
      </c>
      <c r="K36" s="37">
        <v>6</v>
      </c>
      <c r="L36" s="37">
        <v>1</v>
      </c>
      <c r="M36" s="37">
        <v>4</v>
      </c>
      <c r="N36" s="37">
        <v>1</v>
      </c>
      <c r="O36" s="37">
        <v>3</v>
      </c>
      <c r="P36" s="37">
        <v>34</v>
      </c>
      <c r="Q36" s="37">
        <v>49</v>
      </c>
      <c r="R36" s="37">
        <v>21</v>
      </c>
      <c r="S36" s="37">
        <v>62</v>
      </c>
      <c r="T36" s="37">
        <v>16</v>
      </c>
      <c r="U36" s="37">
        <v>50</v>
      </c>
      <c r="V36" s="37">
        <v>27</v>
      </c>
      <c r="W36" s="37">
        <v>37</v>
      </c>
      <c r="X36" s="37">
        <v>50</v>
      </c>
      <c r="Y36" s="37">
        <v>11</v>
      </c>
      <c r="Z36" s="37">
        <v>79</v>
      </c>
    </row>
    <row r="37" spans="1:26" s="5" customFormat="1" ht="12" customHeight="1">
      <c r="A37" s="41" t="s">
        <v>180</v>
      </c>
      <c r="B37" s="37">
        <f t="shared" si="3"/>
        <v>680</v>
      </c>
      <c r="C37" s="37">
        <v>2</v>
      </c>
      <c r="D37" s="37">
        <v>5</v>
      </c>
      <c r="E37" s="37">
        <v>8</v>
      </c>
      <c r="F37" s="37">
        <v>4</v>
      </c>
      <c r="G37" s="37">
        <v>8</v>
      </c>
      <c r="H37" s="37">
        <v>3</v>
      </c>
      <c r="I37" s="37">
        <v>17</v>
      </c>
      <c r="J37" s="37">
        <v>56</v>
      </c>
      <c r="K37" s="37">
        <v>9</v>
      </c>
      <c r="L37" s="37">
        <v>0</v>
      </c>
      <c r="M37" s="37">
        <v>0</v>
      </c>
      <c r="N37" s="37">
        <v>4</v>
      </c>
      <c r="O37" s="37">
        <v>3</v>
      </c>
      <c r="P37" s="37">
        <v>36</v>
      </c>
      <c r="Q37" s="37">
        <v>36</v>
      </c>
      <c r="R37" s="37">
        <v>9</v>
      </c>
      <c r="S37" s="37">
        <v>43</v>
      </c>
      <c r="T37" s="37">
        <v>15</v>
      </c>
      <c r="U37" s="37">
        <v>29</v>
      </c>
      <c r="V37" s="37">
        <v>5</v>
      </c>
      <c r="W37" s="37">
        <v>152</v>
      </c>
      <c r="X37" s="37">
        <v>169</v>
      </c>
      <c r="Y37" s="37">
        <v>21</v>
      </c>
      <c r="Z37" s="37">
        <v>46</v>
      </c>
    </row>
    <row r="38" spans="1:26" s="5" customFormat="1" ht="12" customHeight="1">
      <c r="A38" s="41" t="s">
        <v>181</v>
      </c>
      <c r="B38" s="37">
        <f t="shared" si="3"/>
        <v>1452</v>
      </c>
      <c r="C38" s="37">
        <v>0</v>
      </c>
      <c r="D38" s="37">
        <v>10</v>
      </c>
      <c r="E38" s="37">
        <v>2</v>
      </c>
      <c r="F38" s="37">
        <v>1</v>
      </c>
      <c r="G38" s="37">
        <v>3</v>
      </c>
      <c r="H38" s="37">
        <v>23</v>
      </c>
      <c r="I38" s="37">
        <v>169</v>
      </c>
      <c r="J38" s="37">
        <v>362</v>
      </c>
      <c r="K38" s="37">
        <v>2</v>
      </c>
      <c r="L38" s="37">
        <v>0</v>
      </c>
      <c r="M38" s="37">
        <v>0</v>
      </c>
      <c r="N38" s="37">
        <v>0</v>
      </c>
      <c r="O38" s="37">
        <v>9</v>
      </c>
      <c r="P38" s="37">
        <v>28</v>
      </c>
      <c r="Q38" s="37">
        <v>50</v>
      </c>
      <c r="R38" s="37">
        <v>28</v>
      </c>
      <c r="S38" s="37">
        <v>82</v>
      </c>
      <c r="T38" s="37">
        <v>19</v>
      </c>
      <c r="U38" s="37">
        <v>53</v>
      </c>
      <c r="V38" s="37">
        <v>116</v>
      </c>
      <c r="W38" s="37">
        <v>87</v>
      </c>
      <c r="X38" s="37">
        <v>211</v>
      </c>
      <c r="Y38" s="37">
        <v>124</v>
      </c>
      <c r="Z38" s="37">
        <v>73</v>
      </c>
    </row>
    <row r="39" spans="1:26" s="5" customFormat="1" ht="12" customHeight="1">
      <c r="A39" s="41" t="s">
        <v>182</v>
      </c>
      <c r="B39" s="37">
        <f t="shared" si="3"/>
        <v>224</v>
      </c>
      <c r="C39" s="37">
        <v>0</v>
      </c>
      <c r="D39" s="37">
        <v>1</v>
      </c>
      <c r="E39" s="37">
        <v>0</v>
      </c>
      <c r="F39" s="37">
        <v>0</v>
      </c>
      <c r="G39" s="37">
        <v>2</v>
      </c>
      <c r="H39" s="37">
        <v>1</v>
      </c>
      <c r="I39" s="37">
        <v>6</v>
      </c>
      <c r="J39" s="37">
        <v>117</v>
      </c>
      <c r="K39" s="37">
        <v>0</v>
      </c>
      <c r="L39" s="37">
        <v>0</v>
      </c>
      <c r="M39" s="37">
        <v>1</v>
      </c>
      <c r="N39" s="37">
        <v>0</v>
      </c>
      <c r="O39" s="37">
        <v>0</v>
      </c>
      <c r="P39" s="37">
        <v>0</v>
      </c>
      <c r="Q39" s="37">
        <v>2</v>
      </c>
      <c r="R39" s="37">
        <v>1</v>
      </c>
      <c r="S39" s="37">
        <v>28</v>
      </c>
      <c r="T39" s="37">
        <v>0</v>
      </c>
      <c r="U39" s="37">
        <v>0</v>
      </c>
      <c r="V39" s="37">
        <v>1</v>
      </c>
      <c r="W39" s="37">
        <v>26</v>
      </c>
      <c r="X39" s="37">
        <v>13</v>
      </c>
      <c r="Y39" s="37">
        <v>10</v>
      </c>
      <c r="Z39" s="37">
        <v>15</v>
      </c>
    </row>
    <row r="40" spans="1:26" s="5" customFormat="1" ht="12" customHeight="1">
      <c r="A40" s="41" t="s">
        <v>183</v>
      </c>
      <c r="B40" s="37">
        <f t="shared" si="3"/>
        <v>59</v>
      </c>
      <c r="C40" s="37">
        <v>0</v>
      </c>
      <c r="D40" s="37">
        <v>0</v>
      </c>
      <c r="E40" s="37">
        <v>0</v>
      </c>
      <c r="F40" s="37">
        <v>3</v>
      </c>
      <c r="G40" s="37">
        <v>0</v>
      </c>
      <c r="H40" s="37">
        <v>1</v>
      </c>
      <c r="I40" s="37">
        <v>5</v>
      </c>
      <c r="J40" s="37">
        <v>11</v>
      </c>
      <c r="K40" s="37">
        <v>0</v>
      </c>
      <c r="L40" s="37">
        <v>0</v>
      </c>
      <c r="M40" s="37">
        <v>0</v>
      </c>
      <c r="N40" s="37">
        <v>0</v>
      </c>
      <c r="O40" s="37">
        <v>1</v>
      </c>
      <c r="P40" s="37">
        <v>8</v>
      </c>
      <c r="Q40" s="37">
        <v>2</v>
      </c>
      <c r="R40" s="37">
        <v>3</v>
      </c>
      <c r="S40" s="37">
        <v>4</v>
      </c>
      <c r="T40" s="37">
        <v>0</v>
      </c>
      <c r="U40" s="37">
        <v>2</v>
      </c>
      <c r="V40" s="37">
        <v>1</v>
      </c>
      <c r="W40" s="37">
        <v>6</v>
      </c>
      <c r="X40" s="37">
        <v>7</v>
      </c>
      <c r="Y40" s="37">
        <v>4</v>
      </c>
      <c r="Z40" s="37">
        <v>1</v>
      </c>
    </row>
    <row r="41" spans="1:26" s="5" customFormat="1" ht="12" customHeight="1">
      <c r="A41" s="41" t="s">
        <v>184</v>
      </c>
      <c r="B41" s="37">
        <f t="shared" si="3"/>
        <v>71</v>
      </c>
      <c r="C41" s="37">
        <v>0</v>
      </c>
      <c r="D41" s="37">
        <v>0</v>
      </c>
      <c r="E41" s="37">
        <v>1</v>
      </c>
      <c r="F41" s="37">
        <v>0</v>
      </c>
      <c r="G41" s="37">
        <v>4</v>
      </c>
      <c r="H41" s="37">
        <v>4</v>
      </c>
      <c r="I41" s="37">
        <v>0</v>
      </c>
      <c r="J41" s="37">
        <v>8</v>
      </c>
      <c r="K41" s="37">
        <v>0</v>
      </c>
      <c r="L41" s="37">
        <v>0</v>
      </c>
      <c r="M41" s="37">
        <v>0</v>
      </c>
      <c r="N41" s="37">
        <v>0</v>
      </c>
      <c r="O41" s="37">
        <v>5</v>
      </c>
      <c r="P41" s="37">
        <v>1</v>
      </c>
      <c r="Q41" s="37">
        <v>3</v>
      </c>
      <c r="R41" s="37">
        <v>1</v>
      </c>
      <c r="S41" s="37">
        <v>13</v>
      </c>
      <c r="T41" s="37">
        <v>3</v>
      </c>
      <c r="U41" s="37">
        <v>3</v>
      </c>
      <c r="V41" s="37">
        <v>1</v>
      </c>
      <c r="W41" s="37">
        <v>5</v>
      </c>
      <c r="X41" s="37">
        <v>12</v>
      </c>
      <c r="Y41" s="37">
        <v>3</v>
      </c>
      <c r="Z41" s="37">
        <v>4</v>
      </c>
    </row>
    <row r="42" spans="1:26" s="5" customFormat="1" ht="12" customHeight="1">
      <c r="A42" s="41" t="s">
        <v>415</v>
      </c>
      <c r="B42" s="37">
        <f t="shared" si="3"/>
        <v>5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1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1</v>
      </c>
      <c r="T42" s="37">
        <v>1</v>
      </c>
      <c r="U42" s="37">
        <v>0</v>
      </c>
      <c r="V42" s="37">
        <v>0</v>
      </c>
      <c r="W42" s="37">
        <v>1</v>
      </c>
      <c r="X42" s="37">
        <v>1</v>
      </c>
      <c r="Y42" s="37">
        <v>0</v>
      </c>
      <c r="Z42" s="37">
        <v>0</v>
      </c>
    </row>
    <row r="43" spans="1:26" s="5" customFormat="1" ht="12" customHeight="1">
      <c r="A43" s="41" t="s">
        <v>185</v>
      </c>
      <c r="B43" s="37">
        <f t="shared" si="3"/>
        <v>478</v>
      </c>
      <c r="C43" s="37">
        <v>1</v>
      </c>
      <c r="D43" s="37">
        <v>0</v>
      </c>
      <c r="E43" s="37">
        <v>1</v>
      </c>
      <c r="F43" s="37">
        <v>0</v>
      </c>
      <c r="G43" s="37">
        <v>4</v>
      </c>
      <c r="H43" s="37">
        <v>0</v>
      </c>
      <c r="I43" s="37">
        <v>4</v>
      </c>
      <c r="J43" s="37">
        <v>62</v>
      </c>
      <c r="K43" s="37">
        <v>3</v>
      </c>
      <c r="L43" s="37">
        <v>1</v>
      </c>
      <c r="M43" s="37">
        <v>1</v>
      </c>
      <c r="N43" s="37">
        <v>0</v>
      </c>
      <c r="O43" s="37">
        <v>2</v>
      </c>
      <c r="P43" s="37">
        <v>10</v>
      </c>
      <c r="Q43" s="37">
        <v>32</v>
      </c>
      <c r="R43" s="37">
        <v>7</v>
      </c>
      <c r="S43" s="37">
        <v>27</v>
      </c>
      <c r="T43" s="37">
        <v>10</v>
      </c>
      <c r="U43" s="37">
        <v>47</v>
      </c>
      <c r="V43" s="37">
        <v>4</v>
      </c>
      <c r="W43" s="37">
        <v>63</v>
      </c>
      <c r="X43" s="37">
        <v>115</v>
      </c>
      <c r="Y43" s="37">
        <v>28</v>
      </c>
      <c r="Z43" s="37">
        <v>56</v>
      </c>
    </row>
    <row r="44" spans="1:26" s="5" customFormat="1" ht="12" customHeight="1">
      <c r="A44" s="41" t="s">
        <v>186</v>
      </c>
      <c r="B44" s="37">
        <f t="shared" si="3"/>
        <v>192</v>
      </c>
      <c r="C44" s="37">
        <v>0</v>
      </c>
      <c r="D44" s="37">
        <v>11</v>
      </c>
      <c r="E44" s="37">
        <v>0</v>
      </c>
      <c r="F44" s="37">
        <v>0</v>
      </c>
      <c r="G44" s="37">
        <v>5</v>
      </c>
      <c r="H44" s="37">
        <v>2</v>
      </c>
      <c r="I44" s="37">
        <v>3</v>
      </c>
      <c r="J44" s="37">
        <v>21</v>
      </c>
      <c r="K44" s="37">
        <v>2</v>
      </c>
      <c r="L44" s="37">
        <v>0</v>
      </c>
      <c r="M44" s="37">
        <v>0</v>
      </c>
      <c r="N44" s="37">
        <v>0</v>
      </c>
      <c r="O44" s="37">
        <v>1</v>
      </c>
      <c r="P44" s="37">
        <v>5</v>
      </c>
      <c r="Q44" s="37">
        <v>16</v>
      </c>
      <c r="R44" s="37">
        <v>3</v>
      </c>
      <c r="S44" s="37">
        <v>24</v>
      </c>
      <c r="T44" s="37">
        <v>2</v>
      </c>
      <c r="U44" s="37">
        <v>8</v>
      </c>
      <c r="V44" s="37">
        <v>0</v>
      </c>
      <c r="W44" s="37">
        <v>40</v>
      </c>
      <c r="X44" s="37">
        <v>28</v>
      </c>
      <c r="Y44" s="37">
        <v>7</v>
      </c>
      <c r="Z44" s="37">
        <v>14</v>
      </c>
    </row>
    <row r="45" spans="1:26" s="5" customFormat="1" ht="12" customHeight="1">
      <c r="A45" s="41" t="s">
        <v>416</v>
      </c>
      <c r="B45" s="37">
        <f t="shared" si="3"/>
        <v>520</v>
      </c>
      <c r="C45" s="37">
        <v>0</v>
      </c>
      <c r="D45" s="37">
        <v>6</v>
      </c>
      <c r="E45" s="37">
        <v>1</v>
      </c>
      <c r="F45" s="37">
        <v>2</v>
      </c>
      <c r="G45" s="37">
        <v>6</v>
      </c>
      <c r="H45" s="37">
        <v>5</v>
      </c>
      <c r="I45" s="37">
        <v>19</v>
      </c>
      <c r="J45" s="37">
        <v>118</v>
      </c>
      <c r="K45" s="37">
        <v>1</v>
      </c>
      <c r="L45" s="37">
        <v>0</v>
      </c>
      <c r="M45" s="37">
        <v>0</v>
      </c>
      <c r="N45" s="37">
        <v>0</v>
      </c>
      <c r="O45" s="37">
        <v>1</v>
      </c>
      <c r="P45" s="37">
        <v>8</v>
      </c>
      <c r="Q45" s="37">
        <v>16</v>
      </c>
      <c r="R45" s="37">
        <v>4</v>
      </c>
      <c r="S45" s="37">
        <v>52</v>
      </c>
      <c r="T45" s="37">
        <v>15</v>
      </c>
      <c r="U45" s="37">
        <v>36</v>
      </c>
      <c r="V45" s="37">
        <v>11</v>
      </c>
      <c r="W45" s="37">
        <v>65</v>
      </c>
      <c r="X45" s="37">
        <v>80</v>
      </c>
      <c r="Y45" s="37">
        <v>44</v>
      </c>
      <c r="Z45" s="37">
        <v>30</v>
      </c>
    </row>
    <row r="46" spans="1:26" s="5" customFormat="1" ht="12" customHeight="1" thickBot="1">
      <c r="A46" s="41" t="s">
        <v>417</v>
      </c>
      <c r="B46" s="58">
        <f t="shared" si="3"/>
        <v>226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2</v>
      </c>
      <c r="I46" s="37">
        <v>16</v>
      </c>
      <c r="J46" s="37">
        <v>75</v>
      </c>
      <c r="K46" s="37">
        <v>1</v>
      </c>
      <c r="L46" s="37">
        <v>0</v>
      </c>
      <c r="M46" s="37">
        <v>0</v>
      </c>
      <c r="N46" s="37">
        <v>0</v>
      </c>
      <c r="O46" s="37">
        <v>1</v>
      </c>
      <c r="P46" s="37">
        <v>2</v>
      </c>
      <c r="Q46" s="37">
        <v>6</v>
      </c>
      <c r="R46" s="37">
        <v>1</v>
      </c>
      <c r="S46" s="37">
        <v>2</v>
      </c>
      <c r="T46" s="37">
        <v>3</v>
      </c>
      <c r="U46" s="37">
        <v>22</v>
      </c>
      <c r="V46" s="37">
        <v>5</v>
      </c>
      <c r="W46" s="37">
        <v>20</v>
      </c>
      <c r="X46" s="37">
        <v>24</v>
      </c>
      <c r="Y46" s="37">
        <v>13</v>
      </c>
      <c r="Z46" s="37">
        <v>33</v>
      </c>
    </row>
    <row r="47" spans="1:26" s="5" customFormat="1" ht="15" customHeight="1">
      <c r="A47" s="46" t="s">
        <v>356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="5" customFormat="1" ht="15" customHeight="1"/>
    <row r="49" spans="1:26" s="5" customFormat="1" ht="17.25" customHeight="1">
      <c r="A49" s="74" t="s">
        <v>442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4" t="s">
        <v>443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</sheetData>
  <mergeCells count="13">
    <mergeCell ref="L1:Z1"/>
    <mergeCell ref="L2:X2"/>
    <mergeCell ref="A1:K1"/>
    <mergeCell ref="A2:K2"/>
    <mergeCell ref="L3:R3"/>
    <mergeCell ref="T3:U3"/>
    <mergeCell ref="X3:Z3"/>
    <mergeCell ref="A49:K49"/>
    <mergeCell ref="L49:Z49"/>
    <mergeCell ref="A3:A4"/>
    <mergeCell ref="B3:B4"/>
    <mergeCell ref="C3:G3"/>
    <mergeCell ref="H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8" customWidth="1"/>
    <col min="2" max="2" width="6.375" style="8" customWidth="1"/>
    <col min="3" max="3" width="6.125" style="8" customWidth="1"/>
    <col min="4" max="4" width="5.75390625" style="8" customWidth="1"/>
    <col min="5" max="5" width="5.625" style="8" customWidth="1"/>
    <col min="6" max="12" width="5.125" style="8" customWidth="1"/>
    <col min="13" max="13" width="5.375" style="8" customWidth="1"/>
    <col min="14" max="14" width="4.875" style="8" customWidth="1"/>
    <col min="15" max="15" width="5.125" style="8" customWidth="1"/>
    <col min="16" max="16" width="4.875" style="8" customWidth="1"/>
    <col min="17" max="18" width="5.125" style="8" customWidth="1"/>
    <col min="19" max="27" width="5.375" style="8" customWidth="1"/>
    <col min="28" max="16384" width="9.00390625" style="8" customWidth="1"/>
  </cols>
  <sheetData>
    <row r="1" spans="1:27" s="1" customFormat="1" ht="45" customHeight="1">
      <c r="A1" s="104" t="s">
        <v>170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64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7" t="s">
        <v>454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22" t="s">
        <v>62</v>
      </c>
    </row>
    <row r="3" spans="1:27" s="11" customFormat="1" ht="19.5" customHeight="1">
      <c r="A3" s="70" t="s">
        <v>0</v>
      </c>
      <c r="B3" s="72" t="s">
        <v>1</v>
      </c>
      <c r="C3" s="69" t="s">
        <v>2</v>
      </c>
      <c r="D3" s="69" t="s">
        <v>3</v>
      </c>
      <c r="E3" s="69"/>
      <c r="F3" s="69"/>
      <c r="G3" s="69"/>
      <c r="H3" s="69"/>
      <c r="I3" s="69" t="s">
        <v>4</v>
      </c>
      <c r="J3" s="69"/>
      <c r="K3" s="69"/>
      <c r="L3" s="21" t="s">
        <v>63</v>
      </c>
      <c r="M3" s="100" t="s">
        <v>5</v>
      </c>
      <c r="N3" s="100"/>
      <c r="O3" s="100"/>
      <c r="P3" s="100"/>
      <c r="Q3" s="100"/>
      <c r="R3" s="100"/>
      <c r="S3" s="101"/>
      <c r="T3" s="20" t="s">
        <v>6</v>
      </c>
      <c r="U3" s="69" t="s">
        <v>7</v>
      </c>
      <c r="V3" s="69"/>
      <c r="W3" s="20" t="s">
        <v>8</v>
      </c>
      <c r="X3" s="20" t="s">
        <v>9</v>
      </c>
      <c r="Y3" s="102" t="s">
        <v>10</v>
      </c>
      <c r="Z3" s="100"/>
      <c r="AA3" s="100"/>
    </row>
    <row r="4" spans="1:27" s="11" customFormat="1" ht="48" customHeight="1" thickBot="1">
      <c r="A4" s="71"/>
      <c r="B4" s="73"/>
      <c r="C4" s="103"/>
      <c r="D4" s="14" t="s">
        <v>58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13" t="s">
        <v>19</v>
      </c>
      <c r="N4" s="18" t="s">
        <v>20</v>
      </c>
      <c r="O4" s="18" t="s">
        <v>54</v>
      </c>
      <c r="P4" s="18" t="s">
        <v>21</v>
      </c>
      <c r="Q4" s="18" t="s">
        <v>22</v>
      </c>
      <c r="R4" s="18" t="s">
        <v>55</v>
      </c>
      <c r="S4" s="18" t="s">
        <v>23</v>
      </c>
      <c r="T4" s="14" t="s">
        <v>24</v>
      </c>
      <c r="U4" s="14" t="s">
        <v>25</v>
      </c>
      <c r="V4" s="14" t="s">
        <v>56</v>
      </c>
      <c r="W4" s="14" t="s">
        <v>26</v>
      </c>
      <c r="X4" s="14" t="s">
        <v>57</v>
      </c>
      <c r="Y4" s="18" t="s">
        <v>27</v>
      </c>
      <c r="Z4" s="18" t="s">
        <v>28</v>
      </c>
      <c r="AA4" s="19" t="s">
        <v>29</v>
      </c>
    </row>
    <row r="5" spans="1:27" s="2" customFormat="1" ht="24" customHeight="1">
      <c r="A5" s="12" t="s">
        <v>65</v>
      </c>
      <c r="B5" s="16">
        <f>SUM(D5:AA5)</f>
        <v>99.99999999999999</v>
      </c>
      <c r="C5" s="16"/>
      <c r="D5" s="16">
        <f aca="true" t="shared" si="0" ref="D5:AA5">D6/$C$6*100</f>
        <v>0.824759105013882</v>
      </c>
      <c r="E5" s="16">
        <f t="shared" si="0"/>
        <v>4.964886493548914</v>
      </c>
      <c r="F5" s="16">
        <f t="shared" si="0"/>
        <v>1.2330556916544178</v>
      </c>
      <c r="G5" s="16">
        <f t="shared" si="0"/>
        <v>0.6614404703576677</v>
      </c>
      <c r="H5" s="16">
        <f t="shared" si="0"/>
        <v>13.530948881267351</v>
      </c>
      <c r="I5" s="16">
        <f t="shared" si="0"/>
        <v>2.074146660133921</v>
      </c>
      <c r="J5" s="16">
        <f t="shared" si="0"/>
        <v>5.49567205618161</v>
      </c>
      <c r="K5" s="16">
        <f t="shared" si="0"/>
        <v>10.65654091131798</v>
      </c>
      <c r="L5" s="16">
        <f t="shared" si="0"/>
        <v>0.6287767434264249</v>
      </c>
      <c r="M5" s="16">
        <f t="shared" si="0"/>
        <v>0.44096031357177856</v>
      </c>
      <c r="N5" s="16">
        <f t="shared" si="0"/>
        <v>0.3103054058468071</v>
      </c>
      <c r="O5" s="16">
        <f t="shared" si="0"/>
        <v>0.19598236158745713</v>
      </c>
      <c r="P5" s="16">
        <f t="shared" si="0"/>
        <v>0.9554140127388535</v>
      </c>
      <c r="Q5" s="16">
        <f t="shared" si="0"/>
        <v>4.050302139474114</v>
      </c>
      <c r="R5" s="16">
        <f t="shared" si="0"/>
        <v>4.728074473297403</v>
      </c>
      <c r="S5" s="16">
        <f t="shared" si="0"/>
        <v>2.368120202515107</v>
      </c>
      <c r="T5" s="16">
        <f t="shared" si="0"/>
        <v>6.785889269965703</v>
      </c>
      <c r="U5" s="16">
        <f t="shared" si="0"/>
        <v>2.4171157929119715</v>
      </c>
      <c r="V5" s="16">
        <f t="shared" si="0"/>
        <v>8.900865588763677</v>
      </c>
      <c r="W5" s="16">
        <f t="shared" si="0"/>
        <v>2.6130981544994283</v>
      </c>
      <c r="X5" s="16">
        <f t="shared" si="0"/>
        <v>7.643312101910828</v>
      </c>
      <c r="Y5" s="16">
        <f t="shared" si="0"/>
        <v>10.321737710272743</v>
      </c>
      <c r="Z5" s="16">
        <f t="shared" si="0"/>
        <v>3.282704556589907</v>
      </c>
      <c r="AA5" s="16">
        <f t="shared" si="0"/>
        <v>4.915890903152049</v>
      </c>
    </row>
    <row r="6" spans="1:27" s="2" customFormat="1" ht="24" customHeight="1">
      <c r="A6" s="12" t="s">
        <v>30</v>
      </c>
      <c r="B6" s="16"/>
      <c r="C6" s="15">
        <f aca="true" t="shared" si="1" ref="C6:AA6">SUM(C7:C25,C27:C28)</f>
        <v>12246</v>
      </c>
      <c r="D6" s="15">
        <f t="shared" si="1"/>
        <v>101</v>
      </c>
      <c r="E6" s="15">
        <f t="shared" si="1"/>
        <v>608</v>
      </c>
      <c r="F6" s="15">
        <f t="shared" si="1"/>
        <v>151</v>
      </c>
      <c r="G6" s="15">
        <f t="shared" si="1"/>
        <v>81</v>
      </c>
      <c r="H6" s="15">
        <f t="shared" si="1"/>
        <v>1657</v>
      </c>
      <c r="I6" s="15">
        <f t="shared" si="1"/>
        <v>254</v>
      </c>
      <c r="J6" s="15">
        <f t="shared" si="1"/>
        <v>673</v>
      </c>
      <c r="K6" s="15">
        <f t="shared" si="1"/>
        <v>1305</v>
      </c>
      <c r="L6" s="15">
        <f t="shared" si="1"/>
        <v>77</v>
      </c>
      <c r="M6" s="15">
        <f t="shared" si="1"/>
        <v>54</v>
      </c>
      <c r="N6" s="15">
        <f t="shared" si="1"/>
        <v>38</v>
      </c>
      <c r="O6" s="15">
        <f t="shared" si="1"/>
        <v>24</v>
      </c>
      <c r="P6" s="15">
        <f t="shared" si="1"/>
        <v>117</v>
      </c>
      <c r="Q6" s="15">
        <f t="shared" si="1"/>
        <v>496</v>
      </c>
      <c r="R6" s="15">
        <f t="shared" si="1"/>
        <v>579</v>
      </c>
      <c r="S6" s="15">
        <f t="shared" si="1"/>
        <v>290</v>
      </c>
      <c r="T6" s="15">
        <f t="shared" si="1"/>
        <v>831</v>
      </c>
      <c r="U6" s="15">
        <f t="shared" si="1"/>
        <v>296</v>
      </c>
      <c r="V6" s="15">
        <f t="shared" si="1"/>
        <v>1090</v>
      </c>
      <c r="W6" s="15">
        <f t="shared" si="1"/>
        <v>320</v>
      </c>
      <c r="X6" s="15">
        <f t="shared" si="1"/>
        <v>936</v>
      </c>
      <c r="Y6" s="15">
        <f t="shared" si="1"/>
        <v>1264</v>
      </c>
      <c r="Z6" s="15">
        <f t="shared" si="1"/>
        <v>402</v>
      </c>
      <c r="AA6" s="15">
        <f t="shared" si="1"/>
        <v>602</v>
      </c>
    </row>
    <row r="7" spans="1:27" s="2" customFormat="1" ht="27" customHeight="1">
      <c r="A7" s="12" t="s">
        <v>31</v>
      </c>
      <c r="B7" s="16">
        <f>C7/$C$6*100</f>
        <v>5.797811530295607</v>
      </c>
      <c r="C7" s="15">
        <f>SUM(D7:AA7)</f>
        <v>710</v>
      </c>
      <c r="D7" s="15">
        <v>3</v>
      </c>
      <c r="E7" s="15">
        <v>1</v>
      </c>
      <c r="F7" s="15">
        <v>1</v>
      </c>
      <c r="G7" s="15">
        <v>0</v>
      </c>
      <c r="H7" s="15">
        <v>14</v>
      </c>
      <c r="I7" s="15">
        <v>17</v>
      </c>
      <c r="J7" s="15">
        <v>80</v>
      </c>
      <c r="K7" s="15">
        <v>36</v>
      </c>
      <c r="L7" s="15">
        <v>1</v>
      </c>
      <c r="M7" s="15">
        <v>0</v>
      </c>
      <c r="N7" s="15">
        <v>0</v>
      </c>
      <c r="O7" s="15">
        <v>0</v>
      </c>
      <c r="P7" s="15">
        <v>5</v>
      </c>
      <c r="Q7" s="15">
        <v>6</v>
      </c>
      <c r="R7" s="15">
        <v>130</v>
      </c>
      <c r="S7" s="15">
        <v>16</v>
      </c>
      <c r="T7" s="15">
        <v>247</v>
      </c>
      <c r="U7" s="15">
        <v>0</v>
      </c>
      <c r="V7" s="15">
        <v>12</v>
      </c>
      <c r="W7" s="15">
        <v>12</v>
      </c>
      <c r="X7" s="15">
        <v>21</v>
      </c>
      <c r="Y7" s="15">
        <v>44</v>
      </c>
      <c r="Z7" s="15">
        <v>46</v>
      </c>
      <c r="AA7" s="15">
        <v>18</v>
      </c>
    </row>
    <row r="8" spans="1:27" s="2" customFormat="1" ht="15.75" customHeight="1">
      <c r="A8" s="12" t="s">
        <v>32</v>
      </c>
      <c r="B8" s="16">
        <f aca="true" t="shared" si="2" ref="B8:B28">C8/$C$6*100</f>
        <v>15.596929609668464</v>
      </c>
      <c r="C8" s="15">
        <f aca="true" t="shared" si="3" ref="C8:C28">SUM(D8:AA8)</f>
        <v>1910</v>
      </c>
      <c r="D8" s="15">
        <v>3</v>
      </c>
      <c r="E8" s="15">
        <v>19</v>
      </c>
      <c r="F8" s="15">
        <v>10</v>
      </c>
      <c r="G8" s="15">
        <v>7</v>
      </c>
      <c r="H8" s="15">
        <v>33</v>
      </c>
      <c r="I8" s="15">
        <v>15</v>
      </c>
      <c r="J8" s="15">
        <v>50</v>
      </c>
      <c r="K8" s="15">
        <v>268</v>
      </c>
      <c r="L8" s="15">
        <v>2</v>
      </c>
      <c r="M8" s="15">
        <v>1</v>
      </c>
      <c r="N8" s="15">
        <v>1</v>
      </c>
      <c r="O8" s="15">
        <v>1</v>
      </c>
      <c r="P8" s="15">
        <v>4</v>
      </c>
      <c r="Q8" s="15">
        <v>9</v>
      </c>
      <c r="R8" s="15">
        <v>68</v>
      </c>
      <c r="S8" s="15">
        <v>19</v>
      </c>
      <c r="T8" s="15">
        <v>348</v>
      </c>
      <c r="U8" s="15">
        <v>4</v>
      </c>
      <c r="V8" s="15">
        <v>69</v>
      </c>
      <c r="W8" s="15">
        <v>19</v>
      </c>
      <c r="X8" s="15">
        <v>317</v>
      </c>
      <c r="Y8" s="15">
        <v>278</v>
      </c>
      <c r="Z8" s="15">
        <v>212</v>
      </c>
      <c r="AA8" s="15">
        <v>153</v>
      </c>
    </row>
    <row r="9" spans="1:27" s="2" customFormat="1" ht="15.75" customHeight="1">
      <c r="A9" s="12" t="s">
        <v>33</v>
      </c>
      <c r="B9" s="16">
        <f t="shared" si="2"/>
        <v>2.9560672872774783</v>
      </c>
      <c r="C9" s="15">
        <f t="shared" si="3"/>
        <v>362</v>
      </c>
      <c r="D9" s="15">
        <v>5</v>
      </c>
      <c r="E9" s="15">
        <v>7</v>
      </c>
      <c r="F9" s="15">
        <v>0</v>
      </c>
      <c r="G9" s="15">
        <v>2</v>
      </c>
      <c r="H9" s="15">
        <v>21</v>
      </c>
      <c r="I9" s="15">
        <v>11</v>
      </c>
      <c r="J9" s="15">
        <v>63</v>
      </c>
      <c r="K9" s="15">
        <v>109</v>
      </c>
      <c r="L9" s="15">
        <v>0</v>
      </c>
      <c r="M9" s="15">
        <v>2</v>
      </c>
      <c r="N9" s="15">
        <v>1</v>
      </c>
      <c r="O9" s="15">
        <v>0</v>
      </c>
      <c r="P9" s="15">
        <v>3</v>
      </c>
      <c r="Q9" s="15">
        <v>16</v>
      </c>
      <c r="R9" s="15">
        <v>8</v>
      </c>
      <c r="S9" s="15">
        <v>14</v>
      </c>
      <c r="T9" s="15">
        <v>17</v>
      </c>
      <c r="U9" s="15">
        <v>0</v>
      </c>
      <c r="V9" s="15">
        <v>20</v>
      </c>
      <c r="W9" s="15">
        <v>4</v>
      </c>
      <c r="X9" s="15">
        <v>10</v>
      </c>
      <c r="Y9" s="15">
        <v>40</v>
      </c>
      <c r="Z9" s="15">
        <v>2</v>
      </c>
      <c r="AA9" s="15">
        <v>7</v>
      </c>
    </row>
    <row r="10" spans="1:27" s="2" customFormat="1" ht="16.5" customHeight="1">
      <c r="A10" s="12" t="s">
        <v>34</v>
      </c>
      <c r="B10" s="16">
        <f t="shared" si="2"/>
        <v>3.7726604605585496</v>
      </c>
      <c r="C10" s="15">
        <f t="shared" si="3"/>
        <v>462</v>
      </c>
      <c r="D10" s="15">
        <v>0</v>
      </c>
      <c r="E10" s="15">
        <v>13</v>
      </c>
      <c r="F10" s="15">
        <v>10</v>
      </c>
      <c r="G10" s="15">
        <v>3</v>
      </c>
      <c r="H10" s="15">
        <v>46</v>
      </c>
      <c r="I10" s="15">
        <v>23</v>
      </c>
      <c r="J10" s="15">
        <v>15</v>
      </c>
      <c r="K10" s="15">
        <v>4</v>
      </c>
      <c r="L10" s="15">
        <v>3</v>
      </c>
      <c r="M10" s="15">
        <v>3</v>
      </c>
      <c r="N10" s="15">
        <v>1</v>
      </c>
      <c r="O10" s="15">
        <v>0</v>
      </c>
      <c r="P10" s="15">
        <v>2</v>
      </c>
      <c r="Q10" s="15">
        <v>21</v>
      </c>
      <c r="R10" s="15">
        <v>29</v>
      </c>
      <c r="S10" s="15">
        <v>17</v>
      </c>
      <c r="T10" s="15">
        <v>15</v>
      </c>
      <c r="U10" s="15">
        <v>0</v>
      </c>
      <c r="V10" s="15">
        <v>123</v>
      </c>
      <c r="W10" s="15">
        <v>41</v>
      </c>
      <c r="X10" s="15">
        <v>20</v>
      </c>
      <c r="Y10" s="15">
        <v>55</v>
      </c>
      <c r="Z10" s="15">
        <v>1</v>
      </c>
      <c r="AA10" s="15">
        <v>17</v>
      </c>
    </row>
    <row r="11" spans="1:27" s="2" customFormat="1" ht="27" customHeight="1">
      <c r="A11" s="12" t="s">
        <v>35</v>
      </c>
      <c r="B11" s="16">
        <f t="shared" si="2"/>
        <v>2.8172464478196964</v>
      </c>
      <c r="C11" s="15">
        <f t="shared" si="3"/>
        <v>345</v>
      </c>
      <c r="D11" s="15">
        <v>4</v>
      </c>
      <c r="E11" s="15">
        <v>6</v>
      </c>
      <c r="F11" s="15">
        <v>0</v>
      </c>
      <c r="G11" s="15">
        <v>0</v>
      </c>
      <c r="H11" s="15">
        <v>10</v>
      </c>
      <c r="I11" s="15">
        <v>10</v>
      </c>
      <c r="J11" s="15">
        <v>21</v>
      </c>
      <c r="K11" s="15">
        <v>6</v>
      </c>
      <c r="L11" s="15">
        <v>1</v>
      </c>
      <c r="M11" s="15">
        <v>1</v>
      </c>
      <c r="N11" s="15">
        <v>0</v>
      </c>
      <c r="O11" s="15">
        <v>0</v>
      </c>
      <c r="P11" s="15">
        <v>3</v>
      </c>
      <c r="Q11" s="15">
        <v>15</v>
      </c>
      <c r="R11" s="15">
        <v>18</v>
      </c>
      <c r="S11" s="15">
        <v>13</v>
      </c>
      <c r="T11" s="15">
        <v>16</v>
      </c>
      <c r="U11" s="15">
        <v>1</v>
      </c>
      <c r="V11" s="15">
        <v>95</v>
      </c>
      <c r="W11" s="15">
        <v>61</v>
      </c>
      <c r="X11" s="15">
        <v>17</v>
      </c>
      <c r="Y11" s="15">
        <v>39</v>
      </c>
      <c r="Z11" s="15">
        <v>2</v>
      </c>
      <c r="AA11" s="15">
        <v>6</v>
      </c>
    </row>
    <row r="12" spans="1:27" s="2" customFormat="1" ht="16.5" customHeight="1">
      <c r="A12" s="12" t="s">
        <v>36</v>
      </c>
      <c r="B12" s="16">
        <f t="shared" si="2"/>
        <v>7.496325330720236</v>
      </c>
      <c r="C12" s="15">
        <f t="shared" si="3"/>
        <v>918</v>
      </c>
      <c r="D12" s="15">
        <v>7</v>
      </c>
      <c r="E12" s="15">
        <v>29</v>
      </c>
      <c r="F12" s="15">
        <v>4</v>
      </c>
      <c r="G12" s="15">
        <v>5</v>
      </c>
      <c r="H12" s="15">
        <v>52</v>
      </c>
      <c r="I12" s="15">
        <v>33</v>
      </c>
      <c r="J12" s="15">
        <v>154</v>
      </c>
      <c r="K12" s="15">
        <v>341</v>
      </c>
      <c r="L12" s="15">
        <v>3</v>
      </c>
      <c r="M12" s="15">
        <v>1</v>
      </c>
      <c r="N12" s="15">
        <v>2</v>
      </c>
      <c r="O12" s="15">
        <v>0</v>
      </c>
      <c r="P12" s="15">
        <v>3</v>
      </c>
      <c r="Q12" s="15">
        <v>37</v>
      </c>
      <c r="R12" s="15">
        <v>36</v>
      </c>
      <c r="S12" s="15">
        <v>23</v>
      </c>
      <c r="T12" s="15">
        <v>18</v>
      </c>
      <c r="U12" s="15">
        <v>2</v>
      </c>
      <c r="V12" s="15">
        <v>65</v>
      </c>
      <c r="W12" s="15">
        <v>8</v>
      </c>
      <c r="X12" s="15">
        <v>23</v>
      </c>
      <c r="Y12" s="15">
        <v>52</v>
      </c>
      <c r="Z12" s="15">
        <v>1</v>
      </c>
      <c r="AA12" s="15">
        <v>19</v>
      </c>
    </row>
    <row r="13" spans="1:27" s="2" customFormat="1" ht="16.5" customHeight="1">
      <c r="A13" s="12" t="s">
        <v>37</v>
      </c>
      <c r="B13" s="16">
        <f t="shared" si="2"/>
        <v>18.16919810550384</v>
      </c>
      <c r="C13" s="15">
        <f t="shared" si="3"/>
        <v>2225</v>
      </c>
      <c r="D13" s="15">
        <v>47</v>
      </c>
      <c r="E13" s="15">
        <v>398</v>
      </c>
      <c r="F13" s="15">
        <v>15</v>
      </c>
      <c r="G13" s="15">
        <v>21</v>
      </c>
      <c r="H13" s="15">
        <v>862</v>
      </c>
      <c r="I13" s="15">
        <v>92</v>
      </c>
      <c r="J13" s="15">
        <v>157</v>
      </c>
      <c r="K13" s="15">
        <v>26</v>
      </c>
      <c r="L13" s="15">
        <v>8</v>
      </c>
      <c r="M13" s="15">
        <v>2</v>
      </c>
      <c r="N13" s="15">
        <v>5</v>
      </c>
      <c r="O13" s="15">
        <v>0</v>
      </c>
      <c r="P13" s="15">
        <v>15</v>
      </c>
      <c r="Q13" s="15">
        <v>58</v>
      </c>
      <c r="R13" s="15">
        <v>61</v>
      </c>
      <c r="S13" s="15">
        <v>75</v>
      </c>
      <c r="T13" s="15">
        <v>35</v>
      </c>
      <c r="U13" s="15">
        <v>2</v>
      </c>
      <c r="V13" s="15">
        <v>116</v>
      </c>
      <c r="W13" s="15">
        <v>22</v>
      </c>
      <c r="X13" s="15">
        <v>33</v>
      </c>
      <c r="Y13" s="15">
        <v>127</v>
      </c>
      <c r="Z13" s="15">
        <v>4</v>
      </c>
      <c r="AA13" s="15">
        <v>44</v>
      </c>
    </row>
    <row r="14" spans="1:27" s="2" customFormat="1" ht="16.5" customHeight="1">
      <c r="A14" s="12" t="s">
        <v>433</v>
      </c>
      <c r="B14" s="16">
        <f t="shared" si="2"/>
        <v>16.658500734933856</v>
      </c>
      <c r="C14" s="15">
        <f t="shared" si="3"/>
        <v>2040</v>
      </c>
      <c r="D14" s="15">
        <v>20</v>
      </c>
      <c r="E14" s="15">
        <v>78</v>
      </c>
      <c r="F14" s="15">
        <v>95</v>
      </c>
      <c r="G14" s="15">
        <v>15</v>
      </c>
      <c r="H14" s="15">
        <v>424</v>
      </c>
      <c r="I14" s="15">
        <v>20</v>
      </c>
      <c r="J14" s="15">
        <v>28</v>
      </c>
      <c r="K14" s="15">
        <v>10</v>
      </c>
      <c r="L14" s="15">
        <v>3</v>
      </c>
      <c r="M14" s="15">
        <v>2</v>
      </c>
      <c r="N14" s="15">
        <v>1</v>
      </c>
      <c r="O14" s="15">
        <v>0</v>
      </c>
      <c r="P14" s="15">
        <v>10</v>
      </c>
      <c r="Q14" s="15">
        <v>236</v>
      </c>
      <c r="R14" s="15">
        <v>141</v>
      </c>
      <c r="S14" s="15">
        <v>47</v>
      </c>
      <c r="T14" s="15">
        <v>43</v>
      </c>
      <c r="U14" s="15">
        <v>27</v>
      </c>
      <c r="V14" s="15">
        <v>397</v>
      </c>
      <c r="W14" s="15">
        <v>33</v>
      </c>
      <c r="X14" s="15">
        <v>98</v>
      </c>
      <c r="Y14" s="15">
        <v>229</v>
      </c>
      <c r="Z14" s="15">
        <v>6</v>
      </c>
      <c r="AA14" s="15">
        <v>77</v>
      </c>
    </row>
    <row r="15" spans="1:27" s="2" customFormat="1" ht="27" customHeight="1">
      <c r="A15" s="12" t="s">
        <v>38</v>
      </c>
      <c r="B15" s="16">
        <f t="shared" si="2"/>
        <v>0.9309162175404213</v>
      </c>
      <c r="C15" s="15">
        <f t="shared" si="3"/>
        <v>114</v>
      </c>
      <c r="D15" s="15">
        <v>1</v>
      </c>
      <c r="E15" s="15">
        <v>2</v>
      </c>
      <c r="F15" s="15">
        <v>0</v>
      </c>
      <c r="G15" s="15">
        <v>1</v>
      </c>
      <c r="H15" s="15">
        <v>1</v>
      </c>
      <c r="I15" s="15">
        <v>3</v>
      </c>
      <c r="J15" s="15">
        <v>8</v>
      </c>
      <c r="K15" s="15">
        <v>4</v>
      </c>
      <c r="L15" s="15">
        <v>0</v>
      </c>
      <c r="M15" s="15">
        <v>1</v>
      </c>
      <c r="N15" s="15">
        <v>2</v>
      </c>
      <c r="O15" s="15">
        <v>0</v>
      </c>
      <c r="P15" s="15">
        <v>1</v>
      </c>
      <c r="Q15" s="15">
        <v>2</v>
      </c>
      <c r="R15" s="15">
        <v>5</v>
      </c>
      <c r="S15" s="15">
        <v>0</v>
      </c>
      <c r="T15" s="15">
        <v>35</v>
      </c>
      <c r="U15" s="15">
        <v>0</v>
      </c>
      <c r="V15" s="15">
        <v>12</v>
      </c>
      <c r="W15" s="15">
        <v>1</v>
      </c>
      <c r="X15" s="15">
        <v>11</v>
      </c>
      <c r="Y15" s="15">
        <v>9</v>
      </c>
      <c r="Z15" s="15">
        <v>11</v>
      </c>
      <c r="AA15" s="15">
        <v>4</v>
      </c>
    </row>
    <row r="16" spans="1:27" s="2" customFormat="1" ht="16.5" customHeight="1">
      <c r="A16" s="12" t="s">
        <v>39</v>
      </c>
      <c r="B16" s="16">
        <f t="shared" si="2"/>
        <v>0.016331863465621425</v>
      </c>
      <c r="C16" s="15">
        <f t="shared" si="3"/>
        <v>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1</v>
      </c>
      <c r="AA16" s="15">
        <v>0</v>
      </c>
    </row>
    <row r="17" spans="1:27" s="2" customFormat="1" ht="16.5" customHeight="1">
      <c r="A17" s="12" t="s">
        <v>40</v>
      </c>
      <c r="B17" s="16">
        <f t="shared" si="2"/>
        <v>3.903315368283521</v>
      </c>
      <c r="C17" s="15">
        <f t="shared" si="3"/>
        <v>478</v>
      </c>
      <c r="D17" s="15">
        <v>2</v>
      </c>
      <c r="E17" s="15">
        <v>4</v>
      </c>
      <c r="F17" s="15">
        <v>1</v>
      </c>
      <c r="G17" s="15">
        <v>4</v>
      </c>
      <c r="H17" s="15">
        <v>18</v>
      </c>
      <c r="I17" s="15">
        <v>1</v>
      </c>
      <c r="J17" s="15">
        <v>5</v>
      </c>
      <c r="K17" s="15">
        <v>6</v>
      </c>
      <c r="L17" s="15">
        <v>41</v>
      </c>
      <c r="M17" s="15">
        <v>5</v>
      </c>
      <c r="N17" s="15">
        <v>14</v>
      </c>
      <c r="O17" s="15">
        <v>20</v>
      </c>
      <c r="P17" s="15">
        <v>11</v>
      </c>
      <c r="Q17" s="15">
        <v>3</v>
      </c>
      <c r="R17" s="15">
        <v>3</v>
      </c>
      <c r="S17" s="15">
        <v>12</v>
      </c>
      <c r="T17" s="15">
        <v>3</v>
      </c>
      <c r="U17" s="15">
        <v>30</v>
      </c>
      <c r="V17" s="15">
        <v>28</v>
      </c>
      <c r="W17" s="15">
        <v>0</v>
      </c>
      <c r="X17" s="15">
        <v>195</v>
      </c>
      <c r="Y17" s="15">
        <v>56</v>
      </c>
      <c r="Z17" s="15">
        <v>1</v>
      </c>
      <c r="AA17" s="15">
        <v>15</v>
      </c>
    </row>
    <row r="18" spans="1:27" s="2" customFormat="1" ht="16.5" customHeight="1">
      <c r="A18" s="12" t="s">
        <v>41</v>
      </c>
      <c r="B18" s="16">
        <f t="shared" si="2"/>
        <v>1.918993957210518</v>
      </c>
      <c r="C18" s="15">
        <f t="shared" si="3"/>
        <v>235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2</v>
      </c>
      <c r="M18" s="15">
        <v>31</v>
      </c>
      <c r="N18" s="15">
        <v>2</v>
      </c>
      <c r="O18" s="15">
        <v>0</v>
      </c>
      <c r="P18" s="15">
        <v>0</v>
      </c>
      <c r="Q18" s="15">
        <v>1</v>
      </c>
      <c r="R18" s="15">
        <v>2</v>
      </c>
      <c r="S18" s="15">
        <v>1</v>
      </c>
      <c r="T18" s="15">
        <v>8</v>
      </c>
      <c r="U18" s="15">
        <v>159</v>
      </c>
      <c r="V18" s="15">
        <v>2</v>
      </c>
      <c r="W18" s="15">
        <v>1</v>
      </c>
      <c r="X18" s="15">
        <v>15</v>
      </c>
      <c r="Y18" s="15">
        <v>8</v>
      </c>
      <c r="Z18" s="15">
        <v>0</v>
      </c>
      <c r="AA18" s="15">
        <v>2</v>
      </c>
    </row>
    <row r="19" spans="1:27" s="2" customFormat="1" ht="27" customHeight="1">
      <c r="A19" s="12" t="s">
        <v>42</v>
      </c>
      <c r="B19" s="16">
        <f t="shared" si="2"/>
        <v>0.5634492895639392</v>
      </c>
      <c r="C19" s="15">
        <f t="shared" si="3"/>
        <v>69</v>
      </c>
      <c r="D19" s="15">
        <v>0</v>
      </c>
      <c r="E19" s="15">
        <v>0</v>
      </c>
      <c r="F19" s="15">
        <v>0</v>
      </c>
      <c r="G19" s="15">
        <v>0</v>
      </c>
      <c r="H19" s="15">
        <v>5</v>
      </c>
      <c r="I19" s="15">
        <v>2</v>
      </c>
      <c r="J19" s="15">
        <v>0</v>
      </c>
      <c r="K19" s="15">
        <v>0</v>
      </c>
      <c r="L19" s="15">
        <v>2</v>
      </c>
      <c r="M19" s="15">
        <v>0</v>
      </c>
      <c r="N19" s="15">
        <v>1</v>
      </c>
      <c r="O19" s="15">
        <v>2</v>
      </c>
      <c r="P19" s="15">
        <v>44</v>
      </c>
      <c r="Q19" s="15">
        <v>1</v>
      </c>
      <c r="R19" s="15">
        <v>1</v>
      </c>
      <c r="S19" s="15">
        <v>3</v>
      </c>
      <c r="T19" s="15">
        <v>0</v>
      </c>
      <c r="U19" s="15">
        <v>0</v>
      </c>
      <c r="V19" s="15">
        <v>3</v>
      </c>
      <c r="W19" s="15">
        <v>0</v>
      </c>
      <c r="X19" s="15">
        <v>1</v>
      </c>
      <c r="Y19" s="15">
        <v>2</v>
      </c>
      <c r="Z19" s="15">
        <v>1</v>
      </c>
      <c r="AA19" s="15">
        <v>1</v>
      </c>
    </row>
    <row r="20" spans="1:27" s="2" customFormat="1" ht="16.5" customHeight="1">
      <c r="A20" s="12" t="s">
        <v>43</v>
      </c>
      <c r="B20" s="16">
        <f t="shared" si="2"/>
        <v>0.17148456638902498</v>
      </c>
      <c r="C20" s="15">
        <f t="shared" si="3"/>
        <v>21</v>
      </c>
      <c r="D20" s="15">
        <v>0</v>
      </c>
      <c r="E20" s="15">
        <v>3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1</v>
      </c>
      <c r="L20" s="15">
        <v>3</v>
      </c>
      <c r="M20" s="15">
        <v>0</v>
      </c>
      <c r="N20" s="15">
        <v>0</v>
      </c>
      <c r="O20" s="15">
        <v>0</v>
      </c>
      <c r="P20" s="15">
        <v>1</v>
      </c>
      <c r="Q20" s="15">
        <v>0</v>
      </c>
      <c r="R20" s="15">
        <v>1</v>
      </c>
      <c r="S20" s="15">
        <v>0</v>
      </c>
      <c r="T20" s="15">
        <v>0</v>
      </c>
      <c r="U20" s="15">
        <v>9</v>
      </c>
      <c r="V20" s="15">
        <v>0</v>
      </c>
      <c r="W20" s="15">
        <v>0</v>
      </c>
      <c r="X20" s="15">
        <v>1</v>
      </c>
      <c r="Y20" s="15">
        <v>1</v>
      </c>
      <c r="Z20" s="15">
        <v>0</v>
      </c>
      <c r="AA20" s="15">
        <v>0</v>
      </c>
    </row>
    <row r="21" spans="1:27" s="2" customFormat="1" ht="16.5" customHeight="1">
      <c r="A21" s="12" t="s">
        <v>44</v>
      </c>
      <c r="B21" s="16">
        <f t="shared" si="2"/>
        <v>0.29397354238118567</v>
      </c>
      <c r="C21" s="15">
        <f t="shared" si="3"/>
        <v>36</v>
      </c>
      <c r="D21" s="15">
        <v>0</v>
      </c>
      <c r="E21" s="15">
        <v>1</v>
      </c>
      <c r="F21" s="15">
        <v>5</v>
      </c>
      <c r="G21" s="15">
        <v>0</v>
      </c>
      <c r="H21" s="15">
        <v>5</v>
      </c>
      <c r="I21" s="15">
        <v>0</v>
      </c>
      <c r="J21" s="15">
        <v>2</v>
      </c>
      <c r="K21" s="15">
        <v>0</v>
      </c>
      <c r="L21" s="15">
        <v>2</v>
      </c>
      <c r="M21" s="15">
        <v>1</v>
      </c>
      <c r="N21" s="15">
        <v>2</v>
      </c>
      <c r="O21" s="15">
        <v>1</v>
      </c>
      <c r="P21" s="15">
        <v>0</v>
      </c>
      <c r="Q21" s="15">
        <v>3</v>
      </c>
      <c r="R21" s="15">
        <v>1</v>
      </c>
      <c r="S21" s="15">
        <v>1</v>
      </c>
      <c r="T21" s="15">
        <v>1</v>
      </c>
      <c r="U21" s="15">
        <v>5</v>
      </c>
      <c r="V21" s="15">
        <v>1</v>
      </c>
      <c r="W21" s="15">
        <v>0</v>
      </c>
      <c r="X21" s="15">
        <v>1</v>
      </c>
      <c r="Y21" s="15">
        <v>2</v>
      </c>
      <c r="Z21" s="15">
        <v>1</v>
      </c>
      <c r="AA21" s="15">
        <v>1</v>
      </c>
    </row>
    <row r="22" spans="1:27" s="2" customFormat="1" ht="16.5" customHeight="1">
      <c r="A22" s="12" t="s">
        <v>45</v>
      </c>
      <c r="B22" s="16">
        <f t="shared" si="2"/>
        <v>0.2613098154499428</v>
      </c>
      <c r="C22" s="15">
        <f t="shared" si="3"/>
        <v>32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27</v>
      </c>
      <c r="V22" s="15">
        <v>1</v>
      </c>
      <c r="W22" s="15">
        <v>0</v>
      </c>
      <c r="X22" s="15">
        <v>0</v>
      </c>
      <c r="Y22" s="15">
        <v>1</v>
      </c>
      <c r="Z22" s="15">
        <v>0</v>
      </c>
      <c r="AA22" s="15">
        <v>0</v>
      </c>
    </row>
    <row r="23" spans="1:27" s="2" customFormat="1" ht="27" customHeight="1">
      <c r="A23" s="12" t="s">
        <v>46</v>
      </c>
      <c r="B23" s="16">
        <f t="shared" si="2"/>
        <v>6.5899069083782456</v>
      </c>
      <c r="C23" s="15">
        <f t="shared" si="3"/>
        <v>807</v>
      </c>
      <c r="D23" s="15">
        <v>8</v>
      </c>
      <c r="E23" s="15">
        <v>28</v>
      </c>
      <c r="F23" s="15">
        <v>4</v>
      </c>
      <c r="G23" s="15">
        <v>4</v>
      </c>
      <c r="H23" s="15">
        <v>100</v>
      </c>
      <c r="I23" s="15">
        <v>19</v>
      </c>
      <c r="J23" s="15">
        <v>39</v>
      </c>
      <c r="K23" s="15">
        <v>28</v>
      </c>
      <c r="L23" s="15">
        <v>2</v>
      </c>
      <c r="M23" s="15">
        <v>3</v>
      </c>
      <c r="N23" s="15">
        <v>1</v>
      </c>
      <c r="O23" s="15">
        <v>0</v>
      </c>
      <c r="P23" s="15">
        <v>8</v>
      </c>
      <c r="Q23" s="15">
        <v>66</v>
      </c>
      <c r="R23" s="15">
        <v>42</v>
      </c>
      <c r="S23" s="15">
        <v>21</v>
      </c>
      <c r="T23" s="15">
        <v>19</v>
      </c>
      <c r="U23" s="15">
        <v>14</v>
      </c>
      <c r="V23" s="15">
        <v>66</v>
      </c>
      <c r="W23" s="15">
        <v>83</v>
      </c>
      <c r="X23" s="15">
        <v>52</v>
      </c>
      <c r="Y23" s="15">
        <v>94</v>
      </c>
      <c r="Z23" s="15">
        <v>55</v>
      </c>
      <c r="AA23" s="15">
        <v>51</v>
      </c>
    </row>
    <row r="24" spans="1:27" s="2" customFormat="1" ht="16.5" customHeight="1">
      <c r="A24" s="12" t="s">
        <v>47</v>
      </c>
      <c r="B24" s="16">
        <f t="shared" si="2"/>
        <v>6.524579454515761</v>
      </c>
      <c r="C24" s="15">
        <f t="shared" si="3"/>
        <v>799</v>
      </c>
      <c r="D24" s="15">
        <v>1</v>
      </c>
      <c r="E24" s="15">
        <v>18</v>
      </c>
      <c r="F24" s="15">
        <v>6</v>
      </c>
      <c r="G24" s="15">
        <v>17</v>
      </c>
      <c r="H24" s="15">
        <v>60</v>
      </c>
      <c r="I24" s="15">
        <v>7</v>
      </c>
      <c r="J24" s="15">
        <v>20</v>
      </c>
      <c r="K24" s="15">
        <v>21</v>
      </c>
      <c r="L24" s="15">
        <v>3</v>
      </c>
      <c r="M24" s="15">
        <v>1</v>
      </c>
      <c r="N24" s="15">
        <v>4</v>
      </c>
      <c r="O24" s="15">
        <v>0</v>
      </c>
      <c r="P24" s="15">
        <v>6</v>
      </c>
      <c r="Q24" s="15">
        <v>20</v>
      </c>
      <c r="R24" s="15">
        <v>31</v>
      </c>
      <c r="S24" s="15">
        <v>27</v>
      </c>
      <c r="T24" s="15">
        <v>23</v>
      </c>
      <c r="U24" s="15">
        <v>14</v>
      </c>
      <c r="V24" s="15">
        <v>75</v>
      </c>
      <c r="W24" s="15">
        <v>33</v>
      </c>
      <c r="X24" s="15">
        <v>79</v>
      </c>
      <c r="Y24" s="15">
        <v>194</v>
      </c>
      <c r="Z24" s="15">
        <v>39</v>
      </c>
      <c r="AA24" s="15">
        <v>100</v>
      </c>
    </row>
    <row r="25" spans="1:27" s="2" customFormat="1" ht="16.5" customHeight="1">
      <c r="A25" s="12" t="s">
        <v>48</v>
      </c>
      <c r="B25" s="16">
        <f t="shared" si="2"/>
        <v>1.4208721215090643</v>
      </c>
      <c r="C25" s="15">
        <f t="shared" si="3"/>
        <v>174</v>
      </c>
      <c r="D25" s="15">
        <v>0</v>
      </c>
      <c r="E25" s="15">
        <v>0</v>
      </c>
      <c r="F25" s="15">
        <v>0</v>
      </c>
      <c r="G25" s="15">
        <v>0</v>
      </c>
      <c r="H25" s="15">
        <v>3</v>
      </c>
      <c r="I25" s="15">
        <v>0</v>
      </c>
      <c r="J25" s="15">
        <v>2</v>
      </c>
      <c r="K25" s="15">
        <v>12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2</v>
      </c>
      <c r="R25" s="15">
        <v>2</v>
      </c>
      <c r="S25" s="15">
        <v>1</v>
      </c>
      <c r="T25" s="15">
        <v>2</v>
      </c>
      <c r="U25" s="15">
        <v>1</v>
      </c>
      <c r="V25" s="15">
        <v>5</v>
      </c>
      <c r="W25" s="15">
        <v>2</v>
      </c>
      <c r="X25" s="15">
        <v>22</v>
      </c>
      <c r="Y25" s="15">
        <v>24</v>
      </c>
      <c r="Z25" s="15">
        <v>16</v>
      </c>
      <c r="AA25" s="15">
        <v>79</v>
      </c>
    </row>
    <row r="26" spans="1:27" s="2" customFormat="1" ht="27" customHeight="1">
      <c r="A26" s="12" t="s">
        <v>49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50</v>
      </c>
      <c r="B27" s="16">
        <f t="shared" si="2"/>
        <v>3.225543034460232</v>
      </c>
      <c r="C27" s="15">
        <f t="shared" si="3"/>
        <v>395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1</v>
      </c>
      <c r="J27" s="15">
        <v>26</v>
      </c>
      <c r="K27" s="15">
        <v>343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0</v>
      </c>
      <c r="W27" s="15">
        <v>0</v>
      </c>
      <c r="X27" s="15">
        <v>13</v>
      </c>
      <c r="Y27" s="15">
        <v>6</v>
      </c>
      <c r="Z27" s="15">
        <v>1</v>
      </c>
      <c r="AA27" s="15">
        <v>3</v>
      </c>
    </row>
    <row r="28" spans="1:27" s="2" customFormat="1" ht="15.75" customHeight="1" thickBot="1">
      <c r="A28" s="12" t="s">
        <v>51</v>
      </c>
      <c r="B28" s="16">
        <f t="shared" si="2"/>
        <v>0.9145843540747999</v>
      </c>
      <c r="C28" s="15">
        <f t="shared" si="3"/>
        <v>112</v>
      </c>
      <c r="D28" s="15">
        <v>0</v>
      </c>
      <c r="E28" s="15">
        <v>1</v>
      </c>
      <c r="F28" s="15">
        <v>0</v>
      </c>
      <c r="G28" s="15">
        <v>1</v>
      </c>
      <c r="H28" s="15">
        <v>0</v>
      </c>
      <c r="I28" s="15">
        <v>0</v>
      </c>
      <c r="J28" s="15">
        <v>2</v>
      </c>
      <c r="K28" s="15">
        <v>90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1</v>
      </c>
      <c r="V28" s="15">
        <v>0</v>
      </c>
      <c r="W28" s="15">
        <v>0</v>
      </c>
      <c r="X28" s="15">
        <v>7</v>
      </c>
      <c r="Y28" s="15">
        <v>3</v>
      </c>
      <c r="Z28" s="15">
        <v>2</v>
      </c>
      <c r="AA28" s="15">
        <v>5</v>
      </c>
    </row>
    <row r="29" spans="1:27" s="2" customFormat="1" ht="30.75" customHeight="1">
      <c r="A29" s="106" t="s">
        <v>52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97" t="s">
        <v>444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7" t="s">
        <v>445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</sheetData>
  <mergeCells count="16">
    <mergeCell ref="A1:L1"/>
    <mergeCell ref="M1:X1"/>
    <mergeCell ref="Y1:AA1"/>
    <mergeCell ref="A29:L29"/>
    <mergeCell ref="M2:Y2"/>
    <mergeCell ref="D3:H3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A1" sqref="A1:L1"/>
    </sheetView>
  </sheetViews>
  <sheetFormatPr defaultColWidth="9.00390625" defaultRowHeight="16.5"/>
  <cols>
    <col min="1" max="1" width="18.00390625" style="24" customWidth="1"/>
    <col min="2" max="2" width="6.375" style="24" customWidth="1"/>
    <col min="3" max="3" width="6.125" style="24" customWidth="1"/>
    <col min="4" max="4" width="5.75390625" style="24" customWidth="1"/>
    <col min="5" max="5" width="5.625" style="24" customWidth="1"/>
    <col min="6" max="12" width="5.125" style="24" customWidth="1"/>
    <col min="13" max="13" width="5.375" style="24" customWidth="1"/>
    <col min="14" max="14" width="4.875" style="24" customWidth="1"/>
    <col min="15" max="15" width="5.125" style="24" customWidth="1"/>
    <col min="16" max="16" width="4.875" style="24" customWidth="1"/>
    <col min="17" max="18" width="5.125" style="24" customWidth="1"/>
    <col min="19" max="27" width="5.375" style="24" customWidth="1"/>
    <col min="28" max="16384" width="9.00390625" style="24" customWidth="1"/>
  </cols>
  <sheetData>
    <row r="1" spans="1:27" s="1" customFormat="1" ht="45" customHeight="1">
      <c r="A1" s="104" t="s">
        <v>171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143</v>
      </c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s="10" customFormat="1" ht="13.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7" t="s">
        <v>454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22" t="s">
        <v>62</v>
      </c>
    </row>
    <row r="3" spans="1:27" s="11" customFormat="1" ht="19.5" customHeight="1">
      <c r="A3" s="70" t="s">
        <v>84</v>
      </c>
      <c r="B3" s="72" t="s">
        <v>85</v>
      </c>
      <c r="C3" s="69" t="s">
        <v>86</v>
      </c>
      <c r="D3" s="69" t="s">
        <v>87</v>
      </c>
      <c r="E3" s="69"/>
      <c r="F3" s="69"/>
      <c r="G3" s="69"/>
      <c r="H3" s="69"/>
      <c r="I3" s="69" t="s">
        <v>88</v>
      </c>
      <c r="J3" s="69"/>
      <c r="K3" s="69"/>
      <c r="L3" s="21" t="s">
        <v>63</v>
      </c>
      <c r="M3" s="100" t="s">
        <v>89</v>
      </c>
      <c r="N3" s="100"/>
      <c r="O3" s="100"/>
      <c r="P3" s="100"/>
      <c r="Q3" s="100"/>
      <c r="R3" s="100"/>
      <c r="S3" s="101"/>
      <c r="T3" s="20" t="s">
        <v>90</v>
      </c>
      <c r="U3" s="69" t="s">
        <v>91</v>
      </c>
      <c r="V3" s="69"/>
      <c r="W3" s="20" t="s">
        <v>92</v>
      </c>
      <c r="X3" s="20" t="s">
        <v>93</v>
      </c>
      <c r="Y3" s="102" t="s">
        <v>94</v>
      </c>
      <c r="Z3" s="100"/>
      <c r="AA3" s="100"/>
    </row>
    <row r="4" spans="1:27" s="11" customFormat="1" ht="48" customHeight="1" thickBot="1">
      <c r="A4" s="71"/>
      <c r="B4" s="73"/>
      <c r="C4" s="103"/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3" t="s">
        <v>103</v>
      </c>
      <c r="M4" s="13" t="s">
        <v>104</v>
      </c>
      <c r="N4" s="18" t="s">
        <v>105</v>
      </c>
      <c r="O4" s="18" t="s">
        <v>106</v>
      </c>
      <c r="P4" s="18" t="s">
        <v>107</v>
      </c>
      <c r="Q4" s="18" t="s">
        <v>108</v>
      </c>
      <c r="R4" s="18" t="s">
        <v>109</v>
      </c>
      <c r="S4" s="18" t="s">
        <v>110</v>
      </c>
      <c r="T4" s="14" t="s">
        <v>111</v>
      </c>
      <c r="U4" s="14" t="s">
        <v>112</v>
      </c>
      <c r="V4" s="14" t="s">
        <v>113</v>
      </c>
      <c r="W4" s="14" t="s">
        <v>114</v>
      </c>
      <c r="X4" s="14" t="s">
        <v>115</v>
      </c>
      <c r="Y4" s="18" t="s">
        <v>116</v>
      </c>
      <c r="Z4" s="18" t="s">
        <v>117</v>
      </c>
      <c r="AA4" s="19" t="s">
        <v>118</v>
      </c>
    </row>
    <row r="5" spans="1:27" s="2" customFormat="1" ht="24" customHeight="1">
      <c r="A5" s="12" t="s">
        <v>65</v>
      </c>
      <c r="B5" s="16">
        <f>SUM(D5:AA5)</f>
        <v>99.99999999999999</v>
      </c>
      <c r="C5" s="16"/>
      <c r="D5" s="16">
        <f aca="true" t="shared" si="0" ref="D5:AA5">D6/$C$6*100</f>
        <v>1.2914872934314678</v>
      </c>
      <c r="E5" s="16">
        <f t="shared" si="0"/>
        <v>7.679488959866686</v>
      </c>
      <c r="F5" s="16">
        <f t="shared" si="0"/>
        <v>1.694209137619775</v>
      </c>
      <c r="G5" s="16">
        <f t="shared" si="0"/>
        <v>0.8193306485210387</v>
      </c>
      <c r="H5" s="16">
        <f t="shared" si="0"/>
        <v>21.608109984724344</v>
      </c>
      <c r="I5" s="16">
        <f t="shared" si="0"/>
        <v>2.5413137064296625</v>
      </c>
      <c r="J5" s="16">
        <f t="shared" si="0"/>
        <v>5.3187057353145395</v>
      </c>
      <c r="K5" s="16">
        <f t="shared" si="0"/>
        <v>4.568809887515623</v>
      </c>
      <c r="L5" s="16">
        <f t="shared" si="0"/>
        <v>0.6665740869323705</v>
      </c>
      <c r="M5" s="16">
        <f t="shared" si="0"/>
        <v>0.6388001666435218</v>
      </c>
      <c r="N5" s="16">
        <f t="shared" si="0"/>
        <v>0.4027218441883072</v>
      </c>
      <c r="O5" s="16">
        <f t="shared" si="0"/>
        <v>0.2638522427440633</v>
      </c>
      <c r="P5" s="16">
        <f t="shared" si="0"/>
        <v>0.9443132898208582</v>
      </c>
      <c r="Q5" s="16">
        <f t="shared" si="0"/>
        <v>4.791001249826413</v>
      </c>
      <c r="R5" s="16">
        <f t="shared" si="0"/>
        <v>4.749340369393139</v>
      </c>
      <c r="S5" s="16">
        <f t="shared" si="0"/>
        <v>2.8607137897514234</v>
      </c>
      <c r="T5" s="16">
        <f t="shared" si="0"/>
        <v>5.540897097625329</v>
      </c>
      <c r="U5" s="16">
        <f t="shared" si="0"/>
        <v>2.832939869462575</v>
      </c>
      <c r="V5" s="16">
        <f t="shared" si="0"/>
        <v>10.554089709762533</v>
      </c>
      <c r="W5" s="16">
        <f t="shared" si="0"/>
        <v>2.0552701013748087</v>
      </c>
      <c r="X5" s="16">
        <f t="shared" si="0"/>
        <v>5.790862380224969</v>
      </c>
      <c r="Y5" s="16">
        <f t="shared" si="0"/>
        <v>7.262880155533953</v>
      </c>
      <c r="Z5" s="16">
        <f t="shared" si="0"/>
        <v>1.8053048187751701</v>
      </c>
      <c r="AA5" s="16">
        <f t="shared" si="0"/>
        <v>3.3189834745174283</v>
      </c>
    </row>
    <row r="6" spans="1:27" s="2" customFormat="1" ht="24" customHeight="1">
      <c r="A6" s="12" t="s">
        <v>119</v>
      </c>
      <c r="B6" s="16"/>
      <c r="C6" s="15">
        <f>SUM(C7:C25,C27:C28)</f>
        <v>7201</v>
      </c>
      <c r="D6" s="15">
        <f>SUM(D7:D25,D27:D28)</f>
        <v>93</v>
      </c>
      <c r="E6" s="15">
        <f aca="true" t="shared" si="1" ref="E6:Y6">SUM(E7:E25,E27:E28)</f>
        <v>553</v>
      </c>
      <c r="F6" s="15">
        <f t="shared" si="1"/>
        <v>122</v>
      </c>
      <c r="G6" s="15">
        <f t="shared" si="1"/>
        <v>59</v>
      </c>
      <c r="H6" s="15">
        <f t="shared" si="1"/>
        <v>1556</v>
      </c>
      <c r="I6" s="15">
        <f t="shared" si="1"/>
        <v>183</v>
      </c>
      <c r="J6" s="15">
        <f t="shared" si="1"/>
        <v>383</v>
      </c>
      <c r="K6" s="15">
        <f t="shared" si="1"/>
        <v>329</v>
      </c>
      <c r="L6" s="15">
        <f t="shared" si="1"/>
        <v>48</v>
      </c>
      <c r="M6" s="15">
        <f t="shared" si="1"/>
        <v>46</v>
      </c>
      <c r="N6" s="15">
        <f t="shared" si="1"/>
        <v>29</v>
      </c>
      <c r="O6" s="15">
        <f t="shared" si="1"/>
        <v>19</v>
      </c>
      <c r="P6" s="15">
        <f t="shared" si="1"/>
        <v>68</v>
      </c>
      <c r="Q6" s="15">
        <f t="shared" si="1"/>
        <v>345</v>
      </c>
      <c r="R6" s="15">
        <f t="shared" si="1"/>
        <v>342</v>
      </c>
      <c r="S6" s="15">
        <f t="shared" si="1"/>
        <v>206</v>
      </c>
      <c r="T6" s="15">
        <f t="shared" si="1"/>
        <v>399</v>
      </c>
      <c r="U6" s="15">
        <f t="shared" si="1"/>
        <v>204</v>
      </c>
      <c r="V6" s="15">
        <f t="shared" si="1"/>
        <v>760</v>
      </c>
      <c r="W6" s="15">
        <f t="shared" si="1"/>
        <v>148</v>
      </c>
      <c r="X6" s="15">
        <f t="shared" si="1"/>
        <v>417</v>
      </c>
      <c r="Y6" s="15">
        <f t="shared" si="1"/>
        <v>523</v>
      </c>
      <c r="Z6" s="15">
        <f>SUM(Z7:Z25,Z27:Z28)</f>
        <v>130</v>
      </c>
      <c r="AA6" s="15">
        <f>SUM(AA7:AA25,AA27:AA28)</f>
        <v>239</v>
      </c>
    </row>
    <row r="7" spans="1:27" s="2" customFormat="1" ht="27" customHeight="1">
      <c r="A7" s="12" t="s">
        <v>120</v>
      </c>
      <c r="B7" s="16">
        <f>C7/$C$6*100</f>
        <v>4.402166365782531</v>
      </c>
      <c r="C7" s="15">
        <f>SUM(D7:AA7)</f>
        <v>317</v>
      </c>
      <c r="D7" s="15">
        <v>3</v>
      </c>
      <c r="E7" s="15">
        <v>1</v>
      </c>
      <c r="F7" s="15">
        <v>1</v>
      </c>
      <c r="G7" s="15">
        <v>0</v>
      </c>
      <c r="H7" s="15">
        <v>12</v>
      </c>
      <c r="I7" s="15">
        <v>9</v>
      </c>
      <c r="J7" s="15">
        <v>33</v>
      </c>
      <c r="K7" s="15">
        <v>11</v>
      </c>
      <c r="L7" s="15">
        <v>1</v>
      </c>
      <c r="M7" s="15">
        <v>0</v>
      </c>
      <c r="N7" s="15">
        <v>0</v>
      </c>
      <c r="O7" s="15">
        <v>0</v>
      </c>
      <c r="P7" s="15">
        <v>2</v>
      </c>
      <c r="Q7" s="15">
        <v>4</v>
      </c>
      <c r="R7" s="15">
        <v>56</v>
      </c>
      <c r="S7" s="15">
        <v>14</v>
      </c>
      <c r="T7" s="15">
        <v>102</v>
      </c>
      <c r="U7" s="15">
        <v>0</v>
      </c>
      <c r="V7" s="15">
        <v>8</v>
      </c>
      <c r="W7" s="15">
        <v>7</v>
      </c>
      <c r="X7" s="15">
        <v>15</v>
      </c>
      <c r="Y7" s="15">
        <v>19</v>
      </c>
      <c r="Z7" s="15">
        <v>9</v>
      </c>
      <c r="AA7" s="15">
        <v>10</v>
      </c>
    </row>
    <row r="8" spans="1:27" s="2" customFormat="1" ht="15.75" customHeight="1">
      <c r="A8" s="12" t="s">
        <v>121</v>
      </c>
      <c r="B8" s="16">
        <f aca="true" t="shared" si="2" ref="B8:B28">C8/$C$6*100</f>
        <v>10.345785307596167</v>
      </c>
      <c r="C8" s="15">
        <f aca="true" t="shared" si="3" ref="C8:C28">SUM(D8:AA8)</f>
        <v>745</v>
      </c>
      <c r="D8" s="15">
        <v>3</v>
      </c>
      <c r="E8" s="15">
        <v>13</v>
      </c>
      <c r="F8" s="15">
        <v>7</v>
      </c>
      <c r="G8" s="15">
        <v>2</v>
      </c>
      <c r="H8" s="15">
        <v>30</v>
      </c>
      <c r="I8" s="15">
        <v>9</v>
      </c>
      <c r="J8" s="15">
        <v>13</v>
      </c>
      <c r="K8" s="15">
        <v>77</v>
      </c>
      <c r="L8" s="15">
        <v>0</v>
      </c>
      <c r="M8" s="15">
        <v>0</v>
      </c>
      <c r="N8" s="15">
        <v>0</v>
      </c>
      <c r="O8" s="15">
        <v>1</v>
      </c>
      <c r="P8" s="15">
        <v>0</v>
      </c>
      <c r="Q8" s="15">
        <v>6</v>
      </c>
      <c r="R8" s="15">
        <v>35</v>
      </c>
      <c r="S8" s="15">
        <v>12</v>
      </c>
      <c r="T8" s="15">
        <v>170</v>
      </c>
      <c r="U8" s="15">
        <v>1</v>
      </c>
      <c r="V8" s="15">
        <v>33</v>
      </c>
      <c r="W8" s="15">
        <v>7</v>
      </c>
      <c r="X8" s="15">
        <v>122</v>
      </c>
      <c r="Y8" s="15">
        <v>90</v>
      </c>
      <c r="Z8" s="15">
        <v>63</v>
      </c>
      <c r="AA8" s="15">
        <v>51</v>
      </c>
    </row>
    <row r="9" spans="1:27" s="2" customFormat="1" ht="15.75" customHeight="1">
      <c r="A9" s="12" t="s">
        <v>122</v>
      </c>
      <c r="B9" s="16">
        <f t="shared" si="2"/>
        <v>2.444104985418692</v>
      </c>
      <c r="C9" s="15">
        <f t="shared" si="3"/>
        <v>176</v>
      </c>
      <c r="D9" s="15">
        <v>5</v>
      </c>
      <c r="E9" s="15">
        <v>4</v>
      </c>
      <c r="F9" s="15">
        <v>0</v>
      </c>
      <c r="G9" s="15">
        <v>1</v>
      </c>
      <c r="H9" s="15">
        <v>19</v>
      </c>
      <c r="I9" s="15">
        <v>9</v>
      </c>
      <c r="J9" s="15">
        <v>25</v>
      </c>
      <c r="K9" s="15">
        <v>31</v>
      </c>
      <c r="L9" s="15">
        <v>0</v>
      </c>
      <c r="M9" s="15">
        <v>2</v>
      </c>
      <c r="N9" s="15">
        <v>0</v>
      </c>
      <c r="O9" s="15">
        <v>0</v>
      </c>
      <c r="P9" s="15">
        <v>3</v>
      </c>
      <c r="Q9" s="15">
        <v>12</v>
      </c>
      <c r="R9" s="15">
        <v>6</v>
      </c>
      <c r="S9" s="15">
        <v>11</v>
      </c>
      <c r="T9" s="15">
        <v>6</v>
      </c>
      <c r="U9" s="15">
        <v>0</v>
      </c>
      <c r="V9" s="15">
        <v>16</v>
      </c>
      <c r="W9" s="15">
        <v>2</v>
      </c>
      <c r="X9" s="15">
        <v>6</v>
      </c>
      <c r="Y9" s="15">
        <v>12</v>
      </c>
      <c r="Z9" s="15">
        <v>2</v>
      </c>
      <c r="AA9" s="15">
        <v>4</v>
      </c>
    </row>
    <row r="10" spans="1:27" s="2" customFormat="1" ht="16.5" customHeight="1">
      <c r="A10" s="12" t="s">
        <v>123</v>
      </c>
      <c r="B10" s="16">
        <f t="shared" si="2"/>
        <v>3.9994445215942234</v>
      </c>
      <c r="C10" s="15">
        <f t="shared" si="3"/>
        <v>288</v>
      </c>
      <c r="D10" s="15">
        <v>0</v>
      </c>
      <c r="E10" s="15">
        <v>11</v>
      </c>
      <c r="F10" s="15">
        <v>10</v>
      </c>
      <c r="G10" s="15">
        <v>2</v>
      </c>
      <c r="H10" s="15">
        <v>44</v>
      </c>
      <c r="I10" s="15">
        <v>20</v>
      </c>
      <c r="J10" s="15">
        <v>5</v>
      </c>
      <c r="K10" s="15">
        <v>0</v>
      </c>
      <c r="L10" s="15">
        <v>2</v>
      </c>
      <c r="M10" s="15">
        <v>2</v>
      </c>
      <c r="N10" s="15">
        <v>0</v>
      </c>
      <c r="O10" s="15">
        <v>0</v>
      </c>
      <c r="P10" s="15">
        <v>1</v>
      </c>
      <c r="Q10" s="15">
        <v>17</v>
      </c>
      <c r="R10" s="15">
        <v>17</v>
      </c>
      <c r="S10" s="15">
        <v>15</v>
      </c>
      <c r="T10" s="15">
        <v>8</v>
      </c>
      <c r="U10" s="15">
        <v>0</v>
      </c>
      <c r="V10" s="15">
        <v>86</v>
      </c>
      <c r="W10" s="15">
        <v>17</v>
      </c>
      <c r="X10" s="15">
        <v>7</v>
      </c>
      <c r="Y10" s="15">
        <v>16</v>
      </c>
      <c r="Z10" s="15">
        <v>1</v>
      </c>
      <c r="AA10" s="15">
        <v>7</v>
      </c>
    </row>
    <row r="11" spans="1:27" s="2" customFormat="1" ht="27" customHeight="1">
      <c r="A11" s="12" t="s">
        <v>124</v>
      </c>
      <c r="B11" s="16">
        <f t="shared" si="2"/>
        <v>3.0829051520622137</v>
      </c>
      <c r="C11" s="15">
        <f t="shared" si="3"/>
        <v>222</v>
      </c>
      <c r="D11" s="15">
        <v>4</v>
      </c>
      <c r="E11" s="15">
        <v>5</v>
      </c>
      <c r="F11" s="15">
        <v>0</v>
      </c>
      <c r="G11" s="15">
        <v>0</v>
      </c>
      <c r="H11" s="15">
        <v>9</v>
      </c>
      <c r="I11" s="15">
        <v>6</v>
      </c>
      <c r="J11" s="15">
        <v>12</v>
      </c>
      <c r="K11" s="15">
        <v>2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12</v>
      </c>
      <c r="R11" s="15">
        <v>11</v>
      </c>
      <c r="S11" s="15">
        <v>8</v>
      </c>
      <c r="T11" s="15">
        <v>9</v>
      </c>
      <c r="U11" s="15">
        <v>1</v>
      </c>
      <c r="V11" s="15">
        <v>71</v>
      </c>
      <c r="W11" s="15">
        <v>28</v>
      </c>
      <c r="X11" s="15">
        <v>12</v>
      </c>
      <c r="Y11" s="15">
        <v>25</v>
      </c>
      <c r="Z11" s="15">
        <v>2</v>
      </c>
      <c r="AA11" s="15">
        <v>4</v>
      </c>
    </row>
    <row r="12" spans="1:27" s="2" customFormat="1" ht="16.5" customHeight="1">
      <c r="A12" s="12" t="s">
        <v>125</v>
      </c>
      <c r="B12" s="16">
        <f>C12/$C$6*100</f>
        <v>6.707401749756977</v>
      </c>
      <c r="C12" s="15">
        <f t="shared" si="3"/>
        <v>483</v>
      </c>
      <c r="D12" s="15">
        <v>7</v>
      </c>
      <c r="E12" s="15">
        <v>29</v>
      </c>
      <c r="F12" s="15">
        <v>2</v>
      </c>
      <c r="G12" s="15">
        <v>3</v>
      </c>
      <c r="H12" s="15">
        <v>48</v>
      </c>
      <c r="I12" s="15">
        <v>21</v>
      </c>
      <c r="J12" s="15">
        <v>99</v>
      </c>
      <c r="K12" s="15">
        <v>106</v>
      </c>
      <c r="L12" s="15">
        <v>3</v>
      </c>
      <c r="M12" s="15">
        <v>1</v>
      </c>
      <c r="N12" s="15">
        <v>1</v>
      </c>
      <c r="O12" s="15">
        <v>0</v>
      </c>
      <c r="P12" s="15">
        <v>1</v>
      </c>
      <c r="Q12" s="15">
        <v>27</v>
      </c>
      <c r="R12" s="15">
        <v>23</v>
      </c>
      <c r="S12" s="15">
        <v>12</v>
      </c>
      <c r="T12" s="15">
        <v>8</v>
      </c>
      <c r="U12" s="15">
        <v>2</v>
      </c>
      <c r="V12" s="15">
        <v>53</v>
      </c>
      <c r="W12" s="15">
        <v>4</v>
      </c>
      <c r="X12" s="15">
        <v>8</v>
      </c>
      <c r="Y12" s="15">
        <v>18</v>
      </c>
      <c r="Z12" s="15">
        <v>0</v>
      </c>
      <c r="AA12" s="15">
        <v>7</v>
      </c>
    </row>
    <row r="13" spans="1:27" s="2" customFormat="1" ht="16.5" customHeight="1">
      <c r="A13" s="12" t="s">
        <v>126</v>
      </c>
      <c r="B13" s="16">
        <f t="shared" si="2"/>
        <v>25.829745868629356</v>
      </c>
      <c r="C13" s="15">
        <f t="shared" si="3"/>
        <v>1860</v>
      </c>
      <c r="D13" s="15">
        <v>45</v>
      </c>
      <c r="E13" s="15">
        <v>369</v>
      </c>
      <c r="F13" s="15">
        <v>15</v>
      </c>
      <c r="G13" s="15">
        <v>19</v>
      </c>
      <c r="H13" s="15">
        <v>814</v>
      </c>
      <c r="I13" s="15">
        <v>71</v>
      </c>
      <c r="J13" s="15">
        <v>119</v>
      </c>
      <c r="K13" s="15">
        <v>7</v>
      </c>
      <c r="L13" s="15">
        <v>4</v>
      </c>
      <c r="M13" s="15">
        <v>0</v>
      </c>
      <c r="N13" s="15">
        <v>5</v>
      </c>
      <c r="O13" s="15">
        <v>0</v>
      </c>
      <c r="P13" s="15">
        <v>11</v>
      </c>
      <c r="Q13" s="15">
        <v>37</v>
      </c>
      <c r="R13" s="15">
        <v>49</v>
      </c>
      <c r="S13" s="15">
        <v>61</v>
      </c>
      <c r="T13" s="15">
        <v>17</v>
      </c>
      <c r="U13" s="15">
        <v>2</v>
      </c>
      <c r="V13" s="15">
        <v>81</v>
      </c>
      <c r="W13" s="15">
        <v>13</v>
      </c>
      <c r="X13" s="15">
        <v>24</v>
      </c>
      <c r="Y13" s="15">
        <v>69</v>
      </c>
      <c r="Z13" s="15">
        <v>3</v>
      </c>
      <c r="AA13" s="15">
        <v>25</v>
      </c>
    </row>
    <row r="14" spans="1:27" s="2" customFormat="1" ht="16.5" customHeight="1">
      <c r="A14" s="12" t="s">
        <v>434</v>
      </c>
      <c r="B14" s="16">
        <f t="shared" si="2"/>
        <v>19.788918205804748</v>
      </c>
      <c r="C14" s="15">
        <f t="shared" si="3"/>
        <v>1425</v>
      </c>
      <c r="D14" s="15">
        <v>16</v>
      </c>
      <c r="E14" s="15">
        <v>72</v>
      </c>
      <c r="F14" s="15">
        <v>71</v>
      </c>
      <c r="G14" s="15">
        <v>14</v>
      </c>
      <c r="H14" s="15">
        <v>395</v>
      </c>
      <c r="I14" s="15">
        <v>18</v>
      </c>
      <c r="J14" s="15">
        <v>17</v>
      </c>
      <c r="K14" s="15">
        <v>2</v>
      </c>
      <c r="L14" s="15">
        <v>1</v>
      </c>
      <c r="M14" s="15">
        <v>1</v>
      </c>
      <c r="N14" s="15">
        <v>0</v>
      </c>
      <c r="O14" s="15">
        <v>0</v>
      </c>
      <c r="P14" s="15">
        <v>7</v>
      </c>
      <c r="Q14" s="15">
        <v>155</v>
      </c>
      <c r="R14" s="15">
        <v>91</v>
      </c>
      <c r="S14" s="15">
        <v>26</v>
      </c>
      <c r="T14" s="15">
        <v>25</v>
      </c>
      <c r="U14" s="15">
        <v>22</v>
      </c>
      <c r="V14" s="15">
        <v>286</v>
      </c>
      <c r="W14" s="15">
        <v>18</v>
      </c>
      <c r="X14" s="15">
        <v>46</v>
      </c>
      <c r="Y14" s="15">
        <v>108</v>
      </c>
      <c r="Z14" s="15">
        <v>2</v>
      </c>
      <c r="AA14" s="15">
        <v>32</v>
      </c>
    </row>
    <row r="15" spans="1:27" s="2" customFormat="1" ht="27" customHeight="1">
      <c r="A15" s="12" t="s">
        <v>127</v>
      </c>
      <c r="B15" s="16">
        <f t="shared" si="2"/>
        <v>0.8332176086654631</v>
      </c>
      <c r="C15" s="15">
        <f t="shared" si="3"/>
        <v>60</v>
      </c>
      <c r="D15" s="15">
        <v>1</v>
      </c>
      <c r="E15" s="15">
        <v>2</v>
      </c>
      <c r="F15" s="15">
        <v>0</v>
      </c>
      <c r="G15" s="15">
        <v>0</v>
      </c>
      <c r="H15" s="15">
        <v>1</v>
      </c>
      <c r="I15" s="15">
        <v>1</v>
      </c>
      <c r="J15" s="15">
        <v>6</v>
      </c>
      <c r="K15" s="15">
        <v>0</v>
      </c>
      <c r="L15" s="15">
        <v>0</v>
      </c>
      <c r="M15" s="15">
        <v>1</v>
      </c>
      <c r="N15" s="15">
        <v>1</v>
      </c>
      <c r="O15" s="15">
        <v>0</v>
      </c>
      <c r="P15" s="15">
        <v>1</v>
      </c>
      <c r="Q15" s="15">
        <v>2</v>
      </c>
      <c r="R15" s="15">
        <v>3</v>
      </c>
      <c r="S15" s="15">
        <v>0</v>
      </c>
      <c r="T15" s="15">
        <v>24</v>
      </c>
      <c r="U15" s="15">
        <v>0</v>
      </c>
      <c r="V15" s="15">
        <v>5</v>
      </c>
      <c r="W15" s="15">
        <v>1</v>
      </c>
      <c r="X15" s="15">
        <v>3</v>
      </c>
      <c r="Y15" s="15">
        <v>3</v>
      </c>
      <c r="Z15" s="15">
        <v>3</v>
      </c>
      <c r="AA15" s="15">
        <v>2</v>
      </c>
    </row>
    <row r="16" spans="1:27" s="2" customFormat="1" ht="16.5" customHeight="1">
      <c r="A16" s="12" t="s">
        <v>128</v>
      </c>
      <c r="B16" s="16">
        <f t="shared" si="2"/>
        <v>0</v>
      </c>
      <c r="C16" s="15">
        <f t="shared" si="3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2" customFormat="1" ht="16.5" customHeight="1">
      <c r="A17" s="12" t="s">
        <v>129</v>
      </c>
      <c r="B17" s="16">
        <f>C17/$C$6*100</f>
        <v>3.9022358005832523</v>
      </c>
      <c r="C17" s="15">
        <f t="shared" si="3"/>
        <v>281</v>
      </c>
      <c r="D17" s="15">
        <v>1</v>
      </c>
      <c r="E17" s="15">
        <v>4</v>
      </c>
      <c r="F17" s="15">
        <v>1</v>
      </c>
      <c r="G17" s="15">
        <v>2</v>
      </c>
      <c r="H17" s="15">
        <v>18</v>
      </c>
      <c r="I17" s="15">
        <v>1</v>
      </c>
      <c r="J17" s="15">
        <v>4</v>
      </c>
      <c r="K17" s="15">
        <v>0</v>
      </c>
      <c r="L17" s="15">
        <v>27</v>
      </c>
      <c r="M17" s="15">
        <v>5</v>
      </c>
      <c r="N17" s="15">
        <v>12</v>
      </c>
      <c r="O17" s="15">
        <v>15</v>
      </c>
      <c r="P17" s="15">
        <v>6</v>
      </c>
      <c r="Q17" s="15">
        <v>2</v>
      </c>
      <c r="R17" s="15">
        <v>2</v>
      </c>
      <c r="S17" s="15">
        <v>10</v>
      </c>
      <c r="T17" s="15">
        <v>1</v>
      </c>
      <c r="U17" s="15">
        <v>23</v>
      </c>
      <c r="V17" s="15">
        <v>23</v>
      </c>
      <c r="W17" s="15">
        <v>0</v>
      </c>
      <c r="X17" s="15">
        <v>103</v>
      </c>
      <c r="Y17" s="15">
        <v>14</v>
      </c>
      <c r="Z17" s="15">
        <v>1</v>
      </c>
      <c r="AA17" s="15">
        <v>6</v>
      </c>
    </row>
    <row r="18" spans="1:27" s="2" customFormat="1" ht="16.5" customHeight="1">
      <c r="A18" s="12" t="s">
        <v>130</v>
      </c>
      <c r="B18" s="16">
        <f t="shared" si="2"/>
        <v>2.221913623107902</v>
      </c>
      <c r="C18" s="15">
        <f t="shared" si="3"/>
        <v>160</v>
      </c>
      <c r="D18" s="15">
        <v>0</v>
      </c>
      <c r="E18" s="15">
        <v>0</v>
      </c>
      <c r="F18" s="15">
        <v>0</v>
      </c>
      <c r="G18" s="15">
        <v>0</v>
      </c>
      <c r="H18" s="15">
        <v>1</v>
      </c>
      <c r="I18" s="15">
        <v>0</v>
      </c>
      <c r="J18" s="15">
        <v>0</v>
      </c>
      <c r="K18" s="15">
        <v>0</v>
      </c>
      <c r="L18" s="15">
        <v>2</v>
      </c>
      <c r="M18" s="15">
        <v>29</v>
      </c>
      <c r="N18" s="15">
        <v>2</v>
      </c>
      <c r="O18" s="15">
        <v>0</v>
      </c>
      <c r="P18" s="15">
        <v>0</v>
      </c>
      <c r="Q18" s="15">
        <v>1</v>
      </c>
      <c r="R18" s="15">
        <v>1</v>
      </c>
      <c r="S18" s="15">
        <v>1</v>
      </c>
      <c r="T18" s="15">
        <v>8</v>
      </c>
      <c r="U18" s="15">
        <v>110</v>
      </c>
      <c r="V18" s="15">
        <v>1</v>
      </c>
      <c r="W18" s="15">
        <v>0</v>
      </c>
      <c r="X18" s="15">
        <v>3</v>
      </c>
      <c r="Y18" s="15">
        <v>1</v>
      </c>
      <c r="Z18" s="15">
        <v>0</v>
      </c>
      <c r="AA18" s="15">
        <v>0</v>
      </c>
    </row>
    <row r="19" spans="1:27" s="2" customFormat="1" ht="27" customHeight="1">
      <c r="A19" s="12" t="s">
        <v>131</v>
      </c>
      <c r="B19" s="16">
        <f t="shared" si="2"/>
        <v>0.5693653659213999</v>
      </c>
      <c r="C19" s="15">
        <f t="shared" si="3"/>
        <v>41</v>
      </c>
      <c r="D19" s="15">
        <v>0</v>
      </c>
      <c r="E19" s="15">
        <v>0</v>
      </c>
      <c r="F19" s="15">
        <v>0</v>
      </c>
      <c r="G19" s="15">
        <v>0</v>
      </c>
      <c r="H19" s="15">
        <v>5</v>
      </c>
      <c r="I19" s="15">
        <v>0</v>
      </c>
      <c r="J19" s="15">
        <v>0</v>
      </c>
      <c r="K19" s="15">
        <v>0</v>
      </c>
      <c r="L19" s="15">
        <v>2</v>
      </c>
      <c r="M19" s="15">
        <v>0</v>
      </c>
      <c r="N19" s="15">
        <v>1</v>
      </c>
      <c r="O19" s="15">
        <v>2</v>
      </c>
      <c r="P19" s="15">
        <v>25</v>
      </c>
      <c r="Q19" s="15">
        <v>0</v>
      </c>
      <c r="R19" s="15">
        <v>1</v>
      </c>
      <c r="S19" s="15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2</v>
      </c>
      <c r="Z19" s="15">
        <v>0</v>
      </c>
      <c r="AA19" s="15">
        <v>1</v>
      </c>
    </row>
    <row r="20" spans="1:27" s="2" customFormat="1" ht="16.5" customHeight="1">
      <c r="A20" s="12" t="s">
        <v>132</v>
      </c>
      <c r="B20" s="16">
        <f t="shared" si="2"/>
        <v>0.180530481877517</v>
      </c>
      <c r="C20" s="15">
        <f t="shared" si="3"/>
        <v>13</v>
      </c>
      <c r="D20" s="15">
        <v>0</v>
      </c>
      <c r="E20" s="15">
        <v>3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1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1</v>
      </c>
      <c r="S20" s="15">
        <v>0</v>
      </c>
      <c r="T20" s="15">
        <v>0</v>
      </c>
      <c r="U20" s="15">
        <v>5</v>
      </c>
      <c r="V20" s="15">
        <v>0</v>
      </c>
      <c r="W20" s="15">
        <v>0</v>
      </c>
      <c r="X20" s="15">
        <v>0</v>
      </c>
      <c r="Y20" s="15">
        <v>1</v>
      </c>
      <c r="Z20" s="15">
        <v>0</v>
      </c>
      <c r="AA20" s="15">
        <v>0</v>
      </c>
    </row>
    <row r="21" spans="1:27" s="2" customFormat="1" ht="16.5" customHeight="1">
      <c r="A21" s="12" t="s">
        <v>133</v>
      </c>
      <c r="B21" s="16">
        <f>C21/$C$6*100</f>
        <v>0.3749479238994584</v>
      </c>
      <c r="C21" s="15">
        <f t="shared" si="3"/>
        <v>27</v>
      </c>
      <c r="D21" s="15">
        <v>0</v>
      </c>
      <c r="E21" s="15">
        <v>1</v>
      </c>
      <c r="F21" s="15">
        <v>5</v>
      </c>
      <c r="G21" s="15">
        <v>0</v>
      </c>
      <c r="H21" s="15">
        <v>5</v>
      </c>
      <c r="I21" s="15">
        <v>0</v>
      </c>
      <c r="J21" s="15">
        <v>2</v>
      </c>
      <c r="K21" s="15">
        <v>0</v>
      </c>
      <c r="L21" s="15">
        <v>1</v>
      </c>
      <c r="M21" s="15">
        <v>1</v>
      </c>
      <c r="N21" s="15">
        <v>2</v>
      </c>
      <c r="O21" s="15">
        <v>1</v>
      </c>
      <c r="P21" s="15">
        <v>0</v>
      </c>
      <c r="Q21" s="15">
        <v>2</v>
      </c>
      <c r="R21" s="15">
        <v>0</v>
      </c>
      <c r="S21" s="15">
        <v>0</v>
      </c>
      <c r="T21" s="15">
        <v>0</v>
      </c>
      <c r="U21" s="15">
        <v>3</v>
      </c>
      <c r="V21" s="15">
        <v>1</v>
      </c>
      <c r="W21" s="15">
        <v>0</v>
      </c>
      <c r="X21" s="15">
        <v>0</v>
      </c>
      <c r="Y21" s="15">
        <v>1</v>
      </c>
      <c r="Z21" s="15">
        <v>1</v>
      </c>
      <c r="AA21" s="15">
        <v>1</v>
      </c>
    </row>
    <row r="22" spans="1:27" s="2" customFormat="1" ht="16.5" customHeight="1">
      <c r="A22" s="12" t="s">
        <v>134</v>
      </c>
      <c r="B22" s="16">
        <f t="shared" si="2"/>
        <v>0.24996528259963896</v>
      </c>
      <c r="C22" s="15">
        <f t="shared" si="3"/>
        <v>18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16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s="2" customFormat="1" ht="27" customHeight="1">
      <c r="A23" s="12" t="s">
        <v>135</v>
      </c>
      <c r="B23" s="16">
        <f t="shared" si="2"/>
        <v>6.929593112067768</v>
      </c>
      <c r="C23" s="15">
        <f t="shared" si="3"/>
        <v>499</v>
      </c>
      <c r="D23" s="15">
        <v>7</v>
      </c>
      <c r="E23" s="15">
        <v>22</v>
      </c>
      <c r="F23" s="15">
        <v>4</v>
      </c>
      <c r="G23" s="15">
        <v>4</v>
      </c>
      <c r="H23" s="15">
        <v>96</v>
      </c>
      <c r="I23" s="15">
        <v>15</v>
      </c>
      <c r="J23" s="15">
        <v>32</v>
      </c>
      <c r="K23" s="15">
        <v>2</v>
      </c>
      <c r="L23" s="15">
        <v>2</v>
      </c>
      <c r="M23" s="15">
        <v>3</v>
      </c>
      <c r="N23" s="15">
        <v>1</v>
      </c>
      <c r="O23" s="15">
        <v>0</v>
      </c>
      <c r="P23" s="15">
        <v>5</v>
      </c>
      <c r="Q23" s="15">
        <v>52</v>
      </c>
      <c r="R23" s="15">
        <v>29</v>
      </c>
      <c r="S23" s="15">
        <v>13</v>
      </c>
      <c r="T23" s="15">
        <v>10</v>
      </c>
      <c r="U23" s="15">
        <v>10</v>
      </c>
      <c r="V23" s="15">
        <v>44</v>
      </c>
      <c r="W23" s="15">
        <v>43</v>
      </c>
      <c r="X23" s="15">
        <v>22</v>
      </c>
      <c r="Y23" s="15">
        <v>43</v>
      </c>
      <c r="Z23" s="15">
        <v>15</v>
      </c>
      <c r="AA23" s="15">
        <v>25</v>
      </c>
    </row>
    <row r="24" spans="1:27" s="2" customFormat="1" ht="16.5" customHeight="1">
      <c r="A24" s="12" t="s">
        <v>136</v>
      </c>
      <c r="B24" s="16">
        <f t="shared" si="2"/>
        <v>5.929731981669213</v>
      </c>
      <c r="C24" s="15">
        <f t="shared" si="3"/>
        <v>427</v>
      </c>
      <c r="D24" s="15">
        <v>1</v>
      </c>
      <c r="E24" s="15">
        <v>16</v>
      </c>
      <c r="F24" s="15">
        <v>6</v>
      </c>
      <c r="G24" s="15">
        <v>11</v>
      </c>
      <c r="H24" s="15">
        <v>55</v>
      </c>
      <c r="I24" s="15">
        <v>3</v>
      </c>
      <c r="J24" s="15">
        <v>8</v>
      </c>
      <c r="K24" s="15">
        <v>5</v>
      </c>
      <c r="L24" s="15">
        <v>1</v>
      </c>
      <c r="M24" s="15">
        <v>1</v>
      </c>
      <c r="N24" s="15">
        <v>3</v>
      </c>
      <c r="O24" s="15">
        <v>0</v>
      </c>
      <c r="P24" s="15">
        <v>5</v>
      </c>
      <c r="Q24" s="15">
        <v>15</v>
      </c>
      <c r="R24" s="15">
        <v>17</v>
      </c>
      <c r="S24" s="15">
        <v>21</v>
      </c>
      <c r="T24" s="15">
        <v>11</v>
      </c>
      <c r="U24" s="15">
        <v>9</v>
      </c>
      <c r="V24" s="15">
        <v>49</v>
      </c>
      <c r="W24" s="15">
        <v>7</v>
      </c>
      <c r="X24" s="15">
        <v>30</v>
      </c>
      <c r="Y24" s="15">
        <v>95</v>
      </c>
      <c r="Z24" s="15">
        <v>19</v>
      </c>
      <c r="AA24" s="15">
        <v>39</v>
      </c>
    </row>
    <row r="25" spans="1:27" s="2" customFormat="1" ht="16.5" customHeight="1">
      <c r="A25" s="12" t="s">
        <v>137</v>
      </c>
      <c r="B25" s="16">
        <f t="shared" si="2"/>
        <v>0.79155672823219</v>
      </c>
      <c r="C25" s="15">
        <f>SUM(D25:AA25)</f>
        <v>57</v>
      </c>
      <c r="D25" s="15">
        <v>0</v>
      </c>
      <c r="E25" s="15">
        <v>0</v>
      </c>
      <c r="F25" s="15">
        <v>0</v>
      </c>
      <c r="G25" s="15">
        <v>0</v>
      </c>
      <c r="H25" s="15">
        <v>2</v>
      </c>
      <c r="I25" s="15">
        <v>0</v>
      </c>
      <c r="J25" s="15">
        <v>1</v>
      </c>
      <c r="K25" s="15">
        <v>4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1</v>
      </c>
      <c r="R25" s="15">
        <v>0</v>
      </c>
      <c r="S25" s="15">
        <v>0</v>
      </c>
      <c r="T25" s="15">
        <v>0</v>
      </c>
      <c r="U25" s="15">
        <v>0</v>
      </c>
      <c r="V25" s="15">
        <v>3</v>
      </c>
      <c r="W25" s="15">
        <v>1</v>
      </c>
      <c r="X25" s="15">
        <v>10</v>
      </c>
      <c r="Y25" s="15">
        <v>4</v>
      </c>
      <c r="Z25" s="15">
        <v>8</v>
      </c>
      <c r="AA25" s="15">
        <v>22</v>
      </c>
    </row>
    <row r="26" spans="1:27" s="2" customFormat="1" ht="27" customHeight="1">
      <c r="A26" s="12" t="s">
        <v>138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2" customFormat="1" ht="15.75" customHeight="1">
      <c r="A27" s="12" t="s">
        <v>139</v>
      </c>
      <c r="B27" s="16">
        <f t="shared" si="2"/>
        <v>0.9304263296764339</v>
      </c>
      <c r="C27" s="15">
        <f t="shared" si="3"/>
        <v>67</v>
      </c>
      <c r="D27" s="15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5</v>
      </c>
      <c r="K27" s="15">
        <v>58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1</v>
      </c>
      <c r="Y27" s="15">
        <v>1</v>
      </c>
      <c r="Z27" s="15">
        <v>0</v>
      </c>
      <c r="AA27" s="15">
        <v>1</v>
      </c>
    </row>
    <row r="28" spans="1:27" s="2" customFormat="1" ht="15.75" customHeight="1" thickBot="1">
      <c r="A28" s="12" t="s">
        <v>140</v>
      </c>
      <c r="B28" s="16">
        <f t="shared" si="2"/>
        <v>0.4860436050548535</v>
      </c>
      <c r="C28" s="15">
        <f t="shared" si="3"/>
        <v>35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2</v>
      </c>
      <c r="K28" s="15">
        <v>23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5</v>
      </c>
      <c r="Y28" s="15">
        <v>1</v>
      </c>
      <c r="Z28" s="15">
        <v>1</v>
      </c>
      <c r="AA28" s="15">
        <v>2</v>
      </c>
    </row>
    <row r="29" spans="1:27" s="2" customFormat="1" ht="30.75" customHeight="1">
      <c r="A29" s="106" t="s">
        <v>142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ht="74.25" customHeight="1">
      <c r="A30" s="23" t="s">
        <v>141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" customFormat="1" ht="11.25" customHeight="1">
      <c r="A31" s="108" t="s">
        <v>446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 t="s">
        <v>447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</sheetData>
  <mergeCells count="16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4" t="s">
        <v>172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 t="s">
        <v>72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145</v>
      </c>
      <c r="B3" s="28" t="s">
        <v>146</v>
      </c>
      <c r="C3" s="26" t="s">
        <v>147</v>
      </c>
      <c r="D3" s="26" t="s">
        <v>66</v>
      </c>
      <c r="E3" s="26" t="s">
        <v>148</v>
      </c>
      <c r="F3" s="26" t="s">
        <v>67</v>
      </c>
      <c r="G3" s="26" t="s">
        <v>68</v>
      </c>
      <c r="H3" s="26" t="s">
        <v>149</v>
      </c>
      <c r="I3" s="26" t="s">
        <v>150</v>
      </c>
      <c r="J3" s="26" t="s">
        <v>69</v>
      </c>
      <c r="K3" s="26" t="s">
        <v>151</v>
      </c>
      <c r="L3" s="26" t="s">
        <v>70</v>
      </c>
      <c r="M3" s="26" t="s">
        <v>71</v>
      </c>
      <c r="N3" s="25" t="s">
        <v>152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153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154</v>
      </c>
      <c r="Z3" s="26" t="s">
        <v>155</v>
      </c>
      <c r="AA3" s="27" t="s">
        <v>156</v>
      </c>
    </row>
    <row r="4" spans="1:27" s="2" customFormat="1" ht="24" customHeight="1">
      <c r="A4" s="30" t="s">
        <v>144</v>
      </c>
      <c r="B4" s="16">
        <f>SUM(D4:AA4)</f>
        <v>100</v>
      </c>
      <c r="C4" s="15"/>
      <c r="D4" s="16">
        <f aca="true" t="shared" si="0" ref="D4:AA4">D5/$C$5*100</f>
        <v>6.457453228726615</v>
      </c>
      <c r="E4" s="16">
        <f t="shared" si="0"/>
        <v>4.439079997317776</v>
      </c>
      <c r="F4" s="16">
        <f t="shared" si="0"/>
        <v>1.2338228391336419</v>
      </c>
      <c r="G4" s="16">
        <f t="shared" si="0"/>
        <v>2.098839938308858</v>
      </c>
      <c r="H4" s="16">
        <f t="shared" si="0"/>
        <v>0.670555890833501</v>
      </c>
      <c r="I4" s="16">
        <f t="shared" si="0"/>
        <v>0.5900891839334809</v>
      </c>
      <c r="J4" s="16">
        <f t="shared" si="0"/>
        <v>2.3536511768255886</v>
      </c>
      <c r="K4" s="16">
        <f t="shared" si="0"/>
        <v>0.9588949238919064</v>
      </c>
      <c r="L4" s="16">
        <f t="shared" si="0"/>
        <v>2.3804734124589286</v>
      </c>
      <c r="M4" s="16">
        <f t="shared" si="0"/>
        <v>2.152484409575538</v>
      </c>
      <c r="N4" s="16">
        <f t="shared" si="0"/>
        <v>0.8918393348085563</v>
      </c>
      <c r="O4" s="16">
        <f t="shared" si="0"/>
        <v>2.863273653859049</v>
      </c>
      <c r="P4" s="16">
        <f t="shared" si="0"/>
        <v>15.201502045195467</v>
      </c>
      <c r="Q4" s="16">
        <f t="shared" si="0"/>
        <v>21.370616240863676</v>
      </c>
      <c r="R4" s="16">
        <f t="shared" si="0"/>
        <v>0.8180781868168712</v>
      </c>
      <c r="S4" s="16">
        <f t="shared" si="0"/>
        <v>2.2463622342922283</v>
      </c>
      <c r="T4" s="16">
        <f t="shared" si="0"/>
        <v>0.2212834439750553</v>
      </c>
      <c r="U4" s="16">
        <f t="shared" si="0"/>
        <v>1.320995104941997</v>
      </c>
      <c r="V4" s="16">
        <f t="shared" si="0"/>
        <v>4.4927244685844565</v>
      </c>
      <c r="W4" s="16">
        <f t="shared" si="0"/>
        <v>8.060081807818682</v>
      </c>
      <c r="X4" s="16">
        <f t="shared" si="0"/>
        <v>12.968550928719907</v>
      </c>
      <c r="Y4" s="16">
        <f t="shared" si="0"/>
        <v>0.32186682760008045</v>
      </c>
      <c r="Z4" s="16">
        <f t="shared" si="0"/>
        <v>0.5833836250251458</v>
      </c>
      <c r="AA4" s="16">
        <f t="shared" si="0"/>
        <v>5.304097096492993</v>
      </c>
    </row>
    <row r="5" spans="1:27" s="2" customFormat="1" ht="27.75" customHeight="1">
      <c r="A5" s="12" t="s">
        <v>30</v>
      </c>
      <c r="B5" s="16"/>
      <c r="C5" s="15">
        <f aca="true" t="shared" si="1" ref="C5:AA5">SUM(C6:C24,C26:C27)</f>
        <v>14913</v>
      </c>
      <c r="D5" s="15">
        <f t="shared" si="1"/>
        <v>963</v>
      </c>
      <c r="E5" s="15">
        <f t="shared" si="1"/>
        <v>662</v>
      </c>
      <c r="F5" s="15">
        <f t="shared" si="1"/>
        <v>184</v>
      </c>
      <c r="G5" s="15">
        <f t="shared" si="1"/>
        <v>313</v>
      </c>
      <c r="H5" s="15">
        <f t="shared" si="1"/>
        <v>100</v>
      </c>
      <c r="I5" s="15">
        <f t="shared" si="1"/>
        <v>88</v>
      </c>
      <c r="J5" s="15">
        <f t="shared" si="1"/>
        <v>351</v>
      </c>
      <c r="K5" s="15">
        <f t="shared" si="1"/>
        <v>143</v>
      </c>
      <c r="L5" s="15">
        <f t="shared" si="1"/>
        <v>355</v>
      </c>
      <c r="M5" s="15">
        <f t="shared" si="1"/>
        <v>321</v>
      </c>
      <c r="N5" s="15">
        <f t="shared" si="1"/>
        <v>133</v>
      </c>
      <c r="O5" s="15">
        <f t="shared" si="1"/>
        <v>427</v>
      </c>
      <c r="P5" s="15">
        <f t="shared" si="1"/>
        <v>2267</v>
      </c>
      <c r="Q5" s="15">
        <f t="shared" si="1"/>
        <v>3187</v>
      </c>
      <c r="R5" s="15">
        <f t="shared" si="1"/>
        <v>122</v>
      </c>
      <c r="S5" s="15">
        <f t="shared" si="1"/>
        <v>335</v>
      </c>
      <c r="T5" s="15">
        <f t="shared" si="1"/>
        <v>33</v>
      </c>
      <c r="U5" s="15">
        <f t="shared" si="1"/>
        <v>197</v>
      </c>
      <c r="V5" s="15">
        <f t="shared" si="1"/>
        <v>670</v>
      </c>
      <c r="W5" s="15">
        <f t="shared" si="1"/>
        <v>1202</v>
      </c>
      <c r="X5" s="15">
        <f t="shared" si="1"/>
        <v>1934</v>
      </c>
      <c r="Y5" s="15">
        <f t="shared" si="1"/>
        <v>48</v>
      </c>
      <c r="Z5" s="15">
        <f t="shared" si="1"/>
        <v>87</v>
      </c>
      <c r="AA5" s="15">
        <f t="shared" si="1"/>
        <v>791</v>
      </c>
    </row>
    <row r="6" spans="1:27" s="2" customFormat="1" ht="27.75" customHeight="1">
      <c r="A6" s="12" t="s">
        <v>31</v>
      </c>
      <c r="B6" s="16">
        <f>C6/$C$5*100</f>
        <v>6.665325554885</v>
      </c>
      <c r="C6" s="15">
        <f>SUM(D6:AA6)</f>
        <v>994</v>
      </c>
      <c r="D6" s="15">
        <v>121</v>
      </c>
      <c r="E6" s="15">
        <v>28</v>
      </c>
      <c r="F6" s="15">
        <v>12</v>
      </c>
      <c r="G6" s="15">
        <v>41</v>
      </c>
      <c r="H6" s="15">
        <v>5</v>
      </c>
      <c r="I6" s="15">
        <v>5</v>
      </c>
      <c r="J6" s="15">
        <v>44</v>
      </c>
      <c r="K6" s="15">
        <v>17</v>
      </c>
      <c r="L6" s="15">
        <v>44</v>
      </c>
      <c r="M6" s="15">
        <v>40</v>
      </c>
      <c r="N6" s="15">
        <v>26</v>
      </c>
      <c r="O6" s="15">
        <v>75</v>
      </c>
      <c r="P6" s="15">
        <v>84</v>
      </c>
      <c r="Q6" s="15">
        <v>13</v>
      </c>
      <c r="R6" s="15">
        <v>12</v>
      </c>
      <c r="S6" s="15">
        <v>19</v>
      </c>
      <c r="T6" s="15">
        <v>5</v>
      </c>
      <c r="U6" s="15">
        <v>40</v>
      </c>
      <c r="V6" s="15">
        <v>41</v>
      </c>
      <c r="W6" s="15">
        <v>105</v>
      </c>
      <c r="X6" s="15">
        <v>163</v>
      </c>
      <c r="Y6" s="15">
        <v>5</v>
      </c>
      <c r="Z6" s="15">
        <v>11</v>
      </c>
      <c r="AA6" s="15">
        <v>38</v>
      </c>
    </row>
    <row r="7" spans="1:27" s="2" customFormat="1" ht="15" customHeight="1">
      <c r="A7" s="12" t="s">
        <v>32</v>
      </c>
      <c r="B7" s="16">
        <f aca="true" t="shared" si="2" ref="B7:B27">C7/$C$5*100</f>
        <v>16.629786092670823</v>
      </c>
      <c r="C7" s="15">
        <f aca="true" t="shared" si="3" ref="C7:C26">SUM(D7:AA7)</f>
        <v>2480</v>
      </c>
      <c r="D7" s="15">
        <v>177</v>
      </c>
      <c r="E7" s="15">
        <v>97</v>
      </c>
      <c r="F7" s="15">
        <v>21</v>
      </c>
      <c r="G7" s="15">
        <v>82</v>
      </c>
      <c r="H7" s="15">
        <v>27</v>
      </c>
      <c r="I7" s="15">
        <v>15</v>
      </c>
      <c r="J7" s="15">
        <v>118</v>
      </c>
      <c r="K7" s="15">
        <v>28</v>
      </c>
      <c r="L7" s="15">
        <v>94</v>
      </c>
      <c r="M7" s="15">
        <v>46</v>
      </c>
      <c r="N7" s="15">
        <v>36</v>
      </c>
      <c r="O7" s="15">
        <v>98</v>
      </c>
      <c r="P7" s="15">
        <v>261</v>
      </c>
      <c r="Q7" s="15">
        <v>43</v>
      </c>
      <c r="R7" s="15">
        <v>17</v>
      </c>
      <c r="S7" s="15">
        <v>55</v>
      </c>
      <c r="T7" s="15">
        <v>10</v>
      </c>
      <c r="U7" s="15">
        <v>93</v>
      </c>
      <c r="V7" s="15">
        <v>282</v>
      </c>
      <c r="W7" s="15">
        <v>291</v>
      </c>
      <c r="X7" s="15">
        <v>478</v>
      </c>
      <c r="Y7" s="15">
        <v>4</v>
      </c>
      <c r="Z7" s="15">
        <v>10</v>
      </c>
      <c r="AA7" s="15">
        <v>97</v>
      </c>
    </row>
    <row r="8" spans="1:27" s="2" customFormat="1" ht="15" customHeight="1">
      <c r="A8" s="12" t="s">
        <v>33</v>
      </c>
      <c r="B8" s="16">
        <f t="shared" si="2"/>
        <v>3.446657278884195</v>
      </c>
      <c r="C8" s="15">
        <f t="shared" si="3"/>
        <v>514</v>
      </c>
      <c r="D8" s="15">
        <v>91</v>
      </c>
      <c r="E8" s="15">
        <v>41</v>
      </c>
      <c r="F8" s="15">
        <v>7</v>
      </c>
      <c r="G8" s="15">
        <v>16</v>
      </c>
      <c r="H8" s="15">
        <v>7</v>
      </c>
      <c r="I8" s="15">
        <v>1</v>
      </c>
      <c r="J8" s="15">
        <v>12</v>
      </c>
      <c r="K8" s="15">
        <v>1</v>
      </c>
      <c r="L8" s="15">
        <v>11</v>
      </c>
      <c r="M8" s="15">
        <v>32</v>
      </c>
      <c r="N8" s="15">
        <v>12</v>
      </c>
      <c r="O8" s="15">
        <v>9</v>
      </c>
      <c r="P8" s="15">
        <v>57</v>
      </c>
      <c r="Q8" s="15">
        <v>22</v>
      </c>
      <c r="R8" s="15">
        <v>6</v>
      </c>
      <c r="S8" s="15">
        <v>4</v>
      </c>
      <c r="T8" s="15">
        <v>2</v>
      </c>
      <c r="U8" s="15">
        <v>5</v>
      </c>
      <c r="V8" s="15">
        <v>37</v>
      </c>
      <c r="W8" s="15">
        <v>48</v>
      </c>
      <c r="X8" s="15">
        <v>58</v>
      </c>
      <c r="Y8" s="15">
        <v>8</v>
      </c>
      <c r="Z8" s="15">
        <v>2</v>
      </c>
      <c r="AA8" s="15">
        <v>25</v>
      </c>
    </row>
    <row r="9" spans="1:27" s="2" customFormat="1" ht="15" customHeight="1">
      <c r="A9" s="12" t="s">
        <v>34</v>
      </c>
      <c r="B9" s="16">
        <f t="shared" si="2"/>
        <v>3.6813518406759207</v>
      </c>
      <c r="C9" s="15">
        <f t="shared" si="3"/>
        <v>549</v>
      </c>
      <c r="D9" s="15">
        <v>87</v>
      </c>
      <c r="E9" s="15">
        <v>57</v>
      </c>
      <c r="F9" s="15">
        <v>10</v>
      </c>
      <c r="G9" s="15">
        <v>6</v>
      </c>
      <c r="H9" s="15">
        <v>0</v>
      </c>
      <c r="I9" s="15">
        <v>10</v>
      </c>
      <c r="J9" s="15">
        <v>5</v>
      </c>
      <c r="K9" s="15">
        <v>6</v>
      </c>
      <c r="L9" s="15">
        <v>7</v>
      </c>
      <c r="M9" s="15">
        <v>10</v>
      </c>
      <c r="N9" s="15">
        <v>3</v>
      </c>
      <c r="O9" s="15">
        <v>7</v>
      </c>
      <c r="P9" s="15">
        <v>41</v>
      </c>
      <c r="Q9" s="15">
        <v>56</v>
      </c>
      <c r="R9" s="15">
        <v>3</v>
      </c>
      <c r="S9" s="15">
        <v>8</v>
      </c>
      <c r="T9" s="15">
        <v>0</v>
      </c>
      <c r="U9" s="15">
        <v>4</v>
      </c>
      <c r="V9" s="15">
        <v>13</v>
      </c>
      <c r="W9" s="15">
        <v>29</v>
      </c>
      <c r="X9" s="15">
        <v>131</v>
      </c>
      <c r="Y9" s="15">
        <v>0</v>
      </c>
      <c r="Z9" s="15">
        <v>0</v>
      </c>
      <c r="AA9" s="15">
        <v>56</v>
      </c>
    </row>
    <row r="10" spans="1:27" s="2" customFormat="1" ht="27.75" customHeight="1">
      <c r="A10" s="12" t="s">
        <v>35</v>
      </c>
      <c r="B10" s="16">
        <f t="shared" si="2"/>
        <v>2.702340240059009</v>
      </c>
      <c r="C10" s="15">
        <f t="shared" si="3"/>
        <v>403</v>
      </c>
      <c r="D10" s="15">
        <v>22</v>
      </c>
      <c r="E10" s="15">
        <v>16</v>
      </c>
      <c r="F10" s="15">
        <v>6</v>
      </c>
      <c r="G10" s="15">
        <v>8</v>
      </c>
      <c r="H10" s="15">
        <v>0</v>
      </c>
      <c r="I10" s="15">
        <v>0</v>
      </c>
      <c r="J10" s="15">
        <v>3</v>
      </c>
      <c r="K10" s="15">
        <v>5</v>
      </c>
      <c r="L10" s="15">
        <v>11</v>
      </c>
      <c r="M10" s="15">
        <v>13</v>
      </c>
      <c r="N10" s="15">
        <v>0</v>
      </c>
      <c r="O10" s="15">
        <v>14</v>
      </c>
      <c r="P10" s="15">
        <v>23</v>
      </c>
      <c r="Q10" s="15">
        <v>34</v>
      </c>
      <c r="R10" s="15">
        <v>4</v>
      </c>
      <c r="S10" s="15">
        <v>3</v>
      </c>
      <c r="T10" s="15">
        <v>0</v>
      </c>
      <c r="U10" s="15">
        <v>3</v>
      </c>
      <c r="V10" s="15">
        <v>9</v>
      </c>
      <c r="W10" s="15">
        <v>62</v>
      </c>
      <c r="X10" s="15">
        <v>149</v>
      </c>
      <c r="Y10" s="15">
        <v>1</v>
      </c>
      <c r="Z10" s="15">
        <v>6</v>
      </c>
      <c r="AA10" s="15">
        <v>11</v>
      </c>
    </row>
    <row r="11" spans="1:27" s="2" customFormat="1" ht="15" customHeight="1">
      <c r="A11" s="12" t="s">
        <v>36</v>
      </c>
      <c r="B11" s="16">
        <f t="shared" si="2"/>
        <v>8.482532019043788</v>
      </c>
      <c r="C11" s="15">
        <f t="shared" si="3"/>
        <v>1265</v>
      </c>
      <c r="D11" s="15">
        <v>164</v>
      </c>
      <c r="E11" s="15">
        <v>98</v>
      </c>
      <c r="F11" s="15">
        <v>20</v>
      </c>
      <c r="G11" s="15">
        <v>36</v>
      </c>
      <c r="H11" s="15">
        <v>23</v>
      </c>
      <c r="I11" s="15">
        <v>9</v>
      </c>
      <c r="J11" s="15">
        <v>29</v>
      </c>
      <c r="K11" s="15">
        <v>1</v>
      </c>
      <c r="L11" s="15">
        <v>25</v>
      </c>
      <c r="M11" s="15">
        <v>57</v>
      </c>
      <c r="N11" s="15">
        <v>17</v>
      </c>
      <c r="O11" s="15">
        <v>32</v>
      </c>
      <c r="P11" s="15">
        <v>115</v>
      </c>
      <c r="Q11" s="15">
        <v>63</v>
      </c>
      <c r="R11" s="15">
        <v>18</v>
      </c>
      <c r="S11" s="15">
        <v>23</v>
      </c>
      <c r="T11" s="15">
        <v>3</v>
      </c>
      <c r="U11" s="15">
        <v>16</v>
      </c>
      <c r="V11" s="15">
        <v>109</v>
      </c>
      <c r="W11" s="15">
        <v>157</v>
      </c>
      <c r="X11" s="15">
        <v>195</v>
      </c>
      <c r="Y11" s="15">
        <v>7</v>
      </c>
      <c r="Z11" s="15">
        <v>6</v>
      </c>
      <c r="AA11" s="15">
        <v>42</v>
      </c>
    </row>
    <row r="12" spans="1:27" s="2" customFormat="1" ht="15" customHeight="1">
      <c r="A12" s="12" t="s">
        <v>37</v>
      </c>
      <c r="B12" s="16">
        <f t="shared" si="2"/>
        <v>16.294508147254074</v>
      </c>
      <c r="C12" s="15">
        <f t="shared" si="3"/>
        <v>2430</v>
      </c>
      <c r="D12" s="15">
        <v>27</v>
      </c>
      <c r="E12" s="15">
        <v>12</v>
      </c>
      <c r="F12" s="15">
        <v>5</v>
      </c>
      <c r="G12" s="15">
        <v>6</v>
      </c>
      <c r="H12" s="15">
        <v>2</v>
      </c>
      <c r="I12" s="15">
        <v>10</v>
      </c>
      <c r="J12" s="15">
        <v>23</v>
      </c>
      <c r="K12" s="15">
        <v>23</v>
      </c>
      <c r="L12" s="15">
        <v>37</v>
      </c>
      <c r="M12" s="15">
        <v>17</v>
      </c>
      <c r="N12" s="15">
        <v>10</v>
      </c>
      <c r="O12" s="15">
        <v>5</v>
      </c>
      <c r="P12" s="15">
        <v>509</v>
      </c>
      <c r="Q12" s="15">
        <v>1468</v>
      </c>
      <c r="R12" s="15">
        <v>10</v>
      </c>
      <c r="S12" s="15">
        <v>46</v>
      </c>
      <c r="T12" s="15">
        <v>0</v>
      </c>
      <c r="U12" s="15">
        <v>2</v>
      </c>
      <c r="V12" s="15">
        <v>2</v>
      </c>
      <c r="W12" s="15">
        <v>48</v>
      </c>
      <c r="X12" s="15">
        <v>148</v>
      </c>
      <c r="Y12" s="15">
        <v>2</v>
      </c>
      <c r="Z12" s="15">
        <v>4</v>
      </c>
      <c r="AA12" s="15">
        <v>14</v>
      </c>
    </row>
    <row r="13" spans="1:27" s="2" customFormat="1" ht="15" customHeight="1">
      <c r="A13" s="12" t="s">
        <v>435</v>
      </c>
      <c r="B13" s="16">
        <f t="shared" si="2"/>
        <v>14.805874069603703</v>
      </c>
      <c r="C13" s="15">
        <f t="shared" si="3"/>
        <v>2208</v>
      </c>
      <c r="D13" s="15">
        <v>40</v>
      </c>
      <c r="E13" s="15">
        <v>54</v>
      </c>
      <c r="F13" s="15">
        <v>8</v>
      </c>
      <c r="G13" s="15">
        <v>1</v>
      </c>
      <c r="H13" s="15">
        <v>0</v>
      </c>
      <c r="I13" s="15">
        <v>13</v>
      </c>
      <c r="J13" s="15">
        <v>36</v>
      </c>
      <c r="K13" s="15">
        <v>20</v>
      </c>
      <c r="L13" s="15">
        <v>43</v>
      </c>
      <c r="M13" s="15">
        <v>8</v>
      </c>
      <c r="N13" s="15">
        <v>0</v>
      </c>
      <c r="O13" s="15">
        <v>12</v>
      </c>
      <c r="P13" s="15">
        <v>566</v>
      </c>
      <c r="Q13" s="15">
        <v>1079</v>
      </c>
      <c r="R13" s="15">
        <v>4</v>
      </c>
      <c r="S13" s="15">
        <v>64</v>
      </c>
      <c r="T13" s="15">
        <v>3</v>
      </c>
      <c r="U13" s="15">
        <v>1</v>
      </c>
      <c r="V13" s="15">
        <v>28</v>
      </c>
      <c r="W13" s="15">
        <v>99</v>
      </c>
      <c r="X13" s="15">
        <v>80</v>
      </c>
      <c r="Y13" s="15">
        <v>0</v>
      </c>
      <c r="Z13" s="15">
        <v>1</v>
      </c>
      <c r="AA13" s="15">
        <v>48</v>
      </c>
    </row>
    <row r="14" spans="1:27" s="2" customFormat="1" ht="27.75" customHeight="1">
      <c r="A14" s="12" t="s">
        <v>38</v>
      </c>
      <c r="B14" s="16">
        <f t="shared" si="2"/>
        <v>0.8650170991752162</v>
      </c>
      <c r="C14" s="15">
        <f t="shared" si="3"/>
        <v>129</v>
      </c>
      <c r="D14" s="15">
        <v>4</v>
      </c>
      <c r="E14" s="15">
        <v>1</v>
      </c>
      <c r="F14" s="15">
        <v>2</v>
      </c>
      <c r="G14" s="15">
        <v>2</v>
      </c>
      <c r="H14" s="15">
        <v>0</v>
      </c>
      <c r="I14" s="15">
        <v>0</v>
      </c>
      <c r="J14" s="15">
        <v>2</v>
      </c>
      <c r="K14" s="15">
        <v>0</v>
      </c>
      <c r="L14" s="15">
        <v>4</v>
      </c>
      <c r="M14" s="15">
        <v>1</v>
      </c>
      <c r="N14" s="15">
        <v>3</v>
      </c>
      <c r="O14" s="15">
        <v>2</v>
      </c>
      <c r="P14" s="15">
        <v>2</v>
      </c>
      <c r="Q14" s="15">
        <v>3</v>
      </c>
      <c r="R14" s="15">
        <v>0</v>
      </c>
      <c r="S14" s="15">
        <v>1</v>
      </c>
      <c r="T14" s="15">
        <v>1</v>
      </c>
      <c r="U14" s="15">
        <v>0</v>
      </c>
      <c r="V14" s="15">
        <v>7</v>
      </c>
      <c r="W14" s="15">
        <v>14</v>
      </c>
      <c r="X14" s="15">
        <v>74</v>
      </c>
      <c r="Y14" s="15">
        <v>0</v>
      </c>
      <c r="Z14" s="15">
        <v>0</v>
      </c>
      <c r="AA14" s="15">
        <v>6</v>
      </c>
    </row>
    <row r="15" spans="1:27" s="2" customFormat="1" ht="15" customHeight="1">
      <c r="A15" s="12" t="s">
        <v>39</v>
      </c>
      <c r="B15" s="16">
        <f t="shared" si="2"/>
        <v>0.013411117816670018</v>
      </c>
      <c r="C15" s="15">
        <f t="shared" si="3"/>
        <v>2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0</v>
      </c>
    </row>
    <row r="16" spans="1:27" s="2" customFormat="1" ht="15" customHeight="1">
      <c r="A16" s="12" t="s">
        <v>40</v>
      </c>
      <c r="B16" s="16">
        <f t="shared" si="2"/>
        <v>4.284852142426071</v>
      </c>
      <c r="C16" s="15">
        <f t="shared" si="3"/>
        <v>639</v>
      </c>
      <c r="D16" s="15">
        <v>6</v>
      </c>
      <c r="E16" s="15">
        <v>54</v>
      </c>
      <c r="F16" s="15">
        <v>25</v>
      </c>
      <c r="G16" s="15">
        <v>14</v>
      </c>
      <c r="H16" s="15">
        <v>2</v>
      </c>
      <c r="I16" s="15">
        <v>10</v>
      </c>
      <c r="J16" s="15">
        <v>13</v>
      </c>
      <c r="K16" s="15">
        <v>23</v>
      </c>
      <c r="L16" s="15">
        <v>14</v>
      </c>
      <c r="M16" s="15">
        <v>23</v>
      </c>
      <c r="N16" s="15">
        <v>0</v>
      </c>
      <c r="O16" s="15">
        <v>25</v>
      </c>
      <c r="P16" s="15">
        <v>170</v>
      </c>
      <c r="Q16" s="15">
        <v>35</v>
      </c>
      <c r="R16" s="15">
        <v>10</v>
      </c>
      <c r="S16" s="15">
        <v>42</v>
      </c>
      <c r="T16" s="15">
        <v>0</v>
      </c>
      <c r="U16" s="15">
        <v>1</v>
      </c>
      <c r="V16" s="15">
        <v>4</v>
      </c>
      <c r="W16" s="15">
        <v>72</v>
      </c>
      <c r="X16" s="15">
        <v>75</v>
      </c>
      <c r="Y16" s="15">
        <v>0</v>
      </c>
      <c r="Z16" s="15">
        <v>4</v>
      </c>
      <c r="AA16" s="15">
        <v>17</v>
      </c>
    </row>
    <row r="17" spans="1:27" s="2" customFormat="1" ht="15" customHeight="1">
      <c r="A17" s="12" t="s">
        <v>41</v>
      </c>
      <c r="B17" s="16">
        <f t="shared" si="2"/>
        <v>1.7702675518004425</v>
      </c>
      <c r="C17" s="15">
        <f t="shared" si="3"/>
        <v>264</v>
      </c>
      <c r="D17" s="15">
        <v>16</v>
      </c>
      <c r="E17" s="15">
        <v>52</v>
      </c>
      <c r="F17" s="15">
        <v>5</v>
      </c>
      <c r="G17" s="15">
        <v>0</v>
      </c>
      <c r="H17" s="15">
        <v>0</v>
      </c>
      <c r="I17" s="15">
        <v>2</v>
      </c>
      <c r="J17" s="15">
        <v>2</v>
      </c>
      <c r="K17" s="15">
        <v>1</v>
      </c>
      <c r="L17" s="15">
        <v>2</v>
      </c>
      <c r="M17" s="15">
        <v>4</v>
      </c>
      <c r="N17" s="15">
        <v>0</v>
      </c>
      <c r="O17" s="15">
        <v>7</v>
      </c>
      <c r="P17" s="15">
        <v>31</v>
      </c>
      <c r="Q17" s="15">
        <v>17</v>
      </c>
      <c r="R17" s="15">
        <v>1</v>
      </c>
      <c r="S17" s="15">
        <v>3</v>
      </c>
      <c r="T17" s="15">
        <v>1</v>
      </c>
      <c r="U17" s="15">
        <v>0</v>
      </c>
      <c r="V17" s="15">
        <v>0</v>
      </c>
      <c r="W17" s="15">
        <v>25</v>
      </c>
      <c r="X17" s="15">
        <v>7</v>
      </c>
      <c r="Y17" s="15">
        <v>4</v>
      </c>
      <c r="Z17" s="15">
        <v>9</v>
      </c>
      <c r="AA17" s="15">
        <v>75</v>
      </c>
    </row>
    <row r="18" spans="1:27" s="2" customFormat="1" ht="27.75" customHeight="1">
      <c r="A18" s="12" t="s">
        <v>42</v>
      </c>
      <c r="B18" s="16">
        <f t="shared" si="2"/>
        <v>0.724200362100181</v>
      </c>
      <c r="C18" s="15">
        <f t="shared" si="3"/>
        <v>108</v>
      </c>
      <c r="D18" s="15">
        <v>1</v>
      </c>
      <c r="E18" s="15">
        <v>7</v>
      </c>
      <c r="F18" s="15">
        <v>2</v>
      </c>
      <c r="G18" s="15">
        <v>3</v>
      </c>
      <c r="H18" s="15">
        <v>0</v>
      </c>
      <c r="I18" s="15">
        <v>4</v>
      </c>
      <c r="J18" s="15">
        <v>2</v>
      </c>
      <c r="K18" s="15">
        <v>0</v>
      </c>
      <c r="L18" s="15">
        <v>9</v>
      </c>
      <c r="M18" s="15">
        <v>3</v>
      </c>
      <c r="N18" s="15">
        <v>2</v>
      </c>
      <c r="O18" s="15">
        <v>4</v>
      </c>
      <c r="P18" s="15">
        <v>25</v>
      </c>
      <c r="Q18" s="15">
        <v>11</v>
      </c>
      <c r="R18" s="15">
        <v>6</v>
      </c>
      <c r="S18" s="15">
        <v>12</v>
      </c>
      <c r="T18" s="15">
        <v>0</v>
      </c>
      <c r="U18" s="15">
        <v>0</v>
      </c>
      <c r="V18" s="15">
        <v>0</v>
      </c>
      <c r="W18" s="15">
        <v>2</v>
      </c>
      <c r="X18" s="15">
        <v>2</v>
      </c>
      <c r="Y18" s="15">
        <v>3</v>
      </c>
      <c r="Z18" s="15">
        <v>6</v>
      </c>
      <c r="AA18" s="15">
        <v>4</v>
      </c>
    </row>
    <row r="19" spans="1:27" s="2" customFormat="1" ht="15" customHeight="1">
      <c r="A19" s="12" t="s">
        <v>43</v>
      </c>
      <c r="B19" s="16">
        <f t="shared" si="2"/>
        <v>0.2212834439750553</v>
      </c>
      <c r="C19" s="15">
        <f t="shared" si="3"/>
        <v>33</v>
      </c>
      <c r="D19" s="15">
        <v>1</v>
      </c>
      <c r="E19" s="15">
        <v>7</v>
      </c>
      <c r="F19" s="15">
        <v>0</v>
      </c>
      <c r="G19" s="15">
        <v>2</v>
      </c>
      <c r="H19" s="15">
        <v>0</v>
      </c>
      <c r="I19" s="15">
        <v>0</v>
      </c>
      <c r="J19" s="15">
        <v>2</v>
      </c>
      <c r="K19" s="15">
        <v>1</v>
      </c>
      <c r="L19" s="15">
        <v>0</v>
      </c>
      <c r="M19" s="15">
        <v>4</v>
      </c>
      <c r="N19" s="15">
        <v>0</v>
      </c>
      <c r="O19" s="15">
        <v>0</v>
      </c>
      <c r="P19" s="15">
        <v>10</v>
      </c>
      <c r="Q19" s="15">
        <v>0</v>
      </c>
      <c r="R19" s="15">
        <v>0</v>
      </c>
      <c r="S19" s="15">
        <v>1</v>
      </c>
      <c r="T19" s="15">
        <v>0</v>
      </c>
      <c r="U19" s="15">
        <v>0</v>
      </c>
      <c r="V19" s="15">
        <v>1</v>
      </c>
      <c r="W19" s="15">
        <v>0</v>
      </c>
      <c r="X19" s="15">
        <v>1</v>
      </c>
      <c r="Y19" s="15">
        <v>0</v>
      </c>
      <c r="Z19" s="15">
        <v>3</v>
      </c>
      <c r="AA19" s="15">
        <v>0</v>
      </c>
    </row>
    <row r="20" spans="1:27" s="2" customFormat="1" ht="15" customHeight="1">
      <c r="A20" s="12" t="s">
        <v>44</v>
      </c>
      <c r="B20" s="16">
        <f t="shared" si="2"/>
        <v>0.31516126869174543</v>
      </c>
      <c r="C20" s="15">
        <f t="shared" si="3"/>
        <v>47</v>
      </c>
      <c r="D20" s="15">
        <v>4</v>
      </c>
      <c r="E20" s="15">
        <v>6</v>
      </c>
      <c r="F20" s="15">
        <v>3</v>
      </c>
      <c r="G20" s="15">
        <v>0</v>
      </c>
      <c r="H20" s="15">
        <v>0</v>
      </c>
      <c r="I20" s="15">
        <v>0</v>
      </c>
      <c r="J20" s="15">
        <v>0</v>
      </c>
      <c r="K20" s="15">
        <v>1</v>
      </c>
      <c r="L20" s="15">
        <v>1</v>
      </c>
      <c r="M20" s="15">
        <v>1</v>
      </c>
      <c r="N20" s="15">
        <v>0</v>
      </c>
      <c r="O20" s="15">
        <v>2</v>
      </c>
      <c r="P20" s="15">
        <v>9</v>
      </c>
      <c r="Q20" s="15">
        <v>1</v>
      </c>
      <c r="R20" s="15">
        <v>2</v>
      </c>
      <c r="S20" s="15">
        <v>3</v>
      </c>
      <c r="T20" s="15">
        <v>0</v>
      </c>
      <c r="U20" s="15">
        <v>0</v>
      </c>
      <c r="V20" s="15">
        <v>0</v>
      </c>
      <c r="W20" s="15">
        <v>3</v>
      </c>
      <c r="X20" s="15">
        <v>1</v>
      </c>
      <c r="Y20" s="15">
        <v>0</v>
      </c>
      <c r="Z20" s="15">
        <v>0</v>
      </c>
      <c r="AA20" s="15">
        <v>10</v>
      </c>
    </row>
    <row r="21" spans="1:27" s="2" customFormat="1" ht="15" customHeight="1">
      <c r="A21" s="12" t="s">
        <v>45</v>
      </c>
      <c r="B21" s="16">
        <f t="shared" si="2"/>
        <v>0.30175015087507545</v>
      </c>
      <c r="C21" s="15">
        <f t="shared" si="3"/>
        <v>45</v>
      </c>
      <c r="D21" s="15">
        <v>1</v>
      </c>
      <c r="E21" s="15">
        <v>8</v>
      </c>
      <c r="F21" s="15">
        <v>1</v>
      </c>
      <c r="G21" s="15">
        <v>0</v>
      </c>
      <c r="H21" s="15">
        <v>0</v>
      </c>
      <c r="I21" s="15">
        <v>1</v>
      </c>
      <c r="J21" s="15">
        <v>0</v>
      </c>
      <c r="K21" s="15">
        <v>3</v>
      </c>
      <c r="L21" s="15">
        <v>0</v>
      </c>
      <c r="M21" s="15">
        <v>1</v>
      </c>
      <c r="N21" s="15">
        <v>0</v>
      </c>
      <c r="O21" s="15">
        <v>1</v>
      </c>
      <c r="P21" s="15">
        <v>8</v>
      </c>
      <c r="Q21" s="15">
        <v>0</v>
      </c>
      <c r="R21" s="15">
        <v>1</v>
      </c>
      <c r="S21" s="15">
        <v>1</v>
      </c>
      <c r="T21" s="15">
        <v>0</v>
      </c>
      <c r="U21" s="15">
        <v>0</v>
      </c>
      <c r="V21" s="15">
        <v>0</v>
      </c>
      <c r="W21" s="15">
        <v>7</v>
      </c>
      <c r="X21" s="15">
        <v>1</v>
      </c>
      <c r="Y21" s="15">
        <v>2</v>
      </c>
      <c r="Z21" s="15">
        <v>8</v>
      </c>
      <c r="AA21" s="15">
        <v>1</v>
      </c>
    </row>
    <row r="22" spans="1:27" s="2" customFormat="1" ht="27.75" customHeight="1">
      <c r="A22" s="12" t="s">
        <v>46</v>
      </c>
      <c r="B22" s="16">
        <f t="shared" si="2"/>
        <v>5.934419633876484</v>
      </c>
      <c r="C22" s="15">
        <f>SUM(D22:AA22)</f>
        <v>885</v>
      </c>
      <c r="D22" s="15">
        <v>42</v>
      </c>
      <c r="E22" s="15">
        <v>23</v>
      </c>
      <c r="F22" s="15">
        <v>13</v>
      </c>
      <c r="G22" s="15">
        <v>27</v>
      </c>
      <c r="H22" s="15">
        <v>1</v>
      </c>
      <c r="I22" s="15">
        <v>2</v>
      </c>
      <c r="J22" s="15">
        <v>10</v>
      </c>
      <c r="K22" s="15">
        <v>2</v>
      </c>
      <c r="L22" s="15">
        <v>22</v>
      </c>
      <c r="M22" s="15">
        <v>9</v>
      </c>
      <c r="N22" s="15">
        <v>1</v>
      </c>
      <c r="O22" s="15">
        <v>76</v>
      </c>
      <c r="P22" s="15">
        <v>122</v>
      </c>
      <c r="Q22" s="15">
        <v>179</v>
      </c>
      <c r="R22" s="15">
        <v>12</v>
      </c>
      <c r="S22" s="15">
        <v>12</v>
      </c>
      <c r="T22" s="15">
        <v>4</v>
      </c>
      <c r="U22" s="15">
        <v>7</v>
      </c>
      <c r="V22" s="15">
        <v>17</v>
      </c>
      <c r="W22" s="15">
        <v>44</v>
      </c>
      <c r="X22" s="15">
        <v>144</v>
      </c>
      <c r="Y22" s="15">
        <v>0</v>
      </c>
      <c r="Z22" s="15">
        <v>1</v>
      </c>
      <c r="AA22" s="15">
        <v>115</v>
      </c>
    </row>
    <row r="23" spans="1:27" s="2" customFormat="1" ht="15" customHeight="1">
      <c r="A23" s="12" t="s">
        <v>47</v>
      </c>
      <c r="B23" s="16">
        <f t="shared" si="2"/>
        <v>6.055119694226514</v>
      </c>
      <c r="C23" s="15">
        <f t="shared" si="3"/>
        <v>903</v>
      </c>
      <c r="D23" s="15">
        <v>62</v>
      </c>
      <c r="E23" s="15">
        <v>49</v>
      </c>
      <c r="F23" s="15">
        <v>13</v>
      </c>
      <c r="G23" s="15">
        <v>16</v>
      </c>
      <c r="H23" s="15">
        <v>5</v>
      </c>
      <c r="I23" s="15">
        <v>1</v>
      </c>
      <c r="J23" s="15">
        <v>16</v>
      </c>
      <c r="K23" s="15">
        <v>4</v>
      </c>
      <c r="L23" s="15">
        <v>12</v>
      </c>
      <c r="M23" s="15">
        <v>8</v>
      </c>
      <c r="N23" s="15">
        <v>4</v>
      </c>
      <c r="O23" s="15">
        <v>35</v>
      </c>
      <c r="P23" s="15">
        <v>132</v>
      </c>
      <c r="Q23" s="15">
        <v>131</v>
      </c>
      <c r="R23" s="15">
        <v>7</v>
      </c>
      <c r="S23" s="15">
        <v>19</v>
      </c>
      <c r="T23" s="15">
        <v>0</v>
      </c>
      <c r="U23" s="15">
        <v>4</v>
      </c>
      <c r="V23" s="15">
        <v>16</v>
      </c>
      <c r="W23" s="15">
        <v>63</v>
      </c>
      <c r="X23" s="15">
        <v>117</v>
      </c>
      <c r="Y23" s="15">
        <v>6</v>
      </c>
      <c r="Z23" s="15">
        <v>5</v>
      </c>
      <c r="AA23" s="15">
        <v>178</v>
      </c>
    </row>
    <row r="24" spans="1:27" s="2" customFormat="1" ht="15" customHeight="1">
      <c r="A24" s="12" t="s">
        <v>48</v>
      </c>
      <c r="B24" s="16">
        <f t="shared" si="2"/>
        <v>1.4416951652920271</v>
      </c>
      <c r="C24" s="15">
        <f t="shared" si="3"/>
        <v>215</v>
      </c>
      <c r="D24" s="15">
        <v>16</v>
      </c>
      <c r="E24" s="15">
        <v>11</v>
      </c>
      <c r="F24" s="15">
        <v>8</v>
      </c>
      <c r="G24" s="15">
        <v>12</v>
      </c>
      <c r="H24" s="15">
        <v>0</v>
      </c>
      <c r="I24" s="15">
        <v>1</v>
      </c>
      <c r="J24" s="15">
        <v>2</v>
      </c>
      <c r="K24" s="15">
        <v>2</v>
      </c>
      <c r="L24" s="15">
        <v>5</v>
      </c>
      <c r="M24" s="15">
        <v>4</v>
      </c>
      <c r="N24" s="15">
        <v>2</v>
      </c>
      <c r="O24" s="15">
        <v>9</v>
      </c>
      <c r="P24" s="15">
        <v>24</v>
      </c>
      <c r="Q24" s="15">
        <v>18</v>
      </c>
      <c r="R24" s="15">
        <v>4</v>
      </c>
      <c r="S24" s="15">
        <v>3</v>
      </c>
      <c r="T24" s="15">
        <v>0</v>
      </c>
      <c r="U24" s="15">
        <v>2</v>
      </c>
      <c r="V24" s="15">
        <v>6</v>
      </c>
      <c r="W24" s="15">
        <v>18</v>
      </c>
      <c r="X24" s="15">
        <v>23</v>
      </c>
      <c r="Y24" s="15">
        <v>5</v>
      </c>
      <c r="Z24" s="15">
        <v>3</v>
      </c>
      <c r="AA24" s="15">
        <v>37</v>
      </c>
    </row>
    <row r="25" spans="1:27" s="2" customFormat="1" ht="27.75" customHeight="1">
      <c r="A25" s="12" t="s">
        <v>49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2" customFormat="1" ht="15" customHeight="1">
      <c r="A26" s="12" t="s">
        <v>50</v>
      </c>
      <c r="B26" s="16">
        <f t="shared" si="2"/>
        <v>4.197679876617716</v>
      </c>
      <c r="C26" s="15">
        <f t="shared" si="3"/>
        <v>626</v>
      </c>
      <c r="D26" s="15">
        <v>66</v>
      </c>
      <c r="E26" s="15">
        <v>34</v>
      </c>
      <c r="F26" s="15">
        <v>18</v>
      </c>
      <c r="G26" s="15">
        <v>34</v>
      </c>
      <c r="H26" s="15">
        <v>21</v>
      </c>
      <c r="I26" s="15">
        <v>4</v>
      </c>
      <c r="J26" s="15">
        <v>24</v>
      </c>
      <c r="K26" s="15">
        <v>5</v>
      </c>
      <c r="L26" s="15">
        <v>11</v>
      </c>
      <c r="M26" s="15">
        <v>35</v>
      </c>
      <c r="N26" s="15">
        <v>13</v>
      </c>
      <c r="O26" s="15">
        <v>12</v>
      </c>
      <c r="P26" s="15">
        <v>57</v>
      </c>
      <c r="Q26" s="15">
        <v>11</v>
      </c>
      <c r="R26" s="15">
        <v>5</v>
      </c>
      <c r="S26" s="15">
        <v>12</v>
      </c>
      <c r="T26" s="15">
        <v>4</v>
      </c>
      <c r="U26" s="15">
        <v>15</v>
      </c>
      <c r="V26" s="15">
        <v>72</v>
      </c>
      <c r="W26" s="15">
        <v>88</v>
      </c>
      <c r="X26" s="15">
        <v>69</v>
      </c>
      <c r="Y26" s="15">
        <v>1</v>
      </c>
      <c r="Z26" s="15">
        <v>4</v>
      </c>
      <c r="AA26" s="15">
        <v>11</v>
      </c>
    </row>
    <row r="27" spans="1:27" s="2" customFormat="1" ht="15" customHeight="1" thickBot="1">
      <c r="A27" s="12" t="s">
        <v>51</v>
      </c>
      <c r="B27" s="16">
        <f t="shared" si="2"/>
        <v>1.1667672500502917</v>
      </c>
      <c r="C27" s="15">
        <f>SUM(D27:AA27)</f>
        <v>174</v>
      </c>
      <c r="D27" s="15">
        <v>14</v>
      </c>
      <c r="E27" s="15">
        <v>7</v>
      </c>
      <c r="F27" s="15">
        <v>5</v>
      </c>
      <c r="G27" s="15">
        <v>7</v>
      </c>
      <c r="H27" s="15">
        <v>7</v>
      </c>
      <c r="I27" s="15">
        <v>0</v>
      </c>
      <c r="J27" s="15">
        <v>8</v>
      </c>
      <c r="K27" s="15">
        <v>0</v>
      </c>
      <c r="L27" s="15">
        <v>3</v>
      </c>
      <c r="M27" s="15">
        <v>5</v>
      </c>
      <c r="N27" s="15">
        <v>4</v>
      </c>
      <c r="O27" s="15">
        <v>2</v>
      </c>
      <c r="P27" s="15">
        <v>21</v>
      </c>
      <c r="Q27" s="15">
        <v>3</v>
      </c>
      <c r="R27" s="15">
        <v>0</v>
      </c>
      <c r="S27" s="15">
        <v>4</v>
      </c>
      <c r="T27" s="15">
        <v>0</v>
      </c>
      <c r="U27" s="15">
        <v>4</v>
      </c>
      <c r="V27" s="15">
        <v>26</v>
      </c>
      <c r="W27" s="15">
        <v>27</v>
      </c>
      <c r="X27" s="15">
        <v>18</v>
      </c>
      <c r="Y27" s="15">
        <v>0</v>
      </c>
      <c r="Z27" s="15">
        <v>3</v>
      </c>
      <c r="AA27" s="15">
        <v>6</v>
      </c>
    </row>
    <row r="28" spans="1:27" s="2" customFormat="1" ht="26.25" customHeight="1">
      <c r="A28" s="106" t="s">
        <v>159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158</v>
      </c>
    </row>
    <row r="30" spans="1:27" s="2" customFormat="1" ht="11.25" customHeight="1">
      <c r="A30" s="97" t="s">
        <v>448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 t="s">
        <v>449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A1" sqref="A1:M1"/>
    </sheetView>
  </sheetViews>
  <sheetFormatPr defaultColWidth="9.00390625" defaultRowHeight="16.5"/>
  <cols>
    <col min="1" max="1" width="16.625" style="0" customWidth="1"/>
    <col min="2" max="2" width="6.125" style="0" customWidth="1"/>
    <col min="3" max="3" width="5.875" style="0" customWidth="1"/>
    <col min="4" max="11" width="5.125" style="0" customWidth="1"/>
    <col min="12" max="12" width="4.50390625" style="0" customWidth="1"/>
    <col min="13" max="13" width="4.875" style="0" customWidth="1"/>
    <col min="14" max="14" width="6.00390625" style="0" customWidth="1"/>
    <col min="15" max="15" width="6.125" style="0" customWidth="1"/>
    <col min="16" max="27" width="5.50390625" style="0" customWidth="1"/>
  </cols>
  <sheetData>
    <row r="1" spans="1:27" s="1" customFormat="1" ht="48" customHeight="1">
      <c r="A1" s="104" t="s">
        <v>173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9"/>
    </row>
    <row r="2" spans="1:27" s="10" customFormat="1" ht="12.75" customHeight="1" thickBo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9" t="s">
        <v>454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22" t="s">
        <v>82</v>
      </c>
    </row>
    <row r="3" spans="1:27" s="11" customFormat="1" ht="96" customHeight="1" thickBot="1">
      <c r="A3" s="29" t="s">
        <v>84</v>
      </c>
      <c r="B3" s="28" t="s">
        <v>85</v>
      </c>
      <c r="C3" s="26" t="s">
        <v>86</v>
      </c>
      <c r="D3" s="26" t="s">
        <v>66</v>
      </c>
      <c r="E3" s="26" t="s">
        <v>160</v>
      </c>
      <c r="F3" s="26" t="s">
        <v>67</v>
      </c>
      <c r="G3" s="26" t="s">
        <v>68</v>
      </c>
      <c r="H3" s="26" t="s">
        <v>161</v>
      </c>
      <c r="I3" s="26" t="s">
        <v>162</v>
      </c>
      <c r="J3" s="26" t="s">
        <v>69</v>
      </c>
      <c r="K3" s="26" t="s">
        <v>163</v>
      </c>
      <c r="L3" s="26" t="s">
        <v>70</v>
      </c>
      <c r="M3" s="26" t="s">
        <v>71</v>
      </c>
      <c r="N3" s="25" t="s">
        <v>164</v>
      </c>
      <c r="O3" s="26" t="s">
        <v>73</v>
      </c>
      <c r="P3" s="26" t="s">
        <v>74</v>
      </c>
      <c r="Q3" s="26" t="s">
        <v>75</v>
      </c>
      <c r="R3" s="26" t="s">
        <v>76</v>
      </c>
      <c r="S3" s="26" t="s">
        <v>77</v>
      </c>
      <c r="T3" s="26" t="s">
        <v>165</v>
      </c>
      <c r="U3" s="26" t="s">
        <v>78</v>
      </c>
      <c r="V3" s="26" t="s">
        <v>79</v>
      </c>
      <c r="W3" s="26" t="s">
        <v>80</v>
      </c>
      <c r="X3" s="26" t="s">
        <v>81</v>
      </c>
      <c r="Y3" s="26" t="s">
        <v>166</v>
      </c>
      <c r="Z3" s="26" t="s">
        <v>167</v>
      </c>
      <c r="AA3" s="27" t="s">
        <v>168</v>
      </c>
    </row>
    <row r="4" spans="1:27" s="2" customFormat="1" ht="24" customHeight="1">
      <c r="A4" s="30" t="s">
        <v>144</v>
      </c>
      <c r="B4" s="16">
        <f>SUM(D4:AA4)</f>
        <v>100.00000000000001</v>
      </c>
      <c r="C4" s="15"/>
      <c r="D4" s="16">
        <f aca="true" t="shared" si="0" ref="D4:AA4">D5/$C$5*100</f>
        <v>5.591016548463356</v>
      </c>
      <c r="E4" s="16">
        <f t="shared" si="0"/>
        <v>4.550827423167849</v>
      </c>
      <c r="F4" s="16">
        <f t="shared" si="0"/>
        <v>1.0520094562647753</v>
      </c>
      <c r="G4" s="16">
        <f t="shared" si="0"/>
        <v>1.5366430260047281</v>
      </c>
      <c r="H4" s="16">
        <f t="shared" si="0"/>
        <v>0.4018912529550827</v>
      </c>
      <c r="I4" s="16">
        <f t="shared" si="0"/>
        <v>0.6264775413711584</v>
      </c>
      <c r="J4" s="16">
        <f t="shared" si="0"/>
        <v>2.151300236406619</v>
      </c>
      <c r="K4" s="16">
        <f t="shared" si="0"/>
        <v>1.1702127659574468</v>
      </c>
      <c r="L4" s="16">
        <f t="shared" si="0"/>
        <v>2.281323877068558</v>
      </c>
      <c r="M4" s="16">
        <f t="shared" si="0"/>
        <v>1.6312056737588652</v>
      </c>
      <c r="N4" s="16">
        <f t="shared" si="0"/>
        <v>0.5555555555555556</v>
      </c>
      <c r="O4" s="16">
        <f t="shared" si="0"/>
        <v>2.186761229314421</v>
      </c>
      <c r="P4" s="16">
        <f t="shared" si="0"/>
        <v>17.163120567375888</v>
      </c>
      <c r="Q4" s="16">
        <f t="shared" si="0"/>
        <v>28.77068557919622</v>
      </c>
      <c r="R4" s="16">
        <f t="shared" si="0"/>
        <v>0.7565011820330969</v>
      </c>
      <c r="S4" s="16">
        <f t="shared" si="0"/>
        <v>2.269503546099291</v>
      </c>
      <c r="T4" s="16">
        <f t="shared" si="0"/>
        <v>0.18912529550827423</v>
      </c>
      <c r="U4" s="16">
        <f t="shared" si="0"/>
        <v>0.9219858156028369</v>
      </c>
      <c r="V4" s="16">
        <f t="shared" si="0"/>
        <v>2.789598108747045</v>
      </c>
      <c r="W4" s="16">
        <f t="shared" si="0"/>
        <v>6.335697399527186</v>
      </c>
      <c r="X4" s="16">
        <f t="shared" si="0"/>
        <v>10.886524822695035</v>
      </c>
      <c r="Y4" s="16">
        <f t="shared" si="0"/>
        <v>0.29550827423167847</v>
      </c>
      <c r="Z4" s="16">
        <f t="shared" si="0"/>
        <v>0.41371158392434987</v>
      </c>
      <c r="AA4" s="16">
        <f t="shared" si="0"/>
        <v>5.472813238770686</v>
      </c>
    </row>
    <row r="5" spans="1:27" s="2" customFormat="1" ht="27.75" customHeight="1">
      <c r="A5" s="12" t="s">
        <v>119</v>
      </c>
      <c r="B5" s="16"/>
      <c r="C5" s="15">
        <f>SUM(C6:C24,C26:C27)</f>
        <v>8460</v>
      </c>
      <c r="D5" s="15">
        <f>SUM(D6:D24,D26:D27)</f>
        <v>473</v>
      </c>
      <c r="E5" s="15">
        <f aca="true" t="shared" si="1" ref="E5:AA5">SUM(E6:E24,E26:E27)</f>
        <v>385</v>
      </c>
      <c r="F5" s="15">
        <f t="shared" si="1"/>
        <v>89</v>
      </c>
      <c r="G5" s="15">
        <f t="shared" si="1"/>
        <v>130</v>
      </c>
      <c r="H5" s="15">
        <f t="shared" si="1"/>
        <v>34</v>
      </c>
      <c r="I5" s="15">
        <f t="shared" si="1"/>
        <v>53</v>
      </c>
      <c r="J5" s="15">
        <f t="shared" si="1"/>
        <v>182</v>
      </c>
      <c r="K5" s="15">
        <f t="shared" si="1"/>
        <v>99</v>
      </c>
      <c r="L5" s="15">
        <f t="shared" si="1"/>
        <v>193</v>
      </c>
      <c r="M5" s="15">
        <f t="shared" si="1"/>
        <v>138</v>
      </c>
      <c r="N5" s="15">
        <f t="shared" si="1"/>
        <v>47</v>
      </c>
      <c r="O5" s="15">
        <f t="shared" si="1"/>
        <v>185</v>
      </c>
      <c r="P5" s="15">
        <f t="shared" si="1"/>
        <v>1452</v>
      </c>
      <c r="Q5" s="15">
        <f t="shared" si="1"/>
        <v>2434</v>
      </c>
      <c r="R5" s="15">
        <f t="shared" si="1"/>
        <v>64</v>
      </c>
      <c r="S5" s="15">
        <f t="shared" si="1"/>
        <v>192</v>
      </c>
      <c r="T5" s="15">
        <f t="shared" si="1"/>
        <v>16</v>
      </c>
      <c r="U5" s="15">
        <f t="shared" si="1"/>
        <v>78</v>
      </c>
      <c r="V5" s="15">
        <f t="shared" si="1"/>
        <v>236</v>
      </c>
      <c r="W5" s="15">
        <f t="shared" si="1"/>
        <v>536</v>
      </c>
      <c r="X5" s="15">
        <f t="shared" si="1"/>
        <v>921</v>
      </c>
      <c r="Y5" s="15">
        <f t="shared" si="1"/>
        <v>25</v>
      </c>
      <c r="Z5" s="15">
        <f t="shared" si="1"/>
        <v>35</v>
      </c>
      <c r="AA5" s="15">
        <f t="shared" si="1"/>
        <v>463</v>
      </c>
    </row>
    <row r="6" spans="1:27" s="2" customFormat="1" ht="27.75" customHeight="1">
      <c r="A6" s="12" t="s">
        <v>120</v>
      </c>
      <c r="B6" s="16">
        <f>C6/$C$5*100</f>
        <v>5.212765957446808</v>
      </c>
      <c r="C6" s="15">
        <f>SUM(D6:AA6)</f>
        <v>441</v>
      </c>
      <c r="D6" s="3">
        <v>51</v>
      </c>
      <c r="E6" s="3">
        <v>13</v>
      </c>
      <c r="F6" s="3">
        <v>9</v>
      </c>
      <c r="G6" s="3">
        <v>23</v>
      </c>
      <c r="H6" s="3">
        <v>3</v>
      </c>
      <c r="I6" s="3">
        <v>2</v>
      </c>
      <c r="J6" s="3">
        <v>22</v>
      </c>
      <c r="K6" s="3">
        <v>11</v>
      </c>
      <c r="L6" s="3">
        <v>27</v>
      </c>
      <c r="M6" s="3">
        <v>16</v>
      </c>
      <c r="N6" s="3">
        <v>11</v>
      </c>
      <c r="O6" s="3">
        <v>29</v>
      </c>
      <c r="P6" s="3">
        <v>35</v>
      </c>
      <c r="Q6" s="3">
        <v>4</v>
      </c>
      <c r="R6" s="3">
        <v>7</v>
      </c>
      <c r="S6" s="3">
        <v>6</v>
      </c>
      <c r="T6" s="3">
        <v>3</v>
      </c>
      <c r="U6" s="3">
        <v>14</v>
      </c>
      <c r="V6" s="3">
        <v>24</v>
      </c>
      <c r="W6" s="3">
        <v>41</v>
      </c>
      <c r="X6" s="3">
        <v>61</v>
      </c>
      <c r="Y6" s="3">
        <v>1</v>
      </c>
      <c r="Z6" s="3">
        <v>7</v>
      </c>
      <c r="AA6" s="3">
        <v>21</v>
      </c>
    </row>
    <row r="7" spans="1:27" s="2" customFormat="1" ht="15" customHeight="1">
      <c r="A7" s="12" t="s">
        <v>121</v>
      </c>
      <c r="B7" s="16">
        <f aca="true" t="shared" si="2" ref="B7:B27">C7/$C$5*100</f>
        <v>10.969267139479905</v>
      </c>
      <c r="C7" s="15">
        <f aca="true" t="shared" si="3" ref="C7:C27">SUM(D7:AA7)</f>
        <v>928</v>
      </c>
      <c r="D7" s="3">
        <v>78</v>
      </c>
      <c r="E7" s="3">
        <v>38</v>
      </c>
      <c r="F7" s="3">
        <v>7</v>
      </c>
      <c r="G7" s="3">
        <v>28</v>
      </c>
      <c r="H7" s="3">
        <v>5</v>
      </c>
      <c r="I7" s="3">
        <v>9</v>
      </c>
      <c r="J7" s="3">
        <v>48</v>
      </c>
      <c r="K7" s="3">
        <v>13</v>
      </c>
      <c r="L7" s="3">
        <v>36</v>
      </c>
      <c r="M7" s="3">
        <v>13</v>
      </c>
      <c r="N7" s="3">
        <v>6</v>
      </c>
      <c r="O7" s="3">
        <v>34</v>
      </c>
      <c r="P7" s="3">
        <v>111</v>
      </c>
      <c r="Q7" s="3">
        <v>22</v>
      </c>
      <c r="R7" s="3">
        <v>5</v>
      </c>
      <c r="S7" s="3">
        <v>21</v>
      </c>
      <c r="T7" s="3">
        <v>3</v>
      </c>
      <c r="U7" s="3">
        <v>39</v>
      </c>
      <c r="V7" s="3">
        <v>86</v>
      </c>
      <c r="W7" s="3">
        <v>110</v>
      </c>
      <c r="X7" s="3">
        <v>164</v>
      </c>
      <c r="Y7" s="3">
        <v>2</v>
      </c>
      <c r="Z7" s="3">
        <v>7</v>
      </c>
      <c r="AA7" s="3">
        <v>43</v>
      </c>
    </row>
    <row r="8" spans="1:27" s="2" customFormat="1" ht="15" customHeight="1">
      <c r="A8" s="12" t="s">
        <v>122</v>
      </c>
      <c r="B8" s="16">
        <f t="shared" si="2"/>
        <v>2.683215130023641</v>
      </c>
      <c r="C8" s="15">
        <f t="shared" si="3"/>
        <v>227</v>
      </c>
      <c r="D8" s="3">
        <v>44</v>
      </c>
      <c r="E8" s="3">
        <v>22</v>
      </c>
      <c r="F8" s="3">
        <v>3</v>
      </c>
      <c r="G8" s="3">
        <v>6</v>
      </c>
      <c r="H8" s="3">
        <v>5</v>
      </c>
      <c r="I8" s="3">
        <v>1</v>
      </c>
      <c r="J8" s="3">
        <v>4</v>
      </c>
      <c r="K8" s="3">
        <v>1</v>
      </c>
      <c r="L8" s="3">
        <v>4</v>
      </c>
      <c r="M8" s="3">
        <v>12</v>
      </c>
      <c r="N8" s="3">
        <v>3</v>
      </c>
      <c r="O8" s="3">
        <v>3</v>
      </c>
      <c r="P8" s="3">
        <v>24</v>
      </c>
      <c r="Q8" s="3">
        <v>15</v>
      </c>
      <c r="R8" s="3">
        <v>3</v>
      </c>
      <c r="S8" s="3">
        <v>2</v>
      </c>
      <c r="T8" s="3">
        <v>1</v>
      </c>
      <c r="U8" s="3">
        <v>4</v>
      </c>
      <c r="V8" s="3">
        <v>14</v>
      </c>
      <c r="W8" s="3">
        <v>18</v>
      </c>
      <c r="X8" s="3">
        <v>23</v>
      </c>
      <c r="Y8" s="3">
        <v>6</v>
      </c>
      <c r="Z8" s="3">
        <v>1</v>
      </c>
      <c r="AA8" s="3">
        <v>8</v>
      </c>
    </row>
    <row r="9" spans="1:27" s="2" customFormat="1" ht="15" customHeight="1">
      <c r="A9" s="12" t="s">
        <v>123</v>
      </c>
      <c r="B9" s="16">
        <f t="shared" si="2"/>
        <v>4.030732860520095</v>
      </c>
      <c r="C9" s="15">
        <f t="shared" si="3"/>
        <v>341</v>
      </c>
      <c r="D9" s="3">
        <v>45</v>
      </c>
      <c r="E9" s="3">
        <v>38</v>
      </c>
      <c r="F9" s="3">
        <v>2</v>
      </c>
      <c r="G9" s="3">
        <v>4</v>
      </c>
      <c r="H9" s="3">
        <v>0</v>
      </c>
      <c r="I9" s="3">
        <v>0</v>
      </c>
      <c r="J9" s="3">
        <v>4</v>
      </c>
      <c r="K9" s="3">
        <v>6</v>
      </c>
      <c r="L9" s="3">
        <v>3</v>
      </c>
      <c r="M9" s="3">
        <v>7</v>
      </c>
      <c r="N9" s="3">
        <v>3</v>
      </c>
      <c r="O9" s="3">
        <v>3</v>
      </c>
      <c r="P9" s="3">
        <v>29</v>
      </c>
      <c r="Q9" s="3">
        <v>41</v>
      </c>
      <c r="R9" s="3">
        <v>3</v>
      </c>
      <c r="S9" s="3">
        <v>6</v>
      </c>
      <c r="T9" s="3">
        <v>0</v>
      </c>
      <c r="U9" s="3">
        <v>3</v>
      </c>
      <c r="V9" s="3">
        <v>5</v>
      </c>
      <c r="W9" s="3">
        <v>19</v>
      </c>
      <c r="X9" s="3">
        <v>85</v>
      </c>
      <c r="Y9" s="3">
        <v>0</v>
      </c>
      <c r="Z9" s="3">
        <v>0</v>
      </c>
      <c r="AA9" s="3">
        <v>35</v>
      </c>
    </row>
    <row r="10" spans="1:27" s="2" customFormat="1" ht="27.75" customHeight="1">
      <c r="A10" s="12" t="s">
        <v>124</v>
      </c>
      <c r="B10" s="16">
        <f t="shared" si="2"/>
        <v>3.1087470449172576</v>
      </c>
      <c r="C10" s="15">
        <f t="shared" si="3"/>
        <v>263</v>
      </c>
      <c r="D10" s="3">
        <v>12</v>
      </c>
      <c r="E10" s="3">
        <v>12</v>
      </c>
      <c r="F10" s="3">
        <v>0</v>
      </c>
      <c r="G10" s="3">
        <v>3</v>
      </c>
      <c r="H10" s="3">
        <v>0</v>
      </c>
      <c r="I10" s="3">
        <v>0</v>
      </c>
      <c r="J10" s="3">
        <v>3</v>
      </c>
      <c r="K10" s="3">
        <v>5</v>
      </c>
      <c r="L10" s="3">
        <v>7</v>
      </c>
      <c r="M10" s="3">
        <v>6</v>
      </c>
      <c r="N10" s="3">
        <v>0</v>
      </c>
      <c r="O10" s="3">
        <v>9</v>
      </c>
      <c r="P10" s="3">
        <v>17</v>
      </c>
      <c r="Q10" s="3">
        <v>28</v>
      </c>
      <c r="R10" s="3">
        <v>3</v>
      </c>
      <c r="S10" s="3">
        <v>2</v>
      </c>
      <c r="T10" s="3">
        <v>0</v>
      </c>
      <c r="U10" s="3">
        <v>1</v>
      </c>
      <c r="V10" s="3">
        <v>5</v>
      </c>
      <c r="W10" s="3">
        <v>42</v>
      </c>
      <c r="X10" s="3">
        <v>98</v>
      </c>
      <c r="Y10" s="3">
        <v>1</v>
      </c>
      <c r="Z10" s="3">
        <v>1</v>
      </c>
      <c r="AA10" s="3">
        <v>8</v>
      </c>
    </row>
    <row r="11" spans="1:27" s="2" customFormat="1" ht="15" customHeight="1">
      <c r="A11" s="12" t="s">
        <v>125</v>
      </c>
      <c r="B11" s="16">
        <f t="shared" si="2"/>
        <v>7.4349881796690305</v>
      </c>
      <c r="C11" s="15">
        <f t="shared" si="3"/>
        <v>629</v>
      </c>
      <c r="D11" s="3">
        <v>96</v>
      </c>
      <c r="E11" s="3">
        <v>53</v>
      </c>
      <c r="F11" s="3">
        <v>6</v>
      </c>
      <c r="G11" s="3">
        <v>14</v>
      </c>
      <c r="H11" s="3">
        <v>7</v>
      </c>
      <c r="I11" s="3">
        <v>3</v>
      </c>
      <c r="J11" s="3">
        <v>15</v>
      </c>
      <c r="K11" s="3">
        <v>1</v>
      </c>
      <c r="L11" s="3">
        <v>15</v>
      </c>
      <c r="M11" s="3">
        <v>23</v>
      </c>
      <c r="N11" s="3">
        <v>7</v>
      </c>
      <c r="O11" s="3">
        <v>14</v>
      </c>
      <c r="P11" s="3">
        <v>64</v>
      </c>
      <c r="Q11" s="3">
        <v>50</v>
      </c>
      <c r="R11" s="3">
        <v>9</v>
      </c>
      <c r="S11" s="3">
        <v>6</v>
      </c>
      <c r="T11" s="3">
        <v>2</v>
      </c>
      <c r="U11" s="3">
        <v>4</v>
      </c>
      <c r="V11" s="3">
        <v>44</v>
      </c>
      <c r="W11" s="3">
        <v>73</v>
      </c>
      <c r="X11" s="3">
        <v>101</v>
      </c>
      <c r="Y11" s="3">
        <v>3</v>
      </c>
      <c r="Z11" s="3">
        <v>3</v>
      </c>
      <c r="AA11" s="3">
        <v>16</v>
      </c>
    </row>
    <row r="12" spans="1:27" s="2" customFormat="1" ht="15" customHeight="1">
      <c r="A12" s="12" t="s">
        <v>126</v>
      </c>
      <c r="B12" s="16">
        <f>C12/$C$5*100</f>
        <v>24.00709219858156</v>
      </c>
      <c r="C12" s="15">
        <f t="shared" si="3"/>
        <v>2031</v>
      </c>
      <c r="D12" s="3">
        <v>19</v>
      </c>
      <c r="E12" s="3">
        <v>12</v>
      </c>
      <c r="F12" s="3">
        <v>4</v>
      </c>
      <c r="G12" s="3">
        <v>5</v>
      </c>
      <c r="H12" s="3">
        <v>1</v>
      </c>
      <c r="I12" s="3">
        <v>10</v>
      </c>
      <c r="J12" s="3">
        <v>23</v>
      </c>
      <c r="K12" s="3">
        <v>22</v>
      </c>
      <c r="L12" s="3">
        <v>35</v>
      </c>
      <c r="M12" s="3">
        <v>14</v>
      </c>
      <c r="N12" s="3">
        <v>9</v>
      </c>
      <c r="O12" s="3">
        <v>5</v>
      </c>
      <c r="P12" s="3">
        <v>436</v>
      </c>
      <c r="Q12" s="3">
        <v>1254</v>
      </c>
      <c r="R12" s="3">
        <v>5</v>
      </c>
      <c r="S12" s="3">
        <v>43</v>
      </c>
      <c r="T12" s="3">
        <v>0</v>
      </c>
      <c r="U12" s="3">
        <v>2</v>
      </c>
      <c r="V12" s="3">
        <v>2</v>
      </c>
      <c r="W12" s="3">
        <v>29</v>
      </c>
      <c r="X12" s="3">
        <v>87</v>
      </c>
      <c r="Y12" s="3">
        <v>1</v>
      </c>
      <c r="Z12" s="3">
        <v>3</v>
      </c>
      <c r="AA12" s="3">
        <v>10</v>
      </c>
    </row>
    <row r="13" spans="1:27" s="2" customFormat="1" ht="15" customHeight="1">
      <c r="A13" s="12" t="s">
        <v>434</v>
      </c>
      <c r="B13" s="16">
        <f t="shared" si="2"/>
        <v>18.286052009456263</v>
      </c>
      <c r="C13" s="15">
        <f t="shared" si="3"/>
        <v>1547</v>
      </c>
      <c r="D13" s="3">
        <v>27</v>
      </c>
      <c r="E13" s="3">
        <v>41</v>
      </c>
      <c r="F13" s="3">
        <v>5</v>
      </c>
      <c r="G13" s="3">
        <v>1</v>
      </c>
      <c r="H13" s="3">
        <v>0</v>
      </c>
      <c r="I13" s="3">
        <v>12</v>
      </c>
      <c r="J13" s="3">
        <v>28</v>
      </c>
      <c r="K13" s="3">
        <v>15</v>
      </c>
      <c r="L13" s="3">
        <v>32</v>
      </c>
      <c r="M13" s="3">
        <v>5</v>
      </c>
      <c r="N13" s="3">
        <v>0</v>
      </c>
      <c r="O13" s="3">
        <v>5</v>
      </c>
      <c r="P13" s="3">
        <v>404</v>
      </c>
      <c r="Q13" s="3">
        <v>753</v>
      </c>
      <c r="R13" s="3">
        <v>2</v>
      </c>
      <c r="S13" s="3">
        <v>52</v>
      </c>
      <c r="T13" s="3">
        <v>2</v>
      </c>
      <c r="U13" s="3">
        <v>1</v>
      </c>
      <c r="V13" s="3">
        <v>19</v>
      </c>
      <c r="W13" s="3">
        <v>62</v>
      </c>
      <c r="X13" s="3">
        <v>45</v>
      </c>
      <c r="Y13" s="3">
        <v>0</v>
      </c>
      <c r="Z13" s="3">
        <v>1</v>
      </c>
      <c r="AA13" s="3">
        <v>35</v>
      </c>
    </row>
    <row r="14" spans="1:27" s="2" customFormat="1" ht="27.75" customHeight="1">
      <c r="A14" s="12" t="s">
        <v>127</v>
      </c>
      <c r="B14" s="16">
        <f t="shared" si="2"/>
        <v>0.851063829787234</v>
      </c>
      <c r="C14" s="15">
        <f t="shared" si="3"/>
        <v>72</v>
      </c>
      <c r="D14" s="3">
        <v>4</v>
      </c>
      <c r="E14" s="3">
        <v>1</v>
      </c>
      <c r="F14" s="3">
        <v>2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3</v>
      </c>
      <c r="M14" s="3">
        <v>1</v>
      </c>
      <c r="N14" s="3">
        <v>2</v>
      </c>
      <c r="O14" s="3">
        <v>1</v>
      </c>
      <c r="P14" s="3">
        <v>2</v>
      </c>
      <c r="Q14" s="3">
        <v>3</v>
      </c>
      <c r="R14" s="3">
        <v>0</v>
      </c>
      <c r="S14" s="3">
        <v>0</v>
      </c>
      <c r="T14" s="3">
        <v>1</v>
      </c>
      <c r="U14" s="3">
        <v>0</v>
      </c>
      <c r="V14" s="3">
        <v>7</v>
      </c>
      <c r="W14" s="3">
        <v>3</v>
      </c>
      <c r="X14" s="3">
        <v>34</v>
      </c>
      <c r="Y14" s="3">
        <v>0</v>
      </c>
      <c r="Z14" s="3">
        <v>0</v>
      </c>
      <c r="AA14" s="3">
        <v>4</v>
      </c>
    </row>
    <row r="15" spans="1:27" s="2" customFormat="1" ht="15" customHeight="1">
      <c r="A15" s="12" t="s">
        <v>128</v>
      </c>
      <c r="B15" s="16">
        <f t="shared" si="2"/>
        <v>0</v>
      </c>
      <c r="C15" s="15">
        <f t="shared" si="3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s="2" customFormat="1" ht="15" customHeight="1">
      <c r="A16" s="12" t="s">
        <v>129</v>
      </c>
      <c r="B16" s="16">
        <f t="shared" si="2"/>
        <v>4.75177304964539</v>
      </c>
      <c r="C16" s="15">
        <f t="shared" si="3"/>
        <v>402</v>
      </c>
      <c r="D16" s="3">
        <v>3</v>
      </c>
      <c r="E16" s="3">
        <v>38</v>
      </c>
      <c r="F16" s="3">
        <v>22</v>
      </c>
      <c r="G16" s="3">
        <v>13</v>
      </c>
      <c r="H16" s="3">
        <v>2</v>
      </c>
      <c r="I16" s="3">
        <v>8</v>
      </c>
      <c r="J16" s="3">
        <v>8</v>
      </c>
      <c r="K16" s="3">
        <v>15</v>
      </c>
      <c r="L16" s="3">
        <v>3</v>
      </c>
      <c r="M16" s="3">
        <v>18</v>
      </c>
      <c r="N16" s="3">
        <v>0</v>
      </c>
      <c r="O16" s="3">
        <v>20</v>
      </c>
      <c r="P16" s="3">
        <v>88</v>
      </c>
      <c r="Q16" s="3">
        <v>22</v>
      </c>
      <c r="R16" s="3">
        <v>10</v>
      </c>
      <c r="S16" s="3">
        <v>16</v>
      </c>
      <c r="T16" s="3">
        <v>0</v>
      </c>
      <c r="U16" s="3">
        <v>1</v>
      </c>
      <c r="V16" s="3">
        <v>3</v>
      </c>
      <c r="W16" s="3">
        <v>49</v>
      </c>
      <c r="X16" s="3">
        <v>46</v>
      </c>
      <c r="Y16" s="3">
        <v>0</v>
      </c>
      <c r="Z16" s="3">
        <v>4</v>
      </c>
      <c r="AA16" s="3">
        <v>13</v>
      </c>
    </row>
    <row r="17" spans="1:27" s="2" customFormat="1" ht="15" customHeight="1">
      <c r="A17" s="12" t="s">
        <v>130</v>
      </c>
      <c r="B17" s="16">
        <f t="shared" si="2"/>
        <v>2.198581560283688</v>
      </c>
      <c r="C17" s="15">
        <f>SUM(D17:AA17)</f>
        <v>186</v>
      </c>
      <c r="D17" s="3">
        <v>14</v>
      </c>
      <c r="E17" s="3">
        <v>51</v>
      </c>
      <c r="F17" s="3">
        <v>5</v>
      </c>
      <c r="G17" s="3">
        <v>0</v>
      </c>
      <c r="H17" s="3">
        <v>0</v>
      </c>
      <c r="I17" s="3">
        <v>2</v>
      </c>
      <c r="J17" s="3">
        <v>2</v>
      </c>
      <c r="K17" s="3">
        <v>1</v>
      </c>
      <c r="L17" s="3">
        <v>2</v>
      </c>
      <c r="M17" s="3">
        <v>3</v>
      </c>
      <c r="N17" s="3">
        <v>0</v>
      </c>
      <c r="O17" s="3">
        <v>4</v>
      </c>
      <c r="P17" s="3">
        <v>17</v>
      </c>
      <c r="Q17" s="3">
        <v>3</v>
      </c>
      <c r="R17" s="3">
        <v>1</v>
      </c>
      <c r="S17" s="3">
        <v>3</v>
      </c>
      <c r="T17" s="3">
        <v>1</v>
      </c>
      <c r="U17" s="3">
        <v>0</v>
      </c>
      <c r="V17" s="3">
        <v>0</v>
      </c>
      <c r="W17" s="3">
        <v>10</v>
      </c>
      <c r="X17" s="3">
        <v>5</v>
      </c>
      <c r="Y17" s="3">
        <v>3</v>
      </c>
      <c r="Z17" s="3">
        <v>0</v>
      </c>
      <c r="AA17" s="3">
        <v>59</v>
      </c>
    </row>
    <row r="18" spans="1:27" s="2" customFormat="1" ht="27.75" customHeight="1">
      <c r="A18" s="12" t="s">
        <v>131</v>
      </c>
      <c r="B18" s="16">
        <f>C18/$C$5*100</f>
        <v>0.7446808510638299</v>
      </c>
      <c r="C18" s="15">
        <f t="shared" si="3"/>
        <v>63</v>
      </c>
      <c r="D18" s="3">
        <v>1</v>
      </c>
      <c r="E18" s="3">
        <v>6</v>
      </c>
      <c r="F18" s="3">
        <v>2</v>
      </c>
      <c r="G18" s="3">
        <v>1</v>
      </c>
      <c r="H18" s="3">
        <v>0</v>
      </c>
      <c r="I18" s="3">
        <v>3</v>
      </c>
      <c r="J18" s="3">
        <v>2</v>
      </c>
      <c r="K18" s="3">
        <v>0</v>
      </c>
      <c r="L18" s="3">
        <v>4</v>
      </c>
      <c r="M18" s="3">
        <v>2</v>
      </c>
      <c r="N18" s="3">
        <v>2</v>
      </c>
      <c r="O18" s="3">
        <v>1</v>
      </c>
      <c r="P18" s="3">
        <v>18</v>
      </c>
      <c r="Q18" s="3">
        <v>7</v>
      </c>
      <c r="R18" s="3">
        <v>1</v>
      </c>
      <c r="S18" s="3">
        <v>5</v>
      </c>
      <c r="T18" s="3">
        <v>0</v>
      </c>
      <c r="U18" s="3">
        <v>0</v>
      </c>
      <c r="V18" s="3">
        <v>0</v>
      </c>
      <c r="W18" s="3">
        <v>2</v>
      </c>
      <c r="X18" s="3">
        <v>1</v>
      </c>
      <c r="Y18" s="3">
        <v>1</v>
      </c>
      <c r="Z18" s="3">
        <v>2</v>
      </c>
      <c r="AA18" s="3">
        <v>2</v>
      </c>
    </row>
    <row r="19" spans="1:27" s="2" customFormat="1" ht="15" customHeight="1">
      <c r="A19" s="12" t="s">
        <v>132</v>
      </c>
      <c r="B19" s="16">
        <f t="shared" si="2"/>
        <v>0.26004728132387706</v>
      </c>
      <c r="C19" s="15">
        <f t="shared" si="3"/>
        <v>22</v>
      </c>
      <c r="D19" s="3">
        <v>0</v>
      </c>
      <c r="E19" s="3">
        <v>5</v>
      </c>
      <c r="F19" s="3">
        <v>0</v>
      </c>
      <c r="G19" s="3">
        <v>2</v>
      </c>
      <c r="H19" s="3">
        <v>0</v>
      </c>
      <c r="I19" s="3">
        <v>0</v>
      </c>
      <c r="J19" s="3">
        <v>2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7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</row>
    <row r="20" spans="1:27" s="2" customFormat="1" ht="15" customHeight="1">
      <c r="A20" s="12" t="s">
        <v>133</v>
      </c>
      <c r="B20" s="16">
        <f t="shared" si="2"/>
        <v>0.4018912529550827</v>
      </c>
      <c r="C20" s="15">
        <f t="shared" si="3"/>
        <v>34</v>
      </c>
      <c r="D20" s="3">
        <v>3</v>
      </c>
      <c r="E20" s="3">
        <v>4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2</v>
      </c>
      <c r="P20" s="3">
        <v>6</v>
      </c>
      <c r="Q20" s="3">
        <v>1</v>
      </c>
      <c r="R20" s="3">
        <v>2</v>
      </c>
      <c r="S20" s="3">
        <v>3</v>
      </c>
      <c r="T20" s="3">
        <v>0</v>
      </c>
      <c r="U20" s="3">
        <v>0</v>
      </c>
      <c r="V20" s="3">
        <v>0</v>
      </c>
      <c r="W20" s="3">
        <v>3</v>
      </c>
      <c r="X20" s="3">
        <v>1</v>
      </c>
      <c r="Y20" s="3">
        <v>0</v>
      </c>
      <c r="Z20" s="3">
        <v>0</v>
      </c>
      <c r="AA20" s="3">
        <v>6</v>
      </c>
    </row>
    <row r="21" spans="1:27" s="2" customFormat="1" ht="15" customHeight="1">
      <c r="A21" s="12" t="s">
        <v>134</v>
      </c>
      <c r="B21" s="16">
        <f t="shared" si="2"/>
        <v>0.3073286052009456</v>
      </c>
      <c r="C21" s="15">
        <f t="shared" si="3"/>
        <v>26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0</v>
      </c>
      <c r="O21" s="3">
        <v>1</v>
      </c>
      <c r="P21" s="3">
        <v>6</v>
      </c>
      <c r="Q21" s="3">
        <v>0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7</v>
      </c>
      <c r="X21" s="3">
        <v>1</v>
      </c>
      <c r="Y21" s="3">
        <v>2</v>
      </c>
      <c r="Z21" s="3">
        <v>0</v>
      </c>
      <c r="AA21" s="3">
        <v>1</v>
      </c>
    </row>
    <row r="22" spans="1:27" s="2" customFormat="1" ht="27.75" customHeight="1">
      <c r="A22" s="12" t="s">
        <v>135</v>
      </c>
      <c r="B22" s="16">
        <f t="shared" si="2"/>
        <v>6.430260047281323</v>
      </c>
      <c r="C22" s="15">
        <f t="shared" si="3"/>
        <v>544</v>
      </c>
      <c r="D22" s="3">
        <v>27</v>
      </c>
      <c r="E22" s="3">
        <v>15</v>
      </c>
      <c r="F22" s="3">
        <v>9</v>
      </c>
      <c r="G22" s="3">
        <v>9</v>
      </c>
      <c r="H22" s="3">
        <v>1</v>
      </c>
      <c r="I22" s="3">
        <v>1</v>
      </c>
      <c r="J22" s="3">
        <v>6</v>
      </c>
      <c r="K22" s="3">
        <v>2</v>
      </c>
      <c r="L22" s="3">
        <v>13</v>
      </c>
      <c r="M22" s="3">
        <v>5</v>
      </c>
      <c r="N22" s="3">
        <v>1</v>
      </c>
      <c r="O22" s="3">
        <v>27</v>
      </c>
      <c r="P22" s="3">
        <v>87</v>
      </c>
      <c r="Q22" s="3">
        <v>148</v>
      </c>
      <c r="R22" s="3">
        <v>5</v>
      </c>
      <c r="S22" s="3">
        <v>7</v>
      </c>
      <c r="T22" s="3">
        <v>3</v>
      </c>
      <c r="U22" s="3">
        <v>4</v>
      </c>
      <c r="V22" s="3">
        <v>6</v>
      </c>
      <c r="W22" s="3">
        <v>18</v>
      </c>
      <c r="X22" s="3">
        <v>91</v>
      </c>
      <c r="Y22" s="3">
        <v>0</v>
      </c>
      <c r="Z22" s="3">
        <v>1</v>
      </c>
      <c r="AA22" s="3">
        <v>58</v>
      </c>
    </row>
    <row r="23" spans="1:27" s="2" customFormat="1" ht="15" customHeight="1">
      <c r="A23" s="12" t="s">
        <v>136</v>
      </c>
      <c r="B23" s="16">
        <f t="shared" si="2"/>
        <v>5.709219858156028</v>
      </c>
      <c r="C23" s="15">
        <f t="shared" si="3"/>
        <v>483</v>
      </c>
      <c r="D23" s="3">
        <v>28</v>
      </c>
      <c r="E23" s="3">
        <v>20</v>
      </c>
      <c r="F23" s="3">
        <v>7</v>
      </c>
      <c r="G23" s="3">
        <v>3</v>
      </c>
      <c r="H23" s="3">
        <v>1</v>
      </c>
      <c r="I23" s="3">
        <v>0</v>
      </c>
      <c r="J23" s="3">
        <v>6</v>
      </c>
      <c r="K23" s="3">
        <v>2</v>
      </c>
      <c r="L23" s="3">
        <v>8</v>
      </c>
      <c r="M23" s="3">
        <v>3</v>
      </c>
      <c r="N23" s="3">
        <v>0</v>
      </c>
      <c r="O23" s="3">
        <v>18</v>
      </c>
      <c r="P23" s="3">
        <v>75</v>
      </c>
      <c r="Q23" s="3">
        <v>78</v>
      </c>
      <c r="R23" s="3">
        <v>3</v>
      </c>
      <c r="S23" s="3">
        <v>13</v>
      </c>
      <c r="T23" s="3">
        <v>0</v>
      </c>
      <c r="U23" s="3">
        <v>2</v>
      </c>
      <c r="V23" s="3">
        <v>5</v>
      </c>
      <c r="W23" s="3">
        <v>28</v>
      </c>
      <c r="X23" s="3">
        <v>55</v>
      </c>
      <c r="Y23" s="3">
        <v>3</v>
      </c>
      <c r="Z23" s="3">
        <v>1</v>
      </c>
      <c r="AA23" s="3">
        <v>124</v>
      </c>
    </row>
    <row r="24" spans="1:27" s="2" customFormat="1" ht="15" customHeight="1">
      <c r="A24" s="12" t="s">
        <v>137</v>
      </c>
      <c r="B24" s="16">
        <f>C24/$C$5*100</f>
        <v>0.8392434988179669</v>
      </c>
      <c r="C24" s="15">
        <f t="shared" si="3"/>
        <v>71</v>
      </c>
      <c r="D24" s="3">
        <v>4</v>
      </c>
      <c r="E24" s="3">
        <v>3</v>
      </c>
      <c r="F24" s="3">
        <v>0</v>
      </c>
      <c r="G24" s="3">
        <v>6</v>
      </c>
      <c r="H24" s="3">
        <v>0</v>
      </c>
      <c r="I24" s="3">
        <v>1</v>
      </c>
      <c r="J24" s="3">
        <v>0</v>
      </c>
      <c r="K24" s="3">
        <v>1</v>
      </c>
      <c r="L24" s="3">
        <v>1</v>
      </c>
      <c r="M24" s="3">
        <v>1</v>
      </c>
      <c r="N24" s="3">
        <v>0</v>
      </c>
      <c r="O24" s="3">
        <v>7</v>
      </c>
      <c r="P24" s="3">
        <v>8</v>
      </c>
      <c r="Q24" s="3">
        <v>5</v>
      </c>
      <c r="R24" s="3">
        <v>1</v>
      </c>
      <c r="S24" s="3">
        <v>0</v>
      </c>
      <c r="T24" s="3">
        <v>0</v>
      </c>
      <c r="U24" s="3">
        <v>0</v>
      </c>
      <c r="V24" s="3">
        <v>3</v>
      </c>
      <c r="W24" s="3">
        <v>1</v>
      </c>
      <c r="X24" s="3">
        <v>12</v>
      </c>
      <c r="Y24" s="3">
        <v>2</v>
      </c>
      <c r="Z24" s="3">
        <v>1</v>
      </c>
      <c r="AA24" s="3">
        <v>14</v>
      </c>
    </row>
    <row r="25" spans="1:27" s="2" customFormat="1" ht="27.75" customHeight="1">
      <c r="A25" s="12" t="s">
        <v>138</v>
      </c>
      <c r="B25" s="16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 ht="15" customHeight="1">
      <c r="A26" s="12" t="s">
        <v>139</v>
      </c>
      <c r="B26" s="16">
        <f t="shared" si="2"/>
        <v>1.1938534278959811</v>
      </c>
      <c r="C26" s="15">
        <f t="shared" si="3"/>
        <v>101</v>
      </c>
      <c r="D26" s="15">
        <v>11</v>
      </c>
      <c r="E26" s="15">
        <v>8</v>
      </c>
      <c r="F26" s="15">
        <v>4</v>
      </c>
      <c r="G26" s="15">
        <v>6</v>
      </c>
      <c r="H26" s="15">
        <v>5</v>
      </c>
      <c r="I26" s="15">
        <v>1</v>
      </c>
      <c r="J26" s="15">
        <v>4</v>
      </c>
      <c r="K26" s="15">
        <v>1</v>
      </c>
      <c r="L26" s="15">
        <v>0</v>
      </c>
      <c r="M26" s="15">
        <v>4</v>
      </c>
      <c r="N26" s="15">
        <v>3</v>
      </c>
      <c r="O26" s="15">
        <v>1</v>
      </c>
      <c r="P26" s="15">
        <v>9</v>
      </c>
      <c r="Q26" s="15">
        <v>0</v>
      </c>
      <c r="R26" s="15">
        <v>3</v>
      </c>
      <c r="S26" s="15">
        <v>4</v>
      </c>
      <c r="T26" s="15">
        <v>0</v>
      </c>
      <c r="U26" s="15">
        <v>3</v>
      </c>
      <c r="V26" s="15">
        <v>8</v>
      </c>
      <c r="W26" s="15">
        <v>12</v>
      </c>
      <c r="X26" s="15">
        <v>8</v>
      </c>
      <c r="Y26" s="15">
        <v>0</v>
      </c>
      <c r="Z26" s="15">
        <v>2</v>
      </c>
      <c r="AA26" s="15">
        <v>4</v>
      </c>
    </row>
    <row r="27" spans="1:27" s="2" customFormat="1" ht="15" customHeight="1" thickBot="1">
      <c r="A27" s="12" t="s">
        <v>140</v>
      </c>
      <c r="B27" s="16">
        <f t="shared" si="2"/>
        <v>0.5791962174940898</v>
      </c>
      <c r="C27" s="15">
        <f t="shared" si="3"/>
        <v>49</v>
      </c>
      <c r="D27" s="15">
        <v>6</v>
      </c>
      <c r="E27" s="15">
        <v>1</v>
      </c>
      <c r="F27" s="15">
        <v>0</v>
      </c>
      <c r="G27" s="15">
        <v>4</v>
      </c>
      <c r="H27" s="15">
        <v>4</v>
      </c>
      <c r="I27" s="15">
        <v>0</v>
      </c>
      <c r="J27" s="15">
        <v>3</v>
      </c>
      <c r="K27" s="15">
        <v>0</v>
      </c>
      <c r="L27" s="15">
        <v>0</v>
      </c>
      <c r="M27" s="15">
        <v>1</v>
      </c>
      <c r="N27" s="15">
        <v>0</v>
      </c>
      <c r="O27" s="15">
        <v>1</v>
      </c>
      <c r="P27" s="15">
        <v>9</v>
      </c>
      <c r="Q27" s="15">
        <v>0</v>
      </c>
      <c r="R27" s="15">
        <v>0</v>
      </c>
      <c r="S27" s="15">
        <v>2</v>
      </c>
      <c r="T27" s="15">
        <v>0</v>
      </c>
      <c r="U27" s="15">
        <v>0</v>
      </c>
      <c r="V27" s="15">
        <v>4</v>
      </c>
      <c r="W27" s="15">
        <v>9</v>
      </c>
      <c r="X27" s="15">
        <v>3</v>
      </c>
      <c r="Y27" s="15">
        <v>0</v>
      </c>
      <c r="Z27" s="15">
        <v>0</v>
      </c>
      <c r="AA27" s="15">
        <v>2</v>
      </c>
    </row>
    <row r="28" spans="1:27" s="2" customFormat="1" ht="26.25" customHeight="1">
      <c r="A28" s="106" t="s">
        <v>169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="2" customFormat="1" ht="60.75" customHeight="1">
      <c r="A29" s="2" t="s">
        <v>157</v>
      </c>
    </row>
    <row r="30" spans="1:27" s="2" customFormat="1" ht="11.25" customHeight="1">
      <c r="A30" s="97" t="s">
        <v>450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 t="s">
        <v>451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</sheetData>
  <mergeCells count="7">
    <mergeCell ref="A30:M30"/>
    <mergeCell ref="N30:AA30"/>
    <mergeCell ref="A1:M1"/>
    <mergeCell ref="A2:M2"/>
    <mergeCell ref="N2:Y2"/>
    <mergeCell ref="N1:Z1"/>
    <mergeCell ref="A28:L2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:K1"/>
    </sheetView>
  </sheetViews>
  <sheetFormatPr defaultColWidth="9.00390625" defaultRowHeight="16.5"/>
  <cols>
    <col min="1" max="1" width="28.625" style="6" customWidth="1"/>
    <col min="2" max="11" width="5.75390625" style="6" customWidth="1"/>
    <col min="12" max="27" width="5.375" style="6" customWidth="1"/>
    <col min="28" max="16384" width="8.875" style="6" customWidth="1"/>
  </cols>
  <sheetData>
    <row r="1" spans="1:27" s="4" customFormat="1" ht="45" customHeight="1">
      <c r="A1" s="84" t="s">
        <v>431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6" t="s">
        <v>187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6" s="33" customFormat="1" ht="13.5" customHeight="1" thickBo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77" t="s">
        <v>454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33" t="s">
        <v>82</v>
      </c>
    </row>
    <row r="3" spans="1:27" s="34" customFormat="1" ht="67.5" customHeight="1" thickBot="1">
      <c r="A3" s="60" t="s">
        <v>420</v>
      </c>
      <c r="B3" s="61" t="s">
        <v>421</v>
      </c>
      <c r="C3" s="62" t="s">
        <v>358</v>
      </c>
      <c r="D3" s="62" t="s">
        <v>66</v>
      </c>
      <c r="E3" s="62" t="s">
        <v>422</v>
      </c>
      <c r="F3" s="62" t="s">
        <v>67</v>
      </c>
      <c r="G3" s="62" t="s">
        <v>68</v>
      </c>
      <c r="H3" s="62" t="s">
        <v>423</v>
      </c>
      <c r="I3" s="62" t="s">
        <v>424</v>
      </c>
      <c r="J3" s="62" t="s">
        <v>69</v>
      </c>
      <c r="K3" s="62" t="s">
        <v>425</v>
      </c>
      <c r="L3" s="63" t="s">
        <v>70</v>
      </c>
      <c r="M3" s="62" t="s">
        <v>71</v>
      </c>
      <c r="N3" s="62" t="s">
        <v>426</v>
      </c>
      <c r="O3" s="62" t="s">
        <v>73</v>
      </c>
      <c r="P3" s="62" t="s">
        <v>74</v>
      </c>
      <c r="Q3" s="62" t="s">
        <v>75</v>
      </c>
      <c r="R3" s="62" t="s">
        <v>76</v>
      </c>
      <c r="S3" s="62" t="s">
        <v>77</v>
      </c>
      <c r="T3" s="62" t="s">
        <v>427</v>
      </c>
      <c r="U3" s="62" t="s">
        <v>78</v>
      </c>
      <c r="V3" s="62" t="s">
        <v>79</v>
      </c>
      <c r="W3" s="62" t="s">
        <v>80</v>
      </c>
      <c r="X3" s="62" t="s">
        <v>81</v>
      </c>
      <c r="Y3" s="62" t="s">
        <v>428</v>
      </c>
      <c r="Z3" s="62" t="s">
        <v>429</v>
      </c>
      <c r="AA3" s="64" t="s">
        <v>430</v>
      </c>
    </row>
    <row r="4" spans="1:27" s="5" customFormat="1" ht="12" customHeight="1">
      <c r="A4" s="56" t="s">
        <v>418</v>
      </c>
      <c r="B4" s="65">
        <f>SUM(D4:AA4)</f>
        <v>100</v>
      </c>
      <c r="C4" s="57"/>
      <c r="D4" s="65">
        <f aca="true" t="shared" si="0" ref="D4:AA4">D5/$C$5*100</f>
        <v>6.457453228726615</v>
      </c>
      <c r="E4" s="65">
        <f t="shared" si="0"/>
        <v>4.439079997317776</v>
      </c>
      <c r="F4" s="65">
        <f t="shared" si="0"/>
        <v>1.2338228391336419</v>
      </c>
      <c r="G4" s="65">
        <f t="shared" si="0"/>
        <v>2.098839938308858</v>
      </c>
      <c r="H4" s="65">
        <f t="shared" si="0"/>
        <v>0.670555890833501</v>
      </c>
      <c r="I4" s="65">
        <f t="shared" si="0"/>
        <v>0.5900891839334809</v>
      </c>
      <c r="J4" s="65">
        <f t="shared" si="0"/>
        <v>2.3536511768255886</v>
      </c>
      <c r="K4" s="65">
        <f t="shared" si="0"/>
        <v>0.9588949238919064</v>
      </c>
      <c r="L4" s="65">
        <f t="shared" si="0"/>
        <v>2.3804734124589286</v>
      </c>
      <c r="M4" s="65">
        <f t="shared" si="0"/>
        <v>2.152484409575538</v>
      </c>
      <c r="N4" s="65">
        <f t="shared" si="0"/>
        <v>0.8918393348085563</v>
      </c>
      <c r="O4" s="65">
        <f t="shared" si="0"/>
        <v>2.863273653859049</v>
      </c>
      <c r="P4" s="65">
        <f t="shared" si="0"/>
        <v>15.201502045195467</v>
      </c>
      <c r="Q4" s="65">
        <f t="shared" si="0"/>
        <v>21.370616240863676</v>
      </c>
      <c r="R4" s="65">
        <f t="shared" si="0"/>
        <v>0.8180781868168712</v>
      </c>
      <c r="S4" s="65">
        <f t="shared" si="0"/>
        <v>2.2463622342922283</v>
      </c>
      <c r="T4" s="65">
        <f t="shared" si="0"/>
        <v>0.2212834439750553</v>
      </c>
      <c r="U4" s="65">
        <f t="shared" si="0"/>
        <v>1.320995104941997</v>
      </c>
      <c r="V4" s="65">
        <f t="shared" si="0"/>
        <v>4.4927244685844565</v>
      </c>
      <c r="W4" s="65">
        <f t="shared" si="0"/>
        <v>8.060081807818682</v>
      </c>
      <c r="X4" s="65">
        <f t="shared" si="0"/>
        <v>12.968550928719907</v>
      </c>
      <c r="Y4" s="65">
        <f t="shared" si="0"/>
        <v>0.32186682760008045</v>
      </c>
      <c r="Z4" s="65">
        <f t="shared" si="0"/>
        <v>0.5833836250251458</v>
      </c>
      <c r="AA4" s="65">
        <f t="shared" si="0"/>
        <v>5.304097096492993</v>
      </c>
    </row>
    <row r="5" spans="1:27" s="5" customFormat="1" ht="13.5" customHeight="1">
      <c r="A5" s="41" t="s">
        <v>419</v>
      </c>
      <c r="B5" s="65"/>
      <c r="C5" s="31">
        <f aca="true" t="shared" si="1" ref="C5:AA5">SUM(C6,C7,C8,C33,C34,C35,C36,C37,C38,C39,C40,C41,C42,C43,C44,C45)</f>
        <v>14913</v>
      </c>
      <c r="D5" s="31">
        <f t="shared" si="1"/>
        <v>963</v>
      </c>
      <c r="E5" s="31">
        <f t="shared" si="1"/>
        <v>662</v>
      </c>
      <c r="F5" s="31">
        <f t="shared" si="1"/>
        <v>184</v>
      </c>
      <c r="G5" s="31">
        <f t="shared" si="1"/>
        <v>313</v>
      </c>
      <c r="H5" s="31">
        <f t="shared" si="1"/>
        <v>100</v>
      </c>
      <c r="I5" s="31">
        <f t="shared" si="1"/>
        <v>88</v>
      </c>
      <c r="J5" s="31">
        <f t="shared" si="1"/>
        <v>351</v>
      </c>
      <c r="K5" s="31">
        <f t="shared" si="1"/>
        <v>143</v>
      </c>
      <c r="L5" s="31">
        <f t="shared" si="1"/>
        <v>355</v>
      </c>
      <c r="M5" s="31">
        <f t="shared" si="1"/>
        <v>321</v>
      </c>
      <c r="N5" s="31">
        <f t="shared" si="1"/>
        <v>133</v>
      </c>
      <c r="O5" s="31">
        <f t="shared" si="1"/>
        <v>427</v>
      </c>
      <c r="P5" s="31">
        <f t="shared" si="1"/>
        <v>2267</v>
      </c>
      <c r="Q5" s="31">
        <f t="shared" si="1"/>
        <v>3187</v>
      </c>
      <c r="R5" s="31">
        <f t="shared" si="1"/>
        <v>122</v>
      </c>
      <c r="S5" s="31">
        <f t="shared" si="1"/>
        <v>335</v>
      </c>
      <c r="T5" s="31">
        <f t="shared" si="1"/>
        <v>33</v>
      </c>
      <c r="U5" s="31">
        <f t="shared" si="1"/>
        <v>197</v>
      </c>
      <c r="V5" s="31">
        <f t="shared" si="1"/>
        <v>670</v>
      </c>
      <c r="W5" s="31">
        <f t="shared" si="1"/>
        <v>1202</v>
      </c>
      <c r="X5" s="31">
        <f t="shared" si="1"/>
        <v>1934</v>
      </c>
      <c r="Y5" s="31">
        <f t="shared" si="1"/>
        <v>48</v>
      </c>
      <c r="Z5" s="31">
        <f t="shared" si="1"/>
        <v>87</v>
      </c>
      <c r="AA5" s="31">
        <f t="shared" si="1"/>
        <v>791</v>
      </c>
    </row>
    <row r="6" spans="1:27" s="5" customFormat="1" ht="12" customHeight="1">
      <c r="A6" s="42" t="s">
        <v>174</v>
      </c>
      <c r="B6" s="66">
        <f aca="true" t="shared" si="2" ref="B6:B45">C6/$C$5*100</f>
        <v>0.1341111781667002</v>
      </c>
      <c r="C6" s="31">
        <f>SUM(D6:AA6)</f>
        <v>20</v>
      </c>
      <c r="D6" s="31">
        <v>2</v>
      </c>
      <c r="E6" s="31">
        <v>0</v>
      </c>
      <c r="F6" s="31">
        <v>1</v>
      </c>
      <c r="G6" s="31">
        <v>1</v>
      </c>
      <c r="H6" s="31">
        <v>1</v>
      </c>
      <c r="I6" s="31">
        <v>0</v>
      </c>
      <c r="J6" s="31">
        <v>1</v>
      </c>
      <c r="K6" s="31">
        <v>0</v>
      </c>
      <c r="L6" s="31">
        <v>0</v>
      </c>
      <c r="M6" s="31">
        <v>1</v>
      </c>
      <c r="N6" s="31">
        <v>1</v>
      </c>
      <c r="O6" s="31">
        <v>0</v>
      </c>
      <c r="P6" s="31">
        <v>0</v>
      </c>
      <c r="Q6" s="31">
        <v>1</v>
      </c>
      <c r="R6" s="31">
        <v>0</v>
      </c>
      <c r="S6" s="31">
        <v>0</v>
      </c>
      <c r="T6" s="31">
        <v>0</v>
      </c>
      <c r="U6" s="31">
        <v>0</v>
      </c>
      <c r="V6" s="31">
        <v>3</v>
      </c>
      <c r="W6" s="31">
        <v>1</v>
      </c>
      <c r="X6" s="31">
        <v>2</v>
      </c>
      <c r="Y6" s="31">
        <v>0</v>
      </c>
      <c r="Z6" s="31">
        <v>0</v>
      </c>
      <c r="AA6" s="31">
        <v>5</v>
      </c>
    </row>
    <row r="7" spans="1:27" s="5" customFormat="1" ht="12" customHeight="1">
      <c r="A7" s="42" t="s">
        <v>60</v>
      </c>
      <c r="B7" s="66">
        <f t="shared" si="2"/>
        <v>0.013411117816670018</v>
      </c>
      <c r="C7" s="31">
        <f>SUM(D7:AA7)</f>
        <v>2</v>
      </c>
      <c r="D7" s="31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0</v>
      </c>
      <c r="Z7" s="31">
        <v>0</v>
      </c>
      <c r="AA7" s="31">
        <v>0</v>
      </c>
    </row>
    <row r="8" spans="1:27" s="5" customFormat="1" ht="13.5" customHeight="1">
      <c r="A8" s="42" t="s">
        <v>301</v>
      </c>
      <c r="B8" s="66">
        <f t="shared" si="2"/>
        <v>56.72902836451418</v>
      </c>
      <c r="C8" s="31">
        <f>SUM(C9:C32)</f>
        <v>8460</v>
      </c>
      <c r="D8" s="31">
        <f>SUM(D9:D32)</f>
        <v>473</v>
      </c>
      <c r="E8" s="31">
        <f aca="true" t="shared" si="3" ref="E8:AA8">SUM(E9:E32)</f>
        <v>385</v>
      </c>
      <c r="F8" s="31">
        <f t="shared" si="3"/>
        <v>89</v>
      </c>
      <c r="G8" s="31">
        <f t="shared" si="3"/>
        <v>130</v>
      </c>
      <c r="H8" s="31">
        <f t="shared" si="3"/>
        <v>34</v>
      </c>
      <c r="I8" s="31">
        <f t="shared" si="3"/>
        <v>53</v>
      </c>
      <c r="J8" s="31">
        <f t="shared" si="3"/>
        <v>182</v>
      </c>
      <c r="K8" s="31">
        <f t="shared" si="3"/>
        <v>99</v>
      </c>
      <c r="L8" s="31">
        <f t="shared" si="3"/>
        <v>193</v>
      </c>
      <c r="M8" s="31">
        <f t="shared" si="3"/>
        <v>138</v>
      </c>
      <c r="N8" s="31">
        <f t="shared" si="3"/>
        <v>47</v>
      </c>
      <c r="O8" s="31">
        <f t="shared" si="3"/>
        <v>185</v>
      </c>
      <c r="P8" s="31">
        <f t="shared" si="3"/>
        <v>1452</v>
      </c>
      <c r="Q8" s="31">
        <f t="shared" si="3"/>
        <v>2434</v>
      </c>
      <c r="R8" s="31">
        <f t="shared" si="3"/>
        <v>64</v>
      </c>
      <c r="S8" s="31">
        <f t="shared" si="3"/>
        <v>192</v>
      </c>
      <c r="T8" s="31">
        <f t="shared" si="3"/>
        <v>16</v>
      </c>
      <c r="U8" s="31">
        <f t="shared" si="3"/>
        <v>78</v>
      </c>
      <c r="V8" s="31">
        <f t="shared" si="3"/>
        <v>236</v>
      </c>
      <c r="W8" s="31">
        <f t="shared" si="3"/>
        <v>536</v>
      </c>
      <c r="X8" s="31">
        <f t="shared" si="3"/>
        <v>921</v>
      </c>
      <c r="Y8" s="31">
        <f t="shared" si="3"/>
        <v>25</v>
      </c>
      <c r="Z8" s="31">
        <f t="shared" si="3"/>
        <v>35</v>
      </c>
      <c r="AA8" s="31">
        <f t="shared" si="3"/>
        <v>463</v>
      </c>
    </row>
    <row r="9" spans="1:27" s="5" customFormat="1" ht="12" customHeight="1">
      <c r="A9" s="41" t="s">
        <v>175</v>
      </c>
      <c r="B9" s="66">
        <f t="shared" si="2"/>
        <v>4.016629786092671</v>
      </c>
      <c r="C9" s="67">
        <f aca="true" t="shared" si="4" ref="C9:C45">SUM(D9:AA9)</f>
        <v>599</v>
      </c>
      <c r="D9" s="31">
        <v>36</v>
      </c>
      <c r="E9" s="31">
        <v>15</v>
      </c>
      <c r="F9" s="31">
        <v>7</v>
      </c>
      <c r="G9" s="31">
        <v>18</v>
      </c>
      <c r="H9" s="31">
        <v>2</v>
      </c>
      <c r="I9" s="31">
        <v>6</v>
      </c>
      <c r="J9" s="31">
        <v>14</v>
      </c>
      <c r="K9" s="31">
        <v>15</v>
      </c>
      <c r="L9" s="31">
        <v>20</v>
      </c>
      <c r="M9" s="31">
        <v>8</v>
      </c>
      <c r="N9" s="31">
        <v>2</v>
      </c>
      <c r="O9" s="31">
        <v>20</v>
      </c>
      <c r="P9" s="31">
        <v>97</v>
      </c>
      <c r="Q9" s="31">
        <v>169</v>
      </c>
      <c r="R9" s="31">
        <v>3</v>
      </c>
      <c r="S9" s="31">
        <v>9</v>
      </c>
      <c r="T9" s="31">
        <v>1</v>
      </c>
      <c r="U9" s="31">
        <v>11</v>
      </c>
      <c r="V9" s="31">
        <v>10</v>
      </c>
      <c r="W9" s="31">
        <v>38</v>
      </c>
      <c r="X9" s="31">
        <v>70</v>
      </c>
      <c r="Y9" s="31">
        <v>1</v>
      </c>
      <c r="Z9" s="31">
        <v>4</v>
      </c>
      <c r="AA9" s="31">
        <v>23</v>
      </c>
    </row>
    <row r="10" spans="1:27" s="5" customFormat="1" ht="12" customHeight="1">
      <c r="A10" s="43" t="s">
        <v>302</v>
      </c>
      <c r="B10" s="66">
        <f t="shared" si="2"/>
        <v>0.006705558908335009</v>
      </c>
      <c r="C10" s="67">
        <f t="shared" si="4"/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1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</row>
    <row r="11" spans="1:27" s="5" customFormat="1" ht="12" customHeight="1">
      <c r="A11" s="43" t="s">
        <v>303</v>
      </c>
      <c r="B11" s="66">
        <f t="shared" si="2"/>
        <v>3.2119627170924696</v>
      </c>
      <c r="C11" s="67">
        <f t="shared" si="4"/>
        <v>479</v>
      </c>
      <c r="D11" s="31">
        <v>25</v>
      </c>
      <c r="E11" s="31">
        <v>21</v>
      </c>
      <c r="F11" s="31">
        <v>4</v>
      </c>
      <c r="G11" s="31">
        <v>5</v>
      </c>
      <c r="H11" s="31">
        <v>2</v>
      </c>
      <c r="I11" s="31">
        <v>1</v>
      </c>
      <c r="J11" s="31">
        <v>10</v>
      </c>
      <c r="K11" s="31">
        <v>5</v>
      </c>
      <c r="L11" s="31">
        <v>17</v>
      </c>
      <c r="M11" s="31">
        <v>8</v>
      </c>
      <c r="N11" s="31">
        <v>2</v>
      </c>
      <c r="O11" s="31">
        <v>11</v>
      </c>
      <c r="P11" s="31">
        <v>109</v>
      </c>
      <c r="Q11" s="31">
        <v>129</v>
      </c>
      <c r="R11" s="31">
        <v>1</v>
      </c>
      <c r="S11" s="31">
        <v>13</v>
      </c>
      <c r="T11" s="31">
        <v>1</v>
      </c>
      <c r="U11" s="31">
        <v>4</v>
      </c>
      <c r="V11" s="31">
        <v>14</v>
      </c>
      <c r="W11" s="31">
        <v>24</v>
      </c>
      <c r="X11" s="31">
        <v>55</v>
      </c>
      <c r="Y11" s="31">
        <v>1</v>
      </c>
      <c r="Z11" s="31">
        <v>1</v>
      </c>
      <c r="AA11" s="31">
        <v>16</v>
      </c>
    </row>
    <row r="12" spans="1:27" s="5" customFormat="1" ht="12" customHeight="1">
      <c r="A12" s="43" t="s">
        <v>304</v>
      </c>
      <c r="B12" s="66">
        <f t="shared" si="2"/>
        <v>0.40233353450010056</v>
      </c>
      <c r="C12" s="67">
        <f t="shared" si="4"/>
        <v>60</v>
      </c>
      <c r="D12" s="31">
        <v>4</v>
      </c>
      <c r="E12" s="31">
        <v>1</v>
      </c>
      <c r="F12" s="31">
        <v>0</v>
      </c>
      <c r="G12" s="31">
        <v>1</v>
      </c>
      <c r="H12" s="31">
        <v>1</v>
      </c>
      <c r="I12" s="31">
        <v>0</v>
      </c>
      <c r="J12" s="31">
        <v>3</v>
      </c>
      <c r="K12" s="31">
        <v>1</v>
      </c>
      <c r="L12" s="31">
        <v>0</v>
      </c>
      <c r="M12" s="31">
        <v>2</v>
      </c>
      <c r="N12" s="31">
        <v>2</v>
      </c>
      <c r="O12" s="31">
        <v>7</v>
      </c>
      <c r="P12" s="31">
        <v>6</v>
      </c>
      <c r="Q12" s="31">
        <v>16</v>
      </c>
      <c r="R12" s="31">
        <v>0</v>
      </c>
      <c r="S12" s="31">
        <v>1</v>
      </c>
      <c r="T12" s="31">
        <v>0</v>
      </c>
      <c r="U12" s="31">
        <v>1</v>
      </c>
      <c r="V12" s="31">
        <v>0</v>
      </c>
      <c r="W12" s="31">
        <v>4</v>
      </c>
      <c r="X12" s="31">
        <v>7</v>
      </c>
      <c r="Y12" s="31">
        <v>0</v>
      </c>
      <c r="Z12" s="31">
        <v>0</v>
      </c>
      <c r="AA12" s="31">
        <v>3</v>
      </c>
    </row>
    <row r="13" spans="1:27" s="5" customFormat="1" ht="12" customHeight="1">
      <c r="A13" s="43" t="s">
        <v>305</v>
      </c>
      <c r="B13" s="66">
        <f t="shared" si="2"/>
        <v>0.7040836853751761</v>
      </c>
      <c r="C13" s="67">
        <f t="shared" si="4"/>
        <v>105</v>
      </c>
      <c r="D13" s="31">
        <v>4</v>
      </c>
      <c r="E13" s="31">
        <v>2</v>
      </c>
      <c r="F13" s="31">
        <v>1</v>
      </c>
      <c r="G13" s="31">
        <v>0</v>
      </c>
      <c r="H13" s="31">
        <v>0</v>
      </c>
      <c r="I13" s="31">
        <v>0</v>
      </c>
      <c r="J13" s="31">
        <v>3</v>
      </c>
      <c r="K13" s="31">
        <v>0</v>
      </c>
      <c r="L13" s="31">
        <v>2</v>
      </c>
      <c r="M13" s="31">
        <v>1</v>
      </c>
      <c r="N13" s="31">
        <v>0</v>
      </c>
      <c r="O13" s="31">
        <v>3</v>
      </c>
      <c r="P13" s="31">
        <v>15</v>
      </c>
      <c r="Q13" s="31">
        <v>38</v>
      </c>
      <c r="R13" s="31">
        <v>0</v>
      </c>
      <c r="S13" s="31">
        <v>1</v>
      </c>
      <c r="T13" s="31">
        <v>0</v>
      </c>
      <c r="U13" s="31">
        <v>1</v>
      </c>
      <c r="V13" s="31">
        <v>2</v>
      </c>
      <c r="W13" s="31">
        <v>9</v>
      </c>
      <c r="X13" s="31">
        <v>13</v>
      </c>
      <c r="Y13" s="31">
        <v>0</v>
      </c>
      <c r="Z13" s="31">
        <v>2</v>
      </c>
      <c r="AA13" s="31">
        <v>8</v>
      </c>
    </row>
    <row r="14" spans="1:27" s="5" customFormat="1" ht="12" customHeight="1">
      <c r="A14" s="41" t="s">
        <v>176</v>
      </c>
      <c r="B14" s="66">
        <f t="shared" si="2"/>
        <v>0.730905921008516</v>
      </c>
      <c r="C14" s="67">
        <f t="shared" si="4"/>
        <v>109</v>
      </c>
      <c r="D14" s="31">
        <v>2</v>
      </c>
      <c r="E14" s="31">
        <v>13</v>
      </c>
      <c r="F14" s="31">
        <v>1</v>
      </c>
      <c r="G14" s="31">
        <v>1</v>
      </c>
      <c r="H14" s="31">
        <v>0</v>
      </c>
      <c r="I14" s="31">
        <v>0</v>
      </c>
      <c r="J14" s="31">
        <v>3</v>
      </c>
      <c r="K14" s="31">
        <v>1</v>
      </c>
      <c r="L14" s="31">
        <v>4</v>
      </c>
      <c r="M14" s="31">
        <v>0</v>
      </c>
      <c r="N14" s="31">
        <v>1</v>
      </c>
      <c r="O14" s="31">
        <v>2</v>
      </c>
      <c r="P14" s="31">
        <v>10</v>
      </c>
      <c r="Q14" s="31">
        <v>26</v>
      </c>
      <c r="R14" s="31">
        <v>0</v>
      </c>
      <c r="S14" s="31">
        <v>4</v>
      </c>
      <c r="T14" s="31">
        <v>0</v>
      </c>
      <c r="U14" s="31">
        <v>0</v>
      </c>
      <c r="V14" s="31">
        <v>6</v>
      </c>
      <c r="W14" s="31">
        <v>3</v>
      </c>
      <c r="X14" s="31">
        <v>11</v>
      </c>
      <c r="Y14" s="31">
        <v>1</v>
      </c>
      <c r="Z14" s="31">
        <v>0</v>
      </c>
      <c r="AA14" s="31">
        <v>20</v>
      </c>
    </row>
    <row r="15" spans="1:27" s="5" customFormat="1" ht="12" customHeight="1">
      <c r="A15" s="43" t="s">
        <v>306</v>
      </c>
      <c r="B15" s="66">
        <f t="shared" si="2"/>
        <v>0.4895058003084557</v>
      </c>
      <c r="C15" s="67">
        <f t="shared" si="4"/>
        <v>73</v>
      </c>
      <c r="D15" s="31">
        <v>3</v>
      </c>
      <c r="E15" s="31">
        <v>2</v>
      </c>
      <c r="F15" s="31">
        <v>1</v>
      </c>
      <c r="G15" s="31">
        <v>0</v>
      </c>
      <c r="H15" s="31">
        <v>0</v>
      </c>
      <c r="I15" s="31">
        <v>1</v>
      </c>
      <c r="J15" s="31">
        <v>3</v>
      </c>
      <c r="K15" s="31">
        <v>0</v>
      </c>
      <c r="L15" s="31">
        <v>0</v>
      </c>
      <c r="M15" s="31">
        <v>1</v>
      </c>
      <c r="N15" s="31">
        <v>1</v>
      </c>
      <c r="O15" s="31">
        <v>0</v>
      </c>
      <c r="P15" s="31">
        <v>14</v>
      </c>
      <c r="Q15" s="31">
        <v>34</v>
      </c>
      <c r="R15" s="31">
        <v>0</v>
      </c>
      <c r="S15" s="31">
        <v>0</v>
      </c>
      <c r="T15" s="31">
        <v>0</v>
      </c>
      <c r="U15" s="31">
        <v>0</v>
      </c>
      <c r="V15" s="31">
        <v>4</v>
      </c>
      <c r="W15" s="31">
        <v>3</v>
      </c>
      <c r="X15" s="31">
        <v>3</v>
      </c>
      <c r="Y15" s="31">
        <v>0</v>
      </c>
      <c r="Z15" s="31">
        <v>0</v>
      </c>
      <c r="AA15" s="31">
        <v>3</v>
      </c>
    </row>
    <row r="16" spans="1:27" s="5" customFormat="1" ht="12" customHeight="1">
      <c r="A16" s="43" t="s">
        <v>307</v>
      </c>
      <c r="B16" s="66">
        <f t="shared" si="2"/>
        <v>1.5154563132837122</v>
      </c>
      <c r="C16" s="67">
        <f t="shared" si="4"/>
        <v>226</v>
      </c>
      <c r="D16" s="31">
        <v>10</v>
      </c>
      <c r="E16" s="31">
        <v>15</v>
      </c>
      <c r="F16" s="31">
        <v>6</v>
      </c>
      <c r="G16" s="31">
        <v>3</v>
      </c>
      <c r="H16" s="31">
        <v>1</v>
      </c>
      <c r="I16" s="31">
        <v>4</v>
      </c>
      <c r="J16" s="31">
        <v>6</v>
      </c>
      <c r="K16" s="31">
        <v>3</v>
      </c>
      <c r="L16" s="31">
        <v>4</v>
      </c>
      <c r="M16" s="31">
        <v>3</v>
      </c>
      <c r="N16" s="31">
        <v>2</v>
      </c>
      <c r="O16" s="31">
        <v>10</v>
      </c>
      <c r="P16" s="31">
        <v>36</v>
      </c>
      <c r="Q16" s="31">
        <v>64</v>
      </c>
      <c r="R16" s="31">
        <v>0</v>
      </c>
      <c r="S16" s="31">
        <v>6</v>
      </c>
      <c r="T16" s="31">
        <v>1</v>
      </c>
      <c r="U16" s="31">
        <v>1</v>
      </c>
      <c r="V16" s="31">
        <v>4</v>
      </c>
      <c r="W16" s="31">
        <v>6</v>
      </c>
      <c r="X16" s="31">
        <v>24</v>
      </c>
      <c r="Y16" s="31">
        <v>1</v>
      </c>
      <c r="Z16" s="31">
        <v>1</v>
      </c>
      <c r="AA16" s="31">
        <v>15</v>
      </c>
    </row>
    <row r="17" spans="1:27" s="5" customFormat="1" ht="12" customHeight="1">
      <c r="A17" s="43" t="s">
        <v>308</v>
      </c>
      <c r="B17" s="66">
        <f t="shared" si="2"/>
        <v>0.5431502715751357</v>
      </c>
      <c r="C17" s="67">
        <f t="shared" si="4"/>
        <v>81</v>
      </c>
      <c r="D17" s="31">
        <v>4</v>
      </c>
      <c r="E17" s="31">
        <v>0</v>
      </c>
      <c r="F17" s="31">
        <v>2</v>
      </c>
      <c r="G17" s="31">
        <v>3</v>
      </c>
      <c r="H17" s="31">
        <v>0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21</v>
      </c>
      <c r="Q17" s="31">
        <v>29</v>
      </c>
      <c r="R17" s="31">
        <v>0</v>
      </c>
      <c r="S17" s="31">
        <v>2</v>
      </c>
      <c r="T17" s="31">
        <v>0</v>
      </c>
      <c r="U17" s="31">
        <v>2</v>
      </c>
      <c r="V17" s="31">
        <v>2</v>
      </c>
      <c r="W17" s="31">
        <v>4</v>
      </c>
      <c r="X17" s="31">
        <v>8</v>
      </c>
      <c r="Y17" s="31">
        <v>0</v>
      </c>
      <c r="Z17" s="31">
        <v>0</v>
      </c>
      <c r="AA17" s="31">
        <v>3</v>
      </c>
    </row>
    <row r="18" spans="1:27" s="5" customFormat="1" ht="12" customHeight="1">
      <c r="A18" s="43" t="s">
        <v>309</v>
      </c>
      <c r="B18" s="66">
        <f t="shared" si="2"/>
        <v>1.5020451954670422</v>
      </c>
      <c r="C18" s="67">
        <f t="shared" si="4"/>
        <v>224</v>
      </c>
      <c r="D18" s="31">
        <v>20</v>
      </c>
      <c r="E18" s="31">
        <v>18</v>
      </c>
      <c r="F18" s="31">
        <v>4</v>
      </c>
      <c r="G18" s="31">
        <v>1</v>
      </c>
      <c r="H18" s="31">
        <v>2</v>
      </c>
      <c r="I18" s="31">
        <v>2</v>
      </c>
      <c r="J18" s="31">
        <v>6</v>
      </c>
      <c r="K18" s="31">
        <v>4</v>
      </c>
      <c r="L18" s="31">
        <v>0</v>
      </c>
      <c r="M18" s="31">
        <v>5</v>
      </c>
      <c r="N18" s="31">
        <v>1</v>
      </c>
      <c r="O18" s="31">
        <v>7</v>
      </c>
      <c r="P18" s="31">
        <v>40</v>
      </c>
      <c r="Q18" s="31">
        <v>37</v>
      </c>
      <c r="R18" s="31">
        <v>5</v>
      </c>
      <c r="S18" s="31">
        <v>6</v>
      </c>
      <c r="T18" s="31">
        <v>0</v>
      </c>
      <c r="U18" s="31">
        <v>0</v>
      </c>
      <c r="V18" s="31">
        <v>6</v>
      </c>
      <c r="W18" s="31">
        <v>19</v>
      </c>
      <c r="X18" s="31">
        <v>21</v>
      </c>
      <c r="Y18" s="31">
        <v>2</v>
      </c>
      <c r="Z18" s="31">
        <v>0</v>
      </c>
      <c r="AA18" s="31">
        <v>18</v>
      </c>
    </row>
    <row r="19" spans="1:27" s="5" customFormat="1" ht="12" customHeight="1">
      <c r="A19" s="43" t="s">
        <v>310</v>
      </c>
      <c r="B19" s="66">
        <f t="shared" si="2"/>
        <v>0.9924227184335814</v>
      </c>
      <c r="C19" s="67">
        <f t="shared" si="4"/>
        <v>148</v>
      </c>
      <c r="D19" s="31">
        <v>9</v>
      </c>
      <c r="E19" s="31">
        <v>9</v>
      </c>
      <c r="F19" s="31">
        <v>3</v>
      </c>
      <c r="G19" s="31">
        <v>7</v>
      </c>
      <c r="H19" s="31">
        <v>0</v>
      </c>
      <c r="I19" s="31">
        <v>1</v>
      </c>
      <c r="J19" s="31">
        <v>2</v>
      </c>
      <c r="K19" s="31">
        <v>1</v>
      </c>
      <c r="L19" s="31">
        <v>5</v>
      </c>
      <c r="M19" s="31">
        <v>7</v>
      </c>
      <c r="N19" s="31">
        <v>0</v>
      </c>
      <c r="O19" s="31">
        <v>4</v>
      </c>
      <c r="P19" s="31">
        <v>27</v>
      </c>
      <c r="Q19" s="31">
        <v>29</v>
      </c>
      <c r="R19" s="31">
        <v>2</v>
      </c>
      <c r="S19" s="31">
        <v>4</v>
      </c>
      <c r="T19" s="31">
        <v>1</v>
      </c>
      <c r="U19" s="31">
        <v>5</v>
      </c>
      <c r="V19" s="31">
        <v>1</v>
      </c>
      <c r="W19" s="31">
        <v>9</v>
      </c>
      <c r="X19" s="31">
        <v>12</v>
      </c>
      <c r="Y19" s="31">
        <v>0</v>
      </c>
      <c r="Z19" s="31">
        <v>1</v>
      </c>
      <c r="AA19" s="31">
        <v>9</v>
      </c>
    </row>
    <row r="20" spans="1:27" s="5" customFormat="1" ht="15" customHeight="1">
      <c r="A20" s="41" t="s">
        <v>177</v>
      </c>
      <c r="B20" s="66">
        <f t="shared" si="2"/>
        <v>0.0670555890833501</v>
      </c>
      <c r="C20" s="67">
        <f t="shared" si="4"/>
        <v>10</v>
      </c>
      <c r="D20" s="31">
        <v>0</v>
      </c>
      <c r="E20" s="31">
        <v>3</v>
      </c>
      <c r="F20" s="31">
        <v>2</v>
      </c>
      <c r="G20" s="31">
        <v>0</v>
      </c>
      <c r="H20" s="31">
        <v>0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3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1</v>
      </c>
    </row>
    <row r="21" spans="1:27" s="5" customFormat="1" ht="12" customHeight="1">
      <c r="A21" s="41" t="s">
        <v>178</v>
      </c>
      <c r="B21" s="66">
        <f t="shared" si="2"/>
        <v>1.7635619928921078</v>
      </c>
      <c r="C21" s="67">
        <f t="shared" si="4"/>
        <v>263</v>
      </c>
      <c r="D21" s="31">
        <v>24</v>
      </c>
      <c r="E21" s="31">
        <v>17</v>
      </c>
      <c r="F21" s="31">
        <v>2</v>
      </c>
      <c r="G21" s="31">
        <v>1</v>
      </c>
      <c r="H21" s="31">
        <v>0</v>
      </c>
      <c r="I21" s="31">
        <v>2</v>
      </c>
      <c r="J21" s="31">
        <v>6</v>
      </c>
      <c r="K21" s="31">
        <v>6</v>
      </c>
      <c r="L21" s="31">
        <v>8</v>
      </c>
      <c r="M21" s="31">
        <v>8</v>
      </c>
      <c r="N21" s="31">
        <v>5</v>
      </c>
      <c r="O21" s="31">
        <v>2</v>
      </c>
      <c r="P21" s="31">
        <v>52</v>
      </c>
      <c r="Q21" s="31">
        <v>66</v>
      </c>
      <c r="R21" s="31">
        <v>2</v>
      </c>
      <c r="S21" s="31">
        <v>6</v>
      </c>
      <c r="T21" s="31">
        <v>0</v>
      </c>
      <c r="U21" s="31">
        <v>5</v>
      </c>
      <c r="V21" s="31">
        <v>5</v>
      </c>
      <c r="W21" s="31">
        <v>15</v>
      </c>
      <c r="X21" s="31">
        <v>23</v>
      </c>
      <c r="Y21" s="31">
        <v>1</v>
      </c>
      <c r="Z21" s="31">
        <v>0</v>
      </c>
      <c r="AA21" s="31">
        <v>7</v>
      </c>
    </row>
    <row r="22" spans="1:27" s="5" customFormat="1" ht="12" customHeight="1">
      <c r="A22" s="43" t="s">
        <v>311</v>
      </c>
      <c r="B22" s="66">
        <f t="shared" si="2"/>
        <v>2.5212901495339635</v>
      </c>
      <c r="C22" s="67">
        <f t="shared" si="4"/>
        <v>376</v>
      </c>
      <c r="D22" s="31">
        <v>14</v>
      </c>
      <c r="E22" s="31">
        <v>15</v>
      </c>
      <c r="F22" s="31">
        <v>6</v>
      </c>
      <c r="G22" s="31">
        <v>3</v>
      </c>
      <c r="H22" s="31">
        <v>1</v>
      </c>
      <c r="I22" s="31">
        <v>3</v>
      </c>
      <c r="J22" s="31">
        <v>8</v>
      </c>
      <c r="K22" s="31">
        <v>4</v>
      </c>
      <c r="L22" s="31">
        <v>17</v>
      </c>
      <c r="M22" s="31">
        <v>2</v>
      </c>
      <c r="N22" s="31">
        <v>3</v>
      </c>
      <c r="O22" s="31">
        <v>7</v>
      </c>
      <c r="P22" s="31">
        <v>73</v>
      </c>
      <c r="Q22" s="31">
        <v>130</v>
      </c>
      <c r="R22" s="31">
        <v>1</v>
      </c>
      <c r="S22" s="31">
        <v>14</v>
      </c>
      <c r="T22" s="31">
        <v>0</v>
      </c>
      <c r="U22" s="31">
        <v>1</v>
      </c>
      <c r="V22" s="31">
        <v>5</v>
      </c>
      <c r="W22" s="31">
        <v>23</v>
      </c>
      <c r="X22" s="31">
        <v>34</v>
      </c>
      <c r="Y22" s="31">
        <v>1</v>
      </c>
      <c r="Z22" s="31">
        <v>1</v>
      </c>
      <c r="AA22" s="31">
        <v>10</v>
      </c>
    </row>
    <row r="23" spans="1:27" s="5" customFormat="1" ht="12" customHeight="1">
      <c r="A23" s="43" t="s">
        <v>312</v>
      </c>
      <c r="B23" s="66">
        <f t="shared" si="2"/>
        <v>3.0443237443840943</v>
      </c>
      <c r="C23" s="67">
        <f t="shared" si="4"/>
        <v>454</v>
      </c>
      <c r="D23" s="31">
        <v>23</v>
      </c>
      <c r="E23" s="31">
        <v>21</v>
      </c>
      <c r="F23" s="31">
        <v>4</v>
      </c>
      <c r="G23" s="31">
        <v>10</v>
      </c>
      <c r="H23" s="31">
        <v>0</v>
      </c>
      <c r="I23" s="31">
        <v>7</v>
      </c>
      <c r="J23" s="31">
        <v>9</v>
      </c>
      <c r="K23" s="31">
        <v>6</v>
      </c>
      <c r="L23" s="31">
        <v>9</v>
      </c>
      <c r="M23" s="31">
        <v>9</v>
      </c>
      <c r="N23" s="31">
        <v>1</v>
      </c>
      <c r="O23" s="31">
        <v>9</v>
      </c>
      <c r="P23" s="31">
        <v>81</v>
      </c>
      <c r="Q23" s="31">
        <v>116</v>
      </c>
      <c r="R23" s="31">
        <v>4</v>
      </c>
      <c r="S23" s="31">
        <v>14</v>
      </c>
      <c r="T23" s="31">
        <v>2</v>
      </c>
      <c r="U23" s="31">
        <v>4</v>
      </c>
      <c r="V23" s="31">
        <v>9</v>
      </c>
      <c r="W23" s="31">
        <v>36</v>
      </c>
      <c r="X23" s="31">
        <v>49</v>
      </c>
      <c r="Y23" s="31">
        <v>1</v>
      </c>
      <c r="Z23" s="31">
        <v>3</v>
      </c>
      <c r="AA23" s="31">
        <v>27</v>
      </c>
    </row>
    <row r="24" spans="1:27" s="5" customFormat="1" ht="12" customHeight="1">
      <c r="A24" s="43" t="s">
        <v>313</v>
      </c>
      <c r="B24" s="66">
        <f t="shared" si="2"/>
        <v>4.372024408234426</v>
      </c>
      <c r="C24" s="67">
        <f t="shared" si="4"/>
        <v>652</v>
      </c>
      <c r="D24" s="31">
        <v>22</v>
      </c>
      <c r="E24" s="31">
        <v>33</v>
      </c>
      <c r="F24" s="31">
        <v>14</v>
      </c>
      <c r="G24" s="31">
        <v>13</v>
      </c>
      <c r="H24" s="31">
        <v>6</v>
      </c>
      <c r="I24" s="31">
        <v>7</v>
      </c>
      <c r="J24" s="31">
        <v>12</v>
      </c>
      <c r="K24" s="31">
        <v>8</v>
      </c>
      <c r="L24" s="31">
        <v>9</v>
      </c>
      <c r="M24" s="31">
        <v>17</v>
      </c>
      <c r="N24" s="31">
        <v>4</v>
      </c>
      <c r="O24" s="31">
        <v>20</v>
      </c>
      <c r="P24" s="31">
        <v>95</v>
      </c>
      <c r="Q24" s="31">
        <v>160</v>
      </c>
      <c r="R24" s="31">
        <v>12</v>
      </c>
      <c r="S24" s="31">
        <v>23</v>
      </c>
      <c r="T24" s="31">
        <v>3</v>
      </c>
      <c r="U24" s="31">
        <v>8</v>
      </c>
      <c r="V24" s="31">
        <v>7</v>
      </c>
      <c r="W24" s="31">
        <v>64</v>
      </c>
      <c r="X24" s="31">
        <v>80</v>
      </c>
      <c r="Y24" s="31">
        <v>3</v>
      </c>
      <c r="Z24" s="31">
        <v>4</v>
      </c>
      <c r="AA24" s="31">
        <v>28</v>
      </c>
    </row>
    <row r="25" spans="1:27" s="5" customFormat="1" ht="12" customHeight="1">
      <c r="A25" s="43" t="s">
        <v>314</v>
      </c>
      <c r="B25" s="66">
        <f t="shared" si="2"/>
        <v>6.484275464359953</v>
      </c>
      <c r="C25" s="67">
        <f t="shared" si="4"/>
        <v>967</v>
      </c>
      <c r="D25" s="31">
        <v>36</v>
      </c>
      <c r="E25" s="31">
        <v>35</v>
      </c>
      <c r="F25" s="31">
        <v>3</v>
      </c>
      <c r="G25" s="31">
        <v>7</v>
      </c>
      <c r="H25" s="31">
        <v>2</v>
      </c>
      <c r="I25" s="31">
        <v>6</v>
      </c>
      <c r="J25" s="31">
        <v>15</v>
      </c>
      <c r="K25" s="31">
        <v>14</v>
      </c>
      <c r="L25" s="31">
        <v>18</v>
      </c>
      <c r="M25" s="31">
        <v>9</v>
      </c>
      <c r="N25" s="31">
        <v>3</v>
      </c>
      <c r="O25" s="31">
        <v>19</v>
      </c>
      <c r="P25" s="31">
        <v>167</v>
      </c>
      <c r="Q25" s="31">
        <v>366</v>
      </c>
      <c r="R25" s="31">
        <v>7</v>
      </c>
      <c r="S25" s="31">
        <v>27</v>
      </c>
      <c r="T25" s="31">
        <v>0</v>
      </c>
      <c r="U25" s="31">
        <v>6</v>
      </c>
      <c r="V25" s="31">
        <v>23</v>
      </c>
      <c r="W25" s="31">
        <v>61</v>
      </c>
      <c r="X25" s="31">
        <v>102</v>
      </c>
      <c r="Y25" s="31">
        <v>0</v>
      </c>
      <c r="Z25" s="31">
        <v>6</v>
      </c>
      <c r="AA25" s="31">
        <v>35</v>
      </c>
    </row>
    <row r="26" spans="1:27" s="5" customFormat="1" ht="12" customHeight="1">
      <c r="A26" s="43" t="s">
        <v>315</v>
      </c>
      <c r="B26" s="66">
        <f t="shared" si="2"/>
        <v>5.921008516059813</v>
      </c>
      <c r="C26" s="67">
        <f t="shared" si="4"/>
        <v>883</v>
      </c>
      <c r="D26" s="31">
        <v>45</v>
      </c>
      <c r="E26" s="31">
        <v>31</v>
      </c>
      <c r="F26" s="31">
        <v>9</v>
      </c>
      <c r="G26" s="31">
        <v>13</v>
      </c>
      <c r="H26" s="31">
        <v>4</v>
      </c>
      <c r="I26" s="31">
        <v>3</v>
      </c>
      <c r="J26" s="31">
        <v>24</v>
      </c>
      <c r="K26" s="31">
        <v>6</v>
      </c>
      <c r="L26" s="31">
        <v>25</v>
      </c>
      <c r="M26" s="31">
        <v>21</v>
      </c>
      <c r="N26" s="31">
        <v>8</v>
      </c>
      <c r="O26" s="31">
        <v>6</v>
      </c>
      <c r="P26" s="31">
        <v>159</v>
      </c>
      <c r="Q26" s="31">
        <v>259</v>
      </c>
      <c r="R26" s="31">
        <v>8</v>
      </c>
      <c r="S26" s="31">
        <v>10</v>
      </c>
      <c r="T26" s="31">
        <v>1</v>
      </c>
      <c r="U26" s="31">
        <v>5</v>
      </c>
      <c r="V26" s="31">
        <v>38</v>
      </c>
      <c r="W26" s="31">
        <v>60</v>
      </c>
      <c r="X26" s="31">
        <v>91</v>
      </c>
      <c r="Y26" s="31">
        <v>5</v>
      </c>
      <c r="Z26" s="31">
        <v>2</v>
      </c>
      <c r="AA26" s="31">
        <v>50</v>
      </c>
    </row>
    <row r="27" spans="1:27" s="5" customFormat="1" ht="12" customHeight="1">
      <c r="A27" s="43" t="s">
        <v>316</v>
      </c>
      <c r="B27" s="66">
        <f t="shared" si="2"/>
        <v>2.313417823375578</v>
      </c>
      <c r="C27" s="67">
        <f t="shared" si="4"/>
        <v>345</v>
      </c>
      <c r="D27" s="31">
        <v>25</v>
      </c>
      <c r="E27" s="31">
        <v>9</v>
      </c>
      <c r="F27" s="31">
        <v>2</v>
      </c>
      <c r="G27" s="31">
        <v>4</v>
      </c>
      <c r="H27" s="31">
        <v>2</v>
      </c>
      <c r="I27" s="31">
        <v>2</v>
      </c>
      <c r="J27" s="31">
        <v>5</v>
      </c>
      <c r="K27" s="31">
        <v>4</v>
      </c>
      <c r="L27" s="31">
        <v>7</v>
      </c>
      <c r="M27" s="31">
        <v>5</v>
      </c>
      <c r="N27" s="31">
        <v>1</v>
      </c>
      <c r="O27" s="31">
        <v>10</v>
      </c>
      <c r="P27" s="31">
        <v>54</v>
      </c>
      <c r="Q27" s="31">
        <v>77</v>
      </c>
      <c r="R27" s="31">
        <v>2</v>
      </c>
      <c r="S27" s="31">
        <v>6</v>
      </c>
      <c r="T27" s="31">
        <v>0</v>
      </c>
      <c r="U27" s="31">
        <v>4</v>
      </c>
      <c r="V27" s="31">
        <v>14</v>
      </c>
      <c r="W27" s="31">
        <v>22</v>
      </c>
      <c r="X27" s="31">
        <v>36</v>
      </c>
      <c r="Y27" s="31">
        <v>3</v>
      </c>
      <c r="Z27" s="31">
        <v>1</v>
      </c>
      <c r="AA27" s="31">
        <v>50</v>
      </c>
    </row>
    <row r="28" spans="1:27" s="5" customFormat="1" ht="12" customHeight="1">
      <c r="A28" s="43" t="s">
        <v>317</v>
      </c>
      <c r="B28" s="66">
        <f t="shared" si="2"/>
        <v>7.697981626768591</v>
      </c>
      <c r="C28" s="67">
        <f t="shared" si="4"/>
        <v>1148</v>
      </c>
      <c r="D28" s="31">
        <v>99</v>
      </c>
      <c r="E28" s="31">
        <v>77</v>
      </c>
      <c r="F28" s="31">
        <v>8</v>
      </c>
      <c r="G28" s="31">
        <v>19</v>
      </c>
      <c r="H28" s="31">
        <v>6</v>
      </c>
      <c r="I28" s="31">
        <v>4</v>
      </c>
      <c r="J28" s="31">
        <v>24</v>
      </c>
      <c r="K28" s="31">
        <v>7</v>
      </c>
      <c r="L28" s="31">
        <v>19</v>
      </c>
      <c r="M28" s="31">
        <v>15</v>
      </c>
      <c r="N28" s="31">
        <v>3</v>
      </c>
      <c r="O28" s="31">
        <v>26</v>
      </c>
      <c r="P28" s="31">
        <v>187</v>
      </c>
      <c r="Q28" s="31">
        <v>235</v>
      </c>
      <c r="R28" s="31">
        <v>7</v>
      </c>
      <c r="S28" s="31">
        <v>11</v>
      </c>
      <c r="T28" s="31">
        <v>4</v>
      </c>
      <c r="U28" s="31">
        <v>10</v>
      </c>
      <c r="V28" s="31">
        <v>59</v>
      </c>
      <c r="W28" s="31">
        <v>66</v>
      </c>
      <c r="X28" s="31">
        <v>168</v>
      </c>
      <c r="Y28" s="31">
        <v>2</v>
      </c>
      <c r="Z28" s="31">
        <v>6</v>
      </c>
      <c r="AA28" s="31">
        <v>86</v>
      </c>
    </row>
    <row r="29" spans="1:27" s="5" customFormat="1" ht="12" customHeight="1">
      <c r="A29" s="43" t="s">
        <v>318</v>
      </c>
      <c r="B29" s="66">
        <f t="shared" si="2"/>
        <v>2.6621068866089987</v>
      </c>
      <c r="C29" s="67">
        <f t="shared" si="4"/>
        <v>397</v>
      </c>
      <c r="D29" s="31">
        <v>22</v>
      </c>
      <c r="E29" s="31">
        <v>13</v>
      </c>
      <c r="F29" s="31">
        <v>3</v>
      </c>
      <c r="G29" s="31">
        <v>9</v>
      </c>
      <c r="H29" s="31">
        <v>1</v>
      </c>
      <c r="I29" s="31">
        <v>1</v>
      </c>
      <c r="J29" s="31">
        <v>10</v>
      </c>
      <c r="K29" s="31">
        <v>4</v>
      </c>
      <c r="L29" s="31">
        <v>8</v>
      </c>
      <c r="M29" s="31">
        <v>5</v>
      </c>
      <c r="N29" s="31">
        <v>2</v>
      </c>
      <c r="O29" s="31">
        <v>8</v>
      </c>
      <c r="P29" s="31">
        <v>61</v>
      </c>
      <c r="Q29" s="31">
        <v>144</v>
      </c>
      <c r="R29" s="31">
        <v>2</v>
      </c>
      <c r="S29" s="31">
        <v>7</v>
      </c>
      <c r="T29" s="31">
        <v>0</v>
      </c>
      <c r="U29" s="31">
        <v>1</v>
      </c>
      <c r="V29" s="31">
        <v>12</v>
      </c>
      <c r="W29" s="31">
        <v>23</v>
      </c>
      <c r="X29" s="31">
        <v>40</v>
      </c>
      <c r="Y29" s="31">
        <v>1</v>
      </c>
      <c r="Z29" s="31">
        <v>0</v>
      </c>
      <c r="AA29" s="31">
        <v>20</v>
      </c>
    </row>
    <row r="30" spans="1:27" s="5" customFormat="1" ht="12" customHeight="1">
      <c r="A30" s="43" t="s">
        <v>319</v>
      </c>
      <c r="B30" s="66">
        <f t="shared" si="2"/>
        <v>4.304968819151076</v>
      </c>
      <c r="C30" s="67">
        <f t="shared" si="4"/>
        <v>642</v>
      </c>
      <c r="D30" s="31">
        <v>37</v>
      </c>
      <c r="E30" s="31">
        <v>27</v>
      </c>
      <c r="F30" s="31">
        <v>6</v>
      </c>
      <c r="G30" s="31">
        <v>8</v>
      </c>
      <c r="H30" s="31">
        <v>3</v>
      </c>
      <c r="I30" s="31">
        <v>1</v>
      </c>
      <c r="J30" s="31">
        <v>12</v>
      </c>
      <c r="K30" s="31">
        <v>9</v>
      </c>
      <c r="L30" s="31">
        <v>16</v>
      </c>
      <c r="M30" s="31">
        <v>11</v>
      </c>
      <c r="N30" s="31">
        <v>5</v>
      </c>
      <c r="O30" s="31">
        <v>9</v>
      </c>
      <c r="P30" s="31">
        <v>102</v>
      </c>
      <c r="Q30" s="31">
        <v>227</v>
      </c>
      <c r="R30" s="31">
        <v>6</v>
      </c>
      <c r="S30" s="31">
        <v>21</v>
      </c>
      <c r="T30" s="31">
        <v>2</v>
      </c>
      <c r="U30" s="31">
        <v>7</v>
      </c>
      <c r="V30" s="31">
        <v>11</v>
      </c>
      <c r="W30" s="31">
        <v>38</v>
      </c>
      <c r="X30" s="31">
        <v>57</v>
      </c>
      <c r="Y30" s="31">
        <v>1</v>
      </c>
      <c r="Z30" s="31">
        <v>3</v>
      </c>
      <c r="AA30" s="31">
        <v>23</v>
      </c>
    </row>
    <row r="31" spans="1:27" s="5" customFormat="1" ht="12" customHeight="1">
      <c r="A31" s="43" t="s">
        <v>320</v>
      </c>
      <c r="B31" s="66">
        <f t="shared" si="2"/>
        <v>0.6370280962918259</v>
      </c>
      <c r="C31" s="67">
        <f t="shared" si="4"/>
        <v>95</v>
      </c>
      <c r="D31" s="31">
        <v>4</v>
      </c>
      <c r="E31" s="31">
        <v>3</v>
      </c>
      <c r="F31" s="31">
        <v>0</v>
      </c>
      <c r="G31" s="31">
        <v>3</v>
      </c>
      <c r="H31" s="31">
        <v>0</v>
      </c>
      <c r="I31" s="31">
        <v>0</v>
      </c>
      <c r="J31" s="31">
        <v>3</v>
      </c>
      <c r="K31" s="31">
        <v>0</v>
      </c>
      <c r="L31" s="31">
        <v>2</v>
      </c>
      <c r="M31" s="31">
        <v>0</v>
      </c>
      <c r="N31" s="31">
        <v>0</v>
      </c>
      <c r="O31" s="31">
        <v>0</v>
      </c>
      <c r="P31" s="31">
        <v>23</v>
      </c>
      <c r="Q31" s="31">
        <v>33</v>
      </c>
      <c r="R31" s="31">
        <v>1</v>
      </c>
      <c r="S31" s="31">
        <v>5</v>
      </c>
      <c r="T31" s="31">
        <v>0</v>
      </c>
      <c r="U31" s="31">
        <v>1</v>
      </c>
      <c r="V31" s="31">
        <v>0</v>
      </c>
      <c r="W31" s="31">
        <v>6</v>
      </c>
      <c r="X31" s="31">
        <v>8</v>
      </c>
      <c r="Y31" s="31">
        <v>0</v>
      </c>
      <c r="Z31" s="31">
        <v>0</v>
      </c>
      <c r="AA31" s="31">
        <v>3</v>
      </c>
    </row>
    <row r="32" spans="1:27" s="5" customFormat="1" ht="12" customHeight="1">
      <c r="A32" s="43" t="s">
        <v>321</v>
      </c>
      <c r="B32" s="66">
        <f t="shared" si="2"/>
        <v>0.8247837457252062</v>
      </c>
      <c r="C32" s="67">
        <f t="shared" si="4"/>
        <v>123</v>
      </c>
      <c r="D32" s="31">
        <v>5</v>
      </c>
      <c r="E32" s="31">
        <v>5</v>
      </c>
      <c r="F32" s="31">
        <v>1</v>
      </c>
      <c r="G32" s="31">
        <v>1</v>
      </c>
      <c r="H32" s="31">
        <v>1</v>
      </c>
      <c r="I32" s="31">
        <v>1</v>
      </c>
      <c r="J32" s="31">
        <v>3</v>
      </c>
      <c r="K32" s="31">
        <v>1</v>
      </c>
      <c r="L32" s="31">
        <v>3</v>
      </c>
      <c r="M32" s="31">
        <v>1</v>
      </c>
      <c r="N32" s="31">
        <v>1</v>
      </c>
      <c r="O32" s="31">
        <v>5</v>
      </c>
      <c r="P32" s="31">
        <v>23</v>
      </c>
      <c r="Q32" s="31">
        <v>46</v>
      </c>
      <c r="R32" s="31">
        <v>1</v>
      </c>
      <c r="S32" s="31">
        <v>2</v>
      </c>
      <c r="T32" s="31">
        <v>0</v>
      </c>
      <c r="U32" s="31">
        <v>1</v>
      </c>
      <c r="V32" s="31">
        <v>4</v>
      </c>
      <c r="W32" s="31">
        <v>3</v>
      </c>
      <c r="X32" s="31">
        <v>9</v>
      </c>
      <c r="Y32" s="31">
        <v>1</v>
      </c>
      <c r="Z32" s="31">
        <v>0</v>
      </c>
      <c r="AA32" s="31">
        <v>5</v>
      </c>
    </row>
    <row r="33" spans="1:27" s="5" customFormat="1" ht="15.75" customHeight="1">
      <c r="A33" s="42" t="s">
        <v>322</v>
      </c>
      <c r="B33" s="66">
        <f t="shared" si="2"/>
        <v>0.3688057399584255</v>
      </c>
      <c r="C33" s="67">
        <f t="shared" si="4"/>
        <v>55</v>
      </c>
      <c r="D33" s="31">
        <v>5</v>
      </c>
      <c r="E33" s="31">
        <v>6</v>
      </c>
      <c r="F33" s="31">
        <v>0</v>
      </c>
      <c r="G33" s="31">
        <v>1</v>
      </c>
      <c r="H33" s="31">
        <v>2</v>
      </c>
      <c r="I33" s="31">
        <v>0</v>
      </c>
      <c r="J33" s="31">
        <v>1</v>
      </c>
      <c r="K33" s="31">
        <v>0</v>
      </c>
      <c r="L33" s="31">
        <v>3</v>
      </c>
      <c r="M33" s="31">
        <v>1</v>
      </c>
      <c r="N33" s="31">
        <v>2</v>
      </c>
      <c r="O33" s="31">
        <v>1</v>
      </c>
      <c r="P33" s="31">
        <v>6</v>
      </c>
      <c r="Q33" s="31">
        <v>5</v>
      </c>
      <c r="R33" s="31">
        <v>0</v>
      </c>
      <c r="S33" s="31">
        <v>3</v>
      </c>
      <c r="T33" s="31">
        <v>1</v>
      </c>
      <c r="U33" s="31">
        <v>0</v>
      </c>
      <c r="V33" s="31">
        <v>6</v>
      </c>
      <c r="W33" s="31">
        <v>6</v>
      </c>
      <c r="X33" s="31">
        <v>1</v>
      </c>
      <c r="Y33" s="31">
        <v>1</v>
      </c>
      <c r="Z33" s="31">
        <v>0</v>
      </c>
      <c r="AA33" s="31">
        <v>4</v>
      </c>
    </row>
    <row r="34" spans="1:27" s="5" customFormat="1" ht="12" customHeight="1">
      <c r="A34" s="42" t="s">
        <v>323</v>
      </c>
      <c r="B34" s="66">
        <f t="shared" si="2"/>
        <v>3.1046737745591093</v>
      </c>
      <c r="C34" s="67">
        <f t="shared" si="4"/>
        <v>463</v>
      </c>
      <c r="D34" s="31">
        <v>44</v>
      </c>
      <c r="E34" s="31">
        <v>26</v>
      </c>
      <c r="F34" s="31">
        <v>10</v>
      </c>
      <c r="G34" s="31">
        <v>9</v>
      </c>
      <c r="H34" s="31">
        <v>2</v>
      </c>
      <c r="I34" s="31">
        <v>0</v>
      </c>
      <c r="J34" s="31">
        <v>4</v>
      </c>
      <c r="K34" s="31">
        <v>7</v>
      </c>
      <c r="L34" s="31">
        <v>12</v>
      </c>
      <c r="M34" s="31">
        <v>9</v>
      </c>
      <c r="N34" s="31">
        <v>7</v>
      </c>
      <c r="O34" s="31">
        <v>16</v>
      </c>
      <c r="P34" s="31">
        <v>50</v>
      </c>
      <c r="Q34" s="31">
        <v>85</v>
      </c>
      <c r="R34" s="31">
        <v>5</v>
      </c>
      <c r="S34" s="31">
        <v>5</v>
      </c>
      <c r="T34" s="31">
        <v>2</v>
      </c>
      <c r="U34" s="31">
        <v>9</v>
      </c>
      <c r="V34" s="31">
        <v>17</v>
      </c>
      <c r="W34" s="31">
        <v>41</v>
      </c>
      <c r="X34" s="31">
        <v>73</v>
      </c>
      <c r="Y34" s="31">
        <v>5</v>
      </c>
      <c r="Z34" s="31">
        <v>7</v>
      </c>
      <c r="AA34" s="31">
        <v>18</v>
      </c>
    </row>
    <row r="35" spans="1:27" s="5" customFormat="1" ht="12" customHeight="1">
      <c r="A35" s="42" t="s">
        <v>179</v>
      </c>
      <c r="B35" s="66">
        <f t="shared" si="2"/>
        <v>5.853952926976463</v>
      </c>
      <c r="C35" s="67">
        <f t="shared" si="4"/>
        <v>873</v>
      </c>
      <c r="D35" s="31">
        <v>58</v>
      </c>
      <c r="E35" s="31">
        <v>42</v>
      </c>
      <c r="F35" s="31">
        <v>13</v>
      </c>
      <c r="G35" s="31">
        <v>19</v>
      </c>
      <c r="H35" s="31">
        <v>7</v>
      </c>
      <c r="I35" s="31">
        <v>5</v>
      </c>
      <c r="J35" s="31">
        <v>24</v>
      </c>
      <c r="K35" s="31">
        <v>7</v>
      </c>
      <c r="L35" s="31">
        <v>18</v>
      </c>
      <c r="M35" s="31">
        <v>12</v>
      </c>
      <c r="N35" s="31">
        <v>8</v>
      </c>
      <c r="O35" s="31">
        <v>21</v>
      </c>
      <c r="P35" s="31">
        <v>146</v>
      </c>
      <c r="Q35" s="31">
        <v>142</v>
      </c>
      <c r="R35" s="31">
        <v>8</v>
      </c>
      <c r="S35" s="31">
        <v>16</v>
      </c>
      <c r="T35" s="31">
        <v>5</v>
      </c>
      <c r="U35" s="31">
        <v>17</v>
      </c>
      <c r="V35" s="31">
        <v>48</v>
      </c>
      <c r="W35" s="31">
        <v>83</v>
      </c>
      <c r="X35" s="31">
        <v>119</v>
      </c>
      <c r="Y35" s="31">
        <v>5</v>
      </c>
      <c r="Z35" s="31">
        <v>12</v>
      </c>
      <c r="AA35" s="31">
        <v>38</v>
      </c>
    </row>
    <row r="36" spans="1:27" s="5" customFormat="1" ht="12" customHeight="1">
      <c r="A36" s="42" t="s">
        <v>180</v>
      </c>
      <c r="B36" s="66">
        <f t="shared" si="2"/>
        <v>5.579025011734728</v>
      </c>
      <c r="C36" s="67">
        <f t="shared" si="4"/>
        <v>832</v>
      </c>
      <c r="D36" s="31">
        <v>39</v>
      </c>
      <c r="E36" s="31">
        <v>30</v>
      </c>
      <c r="F36" s="31">
        <v>4</v>
      </c>
      <c r="G36" s="31">
        <v>15</v>
      </c>
      <c r="H36" s="31">
        <v>4</v>
      </c>
      <c r="I36" s="31">
        <v>3</v>
      </c>
      <c r="J36" s="31">
        <v>22</v>
      </c>
      <c r="K36" s="31">
        <v>6</v>
      </c>
      <c r="L36" s="31">
        <v>29</v>
      </c>
      <c r="M36" s="31">
        <v>16</v>
      </c>
      <c r="N36" s="31">
        <v>11</v>
      </c>
      <c r="O36" s="31">
        <v>28</v>
      </c>
      <c r="P36" s="31">
        <v>172</v>
      </c>
      <c r="Q36" s="31">
        <v>167</v>
      </c>
      <c r="R36" s="31">
        <v>7</v>
      </c>
      <c r="S36" s="31">
        <v>28</v>
      </c>
      <c r="T36" s="31">
        <v>0</v>
      </c>
      <c r="U36" s="31">
        <v>15</v>
      </c>
      <c r="V36" s="31">
        <v>38</v>
      </c>
      <c r="W36" s="31">
        <v>61</v>
      </c>
      <c r="X36" s="31">
        <v>104</v>
      </c>
      <c r="Y36" s="31">
        <v>2</v>
      </c>
      <c r="Z36" s="31">
        <v>1</v>
      </c>
      <c r="AA36" s="31">
        <v>30</v>
      </c>
    </row>
    <row r="37" spans="1:27" s="5" customFormat="1" ht="12" customHeight="1">
      <c r="A37" s="42" t="s">
        <v>181</v>
      </c>
      <c r="B37" s="66">
        <f t="shared" si="2"/>
        <v>13.028900958894923</v>
      </c>
      <c r="C37" s="67">
        <f t="shared" si="4"/>
        <v>1943</v>
      </c>
      <c r="D37" s="31">
        <v>122</v>
      </c>
      <c r="E37" s="31">
        <v>65</v>
      </c>
      <c r="F37" s="31">
        <v>31</v>
      </c>
      <c r="G37" s="31">
        <v>65</v>
      </c>
      <c r="H37" s="31">
        <v>18</v>
      </c>
      <c r="I37" s="31">
        <v>14</v>
      </c>
      <c r="J37" s="31">
        <v>53</v>
      </c>
      <c r="K37" s="31">
        <v>4</v>
      </c>
      <c r="L37" s="31">
        <v>46</v>
      </c>
      <c r="M37" s="31">
        <v>85</v>
      </c>
      <c r="N37" s="31">
        <v>29</v>
      </c>
      <c r="O37" s="31">
        <v>95</v>
      </c>
      <c r="P37" s="31">
        <v>175</v>
      </c>
      <c r="Q37" s="31">
        <v>143</v>
      </c>
      <c r="R37" s="31">
        <v>14</v>
      </c>
      <c r="S37" s="31">
        <v>38</v>
      </c>
      <c r="T37" s="31">
        <v>5</v>
      </c>
      <c r="U37" s="31">
        <v>31</v>
      </c>
      <c r="V37" s="31">
        <v>136</v>
      </c>
      <c r="W37" s="31">
        <v>251</v>
      </c>
      <c r="X37" s="31">
        <v>416</v>
      </c>
      <c r="Y37" s="31">
        <v>4</v>
      </c>
      <c r="Z37" s="31">
        <v>14</v>
      </c>
      <c r="AA37" s="31">
        <v>89</v>
      </c>
    </row>
    <row r="38" spans="1:27" s="5" customFormat="1" ht="12" customHeight="1">
      <c r="A38" s="42" t="s">
        <v>182</v>
      </c>
      <c r="B38" s="66">
        <f t="shared" si="2"/>
        <v>2.2463622342922283</v>
      </c>
      <c r="C38" s="67">
        <f t="shared" si="4"/>
        <v>335</v>
      </c>
      <c r="D38" s="31">
        <v>36</v>
      </c>
      <c r="E38" s="31">
        <v>17</v>
      </c>
      <c r="F38" s="31">
        <v>7</v>
      </c>
      <c r="G38" s="31">
        <v>13</v>
      </c>
      <c r="H38" s="31">
        <v>9</v>
      </c>
      <c r="I38" s="31">
        <v>1</v>
      </c>
      <c r="J38" s="31">
        <v>11</v>
      </c>
      <c r="K38" s="31">
        <v>3</v>
      </c>
      <c r="L38" s="31">
        <v>10</v>
      </c>
      <c r="M38" s="31">
        <v>9</v>
      </c>
      <c r="N38" s="31">
        <v>5</v>
      </c>
      <c r="O38" s="31">
        <v>5</v>
      </c>
      <c r="P38" s="31">
        <v>26</v>
      </c>
      <c r="Q38" s="31">
        <v>7</v>
      </c>
      <c r="R38" s="31">
        <v>4</v>
      </c>
      <c r="S38" s="31">
        <v>5</v>
      </c>
      <c r="T38" s="31">
        <v>0</v>
      </c>
      <c r="U38" s="31">
        <v>9</v>
      </c>
      <c r="V38" s="31">
        <v>44</v>
      </c>
      <c r="W38" s="31">
        <v>48</v>
      </c>
      <c r="X38" s="31">
        <v>57</v>
      </c>
      <c r="Y38" s="31">
        <v>0</v>
      </c>
      <c r="Z38" s="31">
        <v>1</v>
      </c>
      <c r="AA38" s="31">
        <v>8</v>
      </c>
    </row>
    <row r="39" spans="1:27" s="5" customFormat="1" ht="12" customHeight="1">
      <c r="A39" s="42" t="s">
        <v>183</v>
      </c>
      <c r="B39" s="66">
        <f t="shared" si="2"/>
        <v>0.45597800576678066</v>
      </c>
      <c r="C39" s="67">
        <f t="shared" si="4"/>
        <v>68</v>
      </c>
      <c r="D39" s="31">
        <v>6</v>
      </c>
      <c r="E39" s="31">
        <v>3</v>
      </c>
      <c r="F39" s="31">
        <v>1</v>
      </c>
      <c r="G39" s="31">
        <v>2</v>
      </c>
      <c r="H39" s="31">
        <v>2</v>
      </c>
      <c r="I39" s="31">
        <v>2</v>
      </c>
      <c r="J39" s="31">
        <v>2</v>
      </c>
      <c r="K39" s="31">
        <v>0</v>
      </c>
      <c r="L39" s="31">
        <v>1</v>
      </c>
      <c r="M39" s="31">
        <v>3</v>
      </c>
      <c r="N39" s="31">
        <v>2</v>
      </c>
      <c r="O39" s="31">
        <v>3</v>
      </c>
      <c r="P39" s="31">
        <v>6</v>
      </c>
      <c r="Q39" s="31">
        <v>7</v>
      </c>
      <c r="R39" s="31">
        <v>1</v>
      </c>
      <c r="S39" s="31">
        <v>2</v>
      </c>
      <c r="T39" s="31">
        <v>0</v>
      </c>
      <c r="U39" s="31">
        <v>1</v>
      </c>
      <c r="V39" s="31">
        <v>2</v>
      </c>
      <c r="W39" s="31">
        <v>10</v>
      </c>
      <c r="X39" s="31">
        <v>7</v>
      </c>
      <c r="Y39" s="31">
        <v>0</v>
      </c>
      <c r="Z39" s="31">
        <v>0</v>
      </c>
      <c r="AA39" s="31">
        <v>5</v>
      </c>
    </row>
    <row r="40" spans="1:27" s="5" customFormat="1" ht="12" customHeight="1">
      <c r="A40" s="42" t="s">
        <v>184</v>
      </c>
      <c r="B40" s="66">
        <f t="shared" si="2"/>
        <v>0.710789244283511</v>
      </c>
      <c r="C40" s="67">
        <f t="shared" si="4"/>
        <v>106</v>
      </c>
      <c r="D40" s="31">
        <v>6</v>
      </c>
      <c r="E40" s="31">
        <v>5</v>
      </c>
      <c r="F40" s="31">
        <v>1</v>
      </c>
      <c r="G40" s="31">
        <v>0</v>
      </c>
      <c r="H40" s="31">
        <v>2</v>
      </c>
      <c r="I40" s="31">
        <v>0</v>
      </c>
      <c r="J40" s="31">
        <v>0</v>
      </c>
      <c r="K40" s="31">
        <v>1</v>
      </c>
      <c r="L40" s="31">
        <v>6</v>
      </c>
      <c r="M40" s="31">
        <v>2</v>
      </c>
      <c r="N40" s="31">
        <v>3</v>
      </c>
      <c r="O40" s="31">
        <v>0</v>
      </c>
      <c r="P40" s="31">
        <v>15</v>
      </c>
      <c r="Q40" s="31">
        <v>9</v>
      </c>
      <c r="R40" s="31">
        <v>5</v>
      </c>
      <c r="S40" s="31">
        <v>7</v>
      </c>
      <c r="T40" s="31">
        <v>0</v>
      </c>
      <c r="U40" s="31">
        <v>2</v>
      </c>
      <c r="V40" s="31">
        <v>3</v>
      </c>
      <c r="W40" s="31">
        <v>11</v>
      </c>
      <c r="X40" s="31">
        <v>23</v>
      </c>
      <c r="Y40" s="31">
        <v>1</v>
      </c>
      <c r="Z40" s="31">
        <v>0</v>
      </c>
      <c r="AA40" s="31">
        <v>4</v>
      </c>
    </row>
    <row r="41" spans="1:27" s="5" customFormat="1" ht="12" customHeight="1">
      <c r="A41" s="42" t="s">
        <v>324</v>
      </c>
      <c r="B41" s="66">
        <f t="shared" si="2"/>
        <v>0.04693891235834507</v>
      </c>
      <c r="C41" s="67">
        <f t="shared" si="4"/>
        <v>7</v>
      </c>
      <c r="D41" s="31">
        <v>2</v>
      </c>
      <c r="E41" s="31">
        <v>1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1</v>
      </c>
      <c r="W41" s="31">
        <v>1</v>
      </c>
      <c r="X41" s="31">
        <v>1</v>
      </c>
      <c r="Y41" s="31">
        <v>0</v>
      </c>
      <c r="Z41" s="31">
        <v>0</v>
      </c>
      <c r="AA41" s="31">
        <v>1</v>
      </c>
    </row>
    <row r="42" spans="1:27" s="5" customFormat="1" ht="12" customHeight="1">
      <c r="A42" s="42" t="s">
        <v>185</v>
      </c>
      <c r="B42" s="66">
        <f t="shared" si="2"/>
        <v>3.8825186079259706</v>
      </c>
      <c r="C42" s="67">
        <f t="shared" si="4"/>
        <v>579</v>
      </c>
      <c r="D42" s="31">
        <v>41</v>
      </c>
      <c r="E42" s="31">
        <v>29</v>
      </c>
      <c r="F42" s="31">
        <v>7</v>
      </c>
      <c r="G42" s="31">
        <v>16</v>
      </c>
      <c r="H42" s="31">
        <v>6</v>
      </c>
      <c r="I42" s="31">
        <v>1</v>
      </c>
      <c r="J42" s="31">
        <v>14</v>
      </c>
      <c r="K42" s="31">
        <v>6</v>
      </c>
      <c r="L42" s="31">
        <v>14</v>
      </c>
      <c r="M42" s="31">
        <v>12</v>
      </c>
      <c r="N42" s="31">
        <v>6</v>
      </c>
      <c r="O42" s="31">
        <v>25</v>
      </c>
      <c r="P42" s="31">
        <v>84</v>
      </c>
      <c r="Q42" s="31">
        <v>92</v>
      </c>
      <c r="R42" s="31">
        <v>5</v>
      </c>
      <c r="S42" s="31">
        <v>15</v>
      </c>
      <c r="T42" s="31">
        <v>1</v>
      </c>
      <c r="U42" s="31">
        <v>14</v>
      </c>
      <c r="V42" s="31">
        <v>33</v>
      </c>
      <c r="W42" s="31">
        <v>31</v>
      </c>
      <c r="X42" s="31">
        <v>59</v>
      </c>
      <c r="Y42" s="31">
        <v>4</v>
      </c>
      <c r="Z42" s="31">
        <v>10</v>
      </c>
      <c r="AA42" s="31">
        <v>54</v>
      </c>
    </row>
    <row r="43" spans="1:27" s="5" customFormat="1" ht="12" customHeight="1">
      <c r="A43" s="42" t="s">
        <v>186</v>
      </c>
      <c r="B43" s="66">
        <f t="shared" si="2"/>
        <v>1.6361563736337423</v>
      </c>
      <c r="C43" s="67">
        <f t="shared" si="4"/>
        <v>244</v>
      </c>
      <c r="D43" s="31">
        <v>25</v>
      </c>
      <c r="E43" s="31">
        <v>12</v>
      </c>
      <c r="F43" s="31">
        <v>4</v>
      </c>
      <c r="G43" s="31">
        <v>7</v>
      </c>
      <c r="H43" s="31">
        <v>1</v>
      </c>
      <c r="I43" s="31">
        <v>2</v>
      </c>
      <c r="J43" s="31">
        <v>13</v>
      </c>
      <c r="K43" s="31">
        <v>2</v>
      </c>
      <c r="L43" s="31">
        <v>7</v>
      </c>
      <c r="M43" s="31">
        <v>4</v>
      </c>
      <c r="N43" s="31">
        <v>1</v>
      </c>
      <c r="O43" s="31">
        <v>17</v>
      </c>
      <c r="P43" s="31">
        <v>25</v>
      </c>
      <c r="Q43" s="31">
        <v>24</v>
      </c>
      <c r="R43" s="31">
        <v>2</v>
      </c>
      <c r="S43" s="31">
        <v>7</v>
      </c>
      <c r="T43" s="31">
        <v>1</v>
      </c>
      <c r="U43" s="31">
        <v>5</v>
      </c>
      <c r="V43" s="31">
        <v>17</v>
      </c>
      <c r="W43" s="31">
        <v>19</v>
      </c>
      <c r="X43" s="31">
        <v>35</v>
      </c>
      <c r="Y43" s="31">
        <v>0</v>
      </c>
      <c r="Z43" s="31">
        <v>1</v>
      </c>
      <c r="AA43" s="31">
        <v>13</v>
      </c>
    </row>
    <row r="44" spans="1:27" s="5" customFormat="1" ht="12" customHeight="1">
      <c r="A44" s="42" t="s">
        <v>325</v>
      </c>
      <c r="B44" s="66">
        <f t="shared" si="2"/>
        <v>4.338496613692752</v>
      </c>
      <c r="C44" s="67">
        <f t="shared" si="4"/>
        <v>647</v>
      </c>
      <c r="D44" s="31">
        <v>73</v>
      </c>
      <c r="E44" s="31">
        <v>30</v>
      </c>
      <c r="F44" s="31">
        <v>11</v>
      </c>
      <c r="G44" s="31">
        <v>22</v>
      </c>
      <c r="H44" s="31">
        <v>7</v>
      </c>
      <c r="I44" s="31">
        <v>5</v>
      </c>
      <c r="J44" s="31">
        <v>13</v>
      </c>
      <c r="K44" s="31">
        <v>4</v>
      </c>
      <c r="L44" s="31">
        <v>8</v>
      </c>
      <c r="M44" s="31">
        <v>20</v>
      </c>
      <c r="N44" s="31">
        <v>8</v>
      </c>
      <c r="O44" s="31">
        <v>16</v>
      </c>
      <c r="P44" s="31">
        <v>95</v>
      </c>
      <c r="Q44" s="31">
        <v>56</v>
      </c>
      <c r="R44" s="31">
        <v>3</v>
      </c>
      <c r="S44" s="31">
        <v>11</v>
      </c>
      <c r="T44" s="31">
        <v>1</v>
      </c>
      <c r="U44" s="31">
        <v>13</v>
      </c>
      <c r="V44" s="31">
        <v>59</v>
      </c>
      <c r="W44" s="31">
        <v>70</v>
      </c>
      <c r="X44" s="31">
        <v>73</v>
      </c>
      <c r="Y44" s="31">
        <v>1</v>
      </c>
      <c r="Z44" s="31">
        <v>5</v>
      </c>
      <c r="AA44" s="31">
        <v>43</v>
      </c>
    </row>
    <row r="45" spans="1:27" s="5" customFormat="1" ht="12" customHeight="1" thickBot="1">
      <c r="A45" s="68" t="s">
        <v>326</v>
      </c>
      <c r="B45" s="66">
        <f t="shared" si="2"/>
        <v>1.8708509354254677</v>
      </c>
      <c r="C45" s="67">
        <f t="shared" si="4"/>
        <v>279</v>
      </c>
      <c r="D45" s="31">
        <v>30</v>
      </c>
      <c r="E45" s="31">
        <v>11</v>
      </c>
      <c r="F45" s="31">
        <v>5</v>
      </c>
      <c r="G45" s="31">
        <v>13</v>
      </c>
      <c r="H45" s="31">
        <v>5</v>
      </c>
      <c r="I45" s="31">
        <v>2</v>
      </c>
      <c r="J45" s="31">
        <v>11</v>
      </c>
      <c r="K45" s="31">
        <v>4</v>
      </c>
      <c r="L45" s="31">
        <v>8</v>
      </c>
      <c r="M45" s="31">
        <v>9</v>
      </c>
      <c r="N45" s="31">
        <v>3</v>
      </c>
      <c r="O45" s="31">
        <v>15</v>
      </c>
      <c r="P45" s="31">
        <v>15</v>
      </c>
      <c r="Q45" s="31">
        <v>15</v>
      </c>
      <c r="R45" s="31">
        <v>4</v>
      </c>
      <c r="S45" s="31">
        <v>6</v>
      </c>
      <c r="T45" s="31">
        <v>1</v>
      </c>
      <c r="U45" s="31">
        <v>3</v>
      </c>
      <c r="V45" s="31">
        <v>27</v>
      </c>
      <c r="W45" s="31">
        <v>33</v>
      </c>
      <c r="X45" s="31">
        <v>42</v>
      </c>
      <c r="Y45" s="31">
        <v>0</v>
      </c>
      <c r="Z45" s="31">
        <v>1</v>
      </c>
      <c r="AA45" s="31">
        <v>16</v>
      </c>
    </row>
    <row r="46" spans="1:27" s="5" customFormat="1" ht="15" customHeight="1">
      <c r="A46" s="5" t="s">
        <v>188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="5" customFormat="1" ht="12" customHeight="1">
      <c r="A47" s="5" t="s">
        <v>189</v>
      </c>
    </row>
    <row r="48" s="5" customFormat="1" ht="12" customHeight="1"/>
    <row r="49" spans="1:27" s="5" customFormat="1" ht="13.5" customHeight="1">
      <c r="A49" s="74" t="s">
        <v>452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4" t="s">
        <v>453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</sheetData>
  <mergeCells count="6">
    <mergeCell ref="A49:K49"/>
    <mergeCell ref="L49:AA49"/>
    <mergeCell ref="A1:K1"/>
    <mergeCell ref="A2:K2"/>
    <mergeCell ref="L1:AA1"/>
    <mergeCell ref="L2:Y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2007-09-26T00:48:11Z</cp:lastPrinted>
  <dcterms:created xsi:type="dcterms:W3CDTF">2000-07-04T10:20:00Z</dcterms:created>
  <dcterms:modified xsi:type="dcterms:W3CDTF">2008-05-01T03:29:05Z</dcterms:modified>
  <cp:category/>
  <cp:version/>
  <cp:contentType/>
  <cp:contentStatus/>
</cp:coreProperties>
</file>