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tabRatio="828" activeTab="0"/>
  </bookViews>
  <sheets>
    <sheet name="M003(2-1)" sheetId="1" r:id="rId1"/>
    <sheet name="M004(2-2)" sheetId="2" r:id="rId2"/>
    <sheet name="M005(2-3)" sheetId="3" r:id="rId3"/>
    <sheet name="M006(2-4)" sheetId="4" r:id="rId4"/>
    <sheet name="M007(2-5)" sheetId="5" r:id="rId5"/>
    <sheet name="M008(2-6)" sheetId="6" r:id="rId6"/>
    <sheet name="M009(2-7)" sheetId="7" r:id="rId7"/>
    <sheet name="M010(2-8)" sheetId="8" r:id="rId8"/>
    <sheet name="M011(2-9)" sheetId="9" r:id="rId9"/>
    <sheet name="M012(2-10)" sheetId="10" r:id="rId10"/>
    <sheet name="M013(2-11)" sheetId="11" r:id="rId11"/>
    <sheet name="M014(2-12)" sheetId="12" r:id="rId12"/>
    <sheet name="M015(2-13)" sheetId="13" r:id="rId13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<sst xmlns="http://schemas.openxmlformats.org/spreadsheetml/2006/main" count="1947" uniqueCount="729">
  <si>
    <r>
      <t xml:space="preserve"> </t>
    </r>
    <r>
      <rPr>
        <sz val="9"/>
        <rFont val="新細明體"/>
        <family val="1"/>
      </rPr>
      <t>-63-</t>
    </r>
  </si>
  <si>
    <t xml:space="preserve">  -64-</t>
  </si>
  <si>
    <t xml:space="preserve">  -65-</t>
  </si>
  <si>
    <t xml:space="preserve">  -66-</t>
  </si>
  <si>
    <t xml:space="preserve">  -67-</t>
  </si>
  <si>
    <r>
      <t xml:space="preserve"> </t>
    </r>
    <r>
      <rPr>
        <sz val="9"/>
        <rFont val="新細明體"/>
        <family val="1"/>
      </rPr>
      <t>-68-</t>
    </r>
  </si>
  <si>
    <r>
      <t xml:space="preserve"> </t>
    </r>
    <r>
      <rPr>
        <sz val="9"/>
        <rFont val="新細明體"/>
        <family val="1"/>
      </rPr>
      <t xml:space="preserve"> -69-</t>
    </r>
  </si>
  <si>
    <t xml:space="preserve">  -70-</t>
  </si>
  <si>
    <t xml:space="preserve">  -71-</t>
  </si>
  <si>
    <t xml:space="preserve">  -72-</t>
  </si>
  <si>
    <t xml:space="preserve">未舉辦勞資會議
</t>
  </si>
  <si>
    <t xml:space="preserve">就業平等
</t>
  </si>
  <si>
    <t xml:space="preserve">資遣通報
</t>
  </si>
  <si>
    <t>就         業          服          務            法</t>
  </si>
  <si>
    <t xml:space="preserve">勞  動  檢  查  法
第14.15.
26.32條
</t>
  </si>
  <si>
    <r>
      <t>女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第49.50.51條</t>
    </r>
  </si>
  <si>
    <r>
      <t>退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休
第55.56條</t>
    </r>
  </si>
  <si>
    <t>職業災害補償
第59條</t>
  </si>
  <si>
    <r>
      <t>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
第64～68條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</si>
  <si>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則
第70條</t>
    </r>
  </si>
  <si>
    <r>
      <t>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</si>
  <si>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說明：申訴案檢查各項不合格百分率＝檢查不合格廠次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</si>
  <si>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</si>
  <si>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</si>
  <si>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</si>
  <si>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縣</t>
    </r>
  </si>
  <si>
    <r>
      <t>宜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</si>
  <si>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</si>
  <si>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</si>
  <si>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</si>
  <si>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隆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</si>
  <si>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</si>
  <si>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連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</si>
  <si>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中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</si>
  <si>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</si>
  <si>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</si>
  <si>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</si>
  <si>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</si>
  <si>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</si>
  <si>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</si>
  <si>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</si>
  <si>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</si>
  <si>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</si>
  <si>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高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</si>
  <si>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</si>
  <si>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澎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</si>
  <si>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</si>
  <si>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</si>
  <si>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</si>
  <si>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</si>
  <si>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</si>
  <si>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高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</si>
  <si>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口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區</t>
    </r>
  </si>
  <si>
    <r>
      <t>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</si>
  <si>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南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</si>
  <si>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t>南  部  科  學  工  業  園  區</t>
  </si>
  <si>
    <r>
      <t>說明：檢查各項不合格百分率＝檢查不合格廠次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</si>
  <si>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區      域      別</t>
  </si>
  <si>
    <t xml:space="preserve">                                                                勞</t>
  </si>
  <si>
    <t xml:space="preserve">                                                 勞                                                                      動</t>
  </si>
  <si>
    <t xml:space="preserve">                                            基                                                              準                                                             法</t>
  </si>
  <si>
    <t xml:space="preserve">                            勞               動                基                準                   法</t>
  </si>
  <si>
    <t>總                                            計</t>
  </si>
  <si>
    <t>台     閩     地     區</t>
  </si>
  <si>
    <t>北                    區</t>
  </si>
  <si>
    <t>台    北      縣</t>
  </si>
  <si>
    <t>宜     蘭     縣</t>
  </si>
  <si>
    <t>桃     園     縣</t>
  </si>
  <si>
    <t>新     竹     縣</t>
  </si>
  <si>
    <t>花     蓮     縣</t>
  </si>
  <si>
    <t>基     隆     市</t>
  </si>
  <si>
    <t>新     竹     市</t>
  </si>
  <si>
    <t>連     江     縣</t>
  </si>
  <si>
    <t>中                    區</t>
  </si>
  <si>
    <t>苗     栗     縣</t>
  </si>
  <si>
    <t>台     中     縣</t>
  </si>
  <si>
    <t>彰     化     縣</t>
  </si>
  <si>
    <t>南     投     縣</t>
  </si>
  <si>
    <t>雲     林     縣</t>
  </si>
  <si>
    <t>台     中     市</t>
  </si>
  <si>
    <t>南                    區</t>
  </si>
  <si>
    <t>嘉     義     縣</t>
  </si>
  <si>
    <t>台     南     縣</t>
  </si>
  <si>
    <t>高     雄     縣</t>
  </si>
  <si>
    <t>屏     東     縣</t>
  </si>
  <si>
    <t>澎     湖     縣</t>
  </si>
  <si>
    <t>台     東     縣</t>
  </si>
  <si>
    <t>台     南     市</t>
  </si>
  <si>
    <t>嘉     義     市</t>
  </si>
  <si>
    <t>金     門     縣</t>
  </si>
  <si>
    <t>台                北                市</t>
  </si>
  <si>
    <t>高                雄                市</t>
  </si>
  <si>
    <t>加      工      出      口      區</t>
  </si>
  <si>
    <t>南  部  科  學  工  業  園  區</t>
  </si>
  <si>
    <t>職工福利金條例
第2.3.5.細7條</t>
  </si>
  <si>
    <t>職業災害補償
第59條</t>
  </si>
  <si>
    <t>表 2-10 勞工勞動條件檢查初查不合格情形按區域分</t>
  </si>
  <si>
    <t>表 2-10 勞工勞動條件檢查初查</t>
  </si>
  <si>
    <t>表 2-10 勞工勞動條件檢查初查</t>
  </si>
  <si>
    <t>科     學    工     業     園     區</t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</si>
  <si>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</si>
  <si>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</si>
  <si>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</si>
  <si>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縣</t>
    </r>
  </si>
  <si>
    <r>
      <t>宜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</si>
  <si>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</si>
  <si>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</si>
  <si>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</si>
  <si>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隆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</si>
  <si>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</si>
  <si>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連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</si>
  <si>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中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</si>
  <si>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</si>
  <si>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</si>
  <si>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</si>
  <si>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</si>
  <si>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</si>
  <si>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</si>
  <si>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</si>
  <si>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</si>
  <si>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</si>
  <si>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高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</si>
  <si>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</si>
  <si>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澎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</si>
  <si>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</si>
  <si>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</si>
  <si>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</si>
  <si>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</si>
  <si>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</si>
  <si>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高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</si>
  <si>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口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區</t>
    </r>
  </si>
  <si>
    <r>
      <t>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</si>
  <si>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南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</si>
  <si>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t>表 2-11 勞工勞動條件檢查複</t>
  </si>
  <si>
    <t>表 2-11 勞工勞動條件檢查複查</t>
  </si>
  <si>
    <t>表 2-11 勞工勞動條件檢查複查不合格情形按區域分(續二完)</t>
  </si>
  <si>
    <t>檢查不合格情形按行業分(續一)</t>
  </si>
  <si>
    <t>檢查不合格情形按行業分(續二完)</t>
  </si>
  <si>
    <r>
      <t>說明：1.本表所列實施檢查廠次包括初、複查廠次。
           2.申訴案檢查各項不合格百分率＝檢查不合格廠次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</si>
  <si>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行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</si>
  <si>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</si>
  <si>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反
法 令
項 數 </t>
    </r>
  </si>
  <si>
    <r>
      <t xml:space="preserve">                                                                </t>
    </r>
    <r>
      <rPr>
        <sz val="8"/>
        <rFont val="新細明體"/>
        <family val="1"/>
      </rPr>
      <t>勞</t>
    </r>
  </si>
  <si>
    <r>
      <t xml:space="preserve">                     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                                                       </t>
    </r>
    <r>
      <rPr>
        <sz val="8"/>
        <rFont val="新細明體"/>
        <family val="1"/>
      </rPr>
      <t>動</t>
    </r>
  </si>
  <si>
    <r>
      <t xml:space="preserve">         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                          </t>
    </r>
    <r>
      <rPr>
        <sz val="8"/>
        <rFont val="新細明體"/>
        <family val="1"/>
      </rPr>
      <t>法</t>
    </r>
  </si>
  <si>
    <r>
      <t xml:space="preserve">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法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</si>
  <si>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例
第6.7.8.9.10.11.14條</t>
    </r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</si>
  <si>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則
第5.6.7條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</si>
  <si>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約
第9.13.16.17.19條</t>
    </r>
  </si>
  <si>
    <r>
      <t>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資
第21～28條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</si>
  <si>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
第30.32.33.34條</t>
    </r>
  </si>
  <si>
    <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假
第35～43條</t>
    </r>
  </si>
  <si>
    <r>
      <t>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第44～48條</t>
    </r>
  </si>
  <si>
    <r>
      <t>女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第49.50.51條</t>
    </r>
  </si>
  <si>
    <r>
      <t>退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休
第55.56條</t>
    </r>
  </si>
  <si>
    <r>
      <t>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
第64～68條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</si>
  <si>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則
第70條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</si>
  <si>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</si>
  <si>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總                                            計</t>
  </si>
  <si>
    <t>行        業        別</t>
  </si>
  <si>
    <t>實 施
檢 查
廠 次</t>
  </si>
  <si>
    <t xml:space="preserve">違 反
法 令
項 數  </t>
  </si>
  <si>
    <t>違                                              反</t>
  </si>
  <si>
    <t>狀                                                                                                            況</t>
  </si>
  <si>
    <t>違                                                                                 反</t>
  </si>
  <si>
    <t>狀                                                                                                           況</t>
  </si>
  <si>
    <t>違                                                                          反</t>
  </si>
  <si>
    <t>狀                                                                                     況</t>
  </si>
  <si>
    <t>違                                                                                         反</t>
  </si>
  <si>
    <t>狀                                                                                                                          況</t>
  </si>
  <si>
    <t>違                                                                                反</t>
  </si>
  <si>
    <t>狀                                                                                                                               況</t>
  </si>
  <si>
    <t>違                                                                              反</t>
  </si>
  <si>
    <t xml:space="preserve">                                                 勞                                           動</t>
  </si>
  <si>
    <t>基                                                       準                                                       法</t>
  </si>
  <si>
    <t xml:space="preserve">             勞                                                                              動</t>
  </si>
  <si>
    <t>基                                                         準                                                         法</t>
  </si>
  <si>
    <t xml:space="preserve">                            勞                                                                             動</t>
  </si>
  <si>
    <t>基                                                          準                                                        法</t>
  </si>
  <si>
    <t xml:space="preserve">                 勞                                                                                               動</t>
  </si>
  <si>
    <t>基                                                                 準                                                                法</t>
  </si>
  <si>
    <t xml:space="preserve">                        勞                                                                                動</t>
  </si>
  <si>
    <t>基                                                       準                                                     法</t>
  </si>
  <si>
    <t>職      工      福       利       金       條       例</t>
  </si>
  <si>
    <t>勞    工    保    險    條    例</t>
  </si>
  <si>
    <t>第 5 條</t>
  </si>
  <si>
    <t>第 6 條</t>
  </si>
  <si>
    <t>第 7 條</t>
  </si>
  <si>
    <t>第 9 條</t>
  </si>
  <si>
    <t>第 13 條</t>
  </si>
  <si>
    <t>第 16 條</t>
  </si>
  <si>
    <t>第 17 條</t>
  </si>
  <si>
    <t>第 19 條</t>
  </si>
  <si>
    <t>第 21 條</t>
  </si>
  <si>
    <t>第 22 條</t>
  </si>
  <si>
    <t>第 23 條</t>
  </si>
  <si>
    <t>第 24 條</t>
  </si>
  <si>
    <t>第 25 條</t>
  </si>
  <si>
    <t>第 26 條</t>
  </si>
  <si>
    <t>第 27 條</t>
  </si>
  <si>
    <t>第 28 條</t>
  </si>
  <si>
    <t>第 30 條</t>
  </si>
  <si>
    <t>第 32 條</t>
  </si>
  <si>
    <t>第 33 條</t>
  </si>
  <si>
    <t>第 34 條</t>
  </si>
  <si>
    <t>第 35 條</t>
  </si>
  <si>
    <t>第 36 條</t>
  </si>
  <si>
    <t>第 37 條</t>
  </si>
  <si>
    <t>第 38 條</t>
  </si>
  <si>
    <t>第 39 條</t>
  </si>
  <si>
    <t>第 40 條</t>
  </si>
  <si>
    <t>第 41 條</t>
  </si>
  <si>
    <t>第 42 條</t>
  </si>
  <si>
    <t>第 43 條</t>
  </si>
  <si>
    <t>第 44 條</t>
  </si>
  <si>
    <t>第 45 條</t>
  </si>
  <si>
    <t>第 46 條</t>
  </si>
  <si>
    <t>第 47 條</t>
  </si>
  <si>
    <t>第 48 條</t>
  </si>
  <si>
    <t>第 49 條</t>
  </si>
  <si>
    <t>第 50 條</t>
  </si>
  <si>
    <t>第 51 條</t>
  </si>
  <si>
    <t>第 55 條</t>
  </si>
  <si>
    <t>第 56 條</t>
  </si>
  <si>
    <t>第 59 條</t>
  </si>
  <si>
    <t>第 64 條</t>
  </si>
  <si>
    <t>第 65 條</t>
  </si>
  <si>
    <t>第 66 條</t>
  </si>
  <si>
    <t>第 67 條</t>
  </si>
  <si>
    <t>第 68 條</t>
  </si>
  <si>
    <t>第 70 條</t>
  </si>
  <si>
    <t>第 74 條</t>
  </si>
  <si>
    <t>第 14 條</t>
  </si>
  <si>
    <t>總                                            計</t>
  </si>
  <si>
    <r>
      <t>說明：檢查各項不合格百分率＝各項不合格項數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檢查不合格總項數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</si>
  <si>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表 2-6 勞工勞動條件檢查</t>
  </si>
  <si>
    <t>表 2-6 勞工勞動條件檢查違</t>
  </si>
  <si>
    <t>表 2-6 勞工勞動條件檢查違</t>
  </si>
  <si>
    <t>表 2-6 勞工勞動條件檢查違</t>
  </si>
  <si>
    <t>表 2-6 勞工勞動條件檢查違</t>
  </si>
  <si>
    <t>狀                                                                                                                             況</t>
  </si>
  <si>
    <t xml:space="preserve">項 數
</t>
  </si>
  <si>
    <t>未組織職工
福利委員會</t>
  </si>
  <si>
    <t>福利金未提存
公營銀行</t>
  </si>
  <si>
    <t xml:space="preserve">未依法投保
</t>
  </si>
  <si>
    <t>未按實申報
投保薪資</t>
  </si>
  <si>
    <t xml:space="preserve">強制勞動
</t>
  </si>
  <si>
    <t xml:space="preserve">中間剝削
</t>
  </si>
  <si>
    <t xml:space="preserve">勞工名卡
</t>
  </si>
  <si>
    <t xml:space="preserve">勞動契約訂定
</t>
  </si>
  <si>
    <t xml:space="preserve">非法終止契約
</t>
  </si>
  <si>
    <t xml:space="preserve">預告期間
</t>
  </si>
  <si>
    <t xml:space="preserve">資遣費給付
</t>
  </si>
  <si>
    <t xml:space="preserve">服務證明書
</t>
  </si>
  <si>
    <t xml:space="preserve">基本工資
</t>
  </si>
  <si>
    <t xml:space="preserve">全額直接給付
</t>
  </si>
  <si>
    <t xml:space="preserve">工資清冊
</t>
  </si>
  <si>
    <t xml:space="preserve">延長工時工資
</t>
  </si>
  <si>
    <t xml:space="preserve">男女同工同酬
</t>
  </si>
  <si>
    <t xml:space="preserve">預扣工資
</t>
  </si>
  <si>
    <t xml:space="preserve">工資按期給付
</t>
  </si>
  <si>
    <t xml:space="preserve">工資墊償基金
</t>
  </si>
  <si>
    <t xml:space="preserve">正常工作時間
</t>
  </si>
  <si>
    <t xml:space="preserve">延長工作時間
</t>
  </si>
  <si>
    <t xml:space="preserve">調整工作時間
</t>
  </si>
  <si>
    <t xml:space="preserve">輪班工作更換
</t>
  </si>
  <si>
    <t xml:space="preserve">休息時間
</t>
  </si>
  <si>
    <t xml:space="preserve">例假日
</t>
  </si>
  <si>
    <t xml:space="preserve">休假日
</t>
  </si>
  <si>
    <t xml:space="preserve">特別休假
</t>
  </si>
  <si>
    <t xml:space="preserve">假日工資
</t>
  </si>
  <si>
    <t xml:space="preserve">停止假日
</t>
  </si>
  <si>
    <t xml:space="preserve">停止休假規定
</t>
  </si>
  <si>
    <t xml:space="preserve">強制延長工時
</t>
  </si>
  <si>
    <t xml:space="preserve">請     假
</t>
  </si>
  <si>
    <t>童工繁重危險
工作禁止</t>
  </si>
  <si>
    <t xml:space="preserve">違反僱用童工
</t>
  </si>
  <si>
    <t xml:space="preserve">童工同意及証明書
</t>
  </si>
  <si>
    <t xml:space="preserve">童工延時工作
</t>
  </si>
  <si>
    <t xml:space="preserve">童工夜間工作
</t>
  </si>
  <si>
    <t xml:space="preserve">女工夜間工作
</t>
  </si>
  <si>
    <t xml:space="preserve">產假及產假工資
</t>
  </si>
  <si>
    <t xml:space="preserve">妊娠工作改調
</t>
  </si>
  <si>
    <t xml:space="preserve">退休金給付
</t>
  </si>
  <si>
    <t xml:space="preserve">退休準備金
</t>
  </si>
  <si>
    <t xml:space="preserve">職業災害補償
</t>
  </si>
  <si>
    <t xml:space="preserve">違法招收技術生
</t>
  </si>
  <si>
    <t xml:space="preserve">技術生訓練契約
</t>
  </si>
  <si>
    <t xml:space="preserve">技術生訓練費
</t>
  </si>
  <si>
    <t xml:space="preserve">技術生留用
</t>
  </si>
  <si>
    <t xml:space="preserve">技術生招收人數
</t>
  </si>
  <si>
    <t xml:space="preserve">工作規則
</t>
  </si>
  <si>
    <t xml:space="preserve">勞工申訴處分
</t>
  </si>
  <si>
    <r>
      <t>說明：初查各項不合格百分率＝初查不合格廠次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</si>
  <si>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</si>
  <si>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行       業       別</t>
  </si>
  <si>
    <t xml:space="preserve">                       動                                          基                                                     準                                                法</t>
  </si>
  <si>
    <t>行      業      別</t>
  </si>
  <si>
    <t xml:space="preserve">                                 勞                                                   動                                                   基</t>
  </si>
  <si>
    <t xml:space="preserve">                                    準                                                                          法</t>
  </si>
  <si>
    <t>勞 工 保 險 條 例
第6.7.8.9.10.11.14條</t>
  </si>
  <si>
    <t>總        則
第5.6.7條</t>
  </si>
  <si>
    <t>勞 動 契 約
第9.13.16.17.19條</t>
  </si>
  <si>
    <t>工        資
第21～28條</t>
  </si>
  <si>
    <t>工  作  時  間
第30.32.33.34條</t>
  </si>
  <si>
    <t>休 息 休 假
第35～43條</t>
  </si>
  <si>
    <t>童        工
第44～48條</t>
  </si>
  <si>
    <t>女        工
第49.50.51條</t>
  </si>
  <si>
    <t>退        休
第55.56條</t>
  </si>
  <si>
    <t>技  術  生
第64～68條</t>
  </si>
  <si>
    <t>工 作 規 則
第70條</t>
  </si>
  <si>
    <t>廠 次</t>
  </si>
  <si>
    <t>項  數</t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</si>
  <si>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</si>
  <si>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表 2-7 勞工勞動條件檢查初</t>
  </si>
  <si>
    <t>表 2-7 勞工勞動條件檢查初查不合格情形按行業分(續二完)</t>
  </si>
  <si>
    <r>
      <t>說明：複查各項不合格百分率＝複查不合格廠次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</si>
  <si>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表 2-8 勞工勞動條件檢查複查不合格情形按行業分</t>
  </si>
  <si>
    <t>文化、運動及休閒服務業</t>
  </si>
  <si>
    <t>其 他 服 務 業</t>
  </si>
  <si>
    <t>公 共 行 政 業</t>
  </si>
  <si>
    <t xml:space="preserve"> -12-</t>
  </si>
  <si>
    <t xml:space="preserve"> -13-</t>
  </si>
  <si>
    <t>業與地區分(勞動條件)(續)</t>
  </si>
  <si>
    <t xml:space="preserve"> -14-</t>
  </si>
  <si>
    <t xml:space="preserve"> -15-</t>
  </si>
  <si>
    <r>
      <t>說明：1.行業受檢比率＝行業受檢廠數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</si>
  <si>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2.地區受檢比率＝地區受檢廠數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</si>
  <si>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   食品及飲料製造業</t>
  </si>
  <si>
    <t xml:space="preserve">    金屬基本工業</t>
  </si>
  <si>
    <r>
      <t>實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施
檢 查
廠 次</t>
    </r>
  </si>
  <si>
    <r>
      <t>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反
法 令
項 數</t>
    </r>
  </si>
  <si>
    <t>職工福利金條例
第2.3.5.細7條</t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</si>
  <si>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險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例
第6.7.8.9.10.11.14條</t>
    </r>
  </si>
  <si>
    <r>
      <t>總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則
第5.6.7條</t>
    </r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</si>
  <si>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約
第9.13.16.17.19條</t>
    </r>
  </si>
  <si>
    <r>
      <t>工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資
第21～28條</t>
    </r>
  </si>
  <si>
    <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時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間
第30.32.33.34條</t>
    </r>
  </si>
  <si>
    <r>
      <t>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息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假
第35～43條</t>
    </r>
  </si>
  <si>
    <r>
      <t>童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工
第44～48條</t>
    </r>
  </si>
  <si>
    <r>
      <t>女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工
第49.50.51條</t>
    </r>
  </si>
  <si>
    <r>
      <t>退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休
第55.56條</t>
    </r>
  </si>
  <si>
    <t>職業災害補償
第59條</t>
  </si>
  <si>
    <r>
      <t>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術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生
第64～68條</t>
    </r>
  </si>
  <si>
    <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規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則
第70條</t>
    </r>
  </si>
  <si>
    <t>百分率
（％）</t>
  </si>
  <si>
    <r>
      <t>項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數</t>
    </r>
  </si>
  <si>
    <r>
      <t xml:space="preserve">                                                                   </t>
    </r>
    <r>
      <rPr>
        <sz val="9"/>
        <rFont val="新細明體"/>
        <family val="1"/>
      </rPr>
      <t>勞</t>
    </r>
  </si>
  <si>
    <r>
      <t xml:space="preserve">                    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                                            </t>
    </r>
    <r>
      <rPr>
        <sz val="9"/>
        <rFont val="新細明體"/>
        <family val="1"/>
      </rPr>
      <t>基</t>
    </r>
    <r>
      <rPr>
        <sz val="9"/>
        <rFont val="Times New Roman"/>
        <family val="1"/>
      </rPr>
      <t xml:space="preserve">                                                  </t>
    </r>
    <r>
      <rPr>
        <sz val="9"/>
        <rFont val="新細明體"/>
        <family val="1"/>
      </rPr>
      <t>準</t>
    </r>
    <r>
      <rPr>
        <sz val="9"/>
        <rFont val="Times New Roman"/>
        <family val="1"/>
      </rPr>
      <t xml:space="preserve">                                                  </t>
    </r>
    <r>
      <rPr>
        <sz val="9"/>
        <rFont val="新細明體"/>
        <family val="1"/>
      </rPr>
      <t>法</t>
    </r>
  </si>
  <si>
    <r>
      <t xml:space="preserve">                                                                   </t>
    </r>
    <r>
      <rPr>
        <sz val="9"/>
        <rFont val="新細明體"/>
        <family val="1"/>
      </rPr>
      <t>勞</t>
    </r>
    <r>
      <rPr>
        <sz val="9"/>
        <rFont val="Times New Roman"/>
        <family val="1"/>
      </rPr>
      <t xml:space="preserve">                                                              </t>
    </r>
    <r>
      <rPr>
        <sz val="9"/>
        <rFont val="新細明體"/>
        <family val="1"/>
      </rPr>
      <t>動</t>
    </r>
  </si>
  <si>
    <r>
      <t xml:space="preserve">                                   </t>
    </r>
    <r>
      <rPr>
        <sz val="9"/>
        <rFont val="新細明體"/>
        <family val="1"/>
      </rPr>
      <t>基</t>
    </r>
    <r>
      <rPr>
        <sz val="9"/>
        <rFont val="Times New Roman"/>
        <family val="1"/>
      </rPr>
      <t xml:space="preserve">                                   </t>
    </r>
    <r>
      <rPr>
        <sz val="9"/>
        <rFont val="新細明體"/>
        <family val="1"/>
      </rPr>
      <t>準</t>
    </r>
    <r>
      <rPr>
        <sz val="9"/>
        <rFont val="Times New Roman"/>
        <family val="1"/>
      </rPr>
      <t xml:space="preserve">                                   </t>
    </r>
    <r>
      <rPr>
        <sz val="9"/>
        <rFont val="新細明體"/>
        <family val="1"/>
      </rPr>
      <t>法</t>
    </r>
  </si>
  <si>
    <r>
      <t>廠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次</t>
    </r>
  </si>
  <si>
    <t>查不合格情形按行業分</t>
  </si>
  <si>
    <t>查不合格情形按行業分(續一)</t>
  </si>
  <si>
    <t>單位：廠（場）、項</t>
  </si>
  <si>
    <t>檢查次數</t>
  </si>
  <si>
    <t>單位：次</t>
  </si>
  <si>
    <t>查</t>
  </si>
  <si>
    <t xml:space="preserve">    菸草製造業</t>
  </si>
  <si>
    <t xml:space="preserve">    成衣、服飾品及其他紡織製品製造業</t>
  </si>
  <si>
    <t xml:space="preserve">    皮革、毛皮及其製品製造業</t>
  </si>
  <si>
    <t xml:space="preserve">    家具及裝設品製造業</t>
  </si>
  <si>
    <t xml:space="preserve">    印刷及其輔助業</t>
  </si>
  <si>
    <t xml:space="preserve">    化學製品製造業</t>
  </si>
  <si>
    <t xml:space="preserve">    橡膠製品製造業</t>
  </si>
  <si>
    <t xml:space="preserve">    非金屬礦物製品製造業</t>
  </si>
  <si>
    <t>農、林、漁、牧業</t>
  </si>
  <si>
    <t>不合格情形按行業分(續二完)</t>
  </si>
  <si>
    <t>查違反法令情形按區域分</t>
  </si>
  <si>
    <t>反法令情形按區域分(續一)</t>
  </si>
  <si>
    <t>不合格情形按區域分(續一)</t>
  </si>
  <si>
    <t>不合格情形按區域分(續二完)</t>
  </si>
  <si>
    <t>查不合格情形按區域分</t>
  </si>
  <si>
    <t>條件檢查次數</t>
  </si>
  <si>
    <t>違反法令情形按行業分</t>
  </si>
  <si>
    <t>反法令情形按行業分(續一)</t>
  </si>
  <si>
    <t>反法令情形按行業分(續二)</t>
  </si>
  <si>
    <t>反法令情形按行業分(續三)</t>
  </si>
  <si>
    <t>反法令情形按行業分(續四)</t>
  </si>
  <si>
    <t>反法令情形按行業分(續五完)</t>
  </si>
  <si>
    <t>第2.3條</t>
  </si>
  <si>
    <t>細則第7條</t>
  </si>
  <si>
    <t>第6.7.8.9.10.11條</t>
  </si>
  <si>
    <t>不合格情形按行業分(續一)</t>
  </si>
  <si>
    <t>勞</t>
  </si>
  <si>
    <t>中華民國</t>
  </si>
  <si>
    <t>單位：廠（場）、項</t>
  </si>
  <si>
    <t>未提撥職工福利金</t>
  </si>
  <si>
    <t>百分率
（％）</t>
  </si>
  <si>
    <t>職工福利金條例
第2.3.5.細7條</t>
  </si>
  <si>
    <t>職業災害補償
第59條</t>
  </si>
  <si>
    <r>
      <t>總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新細明體"/>
        <family val="1"/>
      </rPr>
      <t>計</t>
    </r>
  </si>
  <si>
    <t xml:space="preserve"> -37-</t>
  </si>
  <si>
    <t>製      造      業</t>
  </si>
  <si>
    <t>教 育 服 務 業</t>
  </si>
  <si>
    <t>公 共 行 政 業</t>
  </si>
  <si>
    <r>
      <t xml:space="preserve">    </t>
    </r>
    <r>
      <rPr>
        <sz val="8"/>
        <rFont val="細明體"/>
        <family val="3"/>
      </rPr>
      <t>電力機械器材及設備製造修配業</t>
    </r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</si>
  <si>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</si>
  <si>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</si>
  <si>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</si>
  <si>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</si>
  <si>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</si>
  <si>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</si>
  <si>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</si>
  <si>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</si>
  <si>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醫療保健及社會福利服務業</t>
  </si>
  <si>
    <t>文化、運動及休閒服務業</t>
  </si>
  <si>
    <t>其 他 服 務 業</t>
  </si>
  <si>
    <t>按行業與地區分（總表）</t>
  </si>
  <si>
    <t>業與地區分(總表)(續)</t>
  </si>
  <si>
    <t>中華民國</t>
  </si>
  <si>
    <t>單位：家</t>
  </si>
  <si>
    <t>計</t>
  </si>
  <si>
    <t>礦業及土石採取業</t>
  </si>
  <si>
    <t>農、林、漁、牧業</t>
  </si>
  <si>
    <t>表 2-1  勞動</t>
  </si>
  <si>
    <r>
      <t>行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別</t>
    </r>
  </si>
  <si>
    <t>行     業     別</t>
  </si>
  <si>
    <t>勞                        動                          條                            件                         檢</t>
  </si>
  <si>
    <t xml:space="preserve">    食品及飲料製造業</t>
  </si>
  <si>
    <t xml:space="preserve">    紡    織    業</t>
  </si>
  <si>
    <t xml:space="preserve">    木竹製品製造業</t>
  </si>
  <si>
    <t xml:space="preserve">    紙漿、紙及紙製品製造業</t>
  </si>
  <si>
    <t xml:space="preserve">    化學材料製造業</t>
  </si>
  <si>
    <t xml:space="preserve">    石油及煤製品製造業</t>
  </si>
  <si>
    <t xml:space="preserve">    塑膠製品製造業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</si>
  <si>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</si>
  <si>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</si>
  <si>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</si>
  <si>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</si>
  <si>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</si>
  <si>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</si>
  <si>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</si>
  <si>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</si>
  <si>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</si>
  <si>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 xml:space="preserve"> 總                                             計</t>
  </si>
  <si>
    <t>總         計</t>
  </si>
  <si>
    <t>台閩地區</t>
  </si>
  <si>
    <t>台 北 市</t>
  </si>
  <si>
    <t>高 雄 市</t>
  </si>
  <si>
    <t>加    工
出口區</t>
  </si>
  <si>
    <t>科學工
業園區</t>
  </si>
  <si>
    <t>安                      全                         衛                           生                         檢                          查</t>
  </si>
  <si>
    <t>南部科學
工業園區　　</t>
  </si>
  <si>
    <t>總             計</t>
  </si>
  <si>
    <t>南部科學
工業園區　</t>
  </si>
  <si>
    <t>表 2-2 實施檢查事業單位</t>
  </si>
  <si>
    <t>總受檢
廠    數</t>
  </si>
  <si>
    <r>
      <t xml:space="preserve">行業受
檢比率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</t>
    </r>
    <r>
      <rPr>
        <sz val="8"/>
        <rFont val="Times New Roman"/>
        <family val="1"/>
      </rPr>
      <t>)</t>
    </r>
  </si>
  <si>
    <r>
      <t xml:space="preserve">                                                   </t>
    </r>
    <r>
      <rPr>
        <sz val="8"/>
        <rFont val="新細明體"/>
        <family val="1"/>
      </rPr>
      <t>台</t>
    </r>
  </si>
  <si>
    <r>
      <t xml:space="preserve">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</t>
    </r>
    <r>
      <rPr>
        <sz val="8"/>
        <rFont val="新細明體"/>
        <family val="1"/>
      </rPr>
      <t>區</t>
    </r>
  </si>
  <si>
    <r>
      <t xml:space="preserve">                                              </t>
    </r>
    <r>
      <rPr>
        <sz val="8"/>
        <rFont val="新細明體"/>
        <family val="1"/>
      </rPr>
      <t>台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閩</t>
    </r>
  </si>
  <si>
    <r>
      <t xml:space="preserve">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</si>
  <si>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</si>
  <si>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</si>
  <si>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加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工
出口區</t>
    </r>
  </si>
  <si>
    <r>
      <t>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學
工 業
園 區</t>
    </r>
  </si>
  <si>
    <r>
      <t>南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部
科學工
業園區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</si>
  <si>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</si>
  <si>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</si>
  <si>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</si>
  <si>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</si>
  <si>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</si>
  <si>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</si>
  <si>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</si>
  <si>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</si>
  <si>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</si>
  <si>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</si>
  <si>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</si>
  <si>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</si>
  <si>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</si>
  <si>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</si>
  <si>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蓮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</si>
  <si>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</si>
  <si>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隆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</si>
  <si>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</si>
  <si>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</si>
  <si>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</si>
  <si>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</si>
  <si>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</si>
  <si>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</si>
  <si>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t>地區受檢比率（％）</t>
  </si>
  <si>
    <t xml:space="preserve">   總                                      計</t>
  </si>
  <si>
    <t>製      造      業</t>
  </si>
  <si>
    <t xml:space="preserve">    食品及飲料製造業</t>
  </si>
  <si>
    <t xml:space="preserve">    菸草製造業</t>
  </si>
  <si>
    <t xml:space="preserve">    紡    織    業</t>
  </si>
  <si>
    <t xml:space="preserve">    成衣、服飾品及其他紡織製品製造業</t>
  </si>
  <si>
    <t xml:space="preserve">    皮革、毛皮及其製品製造業</t>
  </si>
  <si>
    <t xml:space="preserve">    木竹製品製造業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</si>
  <si>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</si>
  <si>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</si>
  <si>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</si>
  <si>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</si>
  <si>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</si>
  <si>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石油及煤製品製造業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</si>
  <si>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</si>
  <si>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</si>
  <si>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</si>
  <si>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</si>
  <si>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</si>
  <si>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</si>
  <si>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</si>
  <si>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</si>
  <si>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</si>
  <si>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</si>
  <si>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</si>
  <si>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</si>
  <si>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</si>
  <si>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</si>
  <si>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</si>
  <si>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</si>
  <si>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</si>
  <si>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</si>
  <si>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</si>
  <si>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</si>
  <si>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教 育 服 務 業</t>
  </si>
  <si>
    <t>醫療保健及社會福利服務業</t>
  </si>
  <si>
    <t xml:space="preserve"> </t>
  </si>
  <si>
    <r>
      <t>說明：1.初查比率＝初查廠次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2.複查比率＝複查廠次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3.複查率＝複查廠次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</si>
  <si>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        </t>
    </r>
    <r>
      <rPr>
        <sz val="8"/>
        <rFont val="新細明體"/>
        <family val="1"/>
      </rPr>
      <t>初</t>
    </r>
    <r>
      <rPr>
        <sz val="8"/>
        <rFont val="Times New Roman"/>
        <family val="1"/>
      </rPr>
      <t xml:space="preserve">                                      </t>
    </r>
    <r>
      <rPr>
        <sz val="8"/>
        <rFont val="新細明體"/>
        <family val="1"/>
      </rPr>
      <t>查</t>
    </r>
  </si>
  <si>
    <r>
      <t xml:space="preserve">                                                       </t>
    </r>
    <r>
      <rPr>
        <sz val="8"/>
        <rFont val="新細明體"/>
        <family val="1"/>
      </rPr>
      <t>複</t>
    </r>
    <r>
      <rPr>
        <sz val="8"/>
        <rFont val="Times New Roman"/>
        <family val="1"/>
      </rPr>
      <t xml:space="preserve">                                                                                          </t>
    </r>
    <r>
      <rPr>
        <sz val="8"/>
        <rFont val="新細明體"/>
        <family val="1"/>
      </rPr>
      <t>查</t>
    </r>
  </si>
  <si>
    <r>
      <t>廠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次_x0001__x0017_</t>
    </r>
  </si>
  <si>
    <r>
      <t>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率（％）</t>
    </r>
  </si>
  <si>
    <r>
      <t>廠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次_x0017_</t>
    </r>
  </si>
  <si>
    <r>
      <t>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率（％）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</si>
  <si>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率（％）</t>
    </r>
  </si>
  <si>
    <r>
      <t xml:space="preserve">    </t>
    </r>
    <r>
      <rPr>
        <sz val="8"/>
        <rFont val="細明體"/>
        <family val="3"/>
      </rPr>
      <t>食品及飲料製造業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</si>
  <si>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</si>
  <si>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</si>
  <si>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成衣、服飾品及其他紡織製品製造業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</si>
  <si>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</si>
  <si>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</si>
  <si>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家具及裝設品製造業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</si>
  <si>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</si>
  <si>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印刷及其輔助業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</si>
  <si>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</si>
  <si>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</si>
  <si>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</si>
  <si>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</si>
  <si>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</si>
  <si>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</si>
  <si>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金屬基本工業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</si>
  <si>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</si>
  <si>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</si>
  <si>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</si>
  <si>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</si>
  <si>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運輸工具製造修配業</t>
    </r>
  </si>
  <si>
    <r>
      <t xml:space="preserve">    </t>
    </r>
    <r>
      <rPr>
        <sz val="8"/>
        <rFont val="細明體"/>
        <family val="3"/>
      </rPr>
      <t>精密、光學、醫療器材及鐘錶製造業</t>
    </r>
  </si>
  <si>
    <r>
      <t xml:space="preserve">    </t>
    </r>
    <r>
      <rPr>
        <sz val="8"/>
        <rFont val="細明體"/>
        <family val="3"/>
      </rPr>
      <t>其他工業製品製造業</t>
    </r>
  </si>
  <si>
    <t>總                                       計</t>
  </si>
  <si>
    <t>表 2-5  勞工分業勞動</t>
  </si>
  <si>
    <t xml:space="preserve">                                          單位：廠次</t>
  </si>
  <si>
    <r>
      <t>總</t>
    </r>
    <r>
      <rPr>
        <sz val="8"/>
        <rFont val="新細明體"/>
        <family val="1"/>
      </rPr>
      <t>受</t>
    </r>
    <r>
      <rPr>
        <sz val="8"/>
        <rFont val="新細明體"/>
        <family val="1"/>
      </rPr>
      <t>檢廠次</t>
    </r>
  </si>
  <si>
    <t xml:space="preserve">違 反
法 令
項 數 </t>
  </si>
  <si>
    <t xml:space="preserve">                                                                  勞</t>
  </si>
  <si>
    <t xml:space="preserve">                                                                  勞                                                            動</t>
  </si>
  <si>
    <t xml:space="preserve">                                                              基                                                             準                                                          法</t>
  </si>
  <si>
    <t xml:space="preserve">                                勞                      動                    基                     準                      法</t>
  </si>
  <si>
    <t>職工福利金條例
第2.3.5細7條</t>
  </si>
  <si>
    <t>工        資
第21~28條</t>
  </si>
  <si>
    <t>工 作 時 間
第30.32.33.34條</t>
  </si>
  <si>
    <t>項 數</t>
  </si>
  <si>
    <t>總                                           計</t>
  </si>
  <si>
    <r>
      <t>總</t>
    </r>
    <r>
      <rPr>
        <sz val="9"/>
        <rFont val="新細明體"/>
        <family val="1"/>
      </rPr>
      <t xml:space="preserve">                                           計</t>
    </r>
  </si>
  <si>
    <r>
      <t>區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別</t>
    </r>
  </si>
  <si>
    <r>
      <t>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</si>
  <si>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>百分率
（％）</t>
  </si>
  <si>
    <r>
      <t>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</si>
  <si>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t>表 2-9 勞工勞動條件檢</t>
  </si>
  <si>
    <t>表 2-9 勞工勞動條件檢查違反法令情形按區域分(續二完)</t>
  </si>
  <si>
    <t>區      域      別</t>
  </si>
  <si>
    <t>實 施
檢 查
廠 次</t>
  </si>
  <si>
    <t>違 反
法 令
項 數</t>
  </si>
  <si>
    <t xml:space="preserve">                                                                 勞</t>
  </si>
  <si>
    <t xml:space="preserve">                     動                                        基                                            準                                             法</t>
  </si>
  <si>
    <t xml:space="preserve">                                                             勞                                                  動</t>
  </si>
  <si>
    <t xml:space="preserve">         基                                     準                                       法</t>
  </si>
  <si>
    <t>區       域      別</t>
  </si>
  <si>
    <t>職工福利金條例
第2.3.5.細7條</t>
  </si>
  <si>
    <t>勞 工 保 險 條 例
第6.7.8.9.10.11.14條</t>
  </si>
  <si>
    <t>總        則
第5.6.7條</t>
  </si>
  <si>
    <t>勞 動 契 約
第9.13.16.17.19條</t>
  </si>
  <si>
    <t>工        資
第21～28條</t>
  </si>
  <si>
    <t>工 作 時 間
第30.32.33.34條</t>
  </si>
  <si>
    <t>休 息 休 假
第35～43條</t>
  </si>
  <si>
    <t>童        工
第44～48條</t>
  </si>
  <si>
    <t>女        工
第49.50.51條</t>
  </si>
  <si>
    <t>退        休
第55.56條</t>
  </si>
  <si>
    <t>職業災害補償
第59條</t>
  </si>
  <si>
    <t>技  術  生
第64～68條</t>
  </si>
  <si>
    <t>工 作 規 則
第70條</t>
  </si>
  <si>
    <t>廠 次</t>
  </si>
  <si>
    <t>百分率
（％）</t>
  </si>
  <si>
    <t>項 數</t>
  </si>
  <si>
    <t>總                                            計</t>
  </si>
  <si>
    <t>台     閩     地     區</t>
  </si>
  <si>
    <t>北                    區</t>
  </si>
  <si>
    <t>台     北     縣</t>
  </si>
  <si>
    <t>宜     蘭     縣</t>
  </si>
  <si>
    <t>桃     園     縣</t>
  </si>
  <si>
    <t>新     竹     縣</t>
  </si>
  <si>
    <t>花     蓮     縣</t>
  </si>
  <si>
    <t>基     隆     市</t>
  </si>
  <si>
    <t>新     竹     市</t>
  </si>
  <si>
    <t>連     江     縣</t>
  </si>
  <si>
    <t>中                    區</t>
  </si>
  <si>
    <t>苗     栗     縣</t>
  </si>
  <si>
    <t>台     中     縣</t>
  </si>
  <si>
    <t>彰     化     縣</t>
  </si>
  <si>
    <t>南     投     縣</t>
  </si>
  <si>
    <t>雲     林     縣</t>
  </si>
  <si>
    <t>台     中     市</t>
  </si>
  <si>
    <t>南                    區</t>
  </si>
  <si>
    <t>嘉     義     縣</t>
  </si>
  <si>
    <t>台     南     縣</t>
  </si>
  <si>
    <t>高     雄     縣</t>
  </si>
  <si>
    <t>屏     東     縣</t>
  </si>
  <si>
    <t>澎     湖     縣</t>
  </si>
  <si>
    <t>台     東     縣</t>
  </si>
  <si>
    <t>台     南     市</t>
  </si>
  <si>
    <t>嘉     義     市</t>
  </si>
  <si>
    <t>金     門     縣</t>
  </si>
  <si>
    <t>台                北                市</t>
  </si>
  <si>
    <t>高                 雄                市</t>
  </si>
  <si>
    <t>加      工      出      口      區</t>
  </si>
  <si>
    <t>科     學    工     業     園     區</t>
  </si>
  <si>
    <t>表 2-12 勞工勞動條件檢查申訴案</t>
  </si>
  <si>
    <t>表 2-12 勞工勞動條件檢查申訴案檢查不合格情形按行業分</t>
  </si>
  <si>
    <t>檢查不合格情形按區域分</t>
  </si>
  <si>
    <t>檢查不合格情形按區域分(續一)</t>
  </si>
  <si>
    <t>表 2-13 勞工勞動條件檢查申訴案</t>
  </si>
  <si>
    <t>表 2-13 勞工勞動條件檢查申訴案檢查不合格情形按區域分(續二完)</t>
  </si>
  <si>
    <r>
      <t>區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別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</si>
  <si>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</si>
  <si>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反
法 令
項 數</t>
    </r>
  </si>
  <si>
    <r>
      <t xml:space="preserve">                                                                   </t>
    </r>
    <r>
      <rPr>
        <sz val="8"/>
        <rFont val="新細明體"/>
        <family val="1"/>
      </rPr>
      <t>勞</t>
    </r>
  </si>
  <si>
    <r>
      <t xml:space="preserve">           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               </t>
    </r>
    <r>
      <rPr>
        <sz val="8"/>
        <rFont val="新細明體"/>
        <family val="1"/>
      </rPr>
      <t>法</t>
    </r>
  </si>
  <si>
    <r>
      <t xml:space="preserve">                                       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動</t>
    </r>
  </si>
  <si>
    <r>
      <t xml:space="preserve">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</t>
    </r>
    <r>
      <rPr>
        <sz val="8"/>
        <rFont val="新細明體"/>
        <family val="1"/>
      </rPr>
      <t>法</t>
    </r>
  </si>
  <si>
    <t>職工福利金條例
第2.3.5.細7條</t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</si>
  <si>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例
第6.7.8.9.10.11.14條</t>
    </r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</si>
  <si>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則
第5.6.7條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</si>
  <si>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約
第9.13.16.17.19條</t>
    </r>
  </si>
  <si>
    <r>
      <t>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資
第21～28條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</si>
  <si>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
第30.32.33.34條</t>
    </r>
  </si>
  <si>
    <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假
第35～43條</t>
    </r>
  </si>
  <si>
    <r>
      <t>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第44～48條</t>
    </r>
  </si>
  <si>
    <t>表 2-2 實施檢查事業單位按行</t>
  </si>
  <si>
    <t>表 2-7 勞工勞動條件檢查初查</t>
  </si>
  <si>
    <t>表 2-8 勞工勞動條件檢查複</t>
  </si>
  <si>
    <t>表 2-8 勞工勞動條件檢查複查</t>
  </si>
  <si>
    <t>表 2-9 勞工勞動條件檢查違</t>
  </si>
  <si>
    <t xml:space="preserve"> -35-</t>
  </si>
  <si>
    <t>台     北     縣</t>
  </si>
  <si>
    <t>高                 雄                市</t>
  </si>
  <si>
    <r>
      <t>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他
第74.83條</t>
    </r>
  </si>
  <si>
    <r>
      <t>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第5.33條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</si>
  <si>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第14.15.26.32條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</si>
  <si>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第14.15.26.32條</t>
    </r>
  </si>
  <si>
    <r>
      <t>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第5.33條</t>
    </r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</si>
  <si>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檢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法
第14.15.26.32條</t>
    </r>
  </si>
  <si>
    <r>
      <t>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服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法
第5.33條</t>
    </r>
  </si>
  <si>
    <r>
      <t>其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他
第74.83條</t>
    </r>
  </si>
  <si>
    <t>勞 動 檢 查 法
第14.15.26.32條</t>
  </si>
  <si>
    <t>就 業 服 務 法
第5.33條</t>
  </si>
  <si>
    <t>其        他
第74.83條</t>
  </si>
  <si>
    <t>第 83 條</t>
  </si>
  <si>
    <t xml:space="preserve"> -10-</t>
  </si>
  <si>
    <t xml:space="preserve"> -11-</t>
  </si>
  <si>
    <r>
      <t xml:space="preserve"> </t>
    </r>
    <r>
      <rPr>
        <sz val="9"/>
        <rFont val="新細明體"/>
        <family val="1"/>
      </rPr>
      <t>-24-</t>
    </r>
  </si>
  <si>
    <t xml:space="preserve">  -25-</t>
  </si>
  <si>
    <t xml:space="preserve"> -26-</t>
  </si>
  <si>
    <t xml:space="preserve"> -27-</t>
  </si>
  <si>
    <t xml:space="preserve"> -28-</t>
  </si>
  <si>
    <t xml:space="preserve"> -29-</t>
  </si>
  <si>
    <t xml:space="preserve"> -30-</t>
  </si>
  <si>
    <t xml:space="preserve"> -31-</t>
  </si>
  <si>
    <t xml:space="preserve"> -32-</t>
  </si>
  <si>
    <t xml:space="preserve"> -33-</t>
  </si>
  <si>
    <t xml:space="preserve"> -34-</t>
  </si>
  <si>
    <t xml:space="preserve"> -36-</t>
  </si>
  <si>
    <r>
      <t xml:space="preserve"> </t>
    </r>
    <r>
      <rPr>
        <sz val="9"/>
        <rFont val="新細明體"/>
        <family val="1"/>
      </rPr>
      <t>-38-</t>
    </r>
  </si>
  <si>
    <t xml:space="preserve">  -39-</t>
  </si>
  <si>
    <r>
      <t xml:space="preserve"> </t>
    </r>
    <r>
      <rPr>
        <sz val="9"/>
        <rFont val="新細明體"/>
        <family val="1"/>
      </rPr>
      <t>-40-</t>
    </r>
  </si>
  <si>
    <t xml:space="preserve">  -41-</t>
  </si>
  <si>
    <t xml:space="preserve">   -42-</t>
  </si>
  <si>
    <r>
      <t xml:space="preserve"> </t>
    </r>
    <r>
      <rPr>
        <sz val="9"/>
        <rFont val="新細明體"/>
        <family val="1"/>
      </rPr>
      <t>-43-</t>
    </r>
  </si>
  <si>
    <t xml:space="preserve">  -44-</t>
  </si>
  <si>
    <t xml:space="preserve">  -45-</t>
  </si>
  <si>
    <r>
      <t xml:space="preserve"> </t>
    </r>
    <r>
      <rPr>
        <sz val="9"/>
        <rFont val="新細明體"/>
        <family val="1"/>
      </rPr>
      <t xml:space="preserve"> -46-</t>
    </r>
  </si>
  <si>
    <r>
      <t xml:space="preserve"> </t>
    </r>
    <r>
      <rPr>
        <sz val="9"/>
        <rFont val="新細明體"/>
        <family val="1"/>
      </rPr>
      <t xml:space="preserve"> -47-</t>
    </r>
  </si>
  <si>
    <r>
      <t xml:space="preserve"> </t>
    </r>
    <r>
      <rPr>
        <sz val="9"/>
        <rFont val="新細明體"/>
        <family val="1"/>
      </rPr>
      <t>-48-</t>
    </r>
  </si>
  <si>
    <t xml:space="preserve">  -49-</t>
  </si>
  <si>
    <r>
      <t xml:space="preserve"> </t>
    </r>
    <r>
      <rPr>
        <sz val="9"/>
        <rFont val="新細明體"/>
        <family val="1"/>
      </rPr>
      <t xml:space="preserve"> -50-</t>
    </r>
  </si>
  <si>
    <r>
      <t xml:space="preserve"> </t>
    </r>
    <r>
      <rPr>
        <sz val="9"/>
        <rFont val="新細明體"/>
        <family val="1"/>
      </rPr>
      <t xml:space="preserve"> -51-</t>
    </r>
  </si>
  <si>
    <t xml:space="preserve">  -52-</t>
  </si>
  <si>
    <r>
      <t xml:space="preserve"> </t>
    </r>
    <r>
      <rPr>
        <sz val="9"/>
        <rFont val="新細明體"/>
        <family val="1"/>
      </rPr>
      <t>-53-</t>
    </r>
  </si>
  <si>
    <t xml:space="preserve">  -54-</t>
  </si>
  <si>
    <t xml:space="preserve">  -55-</t>
  </si>
  <si>
    <r>
      <t xml:space="preserve"> </t>
    </r>
    <r>
      <rPr>
        <sz val="9"/>
        <rFont val="新細明體"/>
        <family val="1"/>
      </rPr>
      <t xml:space="preserve"> -56-</t>
    </r>
  </si>
  <si>
    <r>
      <t xml:space="preserve"> </t>
    </r>
    <r>
      <rPr>
        <sz val="9"/>
        <rFont val="新細明體"/>
        <family val="1"/>
      </rPr>
      <t xml:space="preserve"> -57-</t>
    </r>
  </si>
  <si>
    <r>
      <t xml:space="preserve"> </t>
    </r>
    <r>
      <rPr>
        <sz val="9"/>
        <rFont val="新細明體"/>
        <family val="1"/>
      </rPr>
      <t>-58-</t>
    </r>
  </si>
  <si>
    <t xml:space="preserve">  -59-</t>
  </si>
  <si>
    <t xml:space="preserve">  -60-</t>
  </si>
  <si>
    <t xml:space="preserve">  -61-</t>
  </si>
  <si>
    <t xml:space="preserve">  -62-</t>
  </si>
  <si>
    <r>
      <t>表 2-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實施檢查事業單位按行</t>
    </r>
  </si>
  <si>
    <t>中部科學
工業園區　　</t>
  </si>
  <si>
    <r>
      <t>中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部
科學工
業園區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</si>
  <si>
    <r>
      <t>表 2-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實施檢查事業單位</t>
    </r>
  </si>
  <si>
    <t>按行業與地區分（勞動條件）</t>
  </si>
  <si>
    <r>
      <t>表 2-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實施檢查事業單位按行</t>
    </r>
  </si>
  <si>
    <t xml:space="preserve"> -16-</t>
  </si>
  <si>
    <t xml:space="preserve"> -17-</t>
  </si>
  <si>
    <t xml:space="preserve"> -18-</t>
  </si>
  <si>
    <t xml:space="preserve"> -19-</t>
  </si>
  <si>
    <r>
      <t>表 2-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實施檢查事業單位</t>
    </r>
  </si>
  <si>
    <t>按行業與地區分（勞工安全衛生）</t>
  </si>
  <si>
    <t>業與地區分(勞工安全衛生)(續)</t>
  </si>
  <si>
    <t xml:space="preserve"> -23-</t>
  </si>
  <si>
    <t xml:space="preserve"> -22-</t>
  </si>
  <si>
    <t xml:space="preserve"> -21-</t>
  </si>
  <si>
    <t xml:space="preserve"> -20-</t>
  </si>
  <si>
    <t>中  部  科  學  工  業  園  區</t>
  </si>
  <si>
    <r>
      <t>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</si>
  <si>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r>
      <t>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</si>
  <si>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t>95年</t>
  </si>
  <si>
    <t>中華民國95年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</si>
</sst>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11">
    <font>
      <sz val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90" fontId="1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2" xfId="0" applyFont="1" applyBorder="1" applyAlignment="1">
      <alignment vertical="center"/>
    </xf>
    <xf numFmtId="177" fontId="1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right"/>
    </xf>
    <xf numFmtId="191" fontId="10" fillId="0" borderId="0" xfId="0" applyNumberFormat="1" applyFont="1" applyFill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distributed" wrapText="1"/>
    </xf>
    <xf numFmtId="0" fontId="5" fillId="0" borderId="5" xfId="0" applyFont="1" applyBorder="1" applyAlignment="1">
      <alignment horizontal="center" vertical="distributed" wrapTex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190" fontId="10" fillId="0" borderId="17" xfId="0" applyNumberFormat="1" applyFont="1" applyFill="1" applyBorder="1" applyAlignment="1">
      <alignment/>
    </xf>
    <xf numFmtId="190" fontId="10" fillId="0" borderId="18" xfId="0" applyNumberFormat="1" applyFont="1" applyFill="1" applyBorder="1" applyAlignment="1">
      <alignment/>
    </xf>
    <xf numFmtId="190" fontId="10" fillId="0" borderId="19" xfId="0" applyNumberFormat="1" applyFont="1" applyFill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5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/>
    </xf>
    <xf numFmtId="0" fontId="5" fillId="0" borderId="37" xfId="0" applyFont="1" applyBorder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5" fillId="0" borderId="31" xfId="0" applyFont="1" applyBorder="1" applyAlignment="1">
      <alignment horizontal="right" vertical="top"/>
    </xf>
    <xf numFmtId="0" fontId="5" fillId="0" borderId="30" xfId="0" applyFont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26.00390625" style="2" customWidth="1"/>
    <col min="2" max="8" width="8.25390625" style="2" customWidth="1"/>
    <col min="9" max="17" width="9.50390625" style="2" customWidth="1"/>
    <col min="18" max="16384" width="8.875" style="2" customWidth="1"/>
  </cols>
  <sheetData>
    <row r="1" spans="1:17" ht="48" customHeight="1">
      <c r="A1" s="92" t="s">
        <v>415</v>
      </c>
      <c r="B1" s="92"/>
      <c r="C1" s="92"/>
      <c r="D1" s="92"/>
      <c r="E1" s="92"/>
      <c r="F1" s="92"/>
      <c r="G1" s="92"/>
      <c r="H1" s="92"/>
      <c r="I1" s="90" t="s">
        <v>355</v>
      </c>
      <c r="J1" s="90"/>
      <c r="K1" s="90"/>
      <c r="L1" s="90"/>
      <c r="M1" s="90"/>
      <c r="N1" s="90"/>
      <c r="O1" s="90"/>
      <c r="P1" s="19"/>
      <c r="Q1" s="19"/>
    </row>
    <row r="2" spans="1:19" ht="12.75" customHeight="1" thickBot="1">
      <c r="A2" s="93" t="s">
        <v>410</v>
      </c>
      <c r="B2" s="93"/>
      <c r="C2" s="93"/>
      <c r="D2" s="93"/>
      <c r="E2" s="93"/>
      <c r="F2" s="93"/>
      <c r="G2" s="93"/>
      <c r="H2" s="93"/>
      <c r="I2" s="91" t="s">
        <v>727</v>
      </c>
      <c r="J2" s="91"/>
      <c r="K2" s="91"/>
      <c r="L2" s="91"/>
      <c r="M2" s="91"/>
      <c r="N2" s="91"/>
      <c r="O2" s="91"/>
      <c r="P2" s="91"/>
      <c r="Q2" s="11" t="s">
        <v>356</v>
      </c>
      <c r="R2" s="5"/>
      <c r="S2" s="5"/>
    </row>
    <row r="3" spans="1:19" s="10" customFormat="1" ht="18" customHeight="1">
      <c r="A3" s="88" t="s">
        <v>417</v>
      </c>
      <c r="B3" s="67" t="s">
        <v>418</v>
      </c>
      <c r="C3" s="66"/>
      <c r="D3" s="66"/>
      <c r="E3" s="66"/>
      <c r="F3" s="66"/>
      <c r="G3" s="66"/>
      <c r="H3" s="66"/>
      <c r="I3" s="26" t="s">
        <v>357</v>
      </c>
      <c r="J3" s="94" t="s">
        <v>442</v>
      </c>
      <c r="K3" s="94"/>
      <c r="L3" s="94"/>
      <c r="M3" s="94"/>
      <c r="N3" s="94"/>
      <c r="O3" s="94"/>
      <c r="P3" s="94"/>
      <c r="Q3" s="94"/>
      <c r="R3" s="25"/>
      <c r="S3" s="25"/>
    </row>
    <row r="4" spans="1:17" ht="36" customHeight="1" thickBot="1">
      <c r="A4" s="89"/>
      <c r="B4" s="27" t="s">
        <v>436</v>
      </c>
      <c r="C4" s="16" t="s">
        <v>437</v>
      </c>
      <c r="D4" s="13" t="s">
        <v>438</v>
      </c>
      <c r="E4" s="14" t="s">
        <v>439</v>
      </c>
      <c r="F4" s="28" t="s">
        <v>440</v>
      </c>
      <c r="G4" s="28" t="s">
        <v>441</v>
      </c>
      <c r="H4" s="29" t="s">
        <v>708</v>
      </c>
      <c r="I4" s="29" t="s">
        <v>443</v>
      </c>
      <c r="J4" s="30" t="s">
        <v>444</v>
      </c>
      <c r="K4" s="16" t="s">
        <v>437</v>
      </c>
      <c r="L4" s="16" t="s">
        <v>438</v>
      </c>
      <c r="M4" s="16" t="s">
        <v>439</v>
      </c>
      <c r="N4" s="31" t="s">
        <v>440</v>
      </c>
      <c r="O4" s="28" t="s">
        <v>441</v>
      </c>
      <c r="P4" s="29" t="s">
        <v>708</v>
      </c>
      <c r="Q4" s="31" t="s">
        <v>445</v>
      </c>
    </row>
    <row r="5" spans="1:17" ht="18" customHeight="1">
      <c r="A5" s="12" t="s">
        <v>435</v>
      </c>
      <c r="B5" s="9">
        <f aca="true" t="shared" si="0" ref="B5:Q5">SUM(B6+B7+B8,B33:B45)</f>
        <v>16871</v>
      </c>
      <c r="C5" s="9">
        <f t="shared" si="0"/>
        <v>11241</v>
      </c>
      <c r="D5" s="9">
        <f t="shared" si="0"/>
        <v>4723</v>
      </c>
      <c r="E5" s="9">
        <f t="shared" si="0"/>
        <v>486</v>
      </c>
      <c r="F5" s="9">
        <f t="shared" si="0"/>
        <v>261</v>
      </c>
      <c r="G5" s="9">
        <f t="shared" si="0"/>
        <v>145</v>
      </c>
      <c r="H5" s="9">
        <f t="shared" si="0"/>
        <v>0</v>
      </c>
      <c r="I5" s="9">
        <f t="shared" si="0"/>
        <v>15</v>
      </c>
      <c r="J5" s="9">
        <f t="shared" si="0"/>
        <v>151225</v>
      </c>
      <c r="K5" s="9">
        <f t="shared" si="0"/>
        <v>112937</v>
      </c>
      <c r="L5" s="9">
        <f t="shared" si="0"/>
        <v>28632</v>
      </c>
      <c r="M5" s="9">
        <f t="shared" si="0"/>
        <v>6765</v>
      </c>
      <c r="N5" s="9">
        <f t="shared" si="0"/>
        <v>1023</v>
      </c>
      <c r="O5" s="9">
        <f t="shared" si="0"/>
        <v>1330</v>
      </c>
      <c r="P5" s="9">
        <f t="shared" si="0"/>
        <v>68</v>
      </c>
      <c r="Q5" s="9">
        <f t="shared" si="0"/>
        <v>470</v>
      </c>
    </row>
    <row r="6" spans="1:17" ht="12" customHeight="1">
      <c r="A6" s="12" t="s">
        <v>366</v>
      </c>
      <c r="B6" s="9">
        <f>SUM(C6:I6)</f>
        <v>13</v>
      </c>
      <c r="C6" s="9">
        <v>6</v>
      </c>
      <c r="D6" s="9">
        <v>4</v>
      </c>
      <c r="E6" s="9">
        <v>3</v>
      </c>
      <c r="F6" s="9">
        <v>0</v>
      </c>
      <c r="G6" s="9">
        <v>0</v>
      </c>
      <c r="H6" s="9">
        <v>0</v>
      </c>
      <c r="I6" s="9">
        <v>0</v>
      </c>
      <c r="J6" s="9">
        <f>SUM(K6:Q6)</f>
        <v>105</v>
      </c>
      <c r="K6" s="9">
        <v>50</v>
      </c>
      <c r="L6" s="9">
        <v>4</v>
      </c>
      <c r="M6" s="9">
        <v>50</v>
      </c>
      <c r="N6" s="9">
        <v>0</v>
      </c>
      <c r="O6" s="9">
        <v>0</v>
      </c>
      <c r="P6" s="9">
        <v>0</v>
      </c>
      <c r="Q6" s="9">
        <v>1</v>
      </c>
    </row>
    <row r="7" spans="1:17" ht="12" customHeight="1">
      <c r="A7" s="12" t="s">
        <v>413</v>
      </c>
      <c r="B7" s="9">
        <f>SUM(C7:I7)</f>
        <v>7</v>
      </c>
      <c r="C7" s="9">
        <v>4</v>
      </c>
      <c r="D7" s="9">
        <v>2</v>
      </c>
      <c r="E7" s="9">
        <v>1</v>
      </c>
      <c r="F7" s="9">
        <v>0</v>
      </c>
      <c r="G7" s="9">
        <v>0</v>
      </c>
      <c r="H7" s="9">
        <v>0</v>
      </c>
      <c r="I7" s="9">
        <v>0</v>
      </c>
      <c r="J7" s="9">
        <f>SUM(K7:Q7)</f>
        <v>137</v>
      </c>
      <c r="K7" s="9">
        <v>122</v>
      </c>
      <c r="L7" s="9">
        <v>3</v>
      </c>
      <c r="M7" s="9">
        <v>12</v>
      </c>
      <c r="N7" s="9">
        <v>0</v>
      </c>
      <c r="O7" s="9">
        <v>0</v>
      </c>
      <c r="P7" s="9">
        <v>0</v>
      </c>
      <c r="Q7" s="9">
        <v>0</v>
      </c>
    </row>
    <row r="8" spans="1:17" ht="19.5" customHeight="1">
      <c r="A8" s="12" t="s">
        <v>393</v>
      </c>
      <c r="B8" s="9">
        <f aca="true" t="shared" si="1" ref="B8:J8">SUM(B9:B32)</f>
        <v>1440</v>
      </c>
      <c r="C8" s="9">
        <f t="shared" si="1"/>
        <v>801</v>
      </c>
      <c r="D8" s="9">
        <f t="shared" si="1"/>
        <v>245</v>
      </c>
      <c r="E8" s="9">
        <f t="shared" si="1"/>
        <v>113</v>
      </c>
      <c r="F8" s="9">
        <f>SUM(F9:F32)</f>
        <v>228</v>
      </c>
      <c r="G8" s="9">
        <f t="shared" si="1"/>
        <v>52</v>
      </c>
      <c r="H8" s="9">
        <f t="shared" si="1"/>
        <v>0</v>
      </c>
      <c r="I8" s="9">
        <f t="shared" si="1"/>
        <v>1</v>
      </c>
      <c r="J8" s="9">
        <f t="shared" si="1"/>
        <v>54808</v>
      </c>
      <c r="K8" s="9">
        <f aca="true" t="shared" si="2" ref="K8:Q8">SUM(K9:K32)</f>
        <v>48762</v>
      </c>
      <c r="L8" s="9">
        <f t="shared" si="2"/>
        <v>1798</v>
      </c>
      <c r="M8" s="9">
        <f t="shared" si="2"/>
        <v>2610</v>
      </c>
      <c r="N8" s="9">
        <f t="shared" si="2"/>
        <v>834</v>
      </c>
      <c r="O8" s="9">
        <f>SUM(O9:O32)</f>
        <v>575</v>
      </c>
      <c r="P8" s="9">
        <f t="shared" si="2"/>
        <v>11</v>
      </c>
      <c r="Q8" s="9">
        <f t="shared" si="2"/>
        <v>218</v>
      </c>
    </row>
    <row r="9" spans="1:17" ht="12" customHeight="1">
      <c r="A9" s="12" t="s">
        <v>419</v>
      </c>
      <c r="B9" s="9">
        <f aca="true" t="shared" si="3" ref="B9:B45">SUM(C9:I9)</f>
        <v>144</v>
      </c>
      <c r="C9" s="9">
        <v>113</v>
      </c>
      <c r="D9" s="9">
        <v>24</v>
      </c>
      <c r="E9" s="9">
        <v>6</v>
      </c>
      <c r="F9" s="9">
        <v>1</v>
      </c>
      <c r="G9" s="9">
        <v>0</v>
      </c>
      <c r="H9" s="9">
        <v>0</v>
      </c>
      <c r="I9" s="9">
        <v>0</v>
      </c>
      <c r="J9" s="9">
        <f aca="true" t="shared" si="4" ref="J9:J45">SUM(K9:Q9)</f>
        <v>2060</v>
      </c>
      <c r="K9" s="9">
        <v>1868</v>
      </c>
      <c r="L9" s="9">
        <v>25</v>
      </c>
      <c r="M9" s="9">
        <v>163</v>
      </c>
      <c r="N9" s="9">
        <v>4</v>
      </c>
      <c r="O9" s="9">
        <v>0</v>
      </c>
      <c r="P9" s="9">
        <v>0</v>
      </c>
      <c r="Q9" s="9">
        <v>0</v>
      </c>
    </row>
    <row r="10" spans="1:17" ht="12" customHeight="1">
      <c r="A10" s="12" t="s">
        <v>358</v>
      </c>
      <c r="B10" s="9">
        <f t="shared" si="3"/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f t="shared" si="4"/>
        <v>1</v>
      </c>
      <c r="K10" s="9">
        <v>1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ht="12" customHeight="1">
      <c r="A11" s="12" t="s">
        <v>420</v>
      </c>
      <c r="B11" s="9">
        <f t="shared" si="3"/>
        <v>30</v>
      </c>
      <c r="C11" s="9">
        <v>15</v>
      </c>
      <c r="D11" s="9">
        <v>13</v>
      </c>
      <c r="E11" s="9">
        <v>0</v>
      </c>
      <c r="F11" s="9">
        <v>2</v>
      </c>
      <c r="G11" s="9">
        <v>0</v>
      </c>
      <c r="H11" s="9">
        <v>0</v>
      </c>
      <c r="I11" s="9">
        <v>0</v>
      </c>
      <c r="J11" s="9">
        <f t="shared" si="4"/>
        <v>3229</v>
      </c>
      <c r="K11" s="9">
        <v>3218</v>
      </c>
      <c r="L11" s="9">
        <v>9</v>
      </c>
      <c r="M11" s="9">
        <v>0</v>
      </c>
      <c r="N11" s="9">
        <v>2</v>
      </c>
      <c r="O11" s="9">
        <v>0</v>
      </c>
      <c r="P11" s="9">
        <v>0</v>
      </c>
      <c r="Q11" s="9">
        <v>0</v>
      </c>
    </row>
    <row r="12" spans="1:17" ht="12" customHeight="1">
      <c r="A12" s="12" t="s">
        <v>359</v>
      </c>
      <c r="B12" s="9">
        <f t="shared" si="3"/>
        <v>21</v>
      </c>
      <c r="C12" s="9">
        <v>5</v>
      </c>
      <c r="D12" s="9">
        <v>4</v>
      </c>
      <c r="E12" s="9">
        <v>1</v>
      </c>
      <c r="F12" s="9">
        <v>11</v>
      </c>
      <c r="G12" s="9">
        <v>0</v>
      </c>
      <c r="H12" s="9">
        <v>0</v>
      </c>
      <c r="I12" s="9">
        <v>0</v>
      </c>
      <c r="J12" s="9">
        <f t="shared" si="4"/>
        <v>752</v>
      </c>
      <c r="K12" s="9">
        <v>724</v>
      </c>
      <c r="L12" s="9">
        <v>4</v>
      </c>
      <c r="M12" s="9">
        <v>6</v>
      </c>
      <c r="N12" s="9">
        <v>18</v>
      </c>
      <c r="O12" s="9">
        <v>0</v>
      </c>
      <c r="P12" s="9">
        <v>0</v>
      </c>
      <c r="Q12" s="9">
        <v>0</v>
      </c>
    </row>
    <row r="13" spans="1:17" ht="12" customHeight="1">
      <c r="A13" s="12" t="s">
        <v>360</v>
      </c>
      <c r="B13" s="9">
        <f t="shared" si="3"/>
        <v>18</v>
      </c>
      <c r="C13" s="9">
        <v>14</v>
      </c>
      <c r="D13" s="9">
        <v>0</v>
      </c>
      <c r="E13" s="9">
        <v>3</v>
      </c>
      <c r="F13" s="9">
        <v>1</v>
      </c>
      <c r="G13" s="9">
        <v>0</v>
      </c>
      <c r="H13" s="9">
        <v>0</v>
      </c>
      <c r="I13" s="9">
        <v>0</v>
      </c>
      <c r="J13" s="9">
        <f t="shared" si="4"/>
        <v>550</v>
      </c>
      <c r="K13" s="9">
        <v>536</v>
      </c>
      <c r="L13" s="9">
        <v>5</v>
      </c>
      <c r="M13" s="9">
        <v>4</v>
      </c>
      <c r="N13" s="9">
        <v>5</v>
      </c>
      <c r="O13" s="9">
        <v>0</v>
      </c>
      <c r="P13" s="9">
        <v>0</v>
      </c>
      <c r="Q13" s="9">
        <v>0</v>
      </c>
    </row>
    <row r="14" spans="1:17" ht="12" customHeight="1">
      <c r="A14" s="12" t="s">
        <v>421</v>
      </c>
      <c r="B14" s="9">
        <f t="shared" si="3"/>
        <v>9</v>
      </c>
      <c r="C14" s="9">
        <v>1</v>
      </c>
      <c r="D14" s="9">
        <v>1</v>
      </c>
      <c r="E14" s="9">
        <v>4</v>
      </c>
      <c r="F14" s="9">
        <v>3</v>
      </c>
      <c r="G14" s="9">
        <v>0</v>
      </c>
      <c r="H14" s="9">
        <v>0</v>
      </c>
      <c r="I14" s="9">
        <v>0</v>
      </c>
      <c r="J14" s="9">
        <f t="shared" si="4"/>
        <v>158</v>
      </c>
      <c r="K14" s="9">
        <v>137</v>
      </c>
      <c r="L14" s="9">
        <v>8</v>
      </c>
      <c r="M14" s="9">
        <v>8</v>
      </c>
      <c r="N14" s="9">
        <v>5</v>
      </c>
      <c r="O14" s="9">
        <v>0</v>
      </c>
      <c r="P14" s="9">
        <v>0</v>
      </c>
      <c r="Q14" s="9">
        <v>0</v>
      </c>
    </row>
    <row r="15" spans="1:17" ht="12" customHeight="1">
      <c r="A15" s="12" t="s">
        <v>361</v>
      </c>
      <c r="B15" s="9">
        <f t="shared" si="3"/>
        <v>26</v>
      </c>
      <c r="C15" s="9">
        <v>14</v>
      </c>
      <c r="D15" s="9">
        <v>5</v>
      </c>
      <c r="E15" s="9">
        <v>3</v>
      </c>
      <c r="F15" s="9">
        <v>4</v>
      </c>
      <c r="G15" s="9">
        <v>0</v>
      </c>
      <c r="H15" s="9">
        <v>0</v>
      </c>
      <c r="I15" s="9">
        <v>0</v>
      </c>
      <c r="J15" s="9">
        <f t="shared" si="4"/>
        <v>1052</v>
      </c>
      <c r="K15" s="9">
        <v>1007</v>
      </c>
      <c r="L15" s="9">
        <v>16</v>
      </c>
      <c r="M15" s="9">
        <v>24</v>
      </c>
      <c r="N15" s="9">
        <v>4</v>
      </c>
      <c r="O15" s="9">
        <v>1</v>
      </c>
      <c r="P15" s="9">
        <v>0</v>
      </c>
      <c r="Q15" s="9">
        <v>0</v>
      </c>
    </row>
    <row r="16" spans="1:17" ht="12" customHeight="1">
      <c r="A16" s="12" t="s">
        <v>422</v>
      </c>
      <c r="B16" s="9">
        <f t="shared" si="3"/>
        <v>24</v>
      </c>
      <c r="C16" s="9">
        <v>15</v>
      </c>
      <c r="D16" s="9">
        <v>6</v>
      </c>
      <c r="E16" s="9">
        <v>0</v>
      </c>
      <c r="F16" s="9">
        <v>3</v>
      </c>
      <c r="G16" s="9">
        <v>0</v>
      </c>
      <c r="H16" s="9">
        <v>0</v>
      </c>
      <c r="I16" s="9">
        <v>0</v>
      </c>
      <c r="J16" s="9">
        <f t="shared" si="4"/>
        <v>1081</v>
      </c>
      <c r="K16" s="9">
        <v>1020</v>
      </c>
      <c r="L16" s="9">
        <v>23</v>
      </c>
      <c r="M16" s="9">
        <v>31</v>
      </c>
      <c r="N16" s="9">
        <v>6</v>
      </c>
      <c r="O16" s="9">
        <v>1</v>
      </c>
      <c r="P16" s="9">
        <v>0</v>
      </c>
      <c r="Q16" s="9">
        <v>0</v>
      </c>
    </row>
    <row r="17" spans="1:17" ht="12" customHeight="1">
      <c r="A17" s="12" t="s">
        <v>362</v>
      </c>
      <c r="B17" s="9">
        <f t="shared" si="3"/>
        <v>4</v>
      </c>
      <c r="C17" s="9">
        <v>2</v>
      </c>
      <c r="D17" s="9">
        <v>1</v>
      </c>
      <c r="E17" s="9">
        <v>0</v>
      </c>
      <c r="F17" s="9">
        <v>1</v>
      </c>
      <c r="G17" s="9">
        <v>0</v>
      </c>
      <c r="H17" s="9">
        <v>0</v>
      </c>
      <c r="I17" s="9">
        <v>0</v>
      </c>
      <c r="J17" s="9">
        <f t="shared" si="4"/>
        <v>603</v>
      </c>
      <c r="K17" s="9">
        <v>153</v>
      </c>
      <c r="L17" s="9">
        <v>424</v>
      </c>
      <c r="M17" s="9">
        <v>19</v>
      </c>
      <c r="N17" s="9">
        <v>7</v>
      </c>
      <c r="O17" s="9">
        <v>0</v>
      </c>
      <c r="P17" s="9">
        <v>0</v>
      </c>
      <c r="Q17" s="9">
        <v>0</v>
      </c>
    </row>
    <row r="18" spans="1:17" ht="12" customHeight="1">
      <c r="A18" s="12" t="s">
        <v>423</v>
      </c>
      <c r="B18" s="9">
        <f t="shared" si="3"/>
        <v>38</v>
      </c>
      <c r="C18" s="9">
        <v>19</v>
      </c>
      <c r="D18" s="9">
        <v>4</v>
      </c>
      <c r="E18" s="9">
        <v>1</v>
      </c>
      <c r="F18" s="9">
        <v>5</v>
      </c>
      <c r="G18" s="9">
        <v>9</v>
      </c>
      <c r="H18" s="9">
        <v>0</v>
      </c>
      <c r="I18" s="9">
        <v>0</v>
      </c>
      <c r="J18" s="9">
        <f t="shared" si="4"/>
        <v>3859</v>
      </c>
      <c r="K18" s="9">
        <v>3453</v>
      </c>
      <c r="L18" s="9">
        <v>17</v>
      </c>
      <c r="M18" s="9">
        <v>329</v>
      </c>
      <c r="N18" s="9">
        <v>32</v>
      </c>
      <c r="O18" s="9">
        <v>11</v>
      </c>
      <c r="P18" s="9">
        <v>0</v>
      </c>
      <c r="Q18" s="9">
        <v>17</v>
      </c>
    </row>
    <row r="19" spans="1:17" ht="12" customHeight="1">
      <c r="A19" s="12" t="s">
        <v>363</v>
      </c>
      <c r="B19" s="9">
        <f t="shared" si="3"/>
        <v>78</v>
      </c>
      <c r="C19" s="9">
        <v>41</v>
      </c>
      <c r="D19" s="9">
        <v>34</v>
      </c>
      <c r="E19" s="9">
        <v>2</v>
      </c>
      <c r="F19" s="9">
        <v>1</v>
      </c>
      <c r="G19" s="9">
        <v>0</v>
      </c>
      <c r="H19" s="9">
        <v>0</v>
      </c>
      <c r="I19" s="9">
        <v>0</v>
      </c>
      <c r="J19" s="9">
        <f t="shared" si="4"/>
        <v>2017</v>
      </c>
      <c r="K19" s="9">
        <v>1822</v>
      </c>
      <c r="L19" s="9">
        <v>9</v>
      </c>
      <c r="M19" s="9">
        <v>164</v>
      </c>
      <c r="N19" s="9">
        <v>5</v>
      </c>
      <c r="O19" s="9">
        <v>8</v>
      </c>
      <c r="P19" s="9">
        <v>0</v>
      </c>
      <c r="Q19" s="9">
        <v>9</v>
      </c>
    </row>
    <row r="20" spans="1:17" ht="12" customHeight="1">
      <c r="A20" s="12" t="s">
        <v>424</v>
      </c>
      <c r="B20" s="9">
        <f t="shared" si="3"/>
        <v>8</v>
      </c>
      <c r="C20" s="9">
        <v>1</v>
      </c>
      <c r="D20" s="9">
        <v>0</v>
      </c>
      <c r="E20" s="9">
        <v>7</v>
      </c>
      <c r="F20" s="9">
        <v>0</v>
      </c>
      <c r="G20" s="9">
        <v>0</v>
      </c>
      <c r="H20" s="9">
        <v>0</v>
      </c>
      <c r="I20" s="9">
        <v>0</v>
      </c>
      <c r="J20" s="9">
        <f t="shared" si="4"/>
        <v>438</v>
      </c>
      <c r="K20" s="9">
        <v>241</v>
      </c>
      <c r="L20" s="9">
        <v>0</v>
      </c>
      <c r="M20" s="9">
        <v>197</v>
      </c>
      <c r="N20" s="9">
        <v>0</v>
      </c>
      <c r="O20" s="9">
        <v>0</v>
      </c>
      <c r="P20" s="9">
        <v>0</v>
      </c>
      <c r="Q20" s="9">
        <v>0</v>
      </c>
    </row>
    <row r="21" spans="1:17" ht="20.25" customHeight="1">
      <c r="A21" s="12" t="s">
        <v>364</v>
      </c>
      <c r="B21" s="9">
        <f t="shared" si="3"/>
        <v>10</v>
      </c>
      <c r="C21" s="9">
        <v>3</v>
      </c>
      <c r="D21" s="9">
        <v>0</v>
      </c>
      <c r="E21" s="9">
        <v>7</v>
      </c>
      <c r="F21" s="9">
        <v>0</v>
      </c>
      <c r="G21" s="9">
        <v>0</v>
      </c>
      <c r="H21" s="9">
        <v>0</v>
      </c>
      <c r="I21" s="9">
        <v>0</v>
      </c>
      <c r="J21" s="9">
        <f t="shared" si="4"/>
        <v>1155</v>
      </c>
      <c r="K21" s="9">
        <v>1120</v>
      </c>
      <c r="L21" s="9">
        <v>10</v>
      </c>
      <c r="M21" s="9">
        <v>25</v>
      </c>
      <c r="N21" s="9">
        <v>0</v>
      </c>
      <c r="O21" s="9">
        <v>0</v>
      </c>
      <c r="P21" s="9">
        <v>0</v>
      </c>
      <c r="Q21" s="9">
        <v>0</v>
      </c>
    </row>
    <row r="22" spans="1:17" ht="12" customHeight="1">
      <c r="A22" s="12" t="s">
        <v>425</v>
      </c>
      <c r="B22" s="9">
        <f t="shared" si="3"/>
        <v>73</v>
      </c>
      <c r="C22" s="9">
        <v>49</v>
      </c>
      <c r="D22" s="9">
        <v>2</v>
      </c>
      <c r="E22" s="9">
        <v>12</v>
      </c>
      <c r="F22" s="9">
        <v>10</v>
      </c>
      <c r="G22" s="9">
        <v>0</v>
      </c>
      <c r="H22" s="9">
        <v>0</v>
      </c>
      <c r="I22" s="9">
        <v>0</v>
      </c>
      <c r="J22" s="9">
        <f t="shared" si="4"/>
        <v>7046</v>
      </c>
      <c r="K22" s="9">
        <v>6906</v>
      </c>
      <c r="L22" s="9">
        <v>22</v>
      </c>
      <c r="M22" s="9">
        <v>84</v>
      </c>
      <c r="N22" s="9">
        <v>34</v>
      </c>
      <c r="O22" s="9">
        <v>0</v>
      </c>
      <c r="P22" s="9">
        <v>0</v>
      </c>
      <c r="Q22" s="9">
        <v>0</v>
      </c>
    </row>
    <row r="23" spans="1:17" ht="12" customHeight="1">
      <c r="A23" s="12" t="s">
        <v>365</v>
      </c>
      <c r="B23" s="9">
        <f t="shared" si="3"/>
        <v>85</v>
      </c>
      <c r="C23" s="9">
        <v>74</v>
      </c>
      <c r="D23" s="9">
        <v>5</v>
      </c>
      <c r="E23" s="9">
        <v>3</v>
      </c>
      <c r="F23" s="9">
        <v>3</v>
      </c>
      <c r="G23" s="9">
        <v>0</v>
      </c>
      <c r="H23" s="9">
        <v>0</v>
      </c>
      <c r="I23" s="9">
        <v>0</v>
      </c>
      <c r="J23" s="9">
        <f t="shared" si="4"/>
        <v>3083</v>
      </c>
      <c r="K23" s="9">
        <v>2909</v>
      </c>
      <c r="L23" s="9">
        <v>83</v>
      </c>
      <c r="M23" s="9">
        <v>76</v>
      </c>
      <c r="N23" s="9">
        <v>12</v>
      </c>
      <c r="O23" s="9">
        <v>0</v>
      </c>
      <c r="P23" s="9">
        <v>0</v>
      </c>
      <c r="Q23" s="9">
        <v>3</v>
      </c>
    </row>
    <row r="24" spans="1:17" ht="12" customHeight="1">
      <c r="A24" s="12" t="s">
        <v>426</v>
      </c>
      <c r="B24" s="9">
        <f t="shared" si="3"/>
        <v>94</v>
      </c>
      <c r="C24" s="9">
        <v>67</v>
      </c>
      <c r="D24" s="9">
        <v>8</v>
      </c>
      <c r="E24" s="9">
        <v>18</v>
      </c>
      <c r="F24" s="9">
        <v>1</v>
      </c>
      <c r="G24" s="9">
        <v>0</v>
      </c>
      <c r="H24" s="9">
        <v>0</v>
      </c>
      <c r="I24" s="9">
        <v>0</v>
      </c>
      <c r="J24" s="9">
        <f t="shared" si="4"/>
        <v>3997</v>
      </c>
      <c r="K24" s="9">
        <v>3340</v>
      </c>
      <c r="L24" s="9">
        <v>137</v>
      </c>
      <c r="M24" s="9">
        <v>505</v>
      </c>
      <c r="N24" s="9">
        <v>5</v>
      </c>
      <c r="O24" s="9">
        <v>5</v>
      </c>
      <c r="P24" s="9">
        <v>2</v>
      </c>
      <c r="Q24" s="9">
        <v>3</v>
      </c>
    </row>
    <row r="25" spans="1:17" ht="12" customHeight="1">
      <c r="A25" s="12" t="s">
        <v>427</v>
      </c>
      <c r="B25" s="9">
        <f t="shared" si="3"/>
        <v>180</v>
      </c>
      <c r="C25" s="9">
        <v>145</v>
      </c>
      <c r="D25" s="9">
        <v>12</v>
      </c>
      <c r="E25" s="9">
        <v>9</v>
      </c>
      <c r="F25" s="9">
        <v>14</v>
      </c>
      <c r="G25" s="9">
        <v>0</v>
      </c>
      <c r="H25" s="9">
        <v>0</v>
      </c>
      <c r="I25" s="9">
        <v>0</v>
      </c>
      <c r="J25" s="9">
        <f t="shared" si="4"/>
        <v>9454</v>
      </c>
      <c r="K25" s="9">
        <v>8892</v>
      </c>
      <c r="L25" s="9">
        <v>312</v>
      </c>
      <c r="M25" s="9">
        <v>173</v>
      </c>
      <c r="N25" s="9">
        <v>37</v>
      </c>
      <c r="O25" s="9">
        <v>4</v>
      </c>
      <c r="P25" s="9">
        <v>0</v>
      </c>
      <c r="Q25" s="9">
        <v>36</v>
      </c>
    </row>
    <row r="26" spans="1:17" ht="12" customHeight="1">
      <c r="A26" s="12" t="s">
        <v>428</v>
      </c>
      <c r="B26" s="9">
        <f t="shared" si="3"/>
        <v>206</v>
      </c>
      <c r="C26" s="9">
        <v>119</v>
      </c>
      <c r="D26" s="9">
        <v>33</v>
      </c>
      <c r="E26" s="9">
        <v>7</v>
      </c>
      <c r="F26" s="9">
        <v>33</v>
      </c>
      <c r="G26" s="9">
        <v>14</v>
      </c>
      <c r="H26" s="9">
        <v>0</v>
      </c>
      <c r="I26" s="9">
        <v>0</v>
      </c>
      <c r="J26" s="9">
        <f t="shared" si="4"/>
        <v>5843</v>
      </c>
      <c r="K26" s="9">
        <v>5075</v>
      </c>
      <c r="L26" s="9">
        <v>250</v>
      </c>
      <c r="M26" s="9">
        <v>245</v>
      </c>
      <c r="N26" s="9">
        <v>81</v>
      </c>
      <c r="O26" s="9">
        <v>122</v>
      </c>
      <c r="P26" s="9">
        <v>8</v>
      </c>
      <c r="Q26" s="9">
        <v>62</v>
      </c>
    </row>
    <row r="27" spans="1:17" ht="12" customHeight="1">
      <c r="A27" s="12" t="s">
        <v>429</v>
      </c>
      <c r="B27" s="9">
        <f t="shared" si="3"/>
        <v>59</v>
      </c>
      <c r="C27" s="9">
        <v>1</v>
      </c>
      <c r="D27" s="9">
        <v>40</v>
      </c>
      <c r="E27" s="9">
        <v>0</v>
      </c>
      <c r="F27" s="9">
        <v>18</v>
      </c>
      <c r="G27" s="9">
        <v>0</v>
      </c>
      <c r="H27" s="9">
        <v>0</v>
      </c>
      <c r="I27" s="9">
        <v>0</v>
      </c>
      <c r="J27" s="9">
        <f t="shared" si="4"/>
        <v>680</v>
      </c>
      <c r="K27" s="9">
        <v>335</v>
      </c>
      <c r="L27" s="9">
        <v>183</v>
      </c>
      <c r="M27" s="9">
        <v>11</v>
      </c>
      <c r="N27" s="9">
        <v>68</v>
      </c>
      <c r="O27" s="9">
        <v>75</v>
      </c>
      <c r="P27" s="9">
        <v>0</v>
      </c>
      <c r="Q27" s="9">
        <v>8</v>
      </c>
    </row>
    <row r="28" spans="1:17" ht="12" customHeight="1">
      <c r="A28" s="12" t="s">
        <v>430</v>
      </c>
      <c r="B28" s="9">
        <f t="shared" si="3"/>
        <v>161</v>
      </c>
      <c r="C28" s="9">
        <v>26</v>
      </c>
      <c r="D28" s="9">
        <v>17</v>
      </c>
      <c r="E28" s="9">
        <v>1</v>
      </c>
      <c r="F28" s="9">
        <v>93</v>
      </c>
      <c r="G28" s="9">
        <v>24</v>
      </c>
      <c r="H28" s="9">
        <v>0</v>
      </c>
      <c r="I28" s="9">
        <v>0</v>
      </c>
      <c r="J28" s="9">
        <f t="shared" si="4"/>
        <v>2908</v>
      </c>
      <c r="K28" s="9">
        <v>1961</v>
      </c>
      <c r="L28" s="9">
        <v>89</v>
      </c>
      <c r="M28" s="9">
        <v>69</v>
      </c>
      <c r="N28" s="9">
        <v>391</v>
      </c>
      <c r="O28" s="9">
        <v>324</v>
      </c>
      <c r="P28" s="9">
        <v>0</v>
      </c>
      <c r="Q28" s="9">
        <v>74</v>
      </c>
    </row>
    <row r="29" spans="1:17" ht="12" customHeight="1">
      <c r="A29" s="12" t="s">
        <v>431</v>
      </c>
      <c r="B29" s="9">
        <f t="shared" si="3"/>
        <v>81</v>
      </c>
      <c r="C29" s="9">
        <v>46</v>
      </c>
      <c r="D29" s="9">
        <v>27</v>
      </c>
      <c r="E29" s="9">
        <v>2</v>
      </c>
      <c r="F29" s="9">
        <v>5</v>
      </c>
      <c r="G29" s="9">
        <v>0</v>
      </c>
      <c r="H29" s="9">
        <v>0</v>
      </c>
      <c r="I29" s="9">
        <v>1</v>
      </c>
      <c r="J29" s="9">
        <f t="shared" si="4"/>
        <v>1538</v>
      </c>
      <c r="K29" s="9">
        <v>1336</v>
      </c>
      <c r="L29" s="9">
        <v>124</v>
      </c>
      <c r="M29" s="9">
        <v>49</v>
      </c>
      <c r="N29" s="9">
        <v>19</v>
      </c>
      <c r="O29" s="9">
        <v>8</v>
      </c>
      <c r="P29" s="9">
        <v>0</v>
      </c>
      <c r="Q29" s="9">
        <v>2</v>
      </c>
    </row>
    <row r="30" spans="1:17" ht="12" customHeight="1">
      <c r="A30" s="12" t="s">
        <v>432</v>
      </c>
      <c r="B30" s="9">
        <f t="shared" si="3"/>
        <v>58</v>
      </c>
      <c r="C30" s="9">
        <v>25</v>
      </c>
      <c r="D30" s="9">
        <v>4</v>
      </c>
      <c r="E30" s="9">
        <v>25</v>
      </c>
      <c r="F30" s="9">
        <v>4</v>
      </c>
      <c r="G30" s="9">
        <v>0</v>
      </c>
      <c r="H30" s="9">
        <v>0</v>
      </c>
      <c r="I30" s="9">
        <v>0</v>
      </c>
      <c r="J30" s="9">
        <f t="shared" si="4"/>
        <v>2645</v>
      </c>
      <c r="K30" s="9">
        <v>2229</v>
      </c>
      <c r="L30" s="9">
        <v>8</v>
      </c>
      <c r="M30" s="9">
        <v>402</v>
      </c>
      <c r="N30" s="9">
        <v>4</v>
      </c>
      <c r="O30" s="9">
        <v>0</v>
      </c>
      <c r="P30" s="9">
        <v>0</v>
      </c>
      <c r="Q30" s="9">
        <v>2</v>
      </c>
    </row>
    <row r="31" spans="1:17" ht="12" customHeight="1">
      <c r="A31" s="12" t="s">
        <v>433</v>
      </c>
      <c r="B31" s="9">
        <f t="shared" si="3"/>
        <v>20</v>
      </c>
      <c r="C31" s="9">
        <v>1</v>
      </c>
      <c r="D31" s="9">
        <v>5</v>
      </c>
      <c r="E31" s="9">
        <v>0</v>
      </c>
      <c r="F31" s="9">
        <v>9</v>
      </c>
      <c r="G31" s="9">
        <v>5</v>
      </c>
      <c r="H31" s="9">
        <v>0</v>
      </c>
      <c r="I31" s="9">
        <v>0</v>
      </c>
      <c r="J31" s="9">
        <f t="shared" si="4"/>
        <v>241</v>
      </c>
      <c r="K31" s="9">
        <v>131</v>
      </c>
      <c r="L31" s="9">
        <v>28</v>
      </c>
      <c r="M31" s="9">
        <v>10</v>
      </c>
      <c r="N31" s="9">
        <v>53</v>
      </c>
      <c r="O31" s="9">
        <v>16</v>
      </c>
      <c r="P31" s="9">
        <v>1</v>
      </c>
      <c r="Q31" s="9">
        <v>2</v>
      </c>
    </row>
    <row r="32" spans="1:17" ht="12" customHeight="1">
      <c r="A32" s="12" t="s">
        <v>434</v>
      </c>
      <c r="B32" s="9">
        <f t="shared" si="3"/>
        <v>13</v>
      </c>
      <c r="C32" s="9">
        <v>5</v>
      </c>
      <c r="D32" s="9">
        <v>0</v>
      </c>
      <c r="E32" s="9">
        <v>2</v>
      </c>
      <c r="F32" s="9">
        <v>6</v>
      </c>
      <c r="G32" s="9">
        <v>0</v>
      </c>
      <c r="H32" s="9">
        <v>0</v>
      </c>
      <c r="I32" s="9">
        <v>0</v>
      </c>
      <c r="J32" s="9">
        <f t="shared" si="4"/>
        <v>418</v>
      </c>
      <c r="K32" s="9">
        <v>348</v>
      </c>
      <c r="L32" s="9">
        <v>12</v>
      </c>
      <c r="M32" s="9">
        <v>16</v>
      </c>
      <c r="N32" s="9">
        <v>42</v>
      </c>
      <c r="O32" s="9">
        <v>0</v>
      </c>
      <c r="P32" s="9">
        <v>0</v>
      </c>
      <c r="Q32" s="9">
        <v>0</v>
      </c>
    </row>
    <row r="33" spans="1:17" ht="19.5" customHeight="1">
      <c r="A33" s="12" t="s">
        <v>397</v>
      </c>
      <c r="B33" s="9">
        <f t="shared" si="3"/>
        <v>78</v>
      </c>
      <c r="C33" s="9">
        <v>73</v>
      </c>
      <c r="D33" s="9">
        <v>5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f t="shared" si="4"/>
        <v>3393</v>
      </c>
      <c r="K33" s="9">
        <v>3048</v>
      </c>
      <c r="L33" s="9">
        <v>175</v>
      </c>
      <c r="M33" s="9">
        <v>165</v>
      </c>
      <c r="N33" s="9">
        <v>1</v>
      </c>
      <c r="O33" s="9">
        <v>2</v>
      </c>
      <c r="P33" s="9">
        <v>2</v>
      </c>
      <c r="Q33" s="9">
        <v>0</v>
      </c>
    </row>
    <row r="34" spans="1:17" ht="12" customHeight="1">
      <c r="A34" s="12" t="s">
        <v>398</v>
      </c>
      <c r="B34" s="9">
        <f t="shared" si="3"/>
        <v>10345</v>
      </c>
      <c r="C34" s="9">
        <v>9516</v>
      </c>
      <c r="D34" s="9">
        <v>540</v>
      </c>
      <c r="E34" s="9">
        <v>169</v>
      </c>
      <c r="F34" s="9">
        <v>27</v>
      </c>
      <c r="G34" s="9">
        <v>79</v>
      </c>
      <c r="H34" s="9">
        <v>0</v>
      </c>
      <c r="I34" s="9">
        <v>14</v>
      </c>
      <c r="J34" s="9">
        <f t="shared" si="4"/>
        <v>74289</v>
      </c>
      <c r="K34" s="9">
        <v>51506</v>
      </c>
      <c r="L34" s="9">
        <v>19015</v>
      </c>
      <c r="M34" s="9">
        <v>2717</v>
      </c>
      <c r="N34" s="9">
        <v>155</v>
      </c>
      <c r="O34" s="9">
        <v>620</v>
      </c>
      <c r="P34" s="9">
        <v>49</v>
      </c>
      <c r="Q34" s="9">
        <v>227</v>
      </c>
    </row>
    <row r="35" spans="1:17" ht="12" customHeight="1">
      <c r="A35" s="12" t="s">
        <v>399</v>
      </c>
      <c r="B35" s="9">
        <f t="shared" si="3"/>
        <v>1350</v>
      </c>
      <c r="C35" s="9">
        <v>183</v>
      </c>
      <c r="D35" s="9">
        <v>1135</v>
      </c>
      <c r="E35" s="9">
        <v>28</v>
      </c>
      <c r="F35" s="9">
        <v>4</v>
      </c>
      <c r="G35" s="9">
        <v>0</v>
      </c>
      <c r="H35" s="9">
        <v>0</v>
      </c>
      <c r="I35" s="9">
        <v>0</v>
      </c>
      <c r="J35" s="9">
        <f t="shared" si="4"/>
        <v>4988</v>
      </c>
      <c r="K35" s="9">
        <v>3132</v>
      </c>
      <c r="L35" s="9">
        <v>1516</v>
      </c>
      <c r="M35" s="9">
        <v>317</v>
      </c>
      <c r="N35" s="9">
        <v>14</v>
      </c>
      <c r="O35" s="9">
        <v>0</v>
      </c>
      <c r="P35" s="9">
        <v>1</v>
      </c>
      <c r="Q35" s="9">
        <v>8</v>
      </c>
    </row>
    <row r="36" spans="1:17" ht="12" customHeight="1">
      <c r="A36" s="12" t="s">
        <v>400</v>
      </c>
      <c r="B36" s="9">
        <f t="shared" si="3"/>
        <v>478</v>
      </c>
      <c r="C36" s="9">
        <v>20</v>
      </c>
      <c r="D36" s="9">
        <v>440</v>
      </c>
      <c r="E36" s="9">
        <v>18</v>
      </c>
      <c r="F36" s="9">
        <v>0</v>
      </c>
      <c r="G36" s="9">
        <v>0</v>
      </c>
      <c r="H36" s="9">
        <v>0</v>
      </c>
      <c r="I36" s="9">
        <v>0</v>
      </c>
      <c r="J36" s="9">
        <f t="shared" si="4"/>
        <v>1257</v>
      </c>
      <c r="K36" s="9">
        <v>252</v>
      </c>
      <c r="L36" s="9">
        <v>938</v>
      </c>
      <c r="M36" s="9">
        <v>67</v>
      </c>
      <c r="N36" s="9">
        <v>0</v>
      </c>
      <c r="O36" s="9">
        <v>0</v>
      </c>
      <c r="P36" s="9">
        <v>0</v>
      </c>
      <c r="Q36" s="9">
        <v>0</v>
      </c>
    </row>
    <row r="37" spans="1:17" ht="12" customHeight="1">
      <c r="A37" s="12" t="s">
        <v>401</v>
      </c>
      <c r="B37" s="9">
        <f t="shared" si="3"/>
        <v>723</v>
      </c>
      <c r="C37" s="9">
        <v>162</v>
      </c>
      <c r="D37" s="9">
        <v>486</v>
      </c>
      <c r="E37" s="9">
        <v>74</v>
      </c>
      <c r="F37" s="9">
        <v>1</v>
      </c>
      <c r="G37" s="9">
        <v>0</v>
      </c>
      <c r="H37" s="9">
        <v>0</v>
      </c>
      <c r="I37" s="9">
        <v>0</v>
      </c>
      <c r="J37" s="9">
        <f t="shared" si="4"/>
        <v>2958</v>
      </c>
      <c r="K37" s="9">
        <v>1937</v>
      </c>
      <c r="L37" s="9">
        <v>539</v>
      </c>
      <c r="M37" s="9">
        <v>469</v>
      </c>
      <c r="N37" s="9">
        <v>11</v>
      </c>
      <c r="O37" s="9">
        <v>0</v>
      </c>
      <c r="P37" s="9">
        <v>0</v>
      </c>
      <c r="Q37" s="9">
        <v>2</v>
      </c>
    </row>
    <row r="38" spans="1:17" ht="12" customHeight="1">
      <c r="A38" s="12" t="s">
        <v>402</v>
      </c>
      <c r="B38" s="9">
        <f t="shared" si="3"/>
        <v>441</v>
      </c>
      <c r="C38" s="9">
        <v>2</v>
      </c>
      <c r="D38" s="9">
        <v>432</v>
      </c>
      <c r="E38" s="9">
        <v>7</v>
      </c>
      <c r="F38" s="9">
        <v>0</v>
      </c>
      <c r="G38" s="9">
        <v>0</v>
      </c>
      <c r="H38" s="9">
        <v>0</v>
      </c>
      <c r="I38" s="9">
        <v>0</v>
      </c>
      <c r="J38" s="9">
        <f t="shared" si="4"/>
        <v>132</v>
      </c>
      <c r="K38" s="9">
        <v>0</v>
      </c>
      <c r="L38" s="9">
        <v>127</v>
      </c>
      <c r="M38" s="9">
        <v>5</v>
      </c>
      <c r="N38" s="9">
        <v>0</v>
      </c>
      <c r="O38" s="9">
        <v>0</v>
      </c>
      <c r="P38" s="9">
        <v>0</v>
      </c>
      <c r="Q38" s="9">
        <v>0</v>
      </c>
    </row>
    <row r="39" spans="1:17" ht="12" customHeight="1">
      <c r="A39" s="12" t="s">
        <v>403</v>
      </c>
      <c r="B39" s="9">
        <f t="shared" si="3"/>
        <v>284</v>
      </c>
      <c r="C39" s="9">
        <v>148</v>
      </c>
      <c r="D39" s="9">
        <v>129</v>
      </c>
      <c r="E39" s="9">
        <v>6</v>
      </c>
      <c r="F39" s="9">
        <v>1</v>
      </c>
      <c r="G39" s="9">
        <v>0</v>
      </c>
      <c r="H39" s="9">
        <v>0</v>
      </c>
      <c r="I39" s="9">
        <v>0</v>
      </c>
      <c r="J39" s="9">
        <f t="shared" si="4"/>
        <v>2838</v>
      </c>
      <c r="K39" s="9">
        <v>857</v>
      </c>
      <c r="L39" s="9">
        <v>1911</v>
      </c>
      <c r="M39" s="9">
        <v>62</v>
      </c>
      <c r="N39" s="9">
        <v>5</v>
      </c>
      <c r="O39" s="9">
        <v>0</v>
      </c>
      <c r="P39" s="9">
        <v>1</v>
      </c>
      <c r="Q39" s="9">
        <v>2</v>
      </c>
    </row>
    <row r="40" spans="1:17" ht="12" customHeight="1">
      <c r="A40" s="12" t="s">
        <v>404</v>
      </c>
      <c r="B40" s="9">
        <f t="shared" si="3"/>
        <v>646</v>
      </c>
      <c r="C40" s="9">
        <v>150</v>
      </c>
      <c r="D40" s="9">
        <v>471</v>
      </c>
      <c r="E40" s="9">
        <v>11</v>
      </c>
      <c r="F40" s="9">
        <v>0</v>
      </c>
      <c r="G40" s="9">
        <v>14</v>
      </c>
      <c r="H40" s="9">
        <v>0</v>
      </c>
      <c r="I40" s="9">
        <v>0</v>
      </c>
      <c r="J40" s="9">
        <f t="shared" si="4"/>
        <v>1641</v>
      </c>
      <c r="K40" s="9">
        <v>481</v>
      </c>
      <c r="L40" s="9">
        <v>1039</v>
      </c>
      <c r="M40" s="9">
        <v>49</v>
      </c>
      <c r="N40" s="9">
        <v>0</v>
      </c>
      <c r="O40" s="9">
        <v>67</v>
      </c>
      <c r="P40" s="9">
        <v>0</v>
      </c>
      <c r="Q40" s="9">
        <v>5</v>
      </c>
    </row>
    <row r="41" spans="1:17" ht="12" customHeight="1">
      <c r="A41" s="12" t="s">
        <v>394</v>
      </c>
      <c r="B41" s="9">
        <f t="shared" si="3"/>
        <v>67</v>
      </c>
      <c r="C41" s="9">
        <v>1</v>
      </c>
      <c r="D41" s="9">
        <v>58</v>
      </c>
      <c r="E41" s="9">
        <v>8</v>
      </c>
      <c r="F41" s="9">
        <v>0</v>
      </c>
      <c r="G41" s="9">
        <v>0</v>
      </c>
      <c r="H41" s="9">
        <v>0</v>
      </c>
      <c r="I41" s="9">
        <v>0</v>
      </c>
      <c r="J41" s="9">
        <f t="shared" si="4"/>
        <v>64</v>
      </c>
      <c r="K41" s="9">
        <v>34</v>
      </c>
      <c r="L41" s="9">
        <v>10</v>
      </c>
      <c r="M41" s="9">
        <v>20</v>
      </c>
      <c r="N41" s="9">
        <v>0</v>
      </c>
      <c r="O41" s="9">
        <v>0</v>
      </c>
      <c r="P41" s="9">
        <v>0</v>
      </c>
      <c r="Q41" s="9">
        <v>0</v>
      </c>
    </row>
    <row r="42" spans="1:17" ht="12" customHeight="1">
      <c r="A42" s="12" t="s">
        <v>405</v>
      </c>
      <c r="B42" s="9">
        <f t="shared" si="3"/>
        <v>213</v>
      </c>
      <c r="C42" s="9">
        <v>53</v>
      </c>
      <c r="D42" s="9">
        <v>143</v>
      </c>
      <c r="E42" s="9">
        <v>17</v>
      </c>
      <c r="F42" s="9">
        <v>0</v>
      </c>
      <c r="G42" s="9">
        <v>0</v>
      </c>
      <c r="H42" s="9">
        <v>0</v>
      </c>
      <c r="I42" s="9">
        <v>0</v>
      </c>
      <c r="J42" s="9">
        <f t="shared" si="4"/>
        <v>1202</v>
      </c>
      <c r="K42" s="9">
        <v>779</v>
      </c>
      <c r="L42" s="9">
        <v>390</v>
      </c>
      <c r="M42" s="9">
        <v>33</v>
      </c>
      <c r="N42" s="9">
        <v>0</v>
      </c>
      <c r="O42" s="9">
        <v>0</v>
      </c>
      <c r="P42" s="9">
        <v>0</v>
      </c>
      <c r="Q42" s="9">
        <v>0</v>
      </c>
    </row>
    <row r="43" spans="1:17" ht="12" customHeight="1">
      <c r="A43" s="12" t="s">
        <v>406</v>
      </c>
      <c r="B43" s="9">
        <f t="shared" si="3"/>
        <v>213</v>
      </c>
      <c r="C43" s="9">
        <v>18</v>
      </c>
      <c r="D43" s="9">
        <v>192</v>
      </c>
      <c r="E43" s="9">
        <v>3</v>
      </c>
      <c r="F43" s="9">
        <v>0</v>
      </c>
      <c r="G43" s="9">
        <v>0</v>
      </c>
      <c r="H43" s="9">
        <v>0</v>
      </c>
      <c r="I43" s="9">
        <v>0</v>
      </c>
      <c r="J43" s="9">
        <f t="shared" si="4"/>
        <v>462</v>
      </c>
      <c r="K43" s="9">
        <v>166</v>
      </c>
      <c r="L43" s="9">
        <v>289</v>
      </c>
      <c r="M43" s="9">
        <v>7</v>
      </c>
      <c r="N43" s="9">
        <v>0</v>
      </c>
      <c r="O43" s="9">
        <v>0</v>
      </c>
      <c r="P43" s="9">
        <v>0</v>
      </c>
      <c r="Q43" s="9">
        <v>0</v>
      </c>
    </row>
    <row r="44" spans="1:17" ht="12" customHeight="1">
      <c r="A44" s="12" t="s">
        <v>407</v>
      </c>
      <c r="B44" s="9">
        <f t="shared" si="3"/>
        <v>553</v>
      </c>
      <c r="C44" s="9">
        <v>97</v>
      </c>
      <c r="D44" s="9">
        <v>434</v>
      </c>
      <c r="E44" s="9">
        <v>22</v>
      </c>
      <c r="F44" s="9">
        <v>0</v>
      </c>
      <c r="G44" s="9">
        <v>0</v>
      </c>
      <c r="H44" s="9">
        <v>0</v>
      </c>
      <c r="I44" s="9">
        <v>0</v>
      </c>
      <c r="J44" s="9">
        <f t="shared" si="4"/>
        <v>2756</v>
      </c>
      <c r="K44" s="9">
        <v>1742</v>
      </c>
      <c r="L44" s="9">
        <v>828</v>
      </c>
      <c r="M44" s="9">
        <v>106</v>
      </c>
      <c r="N44" s="9">
        <v>3</v>
      </c>
      <c r="O44" s="9">
        <v>66</v>
      </c>
      <c r="P44" s="9">
        <v>4</v>
      </c>
      <c r="Q44" s="9">
        <v>7</v>
      </c>
    </row>
    <row r="45" spans="1:17" ht="12" customHeight="1" thickBot="1">
      <c r="A45" s="12" t="s">
        <v>395</v>
      </c>
      <c r="B45" s="9">
        <f t="shared" si="3"/>
        <v>20</v>
      </c>
      <c r="C45" s="9">
        <v>7</v>
      </c>
      <c r="D45" s="9">
        <v>7</v>
      </c>
      <c r="E45" s="9">
        <v>6</v>
      </c>
      <c r="F45" s="9">
        <v>0</v>
      </c>
      <c r="G45" s="9">
        <v>0</v>
      </c>
      <c r="H45" s="9">
        <v>0</v>
      </c>
      <c r="I45" s="9">
        <v>0</v>
      </c>
      <c r="J45" s="9">
        <f t="shared" si="4"/>
        <v>195</v>
      </c>
      <c r="K45" s="9">
        <v>69</v>
      </c>
      <c r="L45" s="9">
        <v>50</v>
      </c>
      <c r="M45" s="9">
        <v>76</v>
      </c>
      <c r="N45" s="9">
        <v>0</v>
      </c>
      <c r="O45" s="9">
        <v>0</v>
      </c>
      <c r="P45" s="9">
        <v>0</v>
      </c>
      <c r="Q45" s="9">
        <v>0</v>
      </c>
    </row>
    <row r="46" spans="1:17" ht="36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ht="10.5" customHeight="1">
      <c r="A47" s="87" t="s">
        <v>668</v>
      </c>
      <c r="B47" s="87"/>
      <c r="C47" s="87"/>
      <c r="D47" s="87"/>
      <c r="E47" s="87"/>
      <c r="F47" s="87"/>
      <c r="G47" s="87"/>
      <c r="H47" s="87"/>
      <c r="I47" s="87" t="s">
        <v>669</v>
      </c>
      <c r="J47" s="87"/>
      <c r="K47" s="87"/>
      <c r="L47" s="87"/>
      <c r="M47" s="87"/>
      <c r="N47" s="87"/>
      <c r="O47" s="87"/>
      <c r="P47" s="87"/>
      <c r="Q47" s="87"/>
    </row>
  </sheetData>
  <mergeCells count="8">
    <mergeCell ref="I47:Q47"/>
    <mergeCell ref="A47:H47"/>
    <mergeCell ref="A3:A4"/>
    <mergeCell ref="I1:O1"/>
    <mergeCell ref="I2:P2"/>
    <mergeCell ref="A1:H1"/>
    <mergeCell ref="A2:H2"/>
    <mergeCell ref="J3:Q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36" customWidth="1"/>
    <col min="2" max="9" width="6.875" style="36" customWidth="1"/>
    <col min="10" max="10" width="22.625" style="36" customWidth="1"/>
    <col min="11" max="11" width="6.25390625" style="36" customWidth="1"/>
    <col min="12" max="12" width="6.625" style="36" customWidth="1"/>
    <col min="13" max="14" width="6.25390625" style="36" customWidth="1"/>
    <col min="15" max="15" width="6.625" style="36" customWidth="1"/>
    <col min="16" max="18" width="6.375" style="36" customWidth="1"/>
    <col min="19" max="19" width="6.125" style="36" customWidth="1"/>
    <col min="20" max="31" width="6.625" style="36" customWidth="1"/>
    <col min="32" max="32" width="22.625" style="36" customWidth="1"/>
    <col min="33" max="34" width="6.50390625" style="36" customWidth="1"/>
    <col min="35" max="35" width="6.00390625" style="36" customWidth="1"/>
    <col min="36" max="37" width="6.50390625" style="36" customWidth="1"/>
    <col min="38" max="38" width="6.25390625" style="36" customWidth="1"/>
    <col min="39" max="40" width="6.50390625" style="36" customWidth="1"/>
    <col min="41" max="41" width="5.875" style="36" customWidth="1"/>
    <col min="42" max="53" width="6.625" style="36" customWidth="1"/>
    <col min="54" max="16384" width="9.00390625" style="36" customWidth="1"/>
  </cols>
  <sheetData>
    <row r="1" spans="1:53" s="1" customFormat="1" ht="48" customHeight="1">
      <c r="A1" s="131" t="s">
        <v>96</v>
      </c>
      <c r="B1" s="131"/>
      <c r="C1" s="131"/>
      <c r="D1" s="131"/>
      <c r="E1" s="131"/>
      <c r="F1" s="131"/>
      <c r="G1" s="131"/>
      <c r="H1" s="131"/>
      <c r="I1" s="131"/>
      <c r="J1" s="92" t="s">
        <v>98</v>
      </c>
      <c r="K1" s="92"/>
      <c r="L1" s="92"/>
      <c r="M1" s="92"/>
      <c r="N1" s="92"/>
      <c r="O1" s="92"/>
      <c r="P1" s="92"/>
      <c r="Q1" s="92"/>
      <c r="R1" s="92"/>
      <c r="S1" s="92"/>
      <c r="T1" s="90" t="s">
        <v>370</v>
      </c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2" t="s">
        <v>97</v>
      </c>
      <c r="AG1" s="92"/>
      <c r="AH1" s="92"/>
      <c r="AI1" s="92"/>
      <c r="AJ1" s="92"/>
      <c r="AK1" s="92"/>
      <c r="AL1" s="92"/>
      <c r="AM1" s="92"/>
      <c r="AN1" s="92"/>
      <c r="AO1" s="92"/>
      <c r="AP1" s="90" t="s">
        <v>371</v>
      </c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</row>
    <row r="2" spans="1:256" s="2" customFormat="1" ht="12.75" customHeight="1" thickBot="1">
      <c r="A2" s="132" t="s">
        <v>728</v>
      </c>
      <c r="B2" s="132"/>
      <c r="C2" s="132"/>
      <c r="D2" s="132"/>
      <c r="E2" s="132"/>
      <c r="F2" s="132"/>
      <c r="G2" s="132"/>
      <c r="H2" s="10" t="s">
        <v>354</v>
      </c>
      <c r="I2" s="10"/>
      <c r="J2" s="96" t="s">
        <v>410</v>
      </c>
      <c r="K2" s="96"/>
      <c r="L2" s="96"/>
      <c r="M2" s="96"/>
      <c r="N2" s="96"/>
      <c r="O2" s="96"/>
      <c r="P2" s="96"/>
      <c r="Q2" s="96"/>
      <c r="R2" s="96"/>
      <c r="S2" s="96"/>
      <c r="T2" s="100" t="s">
        <v>727</v>
      </c>
      <c r="U2" s="100"/>
      <c r="V2" s="100"/>
      <c r="W2" s="100"/>
      <c r="X2" s="100"/>
      <c r="Y2" s="100"/>
      <c r="Z2" s="100"/>
      <c r="AA2" s="100"/>
      <c r="AB2" s="100"/>
      <c r="AC2" s="10" t="s">
        <v>354</v>
      </c>
      <c r="AD2" s="10"/>
      <c r="AE2" s="10"/>
      <c r="AF2" s="96" t="s">
        <v>410</v>
      </c>
      <c r="AG2" s="96"/>
      <c r="AH2" s="96"/>
      <c r="AI2" s="96"/>
      <c r="AJ2" s="96"/>
      <c r="AK2" s="96"/>
      <c r="AL2" s="96"/>
      <c r="AM2" s="96"/>
      <c r="AN2" s="96"/>
      <c r="AO2" s="96"/>
      <c r="AP2" s="172" t="s">
        <v>727</v>
      </c>
      <c r="AQ2" s="172"/>
      <c r="AR2" s="172"/>
      <c r="AS2" s="172"/>
      <c r="AT2" s="172"/>
      <c r="AU2" s="172"/>
      <c r="AV2" s="172"/>
      <c r="AW2" s="172"/>
      <c r="AX2" s="172"/>
      <c r="AY2" s="10"/>
      <c r="AZ2" s="10"/>
      <c r="BA2" s="11" t="s">
        <v>354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4" customFormat="1" ht="15" customHeight="1">
      <c r="A3" s="88" t="s">
        <v>57</v>
      </c>
      <c r="B3" s="154" t="s">
        <v>160</v>
      </c>
      <c r="C3" s="147" t="s">
        <v>554</v>
      </c>
      <c r="D3" s="165" t="s">
        <v>58</v>
      </c>
      <c r="E3" s="86"/>
      <c r="F3" s="86"/>
      <c r="G3" s="86"/>
      <c r="H3" s="86"/>
      <c r="I3" s="86"/>
      <c r="J3" s="88" t="s">
        <v>57</v>
      </c>
      <c r="K3" s="86" t="s">
        <v>59</v>
      </c>
      <c r="L3" s="86"/>
      <c r="M3" s="86"/>
      <c r="N3" s="86"/>
      <c r="O3" s="86"/>
      <c r="P3" s="86"/>
      <c r="Q3" s="86"/>
      <c r="R3" s="86"/>
      <c r="S3" s="86"/>
      <c r="T3" s="160" t="s">
        <v>60</v>
      </c>
      <c r="U3" s="160"/>
      <c r="V3" s="160"/>
      <c r="W3" s="86"/>
      <c r="X3" s="86"/>
      <c r="Y3" s="86"/>
      <c r="Z3" s="86"/>
      <c r="AA3" s="86"/>
      <c r="AB3" s="86"/>
      <c r="AC3" s="86"/>
      <c r="AD3" s="86"/>
      <c r="AE3" s="86"/>
      <c r="AF3" s="163" t="s">
        <v>57</v>
      </c>
      <c r="AG3" s="161" t="s">
        <v>61</v>
      </c>
      <c r="AH3" s="161"/>
      <c r="AI3" s="161"/>
      <c r="AJ3" s="161"/>
      <c r="AK3" s="161"/>
      <c r="AL3" s="161"/>
      <c r="AM3" s="161"/>
      <c r="AN3" s="161"/>
      <c r="AO3" s="161"/>
      <c r="AP3" s="82" t="s">
        <v>665</v>
      </c>
      <c r="AQ3" s="144"/>
      <c r="AR3" s="163"/>
      <c r="AS3" s="154" t="s">
        <v>389</v>
      </c>
      <c r="AT3" s="148"/>
      <c r="AU3" s="148"/>
      <c r="AV3" s="147" t="s">
        <v>300</v>
      </c>
      <c r="AW3" s="148"/>
      <c r="AX3" s="148"/>
      <c r="AY3" s="83" t="s">
        <v>664</v>
      </c>
      <c r="AZ3" s="144"/>
      <c r="BA3" s="144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0" customFormat="1" ht="24" customHeight="1">
      <c r="A4" s="114"/>
      <c r="B4" s="143"/>
      <c r="C4" s="149"/>
      <c r="D4" s="159" t="s">
        <v>301</v>
      </c>
      <c r="E4" s="149"/>
      <c r="F4" s="149"/>
      <c r="G4" s="159" t="s">
        <v>302</v>
      </c>
      <c r="H4" s="149"/>
      <c r="I4" s="149"/>
      <c r="J4" s="114"/>
      <c r="K4" s="158" t="s">
        <v>303</v>
      </c>
      <c r="L4" s="149"/>
      <c r="M4" s="149"/>
      <c r="N4" s="159" t="s">
        <v>561</v>
      </c>
      <c r="O4" s="149"/>
      <c r="P4" s="149"/>
      <c r="Q4" s="159" t="s">
        <v>305</v>
      </c>
      <c r="R4" s="149"/>
      <c r="S4" s="149"/>
      <c r="T4" s="145" t="s">
        <v>306</v>
      </c>
      <c r="U4" s="142"/>
      <c r="V4" s="143"/>
      <c r="W4" s="158" t="s">
        <v>307</v>
      </c>
      <c r="X4" s="149"/>
      <c r="Y4" s="149"/>
      <c r="Z4" s="159" t="s">
        <v>308</v>
      </c>
      <c r="AA4" s="149"/>
      <c r="AB4" s="149"/>
      <c r="AC4" s="159" t="s">
        <v>390</v>
      </c>
      <c r="AD4" s="149"/>
      <c r="AE4" s="149"/>
      <c r="AF4" s="164"/>
      <c r="AG4" s="159" t="s">
        <v>309</v>
      </c>
      <c r="AH4" s="149"/>
      <c r="AI4" s="149"/>
      <c r="AJ4" s="159" t="s">
        <v>310</v>
      </c>
      <c r="AK4" s="149"/>
      <c r="AL4" s="149"/>
      <c r="AM4" s="159" t="s">
        <v>666</v>
      </c>
      <c r="AN4" s="149"/>
      <c r="AO4" s="149"/>
      <c r="AP4" s="132"/>
      <c r="AQ4" s="150"/>
      <c r="AR4" s="117"/>
      <c r="AS4" s="143"/>
      <c r="AT4" s="149"/>
      <c r="AU4" s="149"/>
      <c r="AV4" s="149"/>
      <c r="AW4" s="149"/>
      <c r="AX4" s="149"/>
      <c r="AY4" s="171"/>
      <c r="AZ4" s="150"/>
      <c r="BA4" s="132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5" customFormat="1" ht="24" customHeight="1" thickBot="1">
      <c r="A5" s="89"/>
      <c r="B5" s="166"/>
      <c r="C5" s="167"/>
      <c r="D5" s="13" t="s">
        <v>311</v>
      </c>
      <c r="E5" s="28" t="s">
        <v>388</v>
      </c>
      <c r="F5" s="13" t="s">
        <v>562</v>
      </c>
      <c r="G5" s="13" t="s">
        <v>311</v>
      </c>
      <c r="H5" s="28" t="s">
        <v>388</v>
      </c>
      <c r="I5" s="13" t="s">
        <v>562</v>
      </c>
      <c r="J5" s="89"/>
      <c r="K5" s="14" t="s">
        <v>311</v>
      </c>
      <c r="L5" s="28" t="s">
        <v>388</v>
      </c>
      <c r="M5" s="13" t="s">
        <v>562</v>
      </c>
      <c r="N5" s="13" t="s">
        <v>311</v>
      </c>
      <c r="O5" s="28" t="s">
        <v>388</v>
      </c>
      <c r="P5" s="13" t="s">
        <v>562</v>
      </c>
      <c r="Q5" s="13" t="s">
        <v>311</v>
      </c>
      <c r="R5" s="28" t="s">
        <v>388</v>
      </c>
      <c r="S5" s="13" t="s">
        <v>562</v>
      </c>
      <c r="T5" s="14" t="s">
        <v>311</v>
      </c>
      <c r="U5" s="29" t="s">
        <v>388</v>
      </c>
      <c r="V5" s="13" t="s">
        <v>562</v>
      </c>
      <c r="W5" s="13" t="s">
        <v>311</v>
      </c>
      <c r="X5" s="28" t="s">
        <v>388</v>
      </c>
      <c r="Y5" s="13" t="s">
        <v>562</v>
      </c>
      <c r="Z5" s="13" t="s">
        <v>311</v>
      </c>
      <c r="AA5" s="28" t="s">
        <v>388</v>
      </c>
      <c r="AB5" s="13" t="s">
        <v>562</v>
      </c>
      <c r="AC5" s="13" t="s">
        <v>311</v>
      </c>
      <c r="AD5" s="28" t="s">
        <v>388</v>
      </c>
      <c r="AE5" s="13" t="s">
        <v>562</v>
      </c>
      <c r="AF5" s="99"/>
      <c r="AG5" s="13" t="s">
        <v>311</v>
      </c>
      <c r="AH5" s="28" t="s">
        <v>388</v>
      </c>
      <c r="AI5" s="13" t="s">
        <v>562</v>
      </c>
      <c r="AJ5" s="13" t="s">
        <v>311</v>
      </c>
      <c r="AK5" s="28" t="s">
        <v>388</v>
      </c>
      <c r="AL5" s="13" t="s">
        <v>562</v>
      </c>
      <c r="AM5" s="13" t="s">
        <v>311</v>
      </c>
      <c r="AN5" s="28" t="s">
        <v>388</v>
      </c>
      <c r="AO5" s="13" t="s">
        <v>562</v>
      </c>
      <c r="AP5" s="14" t="s">
        <v>311</v>
      </c>
      <c r="AQ5" s="29" t="s">
        <v>388</v>
      </c>
      <c r="AR5" s="13" t="s">
        <v>562</v>
      </c>
      <c r="AS5" s="13" t="s">
        <v>311</v>
      </c>
      <c r="AT5" s="28" t="s">
        <v>388</v>
      </c>
      <c r="AU5" s="13" t="s">
        <v>562</v>
      </c>
      <c r="AV5" s="13" t="s">
        <v>311</v>
      </c>
      <c r="AW5" s="28" t="s">
        <v>388</v>
      </c>
      <c r="AX5" s="13" t="s">
        <v>562</v>
      </c>
      <c r="AY5" s="13" t="s">
        <v>311</v>
      </c>
      <c r="AZ5" s="31" t="s">
        <v>388</v>
      </c>
      <c r="BA5" s="16" t="s">
        <v>562</v>
      </c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6.5" customHeight="1">
      <c r="A6" s="52" t="s">
        <v>62</v>
      </c>
      <c r="B6" s="9">
        <f>SUM(B7,B34:B39)</f>
        <v>10355</v>
      </c>
      <c r="C6" s="9">
        <f>SUM(C7,C34:C39)</f>
        <v>943</v>
      </c>
      <c r="D6" s="9">
        <f>SUM(D7,D34:D39)</f>
        <v>4</v>
      </c>
      <c r="E6" s="41">
        <f aca="true" t="shared" si="0" ref="E6:E39">IF(D6&gt;$B6,999,IF($B6=0,0,D6/$B6*100))</f>
        <v>0.0386286817962337</v>
      </c>
      <c r="F6" s="9">
        <f>SUM(F7,F34:F39)</f>
        <v>4</v>
      </c>
      <c r="G6" s="9">
        <f>SUM(G7,G34:G39)</f>
        <v>5</v>
      </c>
      <c r="H6" s="41">
        <f aca="true" t="shared" si="1" ref="H6:H39">IF(G6&gt;$B6,999,IF($B6=0,0,G6/$B6*100))</f>
        <v>0.048285852245292124</v>
      </c>
      <c r="I6" s="9">
        <f>SUM(I7,I34:I39)</f>
        <v>6</v>
      </c>
      <c r="J6" s="52" t="s">
        <v>62</v>
      </c>
      <c r="K6" s="9">
        <f>SUM(K7,K34:K39)</f>
        <v>120</v>
      </c>
      <c r="L6" s="41">
        <f aca="true" t="shared" si="2" ref="L6:L39">IF(K6&gt;$B6,999,IF($B6=0,0,K6/$B6*100))</f>
        <v>1.158860453887011</v>
      </c>
      <c r="M6" s="9">
        <f>SUM(M7,M34:M39)</f>
        <v>132</v>
      </c>
      <c r="N6" s="9">
        <f>SUM(N7,N34:N39)</f>
        <v>106</v>
      </c>
      <c r="O6" s="41">
        <f aca="true" t="shared" si="3" ref="O6:O39">IF(N6&gt;$B6,999,IF($B6=0,0,N6/$B6*100))</f>
        <v>1.0236600676001932</v>
      </c>
      <c r="P6" s="9">
        <f>SUM(P7,P34:P39)</f>
        <v>116</v>
      </c>
      <c r="Q6" s="9">
        <f>SUM(Q7,Q34:Q39)</f>
        <v>59</v>
      </c>
      <c r="R6" s="41">
        <f aca="true" t="shared" si="4" ref="R6:R39">IF(Q6&gt;$B6,999,IF($B6=0,0,Q6/$B6*100))</f>
        <v>0.5697730564944471</v>
      </c>
      <c r="S6" s="9">
        <f>SUM(S7,S34:S39)</f>
        <v>67</v>
      </c>
      <c r="T6" s="9">
        <f>SUM(T7,T34:T39)</f>
        <v>1</v>
      </c>
      <c r="U6" s="41">
        <f aca="true" t="shared" si="5" ref="U6:U39">IF(T6&gt;$B6,999,IF($B6=0,0,T6/$B6*100))</f>
        <v>0.009657170449058426</v>
      </c>
      <c r="V6" s="9">
        <f>SUM(V7,V34:V39)</f>
        <v>2</v>
      </c>
      <c r="W6" s="9">
        <f>SUM(W7,W34:W39)</f>
        <v>7</v>
      </c>
      <c r="X6" s="41">
        <f aca="true" t="shared" si="6" ref="X6:X39">IF(W6&gt;$B6,999,IF($B6=0,0,W6/$B6*100))</f>
        <v>0.06760019314340898</v>
      </c>
      <c r="Y6" s="9">
        <f>SUM(Y7,Y34:Y39)</f>
        <v>7</v>
      </c>
      <c r="Z6" s="9">
        <f>SUM(Z7,Z34:Z39)</f>
        <v>7</v>
      </c>
      <c r="AA6" s="41">
        <f aca="true" t="shared" si="7" ref="AA6:AA39">IF(Z6&gt;$B6,999,IF($B6=0,0,Z6/$B6*100))</f>
        <v>0.06760019314340898</v>
      </c>
      <c r="AB6" s="9">
        <f>SUM(AB7,AB34:AB39)</f>
        <v>7</v>
      </c>
      <c r="AC6" s="9">
        <f>SUM(AC7,AC34:AC39)</f>
        <v>44</v>
      </c>
      <c r="AD6" s="41">
        <f aca="true" t="shared" si="8" ref="AD6:AD39">IF(AC6&gt;$B6,999,IF($B6=0,0,AC6/$B6*100))</f>
        <v>0.42491549975857074</v>
      </c>
      <c r="AE6" s="9">
        <f>SUM(AE7,AE34:AE39)</f>
        <v>50</v>
      </c>
      <c r="AF6" s="69" t="s">
        <v>62</v>
      </c>
      <c r="AG6" s="71">
        <f>SUM(AG7,AG34:AG39)</f>
        <v>0</v>
      </c>
      <c r="AH6" s="41">
        <f aca="true" t="shared" si="9" ref="AH6:AH39">IF(AG6&gt;$B6,999,IF($B6=0,0,AG6/$B6*100))</f>
        <v>0</v>
      </c>
      <c r="AI6" s="9">
        <f>SUM(AI7,AI34:AI39)</f>
        <v>0</v>
      </c>
      <c r="AJ6" s="9">
        <f>SUM(AJ7,AJ34:AJ39)</f>
        <v>16</v>
      </c>
      <c r="AK6" s="41">
        <f aca="true" t="shared" si="10" ref="AK6:AK39">IF(AJ6&gt;$B6,999,IF($B6=0,0,AJ6/$B6*100))</f>
        <v>0.1545147271849348</v>
      </c>
      <c r="AL6" s="9">
        <f>SUM(AL7,AL34:AL39)</f>
        <v>16</v>
      </c>
      <c r="AM6" s="9">
        <f>SUM(AM7,AM34:AM39)</f>
        <v>37</v>
      </c>
      <c r="AN6" s="41">
        <f aca="true" t="shared" si="11" ref="AN6:AN39">IF(AM6&gt;$B6,999,IF($B6=0,0,AM6/$B6*100))</f>
        <v>0.35731530661516175</v>
      </c>
      <c r="AO6" s="9">
        <f>SUM(AO7,AO34:AO39)</f>
        <v>37</v>
      </c>
      <c r="AP6" s="9">
        <f>SUM(AP7,AP34:AP39)</f>
        <v>0</v>
      </c>
      <c r="AQ6" s="41">
        <f aca="true" t="shared" si="12" ref="AQ6:AQ39">IF(AP6&gt;$B6,999,IF($B6=0,0,AP6/$B6*100))</f>
        <v>0</v>
      </c>
      <c r="AR6" s="9">
        <f>SUM(AR7,AR34:AR39)</f>
        <v>0</v>
      </c>
      <c r="AS6" s="9">
        <f>SUM(AS7,AS34:AS39)</f>
        <v>5</v>
      </c>
      <c r="AT6" s="41">
        <f aca="true" t="shared" si="13" ref="AT6:AT39">IF(AS6&gt;$B6,999,IF($B6=0,0,AS6/$B6*100))</f>
        <v>0.048285852245292124</v>
      </c>
      <c r="AU6" s="9">
        <f>SUM(AU7,AU34:AU39)</f>
        <v>7</v>
      </c>
      <c r="AV6" s="9">
        <f>SUM(AV7,AV34:AV39)</f>
        <v>456</v>
      </c>
      <c r="AW6" s="41">
        <f aca="true" t="shared" si="14" ref="AW6:AW39">IF(AV6&gt;$B6,999,IF($B6=0,0,AV6/$B6*100))</f>
        <v>4.4036697247706424</v>
      </c>
      <c r="AX6" s="9">
        <f>SUM(AX7,AX34:AX39)</f>
        <v>481</v>
      </c>
      <c r="AY6" s="9">
        <f>SUM(AY7,AY34:AY39)</f>
        <v>11</v>
      </c>
      <c r="AZ6" s="41">
        <f aca="true" t="shared" si="15" ref="AZ6:AZ39">IF(AY6&gt;$B6,999,IF($B6=0,0,AY6/$B6*100))</f>
        <v>0.10622887493964268</v>
      </c>
      <c r="BA6" s="9">
        <f>SUM(BA7,BA34:BA39)</f>
        <v>11</v>
      </c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9.5" customHeight="1">
      <c r="A7" s="52" t="s">
        <v>63</v>
      </c>
      <c r="B7" s="9">
        <f>SUM(B8+B17+B24)</f>
        <v>8257</v>
      </c>
      <c r="C7" s="9">
        <f>SUM(C8+C17+C24)</f>
        <v>511</v>
      </c>
      <c r="D7" s="9">
        <f>SUM(D8+D17+D24)</f>
        <v>2</v>
      </c>
      <c r="E7" s="41">
        <f t="shared" si="0"/>
        <v>0.024221872350732712</v>
      </c>
      <c r="F7" s="9">
        <f>SUM(F8+F17+F24)</f>
        <v>2</v>
      </c>
      <c r="G7" s="9">
        <f>SUM(G8+G17+G24)</f>
        <v>2</v>
      </c>
      <c r="H7" s="41">
        <f t="shared" si="1"/>
        <v>0.024221872350732712</v>
      </c>
      <c r="I7" s="9">
        <f>SUM(I8+I17+I24)</f>
        <v>3</v>
      </c>
      <c r="J7" s="52" t="s">
        <v>63</v>
      </c>
      <c r="K7" s="9">
        <f>SUM(K8+K17+K24)</f>
        <v>33</v>
      </c>
      <c r="L7" s="41">
        <f t="shared" si="2"/>
        <v>0.3996608937870898</v>
      </c>
      <c r="M7" s="9">
        <f>SUM(M8+M17+M24)</f>
        <v>36</v>
      </c>
      <c r="N7" s="9">
        <f>SUM(N8+N17+N24)</f>
        <v>33</v>
      </c>
      <c r="O7" s="41">
        <f t="shared" si="3"/>
        <v>0.3996608937870898</v>
      </c>
      <c r="P7" s="9">
        <f>SUM(P8+P17+P24)</f>
        <v>42</v>
      </c>
      <c r="Q7" s="9">
        <f>SUM(Q8+Q17+Q24)</f>
        <v>27</v>
      </c>
      <c r="R7" s="41">
        <f t="shared" si="4"/>
        <v>0.3269952767348916</v>
      </c>
      <c r="S7" s="9">
        <f>SUM(S8+S17+S24)</f>
        <v>35</v>
      </c>
      <c r="T7" s="9">
        <f>SUM(T8+T17+T24)</f>
        <v>1</v>
      </c>
      <c r="U7" s="41">
        <f t="shared" si="5"/>
        <v>0.012110936175366356</v>
      </c>
      <c r="V7" s="9">
        <f>SUM(V8+V17+V24)</f>
        <v>2</v>
      </c>
      <c r="W7" s="9">
        <f>SUM(W8+W17+W24)</f>
        <v>3</v>
      </c>
      <c r="X7" s="41">
        <f t="shared" si="6"/>
        <v>0.03633280852609907</v>
      </c>
      <c r="Y7" s="9">
        <f>SUM(Y8+Y17+Y24)</f>
        <v>3</v>
      </c>
      <c r="Z7" s="9">
        <f>SUM(Z8+Z17+Z24)</f>
        <v>4</v>
      </c>
      <c r="AA7" s="41">
        <f t="shared" si="7"/>
        <v>0.048443744701465424</v>
      </c>
      <c r="AB7" s="9">
        <f>SUM(AB8+AB17+AB24)</f>
        <v>4</v>
      </c>
      <c r="AC7" s="9">
        <f>SUM(AC8+AC17+AC24)</f>
        <v>33</v>
      </c>
      <c r="AD7" s="41">
        <f t="shared" si="8"/>
        <v>0.3996608937870898</v>
      </c>
      <c r="AE7" s="9">
        <f>SUM(AE8+AE17+AE24)</f>
        <v>38</v>
      </c>
      <c r="AF7" s="69" t="s">
        <v>63</v>
      </c>
      <c r="AG7" s="70">
        <f>SUM(AG8+AG17+AG24)</f>
        <v>0</v>
      </c>
      <c r="AH7" s="41">
        <f t="shared" si="9"/>
        <v>0</v>
      </c>
      <c r="AI7" s="9">
        <f>SUM(AI8+AI17+AI24)</f>
        <v>0</v>
      </c>
      <c r="AJ7" s="9">
        <f>SUM(AJ8+AJ17+AJ24)</f>
        <v>3</v>
      </c>
      <c r="AK7" s="41">
        <f t="shared" si="10"/>
        <v>0.03633280852609907</v>
      </c>
      <c r="AL7" s="9">
        <f>SUM(AL8+AL17+AL24)</f>
        <v>3</v>
      </c>
      <c r="AM7" s="9">
        <f>SUM(AM8+AM17+AM24)</f>
        <v>3</v>
      </c>
      <c r="AN7" s="41">
        <f t="shared" si="11"/>
        <v>0.03633280852609907</v>
      </c>
      <c r="AO7" s="9">
        <f>SUM(AO8+AO17+AO24)</f>
        <v>3</v>
      </c>
      <c r="AP7" s="9">
        <f>SUM(AP8+AP17+AP24)</f>
        <v>0</v>
      </c>
      <c r="AQ7" s="41">
        <f t="shared" si="12"/>
        <v>0</v>
      </c>
      <c r="AR7" s="9">
        <f>SUM(AR8+AR17+AR24)</f>
        <v>0</v>
      </c>
      <c r="AS7" s="9">
        <f>SUM(AS8+AS17+AS24)</f>
        <v>0</v>
      </c>
      <c r="AT7" s="41">
        <f t="shared" si="13"/>
        <v>0</v>
      </c>
      <c r="AU7" s="9">
        <f>SUM(AU8+AU17+AU24)</f>
        <v>0</v>
      </c>
      <c r="AV7" s="9">
        <f>SUM(AV8+AV17+AV24)</f>
        <v>312</v>
      </c>
      <c r="AW7" s="41">
        <f t="shared" si="14"/>
        <v>3.778612086714303</v>
      </c>
      <c r="AX7" s="9">
        <f>SUM(AX8+AX17+AX24)</f>
        <v>336</v>
      </c>
      <c r="AY7" s="9">
        <f>SUM(AY8+AY17+AY24)</f>
        <v>4</v>
      </c>
      <c r="AZ7" s="41">
        <f t="shared" si="15"/>
        <v>0.048443744701465424</v>
      </c>
      <c r="BA7" s="9">
        <f>SUM(BA8+BA17+BA24)</f>
        <v>4</v>
      </c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21" customHeight="1">
      <c r="A8" s="52" t="s">
        <v>64</v>
      </c>
      <c r="B8" s="9">
        <f>SUM(B9:B16)</f>
        <v>3085</v>
      </c>
      <c r="C8" s="9">
        <f>SUM(C9:C16)</f>
        <v>115</v>
      </c>
      <c r="D8" s="9">
        <f>SUM(D9:D16)</f>
        <v>0</v>
      </c>
      <c r="E8" s="41">
        <f t="shared" si="0"/>
        <v>0</v>
      </c>
      <c r="F8" s="9">
        <f>SUM(F9:F16)</f>
        <v>0</v>
      </c>
      <c r="G8" s="9">
        <f>SUM(G9:G16)</f>
        <v>0</v>
      </c>
      <c r="H8" s="41">
        <f t="shared" si="1"/>
        <v>0</v>
      </c>
      <c r="I8" s="9">
        <f>SUM(I9:I16)</f>
        <v>0</v>
      </c>
      <c r="J8" s="52" t="s">
        <v>64</v>
      </c>
      <c r="K8" s="9">
        <f>SUM(K9:K16)</f>
        <v>0</v>
      </c>
      <c r="L8" s="41">
        <f t="shared" si="2"/>
        <v>0</v>
      </c>
      <c r="M8" s="9">
        <f>SUM(M9:M16)</f>
        <v>0</v>
      </c>
      <c r="N8" s="9">
        <f>SUM(N9:N16)</f>
        <v>1</v>
      </c>
      <c r="O8" s="41">
        <f t="shared" si="3"/>
        <v>0.03241491085899514</v>
      </c>
      <c r="P8" s="9">
        <f>SUM(P9:P16)</f>
        <v>1</v>
      </c>
      <c r="Q8" s="9">
        <f>SUM(Q9:Q16)</f>
        <v>1</v>
      </c>
      <c r="R8" s="41">
        <f t="shared" si="4"/>
        <v>0.03241491085899514</v>
      </c>
      <c r="S8" s="9">
        <f>SUM(S9:S16)</f>
        <v>1</v>
      </c>
      <c r="T8" s="9">
        <f>SUM(T9:T16)</f>
        <v>0</v>
      </c>
      <c r="U8" s="41">
        <f t="shared" si="5"/>
        <v>0</v>
      </c>
      <c r="V8" s="9">
        <f>SUM(V9:V16)</f>
        <v>0</v>
      </c>
      <c r="W8" s="9">
        <f>SUM(W9:W16)</f>
        <v>0</v>
      </c>
      <c r="X8" s="41">
        <f t="shared" si="6"/>
        <v>0</v>
      </c>
      <c r="Y8" s="9">
        <f>SUM(Y9:Y16)</f>
        <v>0</v>
      </c>
      <c r="Z8" s="9">
        <f>SUM(Z9:Z16)</f>
        <v>0</v>
      </c>
      <c r="AA8" s="41">
        <f t="shared" si="7"/>
        <v>0</v>
      </c>
      <c r="AB8" s="9">
        <f>SUM(AB9:AB16)</f>
        <v>0</v>
      </c>
      <c r="AC8" s="9">
        <f>SUM(AC9:AC16)</f>
        <v>5</v>
      </c>
      <c r="AD8" s="41">
        <f t="shared" si="8"/>
        <v>0.1620745542949757</v>
      </c>
      <c r="AE8" s="9">
        <f>SUM(AE9:AE16)</f>
        <v>5</v>
      </c>
      <c r="AF8" s="69" t="s">
        <v>64</v>
      </c>
      <c r="AG8" s="70">
        <f>SUM(AG9:AG16)</f>
        <v>0</v>
      </c>
      <c r="AH8" s="41">
        <f t="shared" si="9"/>
        <v>0</v>
      </c>
      <c r="AI8" s="9">
        <f>SUM(AI9:AI16)</f>
        <v>0</v>
      </c>
      <c r="AJ8" s="9">
        <f>SUM(AJ9:AJ16)</f>
        <v>0</v>
      </c>
      <c r="AK8" s="41">
        <f t="shared" si="10"/>
        <v>0</v>
      </c>
      <c r="AL8" s="9">
        <f>SUM(AL9:AL16)</f>
        <v>0</v>
      </c>
      <c r="AM8" s="9">
        <f>SUM(AM9:AM16)</f>
        <v>0</v>
      </c>
      <c r="AN8" s="41">
        <f t="shared" si="11"/>
        <v>0</v>
      </c>
      <c r="AO8" s="9">
        <f>SUM(AO9:AO16)</f>
        <v>0</v>
      </c>
      <c r="AP8" s="9">
        <f>SUM(AP9:AP16)</f>
        <v>0</v>
      </c>
      <c r="AQ8" s="41">
        <f t="shared" si="12"/>
        <v>0</v>
      </c>
      <c r="AR8" s="9">
        <f>SUM(AR9:AR16)</f>
        <v>0</v>
      </c>
      <c r="AS8" s="9">
        <f>SUM(AS9:AS16)</f>
        <v>0</v>
      </c>
      <c r="AT8" s="41">
        <f t="shared" si="13"/>
        <v>0</v>
      </c>
      <c r="AU8" s="9">
        <f>SUM(AU9:AU16)</f>
        <v>0</v>
      </c>
      <c r="AV8" s="9">
        <f>SUM(AV9:AV16)</f>
        <v>84</v>
      </c>
      <c r="AW8" s="41">
        <f t="shared" si="14"/>
        <v>2.7228525121555913</v>
      </c>
      <c r="AX8" s="9">
        <f>SUM(AX9:AX16)</f>
        <v>108</v>
      </c>
      <c r="AY8" s="9">
        <f>SUM(AY9:AY16)</f>
        <v>0</v>
      </c>
      <c r="AZ8" s="41">
        <f t="shared" si="15"/>
        <v>0</v>
      </c>
      <c r="BA8" s="9">
        <f>SUM(BA9:BA16)</f>
        <v>0</v>
      </c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53" s="2" customFormat="1" ht="21" customHeight="1">
      <c r="A9" s="52" t="s">
        <v>65</v>
      </c>
      <c r="B9" s="9">
        <v>1706</v>
      </c>
      <c r="C9" s="9">
        <f aca="true" t="shared" si="16" ref="C9:C16">SUM(F9+I9+M9+P9+S9+V9+Y9+AB9+AE9+AI9+AL9+AO9+AR9+AU9+AX9+BA9)</f>
        <v>63</v>
      </c>
      <c r="D9" s="9">
        <v>0</v>
      </c>
      <c r="E9" s="41">
        <f t="shared" si="0"/>
        <v>0</v>
      </c>
      <c r="F9" s="9">
        <v>0</v>
      </c>
      <c r="G9" s="9">
        <v>0</v>
      </c>
      <c r="H9" s="41">
        <f t="shared" si="1"/>
        <v>0</v>
      </c>
      <c r="I9" s="9">
        <v>0</v>
      </c>
      <c r="J9" s="52" t="s">
        <v>65</v>
      </c>
      <c r="K9" s="9">
        <v>0</v>
      </c>
      <c r="L9" s="41">
        <f t="shared" si="2"/>
        <v>0</v>
      </c>
      <c r="M9" s="9">
        <v>0</v>
      </c>
      <c r="N9" s="9">
        <v>0</v>
      </c>
      <c r="O9" s="41">
        <f t="shared" si="3"/>
        <v>0</v>
      </c>
      <c r="P9" s="9">
        <v>0</v>
      </c>
      <c r="Q9" s="9">
        <v>0</v>
      </c>
      <c r="R9" s="41">
        <f t="shared" si="4"/>
        <v>0</v>
      </c>
      <c r="S9" s="9">
        <v>0</v>
      </c>
      <c r="T9" s="9">
        <v>0</v>
      </c>
      <c r="U9" s="41">
        <f t="shared" si="5"/>
        <v>0</v>
      </c>
      <c r="V9" s="9">
        <v>0</v>
      </c>
      <c r="W9" s="9">
        <v>0</v>
      </c>
      <c r="X9" s="41">
        <f t="shared" si="6"/>
        <v>0</v>
      </c>
      <c r="Y9" s="9">
        <v>0</v>
      </c>
      <c r="Z9" s="9">
        <v>0</v>
      </c>
      <c r="AA9" s="41">
        <f t="shared" si="7"/>
        <v>0</v>
      </c>
      <c r="AB9" s="9">
        <v>0</v>
      </c>
      <c r="AC9" s="9">
        <v>1</v>
      </c>
      <c r="AD9" s="41">
        <f t="shared" si="8"/>
        <v>0.058616647127784284</v>
      </c>
      <c r="AE9" s="9">
        <v>1</v>
      </c>
      <c r="AF9" s="69" t="s">
        <v>65</v>
      </c>
      <c r="AG9" s="70">
        <v>0</v>
      </c>
      <c r="AH9" s="41">
        <f t="shared" si="9"/>
        <v>0</v>
      </c>
      <c r="AI9" s="9">
        <v>0</v>
      </c>
      <c r="AJ9" s="9">
        <v>0</v>
      </c>
      <c r="AK9" s="41">
        <f t="shared" si="10"/>
        <v>0</v>
      </c>
      <c r="AL9" s="9">
        <v>0</v>
      </c>
      <c r="AM9" s="9">
        <v>0</v>
      </c>
      <c r="AN9" s="41">
        <f t="shared" si="11"/>
        <v>0</v>
      </c>
      <c r="AO9" s="9">
        <v>0</v>
      </c>
      <c r="AP9" s="9">
        <v>0</v>
      </c>
      <c r="AQ9" s="41">
        <f t="shared" si="12"/>
        <v>0</v>
      </c>
      <c r="AR9" s="9">
        <v>0</v>
      </c>
      <c r="AS9" s="9">
        <v>0</v>
      </c>
      <c r="AT9" s="41">
        <f t="shared" si="13"/>
        <v>0</v>
      </c>
      <c r="AU9" s="9">
        <v>0</v>
      </c>
      <c r="AV9" s="9">
        <v>51</v>
      </c>
      <c r="AW9" s="41">
        <f t="shared" si="14"/>
        <v>2.9894490035169987</v>
      </c>
      <c r="AX9" s="9">
        <v>62</v>
      </c>
      <c r="AY9" s="9">
        <v>0</v>
      </c>
      <c r="AZ9" s="41">
        <f t="shared" si="15"/>
        <v>0</v>
      </c>
      <c r="BA9" s="9">
        <v>0</v>
      </c>
    </row>
    <row r="10" spans="1:53" s="2" customFormat="1" ht="12" customHeight="1">
      <c r="A10" s="52" t="s">
        <v>66</v>
      </c>
      <c r="B10" s="9">
        <v>86</v>
      </c>
      <c r="C10" s="9">
        <f t="shared" si="16"/>
        <v>5</v>
      </c>
      <c r="D10" s="9">
        <v>0</v>
      </c>
      <c r="E10" s="41">
        <f t="shared" si="0"/>
        <v>0</v>
      </c>
      <c r="F10" s="9">
        <v>0</v>
      </c>
      <c r="G10" s="9">
        <v>0</v>
      </c>
      <c r="H10" s="41">
        <f t="shared" si="1"/>
        <v>0</v>
      </c>
      <c r="I10" s="9">
        <v>0</v>
      </c>
      <c r="J10" s="52" t="s">
        <v>66</v>
      </c>
      <c r="K10" s="9">
        <v>0</v>
      </c>
      <c r="L10" s="41">
        <f t="shared" si="2"/>
        <v>0</v>
      </c>
      <c r="M10" s="9">
        <v>0</v>
      </c>
      <c r="N10" s="9">
        <v>0</v>
      </c>
      <c r="O10" s="41">
        <f t="shared" si="3"/>
        <v>0</v>
      </c>
      <c r="P10" s="9">
        <v>0</v>
      </c>
      <c r="Q10" s="9">
        <v>0</v>
      </c>
      <c r="R10" s="41">
        <f t="shared" si="4"/>
        <v>0</v>
      </c>
      <c r="S10" s="9">
        <v>0</v>
      </c>
      <c r="T10" s="9">
        <v>0</v>
      </c>
      <c r="U10" s="41">
        <f t="shared" si="5"/>
        <v>0</v>
      </c>
      <c r="V10" s="9">
        <v>0</v>
      </c>
      <c r="W10" s="9">
        <v>0</v>
      </c>
      <c r="X10" s="41">
        <f t="shared" si="6"/>
        <v>0</v>
      </c>
      <c r="Y10" s="9">
        <v>0</v>
      </c>
      <c r="Z10" s="9">
        <v>0</v>
      </c>
      <c r="AA10" s="41">
        <f t="shared" si="7"/>
        <v>0</v>
      </c>
      <c r="AB10" s="9">
        <v>0</v>
      </c>
      <c r="AC10" s="9">
        <v>1</v>
      </c>
      <c r="AD10" s="41">
        <f t="shared" si="8"/>
        <v>1.1627906976744187</v>
      </c>
      <c r="AE10" s="9">
        <v>1</v>
      </c>
      <c r="AF10" s="69" t="s">
        <v>66</v>
      </c>
      <c r="AG10" s="70">
        <v>0</v>
      </c>
      <c r="AH10" s="41">
        <f t="shared" si="9"/>
        <v>0</v>
      </c>
      <c r="AI10" s="9">
        <v>0</v>
      </c>
      <c r="AJ10" s="9">
        <v>0</v>
      </c>
      <c r="AK10" s="41">
        <f t="shared" si="10"/>
        <v>0</v>
      </c>
      <c r="AL10" s="9">
        <v>0</v>
      </c>
      <c r="AM10" s="9">
        <v>0</v>
      </c>
      <c r="AN10" s="41">
        <f t="shared" si="11"/>
        <v>0</v>
      </c>
      <c r="AO10" s="9">
        <v>0</v>
      </c>
      <c r="AP10" s="9">
        <v>0</v>
      </c>
      <c r="AQ10" s="41">
        <f t="shared" si="12"/>
        <v>0</v>
      </c>
      <c r="AR10" s="9">
        <v>0</v>
      </c>
      <c r="AS10" s="9">
        <v>0</v>
      </c>
      <c r="AT10" s="41">
        <f t="shared" si="13"/>
        <v>0</v>
      </c>
      <c r="AU10" s="9">
        <v>0</v>
      </c>
      <c r="AV10" s="9">
        <v>3</v>
      </c>
      <c r="AW10" s="41">
        <f t="shared" si="14"/>
        <v>3.488372093023256</v>
      </c>
      <c r="AX10" s="9">
        <v>4</v>
      </c>
      <c r="AY10" s="9">
        <v>0</v>
      </c>
      <c r="AZ10" s="41">
        <f t="shared" si="15"/>
        <v>0</v>
      </c>
      <c r="BA10" s="9">
        <v>0</v>
      </c>
    </row>
    <row r="11" spans="1:53" s="2" customFormat="1" ht="12" customHeight="1">
      <c r="A11" s="52" t="s">
        <v>67</v>
      </c>
      <c r="B11" s="9">
        <v>841</v>
      </c>
      <c r="C11" s="9">
        <f t="shared" si="16"/>
        <v>33</v>
      </c>
      <c r="D11" s="9">
        <v>0</v>
      </c>
      <c r="E11" s="41">
        <f t="shared" si="0"/>
        <v>0</v>
      </c>
      <c r="F11" s="9">
        <v>0</v>
      </c>
      <c r="G11" s="9">
        <v>0</v>
      </c>
      <c r="H11" s="41">
        <f t="shared" si="1"/>
        <v>0</v>
      </c>
      <c r="I11" s="9">
        <v>0</v>
      </c>
      <c r="J11" s="52" t="s">
        <v>67</v>
      </c>
      <c r="K11" s="9">
        <v>0</v>
      </c>
      <c r="L11" s="41">
        <f t="shared" si="2"/>
        <v>0</v>
      </c>
      <c r="M11" s="9">
        <v>0</v>
      </c>
      <c r="N11" s="9">
        <v>1</v>
      </c>
      <c r="O11" s="41">
        <f t="shared" si="3"/>
        <v>0.11890606420927466</v>
      </c>
      <c r="P11" s="9">
        <v>1</v>
      </c>
      <c r="Q11" s="9">
        <v>1</v>
      </c>
      <c r="R11" s="41">
        <f t="shared" si="4"/>
        <v>0.11890606420927466</v>
      </c>
      <c r="S11" s="9">
        <v>1</v>
      </c>
      <c r="T11" s="9">
        <v>0</v>
      </c>
      <c r="U11" s="41">
        <f t="shared" si="5"/>
        <v>0</v>
      </c>
      <c r="V11" s="9">
        <v>0</v>
      </c>
      <c r="W11" s="9">
        <v>0</v>
      </c>
      <c r="X11" s="41">
        <f t="shared" si="6"/>
        <v>0</v>
      </c>
      <c r="Y11" s="9">
        <v>0</v>
      </c>
      <c r="Z11" s="9">
        <v>0</v>
      </c>
      <c r="AA11" s="41">
        <f t="shared" si="7"/>
        <v>0</v>
      </c>
      <c r="AB11" s="9">
        <v>0</v>
      </c>
      <c r="AC11" s="9">
        <v>3</v>
      </c>
      <c r="AD11" s="41">
        <f t="shared" si="8"/>
        <v>0.356718192627824</v>
      </c>
      <c r="AE11" s="9">
        <v>3</v>
      </c>
      <c r="AF11" s="69" t="s">
        <v>67</v>
      </c>
      <c r="AG11" s="70">
        <v>0</v>
      </c>
      <c r="AH11" s="41">
        <f t="shared" si="9"/>
        <v>0</v>
      </c>
      <c r="AI11" s="9">
        <v>0</v>
      </c>
      <c r="AJ11" s="9">
        <v>0</v>
      </c>
      <c r="AK11" s="41">
        <f t="shared" si="10"/>
        <v>0</v>
      </c>
      <c r="AL11" s="9">
        <v>0</v>
      </c>
      <c r="AM11" s="9">
        <v>0</v>
      </c>
      <c r="AN11" s="41">
        <f t="shared" si="11"/>
        <v>0</v>
      </c>
      <c r="AO11" s="9">
        <v>0</v>
      </c>
      <c r="AP11" s="9">
        <v>0</v>
      </c>
      <c r="AQ11" s="41">
        <f t="shared" si="12"/>
        <v>0</v>
      </c>
      <c r="AR11" s="9">
        <v>0</v>
      </c>
      <c r="AS11" s="9">
        <v>0</v>
      </c>
      <c r="AT11" s="41">
        <f t="shared" si="13"/>
        <v>0</v>
      </c>
      <c r="AU11" s="9">
        <v>0</v>
      </c>
      <c r="AV11" s="9">
        <v>20</v>
      </c>
      <c r="AW11" s="41">
        <f t="shared" si="14"/>
        <v>2.3781212841854935</v>
      </c>
      <c r="AX11" s="9">
        <v>28</v>
      </c>
      <c r="AY11" s="9">
        <v>0</v>
      </c>
      <c r="AZ11" s="41">
        <f t="shared" si="15"/>
        <v>0</v>
      </c>
      <c r="BA11" s="9">
        <v>0</v>
      </c>
    </row>
    <row r="12" spans="1:53" s="2" customFormat="1" ht="12" customHeight="1">
      <c r="A12" s="52" t="s">
        <v>68</v>
      </c>
      <c r="B12" s="9">
        <v>96</v>
      </c>
      <c r="C12" s="9">
        <f t="shared" si="16"/>
        <v>2</v>
      </c>
      <c r="D12" s="9">
        <v>0</v>
      </c>
      <c r="E12" s="41">
        <f t="shared" si="0"/>
        <v>0</v>
      </c>
      <c r="F12" s="9">
        <v>0</v>
      </c>
      <c r="G12" s="9">
        <v>0</v>
      </c>
      <c r="H12" s="41">
        <f t="shared" si="1"/>
        <v>0</v>
      </c>
      <c r="I12" s="9">
        <v>0</v>
      </c>
      <c r="J12" s="52" t="s">
        <v>68</v>
      </c>
      <c r="K12" s="9">
        <v>0</v>
      </c>
      <c r="L12" s="41">
        <f t="shared" si="2"/>
        <v>0</v>
      </c>
      <c r="M12" s="9">
        <v>0</v>
      </c>
      <c r="N12" s="9">
        <v>0</v>
      </c>
      <c r="O12" s="41">
        <f t="shared" si="3"/>
        <v>0</v>
      </c>
      <c r="P12" s="9">
        <v>0</v>
      </c>
      <c r="Q12" s="9">
        <v>0</v>
      </c>
      <c r="R12" s="41">
        <f t="shared" si="4"/>
        <v>0</v>
      </c>
      <c r="S12" s="9">
        <v>0</v>
      </c>
      <c r="T12" s="9">
        <v>0</v>
      </c>
      <c r="U12" s="41">
        <f t="shared" si="5"/>
        <v>0</v>
      </c>
      <c r="V12" s="9">
        <v>0</v>
      </c>
      <c r="W12" s="9">
        <v>0</v>
      </c>
      <c r="X12" s="41">
        <f t="shared" si="6"/>
        <v>0</v>
      </c>
      <c r="Y12" s="9">
        <v>0</v>
      </c>
      <c r="Z12" s="9">
        <v>0</v>
      </c>
      <c r="AA12" s="41">
        <f t="shared" si="7"/>
        <v>0</v>
      </c>
      <c r="AB12" s="9">
        <v>0</v>
      </c>
      <c r="AC12" s="9">
        <v>0</v>
      </c>
      <c r="AD12" s="41">
        <f t="shared" si="8"/>
        <v>0</v>
      </c>
      <c r="AE12" s="9">
        <v>0</v>
      </c>
      <c r="AF12" s="69" t="s">
        <v>68</v>
      </c>
      <c r="AG12" s="70">
        <v>0</v>
      </c>
      <c r="AH12" s="41">
        <f t="shared" si="9"/>
        <v>0</v>
      </c>
      <c r="AI12" s="9">
        <v>0</v>
      </c>
      <c r="AJ12" s="9">
        <v>0</v>
      </c>
      <c r="AK12" s="41">
        <f t="shared" si="10"/>
        <v>0</v>
      </c>
      <c r="AL12" s="9">
        <v>0</v>
      </c>
      <c r="AM12" s="9">
        <v>0</v>
      </c>
      <c r="AN12" s="41">
        <f t="shared" si="11"/>
        <v>0</v>
      </c>
      <c r="AO12" s="9">
        <v>0</v>
      </c>
      <c r="AP12" s="9">
        <v>0</v>
      </c>
      <c r="AQ12" s="41">
        <f t="shared" si="12"/>
        <v>0</v>
      </c>
      <c r="AR12" s="9">
        <v>0</v>
      </c>
      <c r="AS12" s="9">
        <v>0</v>
      </c>
      <c r="AT12" s="41">
        <f t="shared" si="13"/>
        <v>0</v>
      </c>
      <c r="AU12" s="9">
        <v>0</v>
      </c>
      <c r="AV12" s="9">
        <v>1</v>
      </c>
      <c r="AW12" s="41">
        <f t="shared" si="14"/>
        <v>1.0416666666666665</v>
      </c>
      <c r="AX12" s="9">
        <v>2</v>
      </c>
      <c r="AY12" s="9">
        <v>0</v>
      </c>
      <c r="AZ12" s="41">
        <f t="shared" si="15"/>
        <v>0</v>
      </c>
      <c r="BA12" s="9">
        <v>0</v>
      </c>
    </row>
    <row r="13" spans="1:53" s="2" customFormat="1" ht="12" customHeight="1">
      <c r="A13" s="52" t="s">
        <v>69</v>
      </c>
      <c r="B13" s="9">
        <v>153</v>
      </c>
      <c r="C13" s="9">
        <f t="shared" si="16"/>
        <v>3</v>
      </c>
      <c r="D13" s="9">
        <v>0</v>
      </c>
      <c r="E13" s="41">
        <f t="shared" si="0"/>
        <v>0</v>
      </c>
      <c r="F13" s="9">
        <v>0</v>
      </c>
      <c r="G13" s="9">
        <v>0</v>
      </c>
      <c r="H13" s="41">
        <f t="shared" si="1"/>
        <v>0</v>
      </c>
      <c r="I13" s="9">
        <v>0</v>
      </c>
      <c r="J13" s="52" t="s">
        <v>69</v>
      </c>
      <c r="K13" s="9">
        <v>0</v>
      </c>
      <c r="L13" s="41">
        <f t="shared" si="2"/>
        <v>0</v>
      </c>
      <c r="M13" s="9">
        <v>0</v>
      </c>
      <c r="N13" s="9">
        <v>0</v>
      </c>
      <c r="O13" s="41">
        <f t="shared" si="3"/>
        <v>0</v>
      </c>
      <c r="P13" s="9">
        <v>0</v>
      </c>
      <c r="Q13" s="9">
        <v>0</v>
      </c>
      <c r="R13" s="41">
        <f t="shared" si="4"/>
        <v>0</v>
      </c>
      <c r="S13" s="9">
        <v>0</v>
      </c>
      <c r="T13" s="9">
        <v>0</v>
      </c>
      <c r="U13" s="41">
        <f t="shared" si="5"/>
        <v>0</v>
      </c>
      <c r="V13" s="9">
        <v>0</v>
      </c>
      <c r="W13" s="9">
        <v>0</v>
      </c>
      <c r="X13" s="41">
        <f t="shared" si="6"/>
        <v>0</v>
      </c>
      <c r="Y13" s="9">
        <v>0</v>
      </c>
      <c r="Z13" s="9">
        <v>0</v>
      </c>
      <c r="AA13" s="41">
        <f t="shared" si="7"/>
        <v>0</v>
      </c>
      <c r="AB13" s="9">
        <v>0</v>
      </c>
      <c r="AC13" s="9">
        <v>0</v>
      </c>
      <c r="AD13" s="41">
        <f t="shared" si="8"/>
        <v>0</v>
      </c>
      <c r="AE13" s="9">
        <v>0</v>
      </c>
      <c r="AF13" s="69" t="s">
        <v>69</v>
      </c>
      <c r="AG13" s="70">
        <v>0</v>
      </c>
      <c r="AH13" s="41">
        <f t="shared" si="9"/>
        <v>0</v>
      </c>
      <c r="AI13" s="9">
        <v>0</v>
      </c>
      <c r="AJ13" s="9">
        <v>0</v>
      </c>
      <c r="AK13" s="41">
        <f t="shared" si="10"/>
        <v>0</v>
      </c>
      <c r="AL13" s="9">
        <v>0</v>
      </c>
      <c r="AM13" s="9">
        <v>0</v>
      </c>
      <c r="AN13" s="41">
        <f t="shared" si="11"/>
        <v>0</v>
      </c>
      <c r="AO13" s="9">
        <v>0</v>
      </c>
      <c r="AP13" s="9">
        <v>0</v>
      </c>
      <c r="AQ13" s="41">
        <f t="shared" si="12"/>
        <v>0</v>
      </c>
      <c r="AR13" s="9">
        <v>0</v>
      </c>
      <c r="AS13" s="9">
        <v>0</v>
      </c>
      <c r="AT13" s="41">
        <f t="shared" si="13"/>
        <v>0</v>
      </c>
      <c r="AU13" s="9">
        <v>0</v>
      </c>
      <c r="AV13" s="9">
        <v>3</v>
      </c>
      <c r="AW13" s="41">
        <f t="shared" si="14"/>
        <v>1.9607843137254901</v>
      </c>
      <c r="AX13" s="9">
        <v>3</v>
      </c>
      <c r="AY13" s="9">
        <v>0</v>
      </c>
      <c r="AZ13" s="41">
        <f t="shared" si="15"/>
        <v>0</v>
      </c>
      <c r="BA13" s="9">
        <v>0</v>
      </c>
    </row>
    <row r="14" spans="1:53" s="2" customFormat="1" ht="12" customHeight="1">
      <c r="A14" s="52" t="s">
        <v>70</v>
      </c>
      <c r="B14" s="9">
        <v>106</v>
      </c>
      <c r="C14" s="9">
        <f t="shared" si="16"/>
        <v>7</v>
      </c>
      <c r="D14" s="9">
        <v>0</v>
      </c>
      <c r="E14" s="41">
        <f t="shared" si="0"/>
        <v>0</v>
      </c>
      <c r="F14" s="9">
        <v>0</v>
      </c>
      <c r="G14" s="9">
        <v>0</v>
      </c>
      <c r="H14" s="41">
        <f t="shared" si="1"/>
        <v>0</v>
      </c>
      <c r="I14" s="9">
        <v>0</v>
      </c>
      <c r="J14" s="52" t="s">
        <v>70</v>
      </c>
      <c r="K14" s="9">
        <v>0</v>
      </c>
      <c r="L14" s="41">
        <f t="shared" si="2"/>
        <v>0</v>
      </c>
      <c r="M14" s="9">
        <v>0</v>
      </c>
      <c r="N14" s="9">
        <v>0</v>
      </c>
      <c r="O14" s="41">
        <f t="shared" si="3"/>
        <v>0</v>
      </c>
      <c r="P14" s="9">
        <v>0</v>
      </c>
      <c r="Q14" s="9">
        <v>0</v>
      </c>
      <c r="R14" s="41">
        <f t="shared" si="4"/>
        <v>0</v>
      </c>
      <c r="S14" s="9">
        <v>0</v>
      </c>
      <c r="T14" s="9">
        <v>0</v>
      </c>
      <c r="U14" s="41">
        <f t="shared" si="5"/>
        <v>0</v>
      </c>
      <c r="V14" s="9">
        <v>0</v>
      </c>
      <c r="W14" s="9">
        <v>0</v>
      </c>
      <c r="X14" s="41">
        <f t="shared" si="6"/>
        <v>0</v>
      </c>
      <c r="Y14" s="9">
        <v>0</v>
      </c>
      <c r="Z14" s="9">
        <v>0</v>
      </c>
      <c r="AA14" s="41">
        <f t="shared" si="7"/>
        <v>0</v>
      </c>
      <c r="AB14" s="9">
        <v>0</v>
      </c>
      <c r="AC14" s="9">
        <v>0</v>
      </c>
      <c r="AD14" s="41">
        <f t="shared" si="8"/>
        <v>0</v>
      </c>
      <c r="AE14" s="9">
        <v>0</v>
      </c>
      <c r="AF14" s="69" t="s">
        <v>70</v>
      </c>
      <c r="AG14" s="70">
        <v>0</v>
      </c>
      <c r="AH14" s="41">
        <f t="shared" si="9"/>
        <v>0</v>
      </c>
      <c r="AI14" s="9">
        <v>0</v>
      </c>
      <c r="AJ14" s="9">
        <v>0</v>
      </c>
      <c r="AK14" s="41">
        <f t="shared" si="10"/>
        <v>0</v>
      </c>
      <c r="AL14" s="9">
        <v>0</v>
      </c>
      <c r="AM14" s="9">
        <v>0</v>
      </c>
      <c r="AN14" s="41">
        <f t="shared" si="11"/>
        <v>0</v>
      </c>
      <c r="AO14" s="9">
        <v>0</v>
      </c>
      <c r="AP14" s="9">
        <v>0</v>
      </c>
      <c r="AQ14" s="41">
        <f t="shared" si="12"/>
        <v>0</v>
      </c>
      <c r="AR14" s="9">
        <v>0</v>
      </c>
      <c r="AS14" s="9">
        <v>0</v>
      </c>
      <c r="AT14" s="41">
        <f t="shared" si="13"/>
        <v>0</v>
      </c>
      <c r="AU14" s="9">
        <v>0</v>
      </c>
      <c r="AV14" s="9">
        <v>4</v>
      </c>
      <c r="AW14" s="41">
        <f t="shared" si="14"/>
        <v>3.7735849056603774</v>
      </c>
      <c r="AX14" s="9">
        <v>7</v>
      </c>
      <c r="AY14" s="9">
        <v>0</v>
      </c>
      <c r="AZ14" s="41">
        <f t="shared" si="15"/>
        <v>0</v>
      </c>
      <c r="BA14" s="9">
        <v>0</v>
      </c>
    </row>
    <row r="15" spans="1:53" s="2" customFormat="1" ht="12" customHeight="1">
      <c r="A15" s="52" t="s">
        <v>71</v>
      </c>
      <c r="B15" s="9">
        <v>97</v>
      </c>
      <c r="C15" s="9">
        <f t="shared" si="16"/>
        <v>2</v>
      </c>
      <c r="D15" s="9">
        <v>0</v>
      </c>
      <c r="E15" s="41">
        <f t="shared" si="0"/>
        <v>0</v>
      </c>
      <c r="F15" s="9">
        <v>0</v>
      </c>
      <c r="G15" s="9">
        <v>0</v>
      </c>
      <c r="H15" s="41">
        <f t="shared" si="1"/>
        <v>0</v>
      </c>
      <c r="I15" s="9">
        <v>0</v>
      </c>
      <c r="J15" s="52" t="s">
        <v>71</v>
      </c>
      <c r="K15" s="9">
        <v>0</v>
      </c>
      <c r="L15" s="41">
        <f t="shared" si="2"/>
        <v>0</v>
      </c>
      <c r="M15" s="9">
        <v>0</v>
      </c>
      <c r="N15" s="9">
        <v>0</v>
      </c>
      <c r="O15" s="41">
        <f t="shared" si="3"/>
        <v>0</v>
      </c>
      <c r="P15" s="9">
        <v>0</v>
      </c>
      <c r="Q15" s="9">
        <v>0</v>
      </c>
      <c r="R15" s="41">
        <f t="shared" si="4"/>
        <v>0</v>
      </c>
      <c r="S15" s="9">
        <v>0</v>
      </c>
      <c r="T15" s="9">
        <v>0</v>
      </c>
      <c r="U15" s="41">
        <f t="shared" si="5"/>
        <v>0</v>
      </c>
      <c r="V15" s="9">
        <v>0</v>
      </c>
      <c r="W15" s="9">
        <v>0</v>
      </c>
      <c r="X15" s="41">
        <f t="shared" si="6"/>
        <v>0</v>
      </c>
      <c r="Y15" s="9">
        <v>0</v>
      </c>
      <c r="Z15" s="9">
        <v>0</v>
      </c>
      <c r="AA15" s="41">
        <f t="shared" si="7"/>
        <v>0</v>
      </c>
      <c r="AB15" s="9">
        <v>0</v>
      </c>
      <c r="AC15" s="9">
        <v>0</v>
      </c>
      <c r="AD15" s="41">
        <f t="shared" si="8"/>
        <v>0</v>
      </c>
      <c r="AE15" s="9">
        <v>0</v>
      </c>
      <c r="AF15" s="69" t="s">
        <v>71</v>
      </c>
      <c r="AG15" s="70">
        <v>0</v>
      </c>
      <c r="AH15" s="41">
        <f t="shared" si="9"/>
        <v>0</v>
      </c>
      <c r="AI15" s="9">
        <v>0</v>
      </c>
      <c r="AJ15" s="9">
        <v>0</v>
      </c>
      <c r="AK15" s="41">
        <f t="shared" si="10"/>
        <v>0</v>
      </c>
      <c r="AL15" s="9">
        <v>0</v>
      </c>
      <c r="AM15" s="9">
        <v>0</v>
      </c>
      <c r="AN15" s="41">
        <f t="shared" si="11"/>
        <v>0</v>
      </c>
      <c r="AO15" s="9">
        <v>0</v>
      </c>
      <c r="AP15" s="9">
        <v>0</v>
      </c>
      <c r="AQ15" s="41">
        <f t="shared" si="12"/>
        <v>0</v>
      </c>
      <c r="AR15" s="9">
        <v>0</v>
      </c>
      <c r="AS15" s="9">
        <v>0</v>
      </c>
      <c r="AT15" s="41">
        <f t="shared" si="13"/>
        <v>0</v>
      </c>
      <c r="AU15" s="9">
        <v>0</v>
      </c>
      <c r="AV15" s="9">
        <v>2</v>
      </c>
      <c r="AW15" s="41">
        <f t="shared" si="14"/>
        <v>2.0618556701030926</v>
      </c>
      <c r="AX15" s="9">
        <v>2</v>
      </c>
      <c r="AY15" s="9">
        <v>0</v>
      </c>
      <c r="AZ15" s="41">
        <f t="shared" si="15"/>
        <v>0</v>
      </c>
      <c r="BA15" s="9">
        <v>0</v>
      </c>
    </row>
    <row r="16" spans="1:53" s="2" customFormat="1" ht="12" customHeight="1">
      <c r="A16" s="52" t="s">
        <v>72</v>
      </c>
      <c r="B16" s="9">
        <v>0</v>
      </c>
      <c r="C16" s="9">
        <f t="shared" si="16"/>
        <v>0</v>
      </c>
      <c r="D16" s="9">
        <v>0</v>
      </c>
      <c r="E16" s="41">
        <f t="shared" si="0"/>
        <v>0</v>
      </c>
      <c r="F16" s="9">
        <v>0</v>
      </c>
      <c r="G16" s="9">
        <v>0</v>
      </c>
      <c r="H16" s="41">
        <f t="shared" si="1"/>
        <v>0</v>
      </c>
      <c r="I16" s="9">
        <v>0</v>
      </c>
      <c r="J16" s="52" t="s">
        <v>72</v>
      </c>
      <c r="K16" s="9">
        <v>0</v>
      </c>
      <c r="L16" s="41">
        <f t="shared" si="2"/>
        <v>0</v>
      </c>
      <c r="M16" s="9">
        <v>0</v>
      </c>
      <c r="N16" s="9">
        <v>0</v>
      </c>
      <c r="O16" s="41">
        <f t="shared" si="3"/>
        <v>0</v>
      </c>
      <c r="P16" s="9">
        <v>0</v>
      </c>
      <c r="Q16" s="9">
        <v>0</v>
      </c>
      <c r="R16" s="41">
        <f t="shared" si="4"/>
        <v>0</v>
      </c>
      <c r="S16" s="9">
        <v>0</v>
      </c>
      <c r="T16" s="9">
        <v>0</v>
      </c>
      <c r="U16" s="41">
        <f t="shared" si="5"/>
        <v>0</v>
      </c>
      <c r="V16" s="9">
        <v>0</v>
      </c>
      <c r="W16" s="9">
        <v>0</v>
      </c>
      <c r="X16" s="41">
        <f t="shared" si="6"/>
        <v>0</v>
      </c>
      <c r="Y16" s="9">
        <v>0</v>
      </c>
      <c r="Z16" s="9">
        <v>0</v>
      </c>
      <c r="AA16" s="41">
        <f t="shared" si="7"/>
        <v>0</v>
      </c>
      <c r="AB16" s="9">
        <v>0</v>
      </c>
      <c r="AC16" s="9">
        <v>0</v>
      </c>
      <c r="AD16" s="41">
        <f t="shared" si="8"/>
        <v>0</v>
      </c>
      <c r="AE16" s="9">
        <v>0</v>
      </c>
      <c r="AF16" s="69" t="s">
        <v>72</v>
      </c>
      <c r="AG16" s="70">
        <v>0</v>
      </c>
      <c r="AH16" s="41">
        <f t="shared" si="9"/>
        <v>0</v>
      </c>
      <c r="AI16" s="9">
        <v>0</v>
      </c>
      <c r="AJ16" s="9">
        <v>0</v>
      </c>
      <c r="AK16" s="41">
        <f t="shared" si="10"/>
        <v>0</v>
      </c>
      <c r="AL16" s="9">
        <v>0</v>
      </c>
      <c r="AM16" s="9">
        <v>0</v>
      </c>
      <c r="AN16" s="41">
        <f t="shared" si="11"/>
        <v>0</v>
      </c>
      <c r="AO16" s="9">
        <v>0</v>
      </c>
      <c r="AP16" s="9">
        <v>0</v>
      </c>
      <c r="AQ16" s="41">
        <f t="shared" si="12"/>
        <v>0</v>
      </c>
      <c r="AR16" s="9">
        <v>0</v>
      </c>
      <c r="AS16" s="9">
        <v>0</v>
      </c>
      <c r="AT16" s="41">
        <f t="shared" si="13"/>
        <v>0</v>
      </c>
      <c r="AU16" s="9">
        <v>0</v>
      </c>
      <c r="AV16" s="9">
        <v>0</v>
      </c>
      <c r="AW16" s="41">
        <f t="shared" si="14"/>
        <v>0</v>
      </c>
      <c r="AX16" s="9">
        <v>0</v>
      </c>
      <c r="AY16" s="9">
        <v>0</v>
      </c>
      <c r="AZ16" s="41">
        <f t="shared" si="15"/>
        <v>0</v>
      </c>
      <c r="BA16" s="9">
        <v>0</v>
      </c>
    </row>
    <row r="17" spans="1:53" s="2" customFormat="1" ht="21" customHeight="1">
      <c r="A17" s="52" t="s">
        <v>73</v>
      </c>
      <c r="B17" s="9">
        <f>SUM(B18:B23)</f>
        <v>3738</v>
      </c>
      <c r="C17" s="9">
        <f>SUM(C18:C23)</f>
        <v>382</v>
      </c>
      <c r="D17" s="9">
        <f>SUM(D18:D23)</f>
        <v>2</v>
      </c>
      <c r="E17" s="41">
        <f t="shared" si="0"/>
        <v>0.05350454788657035</v>
      </c>
      <c r="F17" s="9">
        <f>SUM(F18:F23)</f>
        <v>2</v>
      </c>
      <c r="G17" s="9">
        <f>SUM(G18:G23)</f>
        <v>1</v>
      </c>
      <c r="H17" s="41">
        <f t="shared" si="1"/>
        <v>0.026752273943285176</v>
      </c>
      <c r="I17" s="9">
        <f>SUM(I18:I23)</f>
        <v>1</v>
      </c>
      <c r="J17" s="52" t="s">
        <v>73</v>
      </c>
      <c r="K17" s="9">
        <f>SUM(K18:K23)</f>
        <v>32</v>
      </c>
      <c r="L17" s="41">
        <f t="shared" si="2"/>
        <v>0.8560727661851256</v>
      </c>
      <c r="M17" s="9">
        <f>SUM(M18:M23)</f>
        <v>35</v>
      </c>
      <c r="N17" s="9">
        <f>SUM(N18:N23)</f>
        <v>32</v>
      </c>
      <c r="O17" s="41">
        <f t="shared" si="3"/>
        <v>0.8560727661851256</v>
      </c>
      <c r="P17" s="9">
        <f>SUM(P18:P23)</f>
        <v>41</v>
      </c>
      <c r="Q17" s="9">
        <f>SUM(Q18:Q23)</f>
        <v>26</v>
      </c>
      <c r="R17" s="41">
        <f t="shared" si="4"/>
        <v>0.6955591225254146</v>
      </c>
      <c r="S17" s="9">
        <f>SUM(S18:S23)</f>
        <v>34</v>
      </c>
      <c r="T17" s="9">
        <f>SUM(T18:T23)</f>
        <v>0</v>
      </c>
      <c r="U17" s="41">
        <f t="shared" si="5"/>
        <v>0</v>
      </c>
      <c r="V17" s="9">
        <f>SUM(V18:V23)</f>
        <v>0</v>
      </c>
      <c r="W17" s="9">
        <f>SUM(W18:W23)</f>
        <v>3</v>
      </c>
      <c r="X17" s="41">
        <f t="shared" si="6"/>
        <v>0.08025682182985554</v>
      </c>
      <c r="Y17" s="9">
        <f>SUM(Y18:Y23)</f>
        <v>3</v>
      </c>
      <c r="Z17" s="9">
        <f>SUM(Z18:Z23)</f>
        <v>4</v>
      </c>
      <c r="AA17" s="41">
        <f t="shared" si="7"/>
        <v>0.1070090957731407</v>
      </c>
      <c r="AB17" s="9">
        <f>SUM(AB18:AB23)</f>
        <v>4</v>
      </c>
      <c r="AC17" s="9">
        <f>SUM(AC18:AC23)</f>
        <v>23</v>
      </c>
      <c r="AD17" s="41">
        <f t="shared" si="8"/>
        <v>0.6153023006955591</v>
      </c>
      <c r="AE17" s="9">
        <f>SUM(AE18:AE23)</f>
        <v>28</v>
      </c>
      <c r="AF17" s="69" t="s">
        <v>73</v>
      </c>
      <c r="AG17" s="70">
        <f>SUM(AG18:AG23)</f>
        <v>0</v>
      </c>
      <c r="AH17" s="41">
        <f t="shared" si="9"/>
        <v>0</v>
      </c>
      <c r="AI17" s="9">
        <f>SUM(AI18:AI23)</f>
        <v>0</v>
      </c>
      <c r="AJ17" s="9">
        <f>SUM(AJ18:AJ23)</f>
        <v>3</v>
      </c>
      <c r="AK17" s="41">
        <f t="shared" si="10"/>
        <v>0.08025682182985554</v>
      </c>
      <c r="AL17" s="9">
        <f>SUM(AL18:AL23)</f>
        <v>3</v>
      </c>
      <c r="AM17" s="9">
        <f>SUM(AM18:AM23)</f>
        <v>3</v>
      </c>
      <c r="AN17" s="41">
        <f t="shared" si="11"/>
        <v>0.08025682182985554</v>
      </c>
      <c r="AO17" s="9">
        <f>SUM(AO18:AO23)</f>
        <v>3</v>
      </c>
      <c r="AP17" s="9">
        <f>SUM(AP18:AP23)</f>
        <v>0</v>
      </c>
      <c r="AQ17" s="41">
        <f t="shared" si="12"/>
        <v>0</v>
      </c>
      <c r="AR17" s="9">
        <f>SUM(AR18:AR23)</f>
        <v>0</v>
      </c>
      <c r="AS17" s="9">
        <f>SUM(AS18:AS23)</f>
        <v>0</v>
      </c>
      <c r="AT17" s="41">
        <f t="shared" si="13"/>
        <v>0</v>
      </c>
      <c r="AU17" s="9">
        <f>SUM(AU18:AU23)</f>
        <v>0</v>
      </c>
      <c r="AV17" s="9">
        <f>SUM(AV18:AV23)</f>
        <v>224</v>
      </c>
      <c r="AW17" s="41">
        <f t="shared" si="14"/>
        <v>5.992509363295881</v>
      </c>
      <c r="AX17" s="9">
        <f>SUM(AX18:AX23)</f>
        <v>224</v>
      </c>
      <c r="AY17" s="9">
        <f>SUM(AY18:AY23)</f>
        <v>4</v>
      </c>
      <c r="AZ17" s="41">
        <f t="shared" si="15"/>
        <v>0.1070090957731407</v>
      </c>
      <c r="BA17" s="9">
        <f>SUM(BA18:BA23)</f>
        <v>4</v>
      </c>
    </row>
    <row r="18" spans="1:53" s="2" customFormat="1" ht="21" customHeight="1">
      <c r="A18" s="52" t="s">
        <v>74</v>
      </c>
      <c r="B18" s="9">
        <v>282</v>
      </c>
      <c r="C18" s="9">
        <f aca="true" t="shared" si="17" ref="C18:C23">SUM(F18+I18+M18+P18+S18+V18+Y18+AB18+AE18+AI18+AL18+AO18+AR18+AU18+AX18+BA18)</f>
        <v>23</v>
      </c>
      <c r="D18" s="9">
        <v>0</v>
      </c>
      <c r="E18" s="41">
        <f t="shared" si="0"/>
        <v>0</v>
      </c>
      <c r="F18" s="9">
        <v>0</v>
      </c>
      <c r="G18" s="9">
        <v>0</v>
      </c>
      <c r="H18" s="41">
        <f t="shared" si="1"/>
        <v>0</v>
      </c>
      <c r="I18" s="9">
        <v>0</v>
      </c>
      <c r="J18" s="52" t="s">
        <v>74</v>
      </c>
      <c r="K18" s="9">
        <v>2</v>
      </c>
      <c r="L18" s="41">
        <f t="shared" si="2"/>
        <v>0.7092198581560284</v>
      </c>
      <c r="M18" s="9">
        <v>2</v>
      </c>
      <c r="N18" s="9">
        <v>3</v>
      </c>
      <c r="O18" s="41">
        <f t="shared" si="3"/>
        <v>1.0638297872340425</v>
      </c>
      <c r="P18" s="9">
        <v>4</v>
      </c>
      <c r="Q18" s="9">
        <v>1</v>
      </c>
      <c r="R18" s="41">
        <f t="shared" si="4"/>
        <v>0.3546099290780142</v>
      </c>
      <c r="S18" s="9">
        <v>1</v>
      </c>
      <c r="T18" s="9">
        <v>0</v>
      </c>
      <c r="U18" s="41">
        <f t="shared" si="5"/>
        <v>0</v>
      </c>
      <c r="V18" s="9">
        <v>0</v>
      </c>
      <c r="W18" s="9">
        <v>0</v>
      </c>
      <c r="X18" s="41">
        <f t="shared" si="6"/>
        <v>0</v>
      </c>
      <c r="Y18" s="9">
        <v>0</v>
      </c>
      <c r="Z18" s="9">
        <v>0</v>
      </c>
      <c r="AA18" s="41">
        <f t="shared" si="7"/>
        <v>0</v>
      </c>
      <c r="AB18" s="9">
        <v>0</v>
      </c>
      <c r="AC18" s="9">
        <v>2</v>
      </c>
      <c r="AD18" s="41">
        <f t="shared" si="8"/>
        <v>0.7092198581560284</v>
      </c>
      <c r="AE18" s="9">
        <v>2</v>
      </c>
      <c r="AF18" s="69" t="s">
        <v>74</v>
      </c>
      <c r="AG18" s="70">
        <v>0</v>
      </c>
      <c r="AH18" s="41">
        <f t="shared" si="9"/>
        <v>0</v>
      </c>
      <c r="AI18" s="9">
        <v>0</v>
      </c>
      <c r="AJ18" s="9">
        <v>0</v>
      </c>
      <c r="AK18" s="41">
        <f t="shared" si="10"/>
        <v>0</v>
      </c>
      <c r="AL18" s="9">
        <v>0</v>
      </c>
      <c r="AM18" s="9">
        <v>1</v>
      </c>
      <c r="AN18" s="41">
        <f t="shared" si="11"/>
        <v>0.3546099290780142</v>
      </c>
      <c r="AO18" s="9">
        <v>1</v>
      </c>
      <c r="AP18" s="9">
        <v>0</v>
      </c>
      <c r="AQ18" s="41">
        <f t="shared" si="12"/>
        <v>0</v>
      </c>
      <c r="AR18" s="9">
        <v>0</v>
      </c>
      <c r="AS18" s="9">
        <v>0</v>
      </c>
      <c r="AT18" s="41">
        <f t="shared" si="13"/>
        <v>0</v>
      </c>
      <c r="AU18" s="9">
        <v>0</v>
      </c>
      <c r="AV18" s="9">
        <v>13</v>
      </c>
      <c r="AW18" s="41">
        <f t="shared" si="14"/>
        <v>4.609929078014184</v>
      </c>
      <c r="AX18" s="9">
        <v>13</v>
      </c>
      <c r="AY18" s="9">
        <v>0</v>
      </c>
      <c r="AZ18" s="41">
        <f t="shared" si="15"/>
        <v>0</v>
      </c>
      <c r="BA18" s="9">
        <v>0</v>
      </c>
    </row>
    <row r="19" spans="1:53" s="2" customFormat="1" ht="12" customHeight="1">
      <c r="A19" s="52" t="s">
        <v>75</v>
      </c>
      <c r="B19" s="9">
        <v>973</v>
      </c>
      <c r="C19" s="9">
        <f t="shared" si="17"/>
        <v>134</v>
      </c>
      <c r="D19" s="9">
        <v>0</v>
      </c>
      <c r="E19" s="41">
        <f t="shared" si="0"/>
        <v>0</v>
      </c>
      <c r="F19" s="9">
        <v>0</v>
      </c>
      <c r="G19" s="9">
        <v>1</v>
      </c>
      <c r="H19" s="41">
        <f t="shared" si="1"/>
        <v>0.10277492291880781</v>
      </c>
      <c r="I19" s="9">
        <v>1</v>
      </c>
      <c r="J19" s="52" t="s">
        <v>75</v>
      </c>
      <c r="K19" s="9">
        <v>16</v>
      </c>
      <c r="L19" s="41">
        <f t="shared" si="2"/>
        <v>1.644398766700925</v>
      </c>
      <c r="M19" s="9">
        <v>16</v>
      </c>
      <c r="N19" s="9">
        <v>19</v>
      </c>
      <c r="O19" s="41">
        <f t="shared" si="3"/>
        <v>1.9527235354573484</v>
      </c>
      <c r="P19" s="9">
        <v>24</v>
      </c>
      <c r="Q19" s="9">
        <v>15</v>
      </c>
      <c r="R19" s="41">
        <f t="shared" si="4"/>
        <v>1.5416238437821173</v>
      </c>
      <c r="S19" s="9">
        <v>19</v>
      </c>
      <c r="T19" s="9">
        <v>0</v>
      </c>
      <c r="U19" s="41">
        <f t="shared" si="5"/>
        <v>0</v>
      </c>
      <c r="V19" s="9">
        <v>0</v>
      </c>
      <c r="W19" s="9">
        <v>1</v>
      </c>
      <c r="X19" s="41">
        <f t="shared" si="6"/>
        <v>0.10277492291880781</v>
      </c>
      <c r="Y19" s="9">
        <v>1</v>
      </c>
      <c r="Z19" s="9">
        <v>2</v>
      </c>
      <c r="AA19" s="41">
        <f t="shared" si="7"/>
        <v>0.20554984583761562</v>
      </c>
      <c r="AB19" s="9">
        <v>2</v>
      </c>
      <c r="AC19" s="9">
        <v>9</v>
      </c>
      <c r="AD19" s="41">
        <f t="shared" si="8"/>
        <v>0.9249743062692704</v>
      </c>
      <c r="AE19" s="9">
        <v>13</v>
      </c>
      <c r="AF19" s="69" t="s">
        <v>75</v>
      </c>
      <c r="AG19" s="70">
        <v>0</v>
      </c>
      <c r="AH19" s="41">
        <f t="shared" si="9"/>
        <v>0</v>
      </c>
      <c r="AI19" s="9">
        <v>0</v>
      </c>
      <c r="AJ19" s="9">
        <v>2</v>
      </c>
      <c r="AK19" s="41">
        <f t="shared" si="10"/>
        <v>0.20554984583761562</v>
      </c>
      <c r="AL19" s="9">
        <v>2</v>
      </c>
      <c r="AM19" s="9">
        <v>2</v>
      </c>
      <c r="AN19" s="41">
        <f t="shared" si="11"/>
        <v>0.20554984583761562</v>
      </c>
      <c r="AO19" s="9">
        <v>2</v>
      </c>
      <c r="AP19" s="9">
        <v>0</v>
      </c>
      <c r="AQ19" s="41">
        <f t="shared" si="12"/>
        <v>0</v>
      </c>
      <c r="AR19" s="9">
        <v>0</v>
      </c>
      <c r="AS19" s="9">
        <v>0</v>
      </c>
      <c r="AT19" s="41">
        <f t="shared" si="13"/>
        <v>0</v>
      </c>
      <c r="AU19" s="9">
        <v>0</v>
      </c>
      <c r="AV19" s="9">
        <v>52</v>
      </c>
      <c r="AW19" s="41">
        <f t="shared" si="14"/>
        <v>5.344295991778006</v>
      </c>
      <c r="AX19" s="9">
        <v>52</v>
      </c>
      <c r="AY19" s="9">
        <v>2</v>
      </c>
      <c r="AZ19" s="41">
        <f t="shared" si="15"/>
        <v>0.20554984583761562</v>
      </c>
      <c r="BA19" s="9">
        <v>2</v>
      </c>
    </row>
    <row r="20" spans="1:53" s="2" customFormat="1" ht="12" customHeight="1">
      <c r="A20" s="52" t="s">
        <v>76</v>
      </c>
      <c r="B20" s="9">
        <v>292</v>
      </c>
      <c r="C20" s="9">
        <f t="shared" si="17"/>
        <v>24</v>
      </c>
      <c r="D20" s="9">
        <v>0</v>
      </c>
      <c r="E20" s="41">
        <f t="shared" si="0"/>
        <v>0</v>
      </c>
      <c r="F20" s="9">
        <v>0</v>
      </c>
      <c r="G20" s="9">
        <v>0</v>
      </c>
      <c r="H20" s="41">
        <f t="shared" si="1"/>
        <v>0</v>
      </c>
      <c r="I20" s="9">
        <v>0</v>
      </c>
      <c r="J20" s="52" t="s">
        <v>76</v>
      </c>
      <c r="K20" s="9">
        <v>1</v>
      </c>
      <c r="L20" s="41">
        <f t="shared" si="2"/>
        <v>0.3424657534246575</v>
      </c>
      <c r="M20" s="9">
        <v>1</v>
      </c>
      <c r="N20" s="9">
        <v>3</v>
      </c>
      <c r="O20" s="41">
        <f t="shared" si="3"/>
        <v>1.0273972602739725</v>
      </c>
      <c r="P20" s="9">
        <v>4</v>
      </c>
      <c r="Q20" s="9">
        <v>3</v>
      </c>
      <c r="R20" s="41">
        <f t="shared" si="4"/>
        <v>1.0273972602739725</v>
      </c>
      <c r="S20" s="9">
        <v>4</v>
      </c>
      <c r="T20" s="9">
        <v>0</v>
      </c>
      <c r="U20" s="41">
        <f t="shared" si="5"/>
        <v>0</v>
      </c>
      <c r="V20" s="9">
        <v>0</v>
      </c>
      <c r="W20" s="9">
        <v>0</v>
      </c>
      <c r="X20" s="41">
        <f t="shared" si="6"/>
        <v>0</v>
      </c>
      <c r="Y20" s="9">
        <v>0</v>
      </c>
      <c r="Z20" s="9">
        <v>0</v>
      </c>
      <c r="AA20" s="41">
        <f t="shared" si="7"/>
        <v>0</v>
      </c>
      <c r="AB20" s="9">
        <v>0</v>
      </c>
      <c r="AC20" s="9">
        <v>1</v>
      </c>
      <c r="AD20" s="41">
        <f t="shared" si="8"/>
        <v>0.3424657534246575</v>
      </c>
      <c r="AE20" s="9">
        <v>1</v>
      </c>
      <c r="AF20" s="69" t="s">
        <v>76</v>
      </c>
      <c r="AG20" s="70">
        <v>0</v>
      </c>
      <c r="AH20" s="41">
        <f t="shared" si="9"/>
        <v>0</v>
      </c>
      <c r="AI20" s="9">
        <v>0</v>
      </c>
      <c r="AJ20" s="9">
        <v>0</v>
      </c>
      <c r="AK20" s="41">
        <f t="shared" si="10"/>
        <v>0</v>
      </c>
      <c r="AL20" s="9">
        <v>0</v>
      </c>
      <c r="AM20" s="9">
        <v>0</v>
      </c>
      <c r="AN20" s="41">
        <f t="shared" si="11"/>
        <v>0</v>
      </c>
      <c r="AO20" s="9">
        <v>0</v>
      </c>
      <c r="AP20" s="9">
        <v>0</v>
      </c>
      <c r="AQ20" s="41">
        <f t="shared" si="12"/>
        <v>0</v>
      </c>
      <c r="AR20" s="9">
        <v>0</v>
      </c>
      <c r="AS20" s="9">
        <v>0</v>
      </c>
      <c r="AT20" s="41">
        <f t="shared" si="13"/>
        <v>0</v>
      </c>
      <c r="AU20" s="9">
        <v>0</v>
      </c>
      <c r="AV20" s="9">
        <v>14</v>
      </c>
      <c r="AW20" s="41">
        <f t="shared" si="14"/>
        <v>4.794520547945205</v>
      </c>
      <c r="AX20" s="9">
        <v>14</v>
      </c>
      <c r="AY20" s="9">
        <v>0</v>
      </c>
      <c r="AZ20" s="41">
        <f t="shared" si="15"/>
        <v>0</v>
      </c>
      <c r="BA20" s="9">
        <v>0</v>
      </c>
    </row>
    <row r="21" spans="1:53" s="2" customFormat="1" ht="12" customHeight="1">
      <c r="A21" s="52" t="s">
        <v>77</v>
      </c>
      <c r="B21" s="9">
        <v>308</v>
      </c>
      <c r="C21" s="9">
        <f t="shared" si="17"/>
        <v>24</v>
      </c>
      <c r="D21" s="9">
        <v>0</v>
      </c>
      <c r="E21" s="41">
        <f t="shared" si="0"/>
        <v>0</v>
      </c>
      <c r="F21" s="9">
        <v>0</v>
      </c>
      <c r="G21" s="9">
        <v>0</v>
      </c>
      <c r="H21" s="41">
        <f t="shared" si="1"/>
        <v>0</v>
      </c>
      <c r="I21" s="9">
        <v>0</v>
      </c>
      <c r="J21" s="52" t="s">
        <v>77</v>
      </c>
      <c r="K21" s="9">
        <v>2</v>
      </c>
      <c r="L21" s="41">
        <f t="shared" si="2"/>
        <v>0.6493506493506493</v>
      </c>
      <c r="M21" s="9">
        <v>2</v>
      </c>
      <c r="N21" s="9">
        <v>0</v>
      </c>
      <c r="O21" s="41">
        <f t="shared" si="3"/>
        <v>0</v>
      </c>
      <c r="P21" s="9">
        <v>0</v>
      </c>
      <c r="Q21" s="9">
        <v>1</v>
      </c>
      <c r="R21" s="41">
        <f t="shared" si="4"/>
        <v>0.3246753246753247</v>
      </c>
      <c r="S21" s="9">
        <v>1</v>
      </c>
      <c r="T21" s="9">
        <v>0</v>
      </c>
      <c r="U21" s="41">
        <f t="shared" si="5"/>
        <v>0</v>
      </c>
      <c r="V21" s="9">
        <v>0</v>
      </c>
      <c r="W21" s="9">
        <v>1</v>
      </c>
      <c r="X21" s="41">
        <f t="shared" si="6"/>
        <v>0.3246753246753247</v>
      </c>
      <c r="Y21" s="9">
        <v>1</v>
      </c>
      <c r="Z21" s="9">
        <v>1</v>
      </c>
      <c r="AA21" s="41">
        <f t="shared" si="7"/>
        <v>0.3246753246753247</v>
      </c>
      <c r="AB21" s="9">
        <v>1</v>
      </c>
      <c r="AC21" s="9">
        <v>6</v>
      </c>
      <c r="AD21" s="41">
        <f t="shared" si="8"/>
        <v>1.948051948051948</v>
      </c>
      <c r="AE21" s="9">
        <v>6</v>
      </c>
      <c r="AF21" s="69" t="s">
        <v>77</v>
      </c>
      <c r="AG21" s="70">
        <v>0</v>
      </c>
      <c r="AH21" s="41">
        <f t="shared" si="9"/>
        <v>0</v>
      </c>
      <c r="AI21" s="9">
        <v>0</v>
      </c>
      <c r="AJ21" s="9">
        <v>0</v>
      </c>
      <c r="AK21" s="41">
        <f t="shared" si="10"/>
        <v>0</v>
      </c>
      <c r="AL21" s="9">
        <v>0</v>
      </c>
      <c r="AM21" s="9">
        <v>0</v>
      </c>
      <c r="AN21" s="41">
        <f t="shared" si="11"/>
        <v>0</v>
      </c>
      <c r="AO21" s="9">
        <v>0</v>
      </c>
      <c r="AP21" s="9">
        <v>0</v>
      </c>
      <c r="AQ21" s="41">
        <f t="shared" si="12"/>
        <v>0</v>
      </c>
      <c r="AR21" s="9">
        <v>0</v>
      </c>
      <c r="AS21" s="9">
        <v>0</v>
      </c>
      <c r="AT21" s="41">
        <f t="shared" si="13"/>
        <v>0</v>
      </c>
      <c r="AU21" s="9">
        <v>0</v>
      </c>
      <c r="AV21" s="9">
        <v>13</v>
      </c>
      <c r="AW21" s="41">
        <f t="shared" si="14"/>
        <v>4.220779220779221</v>
      </c>
      <c r="AX21" s="9">
        <v>13</v>
      </c>
      <c r="AY21" s="9">
        <v>0</v>
      </c>
      <c r="AZ21" s="41">
        <f t="shared" si="15"/>
        <v>0</v>
      </c>
      <c r="BA21" s="9">
        <v>0</v>
      </c>
    </row>
    <row r="22" spans="1:53" s="2" customFormat="1" ht="12" customHeight="1">
      <c r="A22" s="52" t="s">
        <v>78</v>
      </c>
      <c r="B22" s="9">
        <v>354</v>
      </c>
      <c r="C22" s="9">
        <f t="shared" si="17"/>
        <v>19</v>
      </c>
      <c r="D22" s="9">
        <v>0</v>
      </c>
      <c r="E22" s="41">
        <f t="shared" si="0"/>
        <v>0</v>
      </c>
      <c r="F22" s="9">
        <v>0</v>
      </c>
      <c r="G22" s="9">
        <v>0</v>
      </c>
      <c r="H22" s="41">
        <f t="shared" si="1"/>
        <v>0</v>
      </c>
      <c r="I22" s="9">
        <v>0</v>
      </c>
      <c r="J22" s="52" t="s">
        <v>78</v>
      </c>
      <c r="K22" s="9">
        <v>0</v>
      </c>
      <c r="L22" s="41">
        <f t="shared" si="2"/>
        <v>0</v>
      </c>
      <c r="M22" s="9">
        <v>0</v>
      </c>
      <c r="N22" s="9">
        <v>0</v>
      </c>
      <c r="O22" s="41">
        <f t="shared" si="3"/>
        <v>0</v>
      </c>
      <c r="P22" s="9">
        <v>0</v>
      </c>
      <c r="Q22" s="9">
        <v>0</v>
      </c>
      <c r="R22" s="41">
        <f t="shared" si="4"/>
        <v>0</v>
      </c>
      <c r="S22" s="9">
        <v>0</v>
      </c>
      <c r="T22" s="9">
        <v>0</v>
      </c>
      <c r="U22" s="41">
        <f t="shared" si="5"/>
        <v>0</v>
      </c>
      <c r="V22" s="9">
        <v>0</v>
      </c>
      <c r="W22" s="9">
        <v>0</v>
      </c>
      <c r="X22" s="41">
        <f t="shared" si="6"/>
        <v>0</v>
      </c>
      <c r="Y22" s="9">
        <v>0</v>
      </c>
      <c r="Z22" s="9">
        <v>0</v>
      </c>
      <c r="AA22" s="41">
        <f t="shared" si="7"/>
        <v>0</v>
      </c>
      <c r="AB22" s="9">
        <v>0</v>
      </c>
      <c r="AC22" s="9">
        <v>3</v>
      </c>
      <c r="AD22" s="41">
        <f t="shared" si="8"/>
        <v>0.847457627118644</v>
      </c>
      <c r="AE22" s="9">
        <v>3</v>
      </c>
      <c r="AF22" s="69" t="s">
        <v>78</v>
      </c>
      <c r="AG22" s="70">
        <v>0</v>
      </c>
      <c r="AH22" s="41">
        <f t="shared" si="9"/>
        <v>0</v>
      </c>
      <c r="AI22" s="9">
        <v>0</v>
      </c>
      <c r="AJ22" s="9">
        <v>0</v>
      </c>
      <c r="AK22" s="41">
        <f t="shared" si="10"/>
        <v>0</v>
      </c>
      <c r="AL22" s="9">
        <v>0</v>
      </c>
      <c r="AM22" s="9">
        <v>0</v>
      </c>
      <c r="AN22" s="41">
        <f t="shared" si="11"/>
        <v>0</v>
      </c>
      <c r="AO22" s="9">
        <v>0</v>
      </c>
      <c r="AP22" s="9">
        <v>0</v>
      </c>
      <c r="AQ22" s="41">
        <f t="shared" si="12"/>
        <v>0</v>
      </c>
      <c r="AR22" s="9">
        <v>0</v>
      </c>
      <c r="AS22" s="9">
        <v>0</v>
      </c>
      <c r="AT22" s="41">
        <f t="shared" si="13"/>
        <v>0</v>
      </c>
      <c r="AU22" s="9">
        <v>0</v>
      </c>
      <c r="AV22" s="9">
        <v>16</v>
      </c>
      <c r="AW22" s="41">
        <f t="shared" si="14"/>
        <v>4.519774011299435</v>
      </c>
      <c r="AX22" s="9">
        <v>16</v>
      </c>
      <c r="AY22" s="9">
        <v>0</v>
      </c>
      <c r="AZ22" s="41">
        <f t="shared" si="15"/>
        <v>0</v>
      </c>
      <c r="BA22" s="9">
        <v>0</v>
      </c>
    </row>
    <row r="23" spans="1:53" s="2" customFormat="1" ht="12" customHeight="1">
      <c r="A23" s="52" t="s">
        <v>79</v>
      </c>
      <c r="B23" s="9">
        <v>1529</v>
      </c>
      <c r="C23" s="9">
        <f t="shared" si="17"/>
        <v>158</v>
      </c>
      <c r="D23" s="9">
        <v>2</v>
      </c>
      <c r="E23" s="41">
        <f t="shared" si="0"/>
        <v>0.13080444735120994</v>
      </c>
      <c r="F23" s="9">
        <v>2</v>
      </c>
      <c r="G23" s="9">
        <v>0</v>
      </c>
      <c r="H23" s="41">
        <f t="shared" si="1"/>
        <v>0</v>
      </c>
      <c r="I23" s="9">
        <v>0</v>
      </c>
      <c r="J23" s="52" t="s">
        <v>79</v>
      </c>
      <c r="K23" s="9">
        <v>11</v>
      </c>
      <c r="L23" s="41">
        <f t="shared" si="2"/>
        <v>0.7194244604316548</v>
      </c>
      <c r="M23" s="9">
        <v>14</v>
      </c>
      <c r="N23" s="9">
        <v>7</v>
      </c>
      <c r="O23" s="41">
        <f t="shared" si="3"/>
        <v>0.45781556572923476</v>
      </c>
      <c r="P23" s="9">
        <v>9</v>
      </c>
      <c r="Q23" s="9">
        <v>6</v>
      </c>
      <c r="R23" s="41">
        <f t="shared" si="4"/>
        <v>0.3924133420536298</v>
      </c>
      <c r="S23" s="9">
        <v>9</v>
      </c>
      <c r="T23" s="9">
        <v>0</v>
      </c>
      <c r="U23" s="41">
        <f t="shared" si="5"/>
        <v>0</v>
      </c>
      <c r="V23" s="9">
        <v>0</v>
      </c>
      <c r="W23" s="9">
        <v>1</v>
      </c>
      <c r="X23" s="41">
        <f t="shared" si="6"/>
        <v>0.06540222367560497</v>
      </c>
      <c r="Y23" s="9">
        <v>1</v>
      </c>
      <c r="Z23" s="9">
        <v>1</v>
      </c>
      <c r="AA23" s="41">
        <f t="shared" si="7"/>
        <v>0.06540222367560497</v>
      </c>
      <c r="AB23" s="9">
        <v>1</v>
      </c>
      <c r="AC23" s="9">
        <v>2</v>
      </c>
      <c r="AD23" s="41">
        <f t="shared" si="8"/>
        <v>0.13080444735120994</v>
      </c>
      <c r="AE23" s="9">
        <v>3</v>
      </c>
      <c r="AF23" s="69" t="s">
        <v>79</v>
      </c>
      <c r="AG23" s="70">
        <v>0</v>
      </c>
      <c r="AH23" s="41">
        <f t="shared" si="9"/>
        <v>0</v>
      </c>
      <c r="AI23" s="9">
        <v>0</v>
      </c>
      <c r="AJ23" s="9">
        <v>1</v>
      </c>
      <c r="AK23" s="41">
        <f t="shared" si="10"/>
        <v>0.06540222367560497</v>
      </c>
      <c r="AL23" s="9">
        <v>1</v>
      </c>
      <c r="AM23" s="9">
        <v>0</v>
      </c>
      <c r="AN23" s="41">
        <f t="shared" si="11"/>
        <v>0</v>
      </c>
      <c r="AO23" s="9">
        <v>0</v>
      </c>
      <c r="AP23" s="9">
        <v>0</v>
      </c>
      <c r="AQ23" s="41">
        <f t="shared" si="12"/>
        <v>0</v>
      </c>
      <c r="AR23" s="9">
        <v>0</v>
      </c>
      <c r="AS23" s="9">
        <v>0</v>
      </c>
      <c r="AT23" s="41">
        <f t="shared" si="13"/>
        <v>0</v>
      </c>
      <c r="AU23" s="9">
        <v>0</v>
      </c>
      <c r="AV23" s="9">
        <v>116</v>
      </c>
      <c r="AW23" s="41">
        <f t="shared" si="14"/>
        <v>7.586657946370176</v>
      </c>
      <c r="AX23" s="9">
        <v>116</v>
      </c>
      <c r="AY23" s="9">
        <v>2</v>
      </c>
      <c r="AZ23" s="41">
        <f t="shared" si="15"/>
        <v>0.13080444735120994</v>
      </c>
      <c r="BA23" s="9">
        <v>2</v>
      </c>
    </row>
    <row r="24" spans="1:53" s="2" customFormat="1" ht="21" customHeight="1">
      <c r="A24" s="52" t="s">
        <v>80</v>
      </c>
      <c r="B24" s="9">
        <f>SUM(B25:B33)</f>
        <v>1434</v>
      </c>
      <c r="C24" s="9">
        <f>SUM(C25:C33)</f>
        <v>14</v>
      </c>
      <c r="D24" s="9">
        <f>SUM(D25:D33)</f>
        <v>0</v>
      </c>
      <c r="E24" s="41">
        <f t="shared" si="0"/>
        <v>0</v>
      </c>
      <c r="F24" s="9">
        <f>SUM(F25:F33)</f>
        <v>0</v>
      </c>
      <c r="G24" s="9">
        <f>SUM(G25:G33)</f>
        <v>1</v>
      </c>
      <c r="H24" s="41">
        <f t="shared" si="1"/>
        <v>0.0697350069735007</v>
      </c>
      <c r="I24" s="9">
        <f>SUM(I25:I33)</f>
        <v>2</v>
      </c>
      <c r="J24" s="52" t="s">
        <v>80</v>
      </c>
      <c r="K24" s="9">
        <f>SUM(K25:K33)</f>
        <v>1</v>
      </c>
      <c r="L24" s="41">
        <f t="shared" si="2"/>
        <v>0.0697350069735007</v>
      </c>
      <c r="M24" s="9">
        <f>SUM(M25:M33)</f>
        <v>1</v>
      </c>
      <c r="N24" s="9">
        <f>SUM(N25:N33)</f>
        <v>0</v>
      </c>
      <c r="O24" s="41">
        <f t="shared" si="3"/>
        <v>0</v>
      </c>
      <c r="P24" s="9">
        <f>SUM(P25:P33)</f>
        <v>0</v>
      </c>
      <c r="Q24" s="9">
        <f>SUM(Q25:Q33)</f>
        <v>0</v>
      </c>
      <c r="R24" s="41">
        <f t="shared" si="4"/>
        <v>0</v>
      </c>
      <c r="S24" s="9">
        <f>SUM(S25:S33)</f>
        <v>0</v>
      </c>
      <c r="T24" s="9">
        <f>SUM(T25:T33)</f>
        <v>1</v>
      </c>
      <c r="U24" s="41">
        <f t="shared" si="5"/>
        <v>0.0697350069735007</v>
      </c>
      <c r="V24" s="9">
        <f>SUM(V25:V33)</f>
        <v>2</v>
      </c>
      <c r="W24" s="9">
        <f>SUM(W25:W33)</f>
        <v>0</v>
      </c>
      <c r="X24" s="41">
        <f t="shared" si="6"/>
        <v>0</v>
      </c>
      <c r="Y24" s="9">
        <f>SUM(Y25:Y33)</f>
        <v>0</v>
      </c>
      <c r="Z24" s="9">
        <f>SUM(Z25:Z33)</f>
        <v>0</v>
      </c>
      <c r="AA24" s="41">
        <f t="shared" si="7"/>
        <v>0</v>
      </c>
      <c r="AB24" s="9">
        <f>SUM(AB25:AB33)</f>
        <v>0</v>
      </c>
      <c r="AC24" s="9">
        <f>SUM(AC25:AC33)</f>
        <v>5</v>
      </c>
      <c r="AD24" s="41">
        <f t="shared" si="8"/>
        <v>0.3486750348675035</v>
      </c>
      <c r="AE24" s="9">
        <f>SUM(AE25:AE33)</f>
        <v>5</v>
      </c>
      <c r="AF24" s="69" t="s">
        <v>80</v>
      </c>
      <c r="AG24" s="70">
        <f>SUM(AG25:AG33)</f>
        <v>0</v>
      </c>
      <c r="AH24" s="41">
        <f t="shared" si="9"/>
        <v>0</v>
      </c>
      <c r="AI24" s="9">
        <f>SUM(AI25:AI33)</f>
        <v>0</v>
      </c>
      <c r="AJ24" s="9">
        <f>SUM(AJ25:AJ33)</f>
        <v>0</v>
      </c>
      <c r="AK24" s="41">
        <f t="shared" si="10"/>
        <v>0</v>
      </c>
      <c r="AL24" s="9">
        <f>SUM(AL25:AL33)</f>
        <v>0</v>
      </c>
      <c r="AM24" s="9">
        <f>SUM(AM25:AM33)</f>
        <v>0</v>
      </c>
      <c r="AN24" s="41">
        <f t="shared" si="11"/>
        <v>0</v>
      </c>
      <c r="AO24" s="9">
        <f>SUM(AO25:AO33)</f>
        <v>0</v>
      </c>
      <c r="AP24" s="9">
        <f>SUM(AP25:AP33)</f>
        <v>0</v>
      </c>
      <c r="AQ24" s="41">
        <f t="shared" si="12"/>
        <v>0</v>
      </c>
      <c r="AR24" s="9">
        <f>SUM(AR25:AR33)</f>
        <v>0</v>
      </c>
      <c r="AS24" s="9">
        <f>SUM(AS25:AS33)</f>
        <v>0</v>
      </c>
      <c r="AT24" s="41">
        <f t="shared" si="13"/>
        <v>0</v>
      </c>
      <c r="AU24" s="9">
        <f>SUM(AU25:AU33)</f>
        <v>0</v>
      </c>
      <c r="AV24" s="9">
        <f>SUM(AV25:AV33)</f>
        <v>4</v>
      </c>
      <c r="AW24" s="41">
        <f t="shared" si="14"/>
        <v>0.2789400278940028</v>
      </c>
      <c r="AX24" s="9">
        <f>SUM(AX25:AX33)</f>
        <v>4</v>
      </c>
      <c r="AY24" s="9">
        <f>SUM(AY25:AY33)</f>
        <v>0</v>
      </c>
      <c r="AZ24" s="41">
        <f t="shared" si="15"/>
        <v>0</v>
      </c>
      <c r="BA24" s="9">
        <f>SUM(BA25:BA33)</f>
        <v>0</v>
      </c>
    </row>
    <row r="25" spans="1:53" s="2" customFormat="1" ht="21" customHeight="1">
      <c r="A25" s="52" t="s">
        <v>81</v>
      </c>
      <c r="B25" s="9">
        <v>36</v>
      </c>
      <c r="C25" s="9">
        <f aca="true" t="shared" si="18" ref="C25:C39">SUM(F25+I25+M25+P25+S25+V25+Y25+AB25+AE25+AI25+AL25+AO25+AR25+AU25+AX25+BA25)</f>
        <v>3</v>
      </c>
      <c r="D25" s="9">
        <v>0</v>
      </c>
      <c r="E25" s="41">
        <f t="shared" si="0"/>
        <v>0</v>
      </c>
      <c r="F25" s="9">
        <v>0</v>
      </c>
      <c r="G25" s="9">
        <v>1</v>
      </c>
      <c r="H25" s="41">
        <f t="shared" si="1"/>
        <v>2.7777777777777777</v>
      </c>
      <c r="I25" s="9">
        <v>2</v>
      </c>
      <c r="J25" s="52" t="s">
        <v>81</v>
      </c>
      <c r="K25" s="9">
        <v>1</v>
      </c>
      <c r="L25" s="41">
        <f t="shared" si="2"/>
        <v>2.7777777777777777</v>
      </c>
      <c r="M25" s="9">
        <v>1</v>
      </c>
      <c r="N25" s="9">
        <v>0</v>
      </c>
      <c r="O25" s="41">
        <f t="shared" si="3"/>
        <v>0</v>
      </c>
      <c r="P25" s="9">
        <v>0</v>
      </c>
      <c r="Q25" s="9">
        <v>0</v>
      </c>
      <c r="R25" s="41">
        <f t="shared" si="4"/>
        <v>0</v>
      </c>
      <c r="S25" s="9">
        <v>0</v>
      </c>
      <c r="T25" s="9">
        <v>0</v>
      </c>
      <c r="U25" s="41">
        <f t="shared" si="5"/>
        <v>0</v>
      </c>
      <c r="V25" s="9">
        <v>0</v>
      </c>
      <c r="W25" s="9">
        <v>0</v>
      </c>
      <c r="X25" s="41">
        <f t="shared" si="6"/>
        <v>0</v>
      </c>
      <c r="Y25" s="9">
        <v>0</v>
      </c>
      <c r="Z25" s="9">
        <v>0</v>
      </c>
      <c r="AA25" s="41">
        <f t="shared" si="7"/>
        <v>0</v>
      </c>
      <c r="AB25" s="9">
        <v>0</v>
      </c>
      <c r="AC25" s="9">
        <v>0</v>
      </c>
      <c r="AD25" s="41">
        <f t="shared" si="8"/>
        <v>0</v>
      </c>
      <c r="AE25" s="9">
        <v>0</v>
      </c>
      <c r="AF25" s="69" t="s">
        <v>81</v>
      </c>
      <c r="AG25" s="70">
        <v>0</v>
      </c>
      <c r="AH25" s="41">
        <f t="shared" si="9"/>
        <v>0</v>
      </c>
      <c r="AI25" s="9">
        <v>0</v>
      </c>
      <c r="AJ25" s="9">
        <v>0</v>
      </c>
      <c r="AK25" s="41">
        <f t="shared" si="10"/>
        <v>0</v>
      </c>
      <c r="AL25" s="9">
        <v>0</v>
      </c>
      <c r="AM25" s="9">
        <v>0</v>
      </c>
      <c r="AN25" s="41">
        <f t="shared" si="11"/>
        <v>0</v>
      </c>
      <c r="AO25" s="9">
        <v>0</v>
      </c>
      <c r="AP25" s="9">
        <v>0</v>
      </c>
      <c r="AQ25" s="41">
        <f t="shared" si="12"/>
        <v>0</v>
      </c>
      <c r="AR25" s="9">
        <v>0</v>
      </c>
      <c r="AS25" s="9">
        <v>0</v>
      </c>
      <c r="AT25" s="41">
        <f t="shared" si="13"/>
        <v>0</v>
      </c>
      <c r="AU25" s="9">
        <v>0</v>
      </c>
      <c r="AV25" s="9">
        <v>0</v>
      </c>
      <c r="AW25" s="41">
        <f t="shared" si="14"/>
        <v>0</v>
      </c>
      <c r="AX25" s="9">
        <v>0</v>
      </c>
      <c r="AY25" s="9">
        <v>0</v>
      </c>
      <c r="AZ25" s="41">
        <f t="shared" si="15"/>
        <v>0</v>
      </c>
      <c r="BA25" s="9">
        <v>0</v>
      </c>
    </row>
    <row r="26" spans="1:53" s="2" customFormat="1" ht="12" customHeight="1">
      <c r="A26" s="52" t="s">
        <v>82</v>
      </c>
      <c r="B26" s="9">
        <v>174</v>
      </c>
      <c r="C26" s="9">
        <f t="shared" si="18"/>
        <v>2</v>
      </c>
      <c r="D26" s="9">
        <v>0</v>
      </c>
      <c r="E26" s="41">
        <f t="shared" si="0"/>
        <v>0</v>
      </c>
      <c r="F26" s="9">
        <v>0</v>
      </c>
      <c r="G26" s="9">
        <v>0</v>
      </c>
      <c r="H26" s="41">
        <f t="shared" si="1"/>
        <v>0</v>
      </c>
      <c r="I26" s="9">
        <v>0</v>
      </c>
      <c r="J26" s="52" t="s">
        <v>82</v>
      </c>
      <c r="K26" s="9">
        <v>0</v>
      </c>
      <c r="L26" s="41">
        <f t="shared" si="2"/>
        <v>0</v>
      </c>
      <c r="M26" s="9">
        <v>0</v>
      </c>
      <c r="N26" s="9">
        <v>0</v>
      </c>
      <c r="O26" s="41">
        <f t="shared" si="3"/>
        <v>0</v>
      </c>
      <c r="P26" s="9">
        <v>0</v>
      </c>
      <c r="Q26" s="9">
        <v>0</v>
      </c>
      <c r="R26" s="41">
        <f t="shared" si="4"/>
        <v>0</v>
      </c>
      <c r="S26" s="9">
        <v>0</v>
      </c>
      <c r="T26" s="9">
        <v>0</v>
      </c>
      <c r="U26" s="41">
        <f t="shared" si="5"/>
        <v>0</v>
      </c>
      <c r="V26" s="9">
        <v>0</v>
      </c>
      <c r="W26" s="9">
        <v>0</v>
      </c>
      <c r="X26" s="41">
        <f t="shared" si="6"/>
        <v>0</v>
      </c>
      <c r="Y26" s="9">
        <v>0</v>
      </c>
      <c r="Z26" s="9">
        <v>0</v>
      </c>
      <c r="AA26" s="41">
        <f t="shared" si="7"/>
        <v>0</v>
      </c>
      <c r="AB26" s="9">
        <v>0</v>
      </c>
      <c r="AC26" s="9">
        <v>1</v>
      </c>
      <c r="AD26" s="41">
        <f t="shared" si="8"/>
        <v>0.5747126436781609</v>
      </c>
      <c r="AE26" s="9">
        <v>1</v>
      </c>
      <c r="AF26" s="69" t="s">
        <v>82</v>
      </c>
      <c r="AG26" s="70">
        <v>0</v>
      </c>
      <c r="AH26" s="41">
        <f t="shared" si="9"/>
        <v>0</v>
      </c>
      <c r="AI26" s="9">
        <v>0</v>
      </c>
      <c r="AJ26" s="9">
        <v>0</v>
      </c>
      <c r="AK26" s="41">
        <f t="shared" si="10"/>
        <v>0</v>
      </c>
      <c r="AL26" s="9">
        <v>0</v>
      </c>
      <c r="AM26" s="9">
        <v>0</v>
      </c>
      <c r="AN26" s="41">
        <f t="shared" si="11"/>
        <v>0</v>
      </c>
      <c r="AO26" s="9">
        <v>0</v>
      </c>
      <c r="AP26" s="9">
        <v>0</v>
      </c>
      <c r="AQ26" s="41">
        <f t="shared" si="12"/>
        <v>0</v>
      </c>
      <c r="AR26" s="9">
        <v>0</v>
      </c>
      <c r="AS26" s="9">
        <v>0</v>
      </c>
      <c r="AT26" s="41">
        <f t="shared" si="13"/>
        <v>0</v>
      </c>
      <c r="AU26" s="9">
        <v>0</v>
      </c>
      <c r="AV26" s="9">
        <v>1</v>
      </c>
      <c r="AW26" s="41">
        <f t="shared" si="14"/>
        <v>0.5747126436781609</v>
      </c>
      <c r="AX26" s="9">
        <v>1</v>
      </c>
      <c r="AY26" s="9">
        <v>0</v>
      </c>
      <c r="AZ26" s="41">
        <f t="shared" si="15"/>
        <v>0</v>
      </c>
      <c r="BA26" s="9">
        <v>0</v>
      </c>
    </row>
    <row r="27" spans="1:53" s="2" customFormat="1" ht="12" customHeight="1">
      <c r="A27" s="52" t="s">
        <v>83</v>
      </c>
      <c r="B27" s="9">
        <v>265</v>
      </c>
      <c r="C27" s="9">
        <f t="shared" si="18"/>
        <v>4</v>
      </c>
      <c r="D27" s="9">
        <v>0</v>
      </c>
      <c r="E27" s="41">
        <f t="shared" si="0"/>
        <v>0</v>
      </c>
      <c r="F27" s="9">
        <v>0</v>
      </c>
      <c r="G27" s="9">
        <v>0</v>
      </c>
      <c r="H27" s="41">
        <f t="shared" si="1"/>
        <v>0</v>
      </c>
      <c r="I27" s="9">
        <v>0</v>
      </c>
      <c r="J27" s="52" t="s">
        <v>83</v>
      </c>
      <c r="K27" s="9">
        <v>0</v>
      </c>
      <c r="L27" s="41">
        <f t="shared" si="2"/>
        <v>0</v>
      </c>
      <c r="M27" s="9">
        <v>0</v>
      </c>
      <c r="N27" s="9">
        <v>0</v>
      </c>
      <c r="O27" s="41">
        <f t="shared" si="3"/>
        <v>0</v>
      </c>
      <c r="P27" s="9">
        <v>0</v>
      </c>
      <c r="Q27" s="9">
        <v>0</v>
      </c>
      <c r="R27" s="41">
        <f t="shared" si="4"/>
        <v>0</v>
      </c>
      <c r="S27" s="9">
        <v>0</v>
      </c>
      <c r="T27" s="9">
        <v>1</v>
      </c>
      <c r="U27" s="41">
        <f t="shared" si="5"/>
        <v>0.37735849056603776</v>
      </c>
      <c r="V27" s="9">
        <v>2</v>
      </c>
      <c r="W27" s="9">
        <v>0</v>
      </c>
      <c r="X27" s="41">
        <f t="shared" si="6"/>
        <v>0</v>
      </c>
      <c r="Y27" s="9">
        <v>0</v>
      </c>
      <c r="Z27" s="9">
        <v>0</v>
      </c>
      <c r="AA27" s="41">
        <f t="shared" si="7"/>
        <v>0</v>
      </c>
      <c r="AB27" s="9">
        <v>0</v>
      </c>
      <c r="AC27" s="9">
        <v>1</v>
      </c>
      <c r="AD27" s="41">
        <f t="shared" si="8"/>
        <v>0.37735849056603776</v>
      </c>
      <c r="AE27" s="9">
        <v>1</v>
      </c>
      <c r="AF27" s="69" t="s">
        <v>83</v>
      </c>
      <c r="AG27" s="70">
        <v>0</v>
      </c>
      <c r="AH27" s="41">
        <f t="shared" si="9"/>
        <v>0</v>
      </c>
      <c r="AI27" s="9">
        <v>0</v>
      </c>
      <c r="AJ27" s="9">
        <v>0</v>
      </c>
      <c r="AK27" s="41">
        <f t="shared" si="10"/>
        <v>0</v>
      </c>
      <c r="AL27" s="9">
        <v>0</v>
      </c>
      <c r="AM27" s="9">
        <v>0</v>
      </c>
      <c r="AN27" s="41">
        <f t="shared" si="11"/>
        <v>0</v>
      </c>
      <c r="AO27" s="9">
        <v>0</v>
      </c>
      <c r="AP27" s="9">
        <v>0</v>
      </c>
      <c r="AQ27" s="41">
        <f t="shared" si="12"/>
        <v>0</v>
      </c>
      <c r="AR27" s="9">
        <v>0</v>
      </c>
      <c r="AS27" s="9">
        <v>0</v>
      </c>
      <c r="AT27" s="41">
        <f t="shared" si="13"/>
        <v>0</v>
      </c>
      <c r="AU27" s="9">
        <v>0</v>
      </c>
      <c r="AV27" s="9">
        <v>1</v>
      </c>
      <c r="AW27" s="41">
        <f t="shared" si="14"/>
        <v>0.37735849056603776</v>
      </c>
      <c r="AX27" s="9">
        <v>1</v>
      </c>
      <c r="AY27" s="9">
        <v>0</v>
      </c>
      <c r="AZ27" s="41">
        <f t="shared" si="15"/>
        <v>0</v>
      </c>
      <c r="BA27" s="9">
        <v>0</v>
      </c>
    </row>
    <row r="28" spans="1:53" s="2" customFormat="1" ht="12" customHeight="1">
      <c r="A28" s="52" t="s">
        <v>84</v>
      </c>
      <c r="B28" s="9">
        <v>116</v>
      </c>
      <c r="C28" s="9">
        <f t="shared" si="18"/>
        <v>3</v>
      </c>
      <c r="D28" s="9">
        <v>0</v>
      </c>
      <c r="E28" s="41">
        <f t="shared" si="0"/>
        <v>0</v>
      </c>
      <c r="F28" s="9">
        <v>0</v>
      </c>
      <c r="G28" s="9">
        <v>0</v>
      </c>
      <c r="H28" s="41">
        <f t="shared" si="1"/>
        <v>0</v>
      </c>
      <c r="I28" s="9">
        <v>0</v>
      </c>
      <c r="J28" s="52" t="s">
        <v>84</v>
      </c>
      <c r="K28" s="9">
        <v>0</v>
      </c>
      <c r="L28" s="41">
        <f t="shared" si="2"/>
        <v>0</v>
      </c>
      <c r="M28" s="9">
        <v>0</v>
      </c>
      <c r="N28" s="9">
        <v>0</v>
      </c>
      <c r="O28" s="41">
        <f t="shared" si="3"/>
        <v>0</v>
      </c>
      <c r="P28" s="9">
        <v>0</v>
      </c>
      <c r="Q28" s="9">
        <v>0</v>
      </c>
      <c r="R28" s="41">
        <f t="shared" si="4"/>
        <v>0</v>
      </c>
      <c r="S28" s="9">
        <v>0</v>
      </c>
      <c r="T28" s="9">
        <v>0</v>
      </c>
      <c r="U28" s="41">
        <f t="shared" si="5"/>
        <v>0</v>
      </c>
      <c r="V28" s="9">
        <v>0</v>
      </c>
      <c r="W28" s="9">
        <v>0</v>
      </c>
      <c r="X28" s="41">
        <f t="shared" si="6"/>
        <v>0</v>
      </c>
      <c r="Y28" s="9">
        <v>0</v>
      </c>
      <c r="Z28" s="9">
        <v>0</v>
      </c>
      <c r="AA28" s="41">
        <f t="shared" si="7"/>
        <v>0</v>
      </c>
      <c r="AB28" s="9">
        <v>0</v>
      </c>
      <c r="AC28" s="9">
        <v>2</v>
      </c>
      <c r="AD28" s="41">
        <f t="shared" si="8"/>
        <v>1.7241379310344827</v>
      </c>
      <c r="AE28" s="9">
        <v>2</v>
      </c>
      <c r="AF28" s="69" t="s">
        <v>84</v>
      </c>
      <c r="AG28" s="70">
        <v>0</v>
      </c>
      <c r="AH28" s="41">
        <f t="shared" si="9"/>
        <v>0</v>
      </c>
      <c r="AI28" s="9">
        <v>0</v>
      </c>
      <c r="AJ28" s="9">
        <v>0</v>
      </c>
      <c r="AK28" s="41">
        <f t="shared" si="10"/>
        <v>0</v>
      </c>
      <c r="AL28" s="9">
        <v>0</v>
      </c>
      <c r="AM28" s="9">
        <v>0</v>
      </c>
      <c r="AN28" s="41">
        <f t="shared" si="11"/>
        <v>0</v>
      </c>
      <c r="AO28" s="9">
        <v>0</v>
      </c>
      <c r="AP28" s="9">
        <v>0</v>
      </c>
      <c r="AQ28" s="41">
        <f t="shared" si="12"/>
        <v>0</v>
      </c>
      <c r="AR28" s="9">
        <v>0</v>
      </c>
      <c r="AS28" s="9">
        <v>0</v>
      </c>
      <c r="AT28" s="41">
        <f t="shared" si="13"/>
        <v>0</v>
      </c>
      <c r="AU28" s="9">
        <v>0</v>
      </c>
      <c r="AV28" s="9">
        <v>1</v>
      </c>
      <c r="AW28" s="41">
        <f t="shared" si="14"/>
        <v>0.8620689655172413</v>
      </c>
      <c r="AX28" s="9">
        <v>1</v>
      </c>
      <c r="AY28" s="9">
        <v>0</v>
      </c>
      <c r="AZ28" s="41">
        <f t="shared" si="15"/>
        <v>0</v>
      </c>
      <c r="BA28" s="9">
        <v>0</v>
      </c>
    </row>
    <row r="29" spans="1:53" s="2" customFormat="1" ht="12" customHeight="1">
      <c r="A29" s="52" t="s">
        <v>85</v>
      </c>
      <c r="B29" s="9">
        <v>0</v>
      </c>
      <c r="C29" s="9">
        <f t="shared" si="18"/>
        <v>0</v>
      </c>
      <c r="D29" s="9">
        <v>0</v>
      </c>
      <c r="E29" s="41">
        <f t="shared" si="0"/>
        <v>0</v>
      </c>
      <c r="F29" s="9">
        <v>0</v>
      </c>
      <c r="G29" s="9">
        <v>0</v>
      </c>
      <c r="H29" s="41">
        <f t="shared" si="1"/>
        <v>0</v>
      </c>
      <c r="I29" s="9">
        <v>0</v>
      </c>
      <c r="J29" s="52" t="s">
        <v>85</v>
      </c>
      <c r="K29" s="9">
        <v>0</v>
      </c>
      <c r="L29" s="41">
        <f t="shared" si="2"/>
        <v>0</v>
      </c>
      <c r="M29" s="9">
        <v>0</v>
      </c>
      <c r="N29" s="9">
        <v>0</v>
      </c>
      <c r="O29" s="41">
        <f t="shared" si="3"/>
        <v>0</v>
      </c>
      <c r="P29" s="9">
        <v>0</v>
      </c>
      <c r="Q29" s="9">
        <v>0</v>
      </c>
      <c r="R29" s="41">
        <f t="shared" si="4"/>
        <v>0</v>
      </c>
      <c r="S29" s="9">
        <v>0</v>
      </c>
      <c r="T29" s="9">
        <v>0</v>
      </c>
      <c r="U29" s="41">
        <f t="shared" si="5"/>
        <v>0</v>
      </c>
      <c r="V29" s="9">
        <v>0</v>
      </c>
      <c r="W29" s="9">
        <v>0</v>
      </c>
      <c r="X29" s="41">
        <f t="shared" si="6"/>
        <v>0</v>
      </c>
      <c r="Y29" s="9">
        <v>0</v>
      </c>
      <c r="Z29" s="9">
        <v>0</v>
      </c>
      <c r="AA29" s="41">
        <f t="shared" si="7"/>
        <v>0</v>
      </c>
      <c r="AB29" s="9">
        <v>0</v>
      </c>
      <c r="AC29" s="9">
        <v>0</v>
      </c>
      <c r="AD29" s="41">
        <f t="shared" si="8"/>
        <v>0</v>
      </c>
      <c r="AE29" s="9">
        <v>0</v>
      </c>
      <c r="AF29" s="69" t="s">
        <v>85</v>
      </c>
      <c r="AG29" s="70">
        <v>0</v>
      </c>
      <c r="AH29" s="41">
        <f t="shared" si="9"/>
        <v>0</v>
      </c>
      <c r="AI29" s="9">
        <v>0</v>
      </c>
      <c r="AJ29" s="9">
        <v>0</v>
      </c>
      <c r="AK29" s="41">
        <f t="shared" si="10"/>
        <v>0</v>
      </c>
      <c r="AL29" s="9">
        <v>0</v>
      </c>
      <c r="AM29" s="9">
        <v>0</v>
      </c>
      <c r="AN29" s="41">
        <f t="shared" si="11"/>
        <v>0</v>
      </c>
      <c r="AO29" s="9">
        <v>0</v>
      </c>
      <c r="AP29" s="9">
        <v>0</v>
      </c>
      <c r="AQ29" s="41">
        <f t="shared" si="12"/>
        <v>0</v>
      </c>
      <c r="AR29" s="9">
        <v>0</v>
      </c>
      <c r="AS29" s="9">
        <v>0</v>
      </c>
      <c r="AT29" s="41">
        <f t="shared" si="13"/>
        <v>0</v>
      </c>
      <c r="AU29" s="9">
        <v>0</v>
      </c>
      <c r="AV29" s="9">
        <v>0</v>
      </c>
      <c r="AW29" s="41">
        <f t="shared" si="14"/>
        <v>0</v>
      </c>
      <c r="AX29" s="9">
        <v>0</v>
      </c>
      <c r="AY29" s="9">
        <v>0</v>
      </c>
      <c r="AZ29" s="41">
        <f t="shared" si="15"/>
        <v>0</v>
      </c>
      <c r="BA29" s="9">
        <v>0</v>
      </c>
    </row>
    <row r="30" spans="1:53" s="2" customFormat="1" ht="12" customHeight="1">
      <c r="A30" s="52" t="s">
        <v>86</v>
      </c>
      <c r="B30" s="9">
        <v>18</v>
      </c>
      <c r="C30" s="9">
        <f t="shared" si="18"/>
        <v>0</v>
      </c>
      <c r="D30" s="9">
        <v>0</v>
      </c>
      <c r="E30" s="41">
        <f t="shared" si="0"/>
        <v>0</v>
      </c>
      <c r="F30" s="9">
        <v>0</v>
      </c>
      <c r="G30" s="9">
        <v>0</v>
      </c>
      <c r="H30" s="41">
        <f t="shared" si="1"/>
        <v>0</v>
      </c>
      <c r="I30" s="9">
        <v>0</v>
      </c>
      <c r="J30" s="52" t="s">
        <v>86</v>
      </c>
      <c r="K30" s="9">
        <v>0</v>
      </c>
      <c r="L30" s="41">
        <f t="shared" si="2"/>
        <v>0</v>
      </c>
      <c r="M30" s="9">
        <v>0</v>
      </c>
      <c r="N30" s="9">
        <v>0</v>
      </c>
      <c r="O30" s="41">
        <f t="shared" si="3"/>
        <v>0</v>
      </c>
      <c r="P30" s="9">
        <v>0</v>
      </c>
      <c r="Q30" s="9">
        <v>0</v>
      </c>
      <c r="R30" s="41">
        <f t="shared" si="4"/>
        <v>0</v>
      </c>
      <c r="S30" s="9">
        <v>0</v>
      </c>
      <c r="T30" s="9">
        <v>0</v>
      </c>
      <c r="U30" s="41">
        <f t="shared" si="5"/>
        <v>0</v>
      </c>
      <c r="V30" s="9">
        <v>0</v>
      </c>
      <c r="W30" s="9">
        <v>0</v>
      </c>
      <c r="X30" s="41">
        <f t="shared" si="6"/>
        <v>0</v>
      </c>
      <c r="Y30" s="9">
        <v>0</v>
      </c>
      <c r="Z30" s="9">
        <v>0</v>
      </c>
      <c r="AA30" s="41">
        <f t="shared" si="7"/>
        <v>0</v>
      </c>
      <c r="AB30" s="9">
        <v>0</v>
      </c>
      <c r="AC30" s="9">
        <v>0</v>
      </c>
      <c r="AD30" s="41">
        <f t="shared" si="8"/>
        <v>0</v>
      </c>
      <c r="AE30" s="9">
        <v>0</v>
      </c>
      <c r="AF30" s="69" t="s">
        <v>86</v>
      </c>
      <c r="AG30" s="70">
        <v>0</v>
      </c>
      <c r="AH30" s="41">
        <f t="shared" si="9"/>
        <v>0</v>
      </c>
      <c r="AI30" s="9">
        <v>0</v>
      </c>
      <c r="AJ30" s="9">
        <v>0</v>
      </c>
      <c r="AK30" s="41">
        <f t="shared" si="10"/>
        <v>0</v>
      </c>
      <c r="AL30" s="9">
        <v>0</v>
      </c>
      <c r="AM30" s="9">
        <v>0</v>
      </c>
      <c r="AN30" s="41">
        <f t="shared" si="11"/>
        <v>0</v>
      </c>
      <c r="AO30" s="9">
        <v>0</v>
      </c>
      <c r="AP30" s="9">
        <v>0</v>
      </c>
      <c r="AQ30" s="41">
        <f t="shared" si="12"/>
        <v>0</v>
      </c>
      <c r="AR30" s="9">
        <v>0</v>
      </c>
      <c r="AS30" s="9">
        <v>0</v>
      </c>
      <c r="AT30" s="41">
        <f t="shared" si="13"/>
        <v>0</v>
      </c>
      <c r="AU30" s="9">
        <v>0</v>
      </c>
      <c r="AV30" s="9">
        <v>0</v>
      </c>
      <c r="AW30" s="41">
        <f t="shared" si="14"/>
        <v>0</v>
      </c>
      <c r="AX30" s="9">
        <v>0</v>
      </c>
      <c r="AY30" s="9">
        <v>0</v>
      </c>
      <c r="AZ30" s="41">
        <f t="shared" si="15"/>
        <v>0</v>
      </c>
      <c r="BA30" s="9">
        <v>0</v>
      </c>
    </row>
    <row r="31" spans="1:53" s="2" customFormat="1" ht="12" customHeight="1">
      <c r="A31" s="52" t="s">
        <v>87</v>
      </c>
      <c r="B31" s="9">
        <v>798</v>
      </c>
      <c r="C31" s="9">
        <f t="shared" si="18"/>
        <v>1</v>
      </c>
      <c r="D31" s="9">
        <v>0</v>
      </c>
      <c r="E31" s="41">
        <f t="shared" si="0"/>
        <v>0</v>
      </c>
      <c r="F31" s="9">
        <v>0</v>
      </c>
      <c r="G31" s="9">
        <v>0</v>
      </c>
      <c r="H31" s="41">
        <f t="shared" si="1"/>
        <v>0</v>
      </c>
      <c r="I31" s="9">
        <v>0</v>
      </c>
      <c r="J31" s="52" t="s">
        <v>87</v>
      </c>
      <c r="K31" s="9">
        <v>0</v>
      </c>
      <c r="L31" s="41">
        <f t="shared" si="2"/>
        <v>0</v>
      </c>
      <c r="M31" s="9">
        <v>0</v>
      </c>
      <c r="N31" s="9">
        <v>0</v>
      </c>
      <c r="O31" s="41">
        <f t="shared" si="3"/>
        <v>0</v>
      </c>
      <c r="P31" s="9">
        <v>0</v>
      </c>
      <c r="Q31" s="9">
        <v>0</v>
      </c>
      <c r="R31" s="41">
        <f t="shared" si="4"/>
        <v>0</v>
      </c>
      <c r="S31" s="9">
        <v>0</v>
      </c>
      <c r="T31" s="9">
        <v>0</v>
      </c>
      <c r="U31" s="41">
        <f t="shared" si="5"/>
        <v>0</v>
      </c>
      <c r="V31" s="9">
        <v>0</v>
      </c>
      <c r="W31" s="9">
        <v>0</v>
      </c>
      <c r="X31" s="41">
        <f t="shared" si="6"/>
        <v>0</v>
      </c>
      <c r="Y31" s="9">
        <v>0</v>
      </c>
      <c r="Z31" s="9">
        <v>0</v>
      </c>
      <c r="AA31" s="41">
        <f t="shared" si="7"/>
        <v>0</v>
      </c>
      <c r="AB31" s="9">
        <v>0</v>
      </c>
      <c r="AC31" s="9">
        <v>0</v>
      </c>
      <c r="AD31" s="41">
        <f t="shared" si="8"/>
        <v>0</v>
      </c>
      <c r="AE31" s="9">
        <v>0</v>
      </c>
      <c r="AF31" s="69" t="s">
        <v>87</v>
      </c>
      <c r="AG31" s="70">
        <v>0</v>
      </c>
      <c r="AH31" s="41">
        <f t="shared" si="9"/>
        <v>0</v>
      </c>
      <c r="AI31" s="9">
        <v>0</v>
      </c>
      <c r="AJ31" s="9">
        <v>0</v>
      </c>
      <c r="AK31" s="41">
        <f t="shared" si="10"/>
        <v>0</v>
      </c>
      <c r="AL31" s="9">
        <v>0</v>
      </c>
      <c r="AM31" s="9">
        <v>0</v>
      </c>
      <c r="AN31" s="41">
        <f t="shared" si="11"/>
        <v>0</v>
      </c>
      <c r="AO31" s="9">
        <v>0</v>
      </c>
      <c r="AP31" s="9">
        <v>0</v>
      </c>
      <c r="AQ31" s="41">
        <f t="shared" si="12"/>
        <v>0</v>
      </c>
      <c r="AR31" s="9">
        <v>0</v>
      </c>
      <c r="AS31" s="9">
        <v>0</v>
      </c>
      <c r="AT31" s="41">
        <f t="shared" si="13"/>
        <v>0</v>
      </c>
      <c r="AU31" s="9">
        <v>0</v>
      </c>
      <c r="AV31" s="9">
        <v>1</v>
      </c>
      <c r="AW31" s="41">
        <f t="shared" si="14"/>
        <v>0.12531328320802004</v>
      </c>
      <c r="AX31" s="9">
        <v>1</v>
      </c>
      <c r="AY31" s="9">
        <v>0</v>
      </c>
      <c r="AZ31" s="41">
        <f t="shared" si="15"/>
        <v>0</v>
      </c>
      <c r="BA31" s="9">
        <v>0</v>
      </c>
    </row>
    <row r="32" spans="1:53" s="2" customFormat="1" ht="12" customHeight="1">
      <c r="A32" s="52" t="s">
        <v>88</v>
      </c>
      <c r="B32" s="9">
        <v>14</v>
      </c>
      <c r="C32" s="9">
        <f t="shared" si="18"/>
        <v>0</v>
      </c>
      <c r="D32" s="9">
        <v>0</v>
      </c>
      <c r="E32" s="41">
        <f t="shared" si="0"/>
        <v>0</v>
      </c>
      <c r="F32" s="9">
        <v>0</v>
      </c>
      <c r="G32" s="9">
        <v>0</v>
      </c>
      <c r="H32" s="41">
        <f t="shared" si="1"/>
        <v>0</v>
      </c>
      <c r="I32" s="9">
        <v>0</v>
      </c>
      <c r="J32" s="52" t="s">
        <v>88</v>
      </c>
      <c r="K32" s="9">
        <v>0</v>
      </c>
      <c r="L32" s="41">
        <f t="shared" si="2"/>
        <v>0</v>
      </c>
      <c r="M32" s="9">
        <v>0</v>
      </c>
      <c r="N32" s="9">
        <v>0</v>
      </c>
      <c r="O32" s="41">
        <f t="shared" si="3"/>
        <v>0</v>
      </c>
      <c r="P32" s="9">
        <v>0</v>
      </c>
      <c r="Q32" s="9">
        <v>0</v>
      </c>
      <c r="R32" s="41">
        <f t="shared" si="4"/>
        <v>0</v>
      </c>
      <c r="S32" s="9">
        <v>0</v>
      </c>
      <c r="T32" s="9">
        <v>0</v>
      </c>
      <c r="U32" s="41">
        <f t="shared" si="5"/>
        <v>0</v>
      </c>
      <c r="V32" s="9">
        <v>0</v>
      </c>
      <c r="W32" s="9">
        <v>0</v>
      </c>
      <c r="X32" s="41">
        <f t="shared" si="6"/>
        <v>0</v>
      </c>
      <c r="Y32" s="9">
        <v>0</v>
      </c>
      <c r="Z32" s="9">
        <v>0</v>
      </c>
      <c r="AA32" s="41">
        <f t="shared" si="7"/>
        <v>0</v>
      </c>
      <c r="AB32" s="9">
        <v>0</v>
      </c>
      <c r="AC32" s="9">
        <v>0</v>
      </c>
      <c r="AD32" s="41">
        <f t="shared" si="8"/>
        <v>0</v>
      </c>
      <c r="AE32" s="9">
        <v>0</v>
      </c>
      <c r="AF32" s="69" t="s">
        <v>88</v>
      </c>
      <c r="AG32" s="70">
        <v>0</v>
      </c>
      <c r="AH32" s="41">
        <f t="shared" si="9"/>
        <v>0</v>
      </c>
      <c r="AI32" s="9">
        <v>0</v>
      </c>
      <c r="AJ32" s="9">
        <v>0</v>
      </c>
      <c r="AK32" s="41">
        <f t="shared" si="10"/>
        <v>0</v>
      </c>
      <c r="AL32" s="9">
        <v>0</v>
      </c>
      <c r="AM32" s="9">
        <v>0</v>
      </c>
      <c r="AN32" s="41">
        <f t="shared" si="11"/>
        <v>0</v>
      </c>
      <c r="AO32" s="9">
        <v>0</v>
      </c>
      <c r="AP32" s="9">
        <v>0</v>
      </c>
      <c r="AQ32" s="41">
        <f t="shared" si="12"/>
        <v>0</v>
      </c>
      <c r="AR32" s="9">
        <v>0</v>
      </c>
      <c r="AS32" s="9">
        <v>0</v>
      </c>
      <c r="AT32" s="41">
        <f t="shared" si="13"/>
        <v>0</v>
      </c>
      <c r="AU32" s="9">
        <v>0</v>
      </c>
      <c r="AV32" s="9">
        <v>0</v>
      </c>
      <c r="AW32" s="41">
        <f t="shared" si="14"/>
        <v>0</v>
      </c>
      <c r="AX32" s="9">
        <v>0</v>
      </c>
      <c r="AY32" s="9">
        <v>0</v>
      </c>
      <c r="AZ32" s="41">
        <f t="shared" si="15"/>
        <v>0</v>
      </c>
      <c r="BA32" s="9">
        <v>0</v>
      </c>
    </row>
    <row r="33" spans="1:53" s="2" customFormat="1" ht="12" customHeight="1">
      <c r="A33" s="52" t="s">
        <v>89</v>
      </c>
      <c r="B33" s="9">
        <v>13</v>
      </c>
      <c r="C33" s="9">
        <f t="shared" si="18"/>
        <v>1</v>
      </c>
      <c r="D33" s="9">
        <v>0</v>
      </c>
      <c r="E33" s="41">
        <f t="shared" si="0"/>
        <v>0</v>
      </c>
      <c r="F33" s="9">
        <v>0</v>
      </c>
      <c r="G33" s="9">
        <v>0</v>
      </c>
      <c r="H33" s="41">
        <f t="shared" si="1"/>
        <v>0</v>
      </c>
      <c r="I33" s="9">
        <v>0</v>
      </c>
      <c r="J33" s="52" t="s">
        <v>89</v>
      </c>
      <c r="K33" s="9">
        <v>0</v>
      </c>
      <c r="L33" s="41">
        <f t="shared" si="2"/>
        <v>0</v>
      </c>
      <c r="M33" s="9">
        <v>0</v>
      </c>
      <c r="N33" s="9">
        <v>0</v>
      </c>
      <c r="O33" s="41">
        <f t="shared" si="3"/>
        <v>0</v>
      </c>
      <c r="P33" s="9">
        <v>0</v>
      </c>
      <c r="Q33" s="9">
        <v>0</v>
      </c>
      <c r="R33" s="41">
        <f t="shared" si="4"/>
        <v>0</v>
      </c>
      <c r="S33" s="9">
        <v>0</v>
      </c>
      <c r="T33" s="9">
        <v>0</v>
      </c>
      <c r="U33" s="41">
        <f t="shared" si="5"/>
        <v>0</v>
      </c>
      <c r="V33" s="9">
        <v>0</v>
      </c>
      <c r="W33" s="9">
        <v>0</v>
      </c>
      <c r="X33" s="41">
        <f t="shared" si="6"/>
        <v>0</v>
      </c>
      <c r="Y33" s="9">
        <v>0</v>
      </c>
      <c r="Z33" s="9">
        <v>0</v>
      </c>
      <c r="AA33" s="41">
        <f t="shared" si="7"/>
        <v>0</v>
      </c>
      <c r="AB33" s="9">
        <v>0</v>
      </c>
      <c r="AC33" s="9">
        <v>1</v>
      </c>
      <c r="AD33" s="41">
        <f t="shared" si="8"/>
        <v>7.6923076923076925</v>
      </c>
      <c r="AE33" s="9">
        <v>1</v>
      </c>
      <c r="AF33" s="69" t="s">
        <v>89</v>
      </c>
      <c r="AG33" s="70">
        <v>0</v>
      </c>
      <c r="AH33" s="41">
        <f t="shared" si="9"/>
        <v>0</v>
      </c>
      <c r="AI33" s="9">
        <v>0</v>
      </c>
      <c r="AJ33" s="9">
        <v>0</v>
      </c>
      <c r="AK33" s="41">
        <f t="shared" si="10"/>
        <v>0</v>
      </c>
      <c r="AL33" s="9">
        <v>0</v>
      </c>
      <c r="AM33" s="9">
        <v>0</v>
      </c>
      <c r="AN33" s="41">
        <f t="shared" si="11"/>
        <v>0</v>
      </c>
      <c r="AO33" s="9">
        <v>0</v>
      </c>
      <c r="AP33" s="9">
        <v>0</v>
      </c>
      <c r="AQ33" s="41">
        <f t="shared" si="12"/>
        <v>0</v>
      </c>
      <c r="AR33" s="9">
        <v>0</v>
      </c>
      <c r="AS33" s="9">
        <v>0</v>
      </c>
      <c r="AT33" s="41">
        <f t="shared" si="13"/>
        <v>0</v>
      </c>
      <c r="AU33" s="9">
        <v>0</v>
      </c>
      <c r="AV33" s="9">
        <v>0</v>
      </c>
      <c r="AW33" s="41">
        <f t="shared" si="14"/>
        <v>0</v>
      </c>
      <c r="AX33" s="9">
        <v>0</v>
      </c>
      <c r="AY33" s="9">
        <v>0</v>
      </c>
      <c r="AZ33" s="41">
        <f t="shared" si="15"/>
        <v>0</v>
      </c>
      <c r="BA33" s="9">
        <v>0</v>
      </c>
    </row>
    <row r="34" spans="1:53" s="2" customFormat="1" ht="24" customHeight="1">
      <c r="A34" s="52" t="s">
        <v>90</v>
      </c>
      <c r="B34" s="9">
        <v>1250</v>
      </c>
      <c r="C34" s="9">
        <f t="shared" si="18"/>
        <v>345</v>
      </c>
      <c r="D34" s="9">
        <v>2</v>
      </c>
      <c r="E34" s="41">
        <f t="shared" si="0"/>
        <v>0.16</v>
      </c>
      <c r="F34" s="9">
        <v>2</v>
      </c>
      <c r="G34" s="9">
        <v>2</v>
      </c>
      <c r="H34" s="41">
        <f t="shared" si="1"/>
        <v>0.16</v>
      </c>
      <c r="I34" s="9">
        <v>2</v>
      </c>
      <c r="J34" s="52" t="s">
        <v>90</v>
      </c>
      <c r="K34" s="9">
        <v>82</v>
      </c>
      <c r="L34" s="41">
        <f t="shared" si="2"/>
        <v>6.5600000000000005</v>
      </c>
      <c r="M34" s="9">
        <v>91</v>
      </c>
      <c r="N34" s="9">
        <v>42</v>
      </c>
      <c r="O34" s="41">
        <f t="shared" si="3"/>
        <v>3.36</v>
      </c>
      <c r="P34" s="9">
        <v>43</v>
      </c>
      <c r="Q34" s="9">
        <v>18</v>
      </c>
      <c r="R34" s="41">
        <f t="shared" si="4"/>
        <v>1.44</v>
      </c>
      <c r="S34" s="9">
        <v>18</v>
      </c>
      <c r="T34" s="9">
        <v>0</v>
      </c>
      <c r="U34" s="41">
        <f t="shared" si="5"/>
        <v>0</v>
      </c>
      <c r="V34" s="9">
        <v>0</v>
      </c>
      <c r="W34" s="9">
        <v>3</v>
      </c>
      <c r="X34" s="41">
        <f t="shared" si="6"/>
        <v>0.24</v>
      </c>
      <c r="Y34" s="9">
        <v>3</v>
      </c>
      <c r="Z34" s="9">
        <v>0</v>
      </c>
      <c r="AA34" s="41">
        <f t="shared" si="7"/>
        <v>0</v>
      </c>
      <c r="AB34" s="9">
        <v>0</v>
      </c>
      <c r="AC34" s="9">
        <v>11</v>
      </c>
      <c r="AD34" s="41">
        <f t="shared" si="8"/>
        <v>0.88</v>
      </c>
      <c r="AE34" s="9">
        <v>12</v>
      </c>
      <c r="AF34" s="69" t="s">
        <v>90</v>
      </c>
      <c r="AG34" s="70">
        <v>0</v>
      </c>
      <c r="AH34" s="41">
        <f t="shared" si="9"/>
        <v>0</v>
      </c>
      <c r="AI34" s="9">
        <v>0</v>
      </c>
      <c r="AJ34" s="9">
        <v>10</v>
      </c>
      <c r="AK34" s="41">
        <f t="shared" si="10"/>
        <v>0.8</v>
      </c>
      <c r="AL34" s="9">
        <v>10</v>
      </c>
      <c r="AM34" s="9">
        <v>27</v>
      </c>
      <c r="AN34" s="41">
        <f t="shared" si="11"/>
        <v>2.16</v>
      </c>
      <c r="AO34" s="9">
        <v>27</v>
      </c>
      <c r="AP34" s="9">
        <v>0</v>
      </c>
      <c r="AQ34" s="41">
        <f t="shared" si="12"/>
        <v>0</v>
      </c>
      <c r="AR34" s="9">
        <v>0</v>
      </c>
      <c r="AS34" s="9">
        <v>3</v>
      </c>
      <c r="AT34" s="41">
        <f t="shared" si="13"/>
        <v>0.24</v>
      </c>
      <c r="AU34" s="9">
        <v>3</v>
      </c>
      <c r="AV34" s="9">
        <v>126</v>
      </c>
      <c r="AW34" s="41">
        <f t="shared" si="14"/>
        <v>10.08</v>
      </c>
      <c r="AX34" s="9">
        <v>127</v>
      </c>
      <c r="AY34" s="9">
        <v>7</v>
      </c>
      <c r="AZ34" s="41">
        <f t="shared" si="15"/>
        <v>0.5599999999999999</v>
      </c>
      <c r="BA34" s="9">
        <v>7</v>
      </c>
    </row>
    <row r="35" spans="1:53" s="2" customFormat="1" ht="21" customHeight="1">
      <c r="A35" s="52" t="s">
        <v>91</v>
      </c>
      <c r="B35" s="9">
        <v>451</v>
      </c>
      <c r="C35" s="9">
        <f t="shared" si="18"/>
        <v>57</v>
      </c>
      <c r="D35" s="9">
        <v>0</v>
      </c>
      <c r="E35" s="41">
        <f t="shared" si="0"/>
        <v>0</v>
      </c>
      <c r="F35" s="9">
        <v>0</v>
      </c>
      <c r="G35" s="9">
        <v>1</v>
      </c>
      <c r="H35" s="41">
        <f t="shared" si="1"/>
        <v>0.22172949002217296</v>
      </c>
      <c r="I35" s="9">
        <v>1</v>
      </c>
      <c r="J35" s="52" t="s">
        <v>91</v>
      </c>
      <c r="K35" s="9">
        <v>5</v>
      </c>
      <c r="L35" s="41">
        <f t="shared" si="2"/>
        <v>1.1086474501108647</v>
      </c>
      <c r="M35" s="9">
        <v>5</v>
      </c>
      <c r="N35" s="9">
        <v>25</v>
      </c>
      <c r="O35" s="41">
        <f t="shared" si="3"/>
        <v>5.543237250554324</v>
      </c>
      <c r="P35" s="9">
        <v>25</v>
      </c>
      <c r="Q35" s="9">
        <v>11</v>
      </c>
      <c r="R35" s="41">
        <f t="shared" si="4"/>
        <v>2.4390243902439024</v>
      </c>
      <c r="S35" s="9">
        <v>11</v>
      </c>
      <c r="T35" s="9">
        <v>0</v>
      </c>
      <c r="U35" s="41">
        <f t="shared" si="5"/>
        <v>0</v>
      </c>
      <c r="V35" s="9">
        <v>0</v>
      </c>
      <c r="W35" s="9">
        <v>1</v>
      </c>
      <c r="X35" s="41">
        <f t="shared" si="6"/>
        <v>0.22172949002217296</v>
      </c>
      <c r="Y35" s="9">
        <v>1</v>
      </c>
      <c r="Z35" s="9">
        <v>3</v>
      </c>
      <c r="AA35" s="41">
        <f t="shared" si="7"/>
        <v>0.6651884700665188</v>
      </c>
      <c r="AB35" s="9">
        <v>3</v>
      </c>
      <c r="AC35" s="9">
        <v>0</v>
      </c>
      <c r="AD35" s="41">
        <f t="shared" si="8"/>
        <v>0</v>
      </c>
      <c r="AE35" s="9">
        <v>0</v>
      </c>
      <c r="AF35" s="69" t="s">
        <v>91</v>
      </c>
      <c r="AG35" s="70">
        <v>0</v>
      </c>
      <c r="AH35" s="41">
        <f t="shared" si="9"/>
        <v>0</v>
      </c>
      <c r="AI35" s="9">
        <v>0</v>
      </c>
      <c r="AJ35" s="9">
        <v>3</v>
      </c>
      <c r="AK35" s="41">
        <f t="shared" si="10"/>
        <v>0.6651884700665188</v>
      </c>
      <c r="AL35" s="9">
        <v>3</v>
      </c>
      <c r="AM35" s="9">
        <v>3</v>
      </c>
      <c r="AN35" s="41">
        <f t="shared" si="11"/>
        <v>0.6651884700665188</v>
      </c>
      <c r="AO35" s="9">
        <v>3</v>
      </c>
      <c r="AP35" s="9">
        <v>0</v>
      </c>
      <c r="AQ35" s="41">
        <f t="shared" si="12"/>
        <v>0</v>
      </c>
      <c r="AR35" s="9">
        <v>0</v>
      </c>
      <c r="AS35" s="9">
        <v>1</v>
      </c>
      <c r="AT35" s="41">
        <f t="shared" si="13"/>
        <v>0.22172949002217296</v>
      </c>
      <c r="AU35" s="9">
        <v>2</v>
      </c>
      <c r="AV35" s="9">
        <v>3</v>
      </c>
      <c r="AW35" s="41">
        <f t="shared" si="14"/>
        <v>0.6651884700665188</v>
      </c>
      <c r="AX35" s="9">
        <v>3</v>
      </c>
      <c r="AY35" s="9">
        <v>0</v>
      </c>
      <c r="AZ35" s="41">
        <f t="shared" si="15"/>
        <v>0</v>
      </c>
      <c r="BA35" s="9">
        <v>0</v>
      </c>
    </row>
    <row r="36" spans="1:53" s="2" customFormat="1" ht="21" customHeight="1">
      <c r="A36" s="52" t="s">
        <v>92</v>
      </c>
      <c r="B36" s="9">
        <v>237</v>
      </c>
      <c r="C36" s="9">
        <f t="shared" si="18"/>
        <v>15</v>
      </c>
      <c r="D36" s="9">
        <v>0</v>
      </c>
      <c r="E36" s="41">
        <f t="shared" si="0"/>
        <v>0</v>
      </c>
      <c r="F36" s="9">
        <v>0</v>
      </c>
      <c r="G36" s="9">
        <v>0</v>
      </c>
      <c r="H36" s="41">
        <f t="shared" si="1"/>
        <v>0</v>
      </c>
      <c r="I36" s="9">
        <v>0</v>
      </c>
      <c r="J36" s="52" t="s">
        <v>92</v>
      </c>
      <c r="K36" s="9">
        <v>0</v>
      </c>
      <c r="L36" s="41">
        <f t="shared" si="2"/>
        <v>0</v>
      </c>
      <c r="M36" s="9">
        <v>0</v>
      </c>
      <c r="N36" s="9">
        <v>6</v>
      </c>
      <c r="O36" s="41">
        <f t="shared" si="3"/>
        <v>2.5316455696202533</v>
      </c>
      <c r="P36" s="9">
        <v>6</v>
      </c>
      <c r="Q36" s="9">
        <v>3</v>
      </c>
      <c r="R36" s="41">
        <f t="shared" si="4"/>
        <v>1.2658227848101267</v>
      </c>
      <c r="S36" s="9">
        <v>3</v>
      </c>
      <c r="T36" s="9">
        <v>0</v>
      </c>
      <c r="U36" s="41">
        <f t="shared" si="5"/>
        <v>0</v>
      </c>
      <c r="V36" s="9">
        <v>0</v>
      </c>
      <c r="W36" s="9">
        <v>0</v>
      </c>
      <c r="X36" s="41">
        <f t="shared" si="6"/>
        <v>0</v>
      </c>
      <c r="Y36" s="9">
        <v>0</v>
      </c>
      <c r="Z36" s="9">
        <v>0</v>
      </c>
      <c r="AA36" s="41">
        <f t="shared" si="7"/>
        <v>0</v>
      </c>
      <c r="AB36" s="9">
        <v>0</v>
      </c>
      <c r="AC36" s="9">
        <v>0</v>
      </c>
      <c r="AD36" s="41">
        <f t="shared" si="8"/>
        <v>0</v>
      </c>
      <c r="AE36" s="9">
        <v>0</v>
      </c>
      <c r="AF36" s="69" t="s">
        <v>92</v>
      </c>
      <c r="AG36" s="70">
        <v>0</v>
      </c>
      <c r="AH36" s="41">
        <f t="shared" si="9"/>
        <v>0</v>
      </c>
      <c r="AI36" s="9">
        <v>0</v>
      </c>
      <c r="AJ36" s="9">
        <v>0</v>
      </c>
      <c r="AK36" s="41">
        <f t="shared" si="10"/>
        <v>0</v>
      </c>
      <c r="AL36" s="9">
        <v>0</v>
      </c>
      <c r="AM36" s="9">
        <v>4</v>
      </c>
      <c r="AN36" s="41">
        <f t="shared" si="11"/>
        <v>1.6877637130801686</v>
      </c>
      <c r="AO36" s="9">
        <v>4</v>
      </c>
      <c r="AP36" s="9">
        <v>0</v>
      </c>
      <c r="AQ36" s="41">
        <f t="shared" si="12"/>
        <v>0</v>
      </c>
      <c r="AR36" s="9">
        <v>0</v>
      </c>
      <c r="AS36" s="9">
        <v>1</v>
      </c>
      <c r="AT36" s="41">
        <f t="shared" si="13"/>
        <v>0.42194092827004215</v>
      </c>
      <c r="AU36" s="9">
        <v>2</v>
      </c>
      <c r="AV36" s="9">
        <v>0</v>
      </c>
      <c r="AW36" s="41">
        <f t="shared" si="14"/>
        <v>0</v>
      </c>
      <c r="AX36" s="9">
        <v>0</v>
      </c>
      <c r="AY36" s="9">
        <v>0</v>
      </c>
      <c r="AZ36" s="41">
        <f t="shared" si="15"/>
        <v>0</v>
      </c>
      <c r="BA36" s="9">
        <v>0</v>
      </c>
    </row>
    <row r="37" spans="1:53" s="2" customFormat="1" ht="21" customHeight="1">
      <c r="A37" s="52" t="s">
        <v>99</v>
      </c>
      <c r="B37" s="9">
        <v>145</v>
      </c>
      <c r="C37" s="9">
        <f>SUM(F37+I37+M37+P37+S37+V37+Y37+AB37+AE37+AI37+AL37+AO37+AR37+AU37+AX37+BA37)</f>
        <v>14</v>
      </c>
      <c r="D37" s="9">
        <v>0</v>
      </c>
      <c r="E37" s="41">
        <f t="shared" si="0"/>
        <v>0</v>
      </c>
      <c r="F37" s="9">
        <v>0</v>
      </c>
      <c r="G37" s="9">
        <v>0</v>
      </c>
      <c r="H37" s="41">
        <f t="shared" si="1"/>
        <v>0</v>
      </c>
      <c r="I37" s="9">
        <v>0</v>
      </c>
      <c r="J37" s="52" t="s">
        <v>99</v>
      </c>
      <c r="K37" s="9">
        <v>0</v>
      </c>
      <c r="L37" s="41">
        <f t="shared" si="2"/>
        <v>0</v>
      </c>
      <c r="M37" s="9">
        <v>0</v>
      </c>
      <c r="N37" s="9">
        <v>0</v>
      </c>
      <c r="O37" s="41">
        <f t="shared" si="3"/>
        <v>0</v>
      </c>
      <c r="P37" s="9">
        <v>0</v>
      </c>
      <c r="Q37" s="9">
        <v>0</v>
      </c>
      <c r="R37" s="41">
        <f t="shared" si="4"/>
        <v>0</v>
      </c>
      <c r="S37" s="9">
        <v>0</v>
      </c>
      <c r="T37" s="9">
        <v>0</v>
      </c>
      <c r="U37" s="41">
        <f t="shared" si="5"/>
        <v>0</v>
      </c>
      <c r="V37" s="9">
        <v>0</v>
      </c>
      <c r="W37" s="9">
        <v>0</v>
      </c>
      <c r="X37" s="41">
        <f t="shared" si="6"/>
        <v>0</v>
      </c>
      <c r="Y37" s="9">
        <v>0</v>
      </c>
      <c r="Z37" s="9">
        <v>0</v>
      </c>
      <c r="AA37" s="41">
        <f t="shared" si="7"/>
        <v>0</v>
      </c>
      <c r="AB37" s="9">
        <v>0</v>
      </c>
      <c r="AC37" s="9">
        <v>0</v>
      </c>
      <c r="AD37" s="41">
        <f t="shared" si="8"/>
        <v>0</v>
      </c>
      <c r="AE37" s="9">
        <v>0</v>
      </c>
      <c r="AF37" s="69" t="s">
        <v>99</v>
      </c>
      <c r="AG37" s="70">
        <v>0</v>
      </c>
      <c r="AH37" s="41">
        <f t="shared" si="9"/>
        <v>0</v>
      </c>
      <c r="AI37" s="9">
        <v>0</v>
      </c>
      <c r="AJ37" s="9">
        <v>0</v>
      </c>
      <c r="AK37" s="41">
        <f t="shared" si="10"/>
        <v>0</v>
      </c>
      <c r="AL37" s="9">
        <v>0</v>
      </c>
      <c r="AM37" s="9">
        <v>0</v>
      </c>
      <c r="AN37" s="41">
        <f t="shared" si="11"/>
        <v>0</v>
      </c>
      <c r="AO37" s="9">
        <v>0</v>
      </c>
      <c r="AP37" s="9">
        <v>0</v>
      </c>
      <c r="AQ37" s="41">
        <f t="shared" si="12"/>
        <v>0</v>
      </c>
      <c r="AR37" s="9">
        <v>0</v>
      </c>
      <c r="AS37" s="9">
        <v>0</v>
      </c>
      <c r="AT37" s="41">
        <f t="shared" si="13"/>
        <v>0</v>
      </c>
      <c r="AU37" s="9">
        <v>0</v>
      </c>
      <c r="AV37" s="9">
        <v>14</v>
      </c>
      <c r="AW37" s="41">
        <f t="shared" si="14"/>
        <v>9.655172413793103</v>
      </c>
      <c r="AX37" s="9">
        <v>14</v>
      </c>
      <c r="AY37" s="9">
        <v>0</v>
      </c>
      <c r="AZ37" s="41">
        <f t="shared" si="15"/>
        <v>0</v>
      </c>
      <c r="BA37" s="9">
        <v>0</v>
      </c>
    </row>
    <row r="38" spans="1:53" s="2" customFormat="1" ht="21" customHeight="1">
      <c r="A38" s="52" t="s">
        <v>724</v>
      </c>
      <c r="B38" s="9">
        <v>0</v>
      </c>
      <c r="C38" s="9">
        <f t="shared" si="18"/>
        <v>0</v>
      </c>
      <c r="D38" s="9">
        <v>0</v>
      </c>
      <c r="E38" s="41">
        <f t="shared" si="0"/>
        <v>0</v>
      </c>
      <c r="F38" s="9">
        <v>0</v>
      </c>
      <c r="G38" s="9">
        <v>0</v>
      </c>
      <c r="H38" s="41">
        <f t="shared" si="1"/>
        <v>0</v>
      </c>
      <c r="I38" s="9">
        <v>0</v>
      </c>
      <c r="J38" s="52" t="s">
        <v>724</v>
      </c>
      <c r="K38" s="9">
        <v>0</v>
      </c>
      <c r="L38" s="41">
        <f t="shared" si="2"/>
        <v>0</v>
      </c>
      <c r="M38" s="9">
        <v>0</v>
      </c>
      <c r="N38" s="9">
        <v>0</v>
      </c>
      <c r="O38" s="41">
        <f t="shared" si="3"/>
        <v>0</v>
      </c>
      <c r="P38" s="9">
        <v>0</v>
      </c>
      <c r="Q38" s="9">
        <v>0</v>
      </c>
      <c r="R38" s="41">
        <f t="shared" si="4"/>
        <v>0</v>
      </c>
      <c r="S38" s="9">
        <v>0</v>
      </c>
      <c r="T38" s="9">
        <v>0</v>
      </c>
      <c r="U38" s="41">
        <f t="shared" si="5"/>
        <v>0</v>
      </c>
      <c r="V38" s="9">
        <v>0</v>
      </c>
      <c r="W38" s="9">
        <v>0</v>
      </c>
      <c r="X38" s="41">
        <f t="shared" si="6"/>
        <v>0</v>
      </c>
      <c r="Y38" s="9">
        <v>0</v>
      </c>
      <c r="Z38" s="9">
        <v>0</v>
      </c>
      <c r="AA38" s="41">
        <f t="shared" si="7"/>
        <v>0</v>
      </c>
      <c r="AB38" s="9">
        <v>0</v>
      </c>
      <c r="AC38" s="9">
        <v>0</v>
      </c>
      <c r="AD38" s="41">
        <f t="shared" si="8"/>
        <v>0</v>
      </c>
      <c r="AE38" s="9">
        <v>0</v>
      </c>
      <c r="AF38" s="69" t="s">
        <v>724</v>
      </c>
      <c r="AG38" s="70">
        <v>0</v>
      </c>
      <c r="AH38" s="41">
        <f t="shared" si="9"/>
        <v>0</v>
      </c>
      <c r="AI38" s="9">
        <v>0</v>
      </c>
      <c r="AJ38" s="9">
        <v>0</v>
      </c>
      <c r="AK38" s="41">
        <f t="shared" si="10"/>
        <v>0</v>
      </c>
      <c r="AL38" s="9">
        <v>0</v>
      </c>
      <c r="AM38" s="9">
        <v>0</v>
      </c>
      <c r="AN38" s="41">
        <f t="shared" si="11"/>
        <v>0</v>
      </c>
      <c r="AO38" s="9">
        <v>0</v>
      </c>
      <c r="AP38" s="9">
        <v>0</v>
      </c>
      <c r="AQ38" s="41">
        <f t="shared" si="12"/>
        <v>0</v>
      </c>
      <c r="AR38" s="9">
        <v>0</v>
      </c>
      <c r="AS38" s="9">
        <v>0</v>
      </c>
      <c r="AT38" s="41">
        <f t="shared" si="13"/>
        <v>0</v>
      </c>
      <c r="AU38" s="9">
        <v>0</v>
      </c>
      <c r="AV38" s="9">
        <v>0</v>
      </c>
      <c r="AW38" s="41">
        <f t="shared" si="14"/>
        <v>0</v>
      </c>
      <c r="AX38" s="9">
        <v>0</v>
      </c>
      <c r="AY38" s="9">
        <v>0</v>
      </c>
      <c r="AZ38" s="41">
        <f t="shared" si="15"/>
        <v>0</v>
      </c>
      <c r="BA38" s="9">
        <v>0</v>
      </c>
    </row>
    <row r="39" spans="1:53" s="2" customFormat="1" ht="21" customHeight="1" thickBot="1">
      <c r="A39" s="52" t="s">
        <v>93</v>
      </c>
      <c r="B39" s="9">
        <v>15</v>
      </c>
      <c r="C39" s="9">
        <f t="shared" si="18"/>
        <v>1</v>
      </c>
      <c r="D39" s="9">
        <v>0</v>
      </c>
      <c r="E39" s="41">
        <f t="shared" si="0"/>
        <v>0</v>
      </c>
      <c r="F39" s="9">
        <v>0</v>
      </c>
      <c r="G39" s="9">
        <v>0</v>
      </c>
      <c r="H39" s="41">
        <f t="shared" si="1"/>
        <v>0</v>
      </c>
      <c r="I39" s="9">
        <v>0</v>
      </c>
      <c r="J39" s="52" t="s">
        <v>93</v>
      </c>
      <c r="K39" s="9">
        <v>0</v>
      </c>
      <c r="L39" s="41">
        <f t="shared" si="2"/>
        <v>0</v>
      </c>
      <c r="M39" s="9">
        <v>0</v>
      </c>
      <c r="N39" s="9">
        <v>0</v>
      </c>
      <c r="O39" s="41">
        <f t="shared" si="3"/>
        <v>0</v>
      </c>
      <c r="P39" s="9">
        <v>0</v>
      </c>
      <c r="Q39" s="9">
        <v>0</v>
      </c>
      <c r="R39" s="41">
        <f t="shared" si="4"/>
        <v>0</v>
      </c>
      <c r="S39" s="9">
        <v>0</v>
      </c>
      <c r="T39" s="9">
        <v>0</v>
      </c>
      <c r="U39" s="41">
        <f t="shared" si="5"/>
        <v>0</v>
      </c>
      <c r="V39" s="9">
        <v>0</v>
      </c>
      <c r="W39" s="9">
        <v>0</v>
      </c>
      <c r="X39" s="41">
        <f t="shared" si="6"/>
        <v>0</v>
      </c>
      <c r="Y39" s="9">
        <v>0</v>
      </c>
      <c r="Z39" s="9">
        <v>0</v>
      </c>
      <c r="AA39" s="41">
        <f t="shared" si="7"/>
        <v>0</v>
      </c>
      <c r="AB39" s="9">
        <v>0</v>
      </c>
      <c r="AC39" s="9">
        <v>0</v>
      </c>
      <c r="AD39" s="41">
        <f t="shared" si="8"/>
        <v>0</v>
      </c>
      <c r="AE39" s="9">
        <v>0</v>
      </c>
      <c r="AF39" s="69" t="s">
        <v>93</v>
      </c>
      <c r="AG39" s="72">
        <v>0</v>
      </c>
      <c r="AH39" s="41">
        <f t="shared" si="9"/>
        <v>0</v>
      </c>
      <c r="AI39" s="9">
        <v>0</v>
      </c>
      <c r="AJ39" s="9">
        <v>0</v>
      </c>
      <c r="AK39" s="41">
        <f t="shared" si="10"/>
        <v>0</v>
      </c>
      <c r="AL39" s="9">
        <v>0</v>
      </c>
      <c r="AM39" s="9">
        <v>0</v>
      </c>
      <c r="AN39" s="41">
        <f t="shared" si="11"/>
        <v>0</v>
      </c>
      <c r="AO39" s="9">
        <v>0</v>
      </c>
      <c r="AP39" s="9">
        <v>0</v>
      </c>
      <c r="AQ39" s="41">
        <f t="shared" si="12"/>
        <v>0</v>
      </c>
      <c r="AR39" s="9">
        <v>0</v>
      </c>
      <c r="AS39" s="9">
        <v>0</v>
      </c>
      <c r="AT39" s="41">
        <f t="shared" si="13"/>
        <v>0</v>
      </c>
      <c r="AU39" s="9">
        <v>0</v>
      </c>
      <c r="AV39" s="9">
        <v>1</v>
      </c>
      <c r="AW39" s="41">
        <f t="shared" si="14"/>
        <v>6.666666666666667</v>
      </c>
      <c r="AX39" s="9">
        <v>1</v>
      </c>
      <c r="AY39" s="9">
        <v>0</v>
      </c>
      <c r="AZ39" s="41">
        <f t="shared" si="15"/>
        <v>0</v>
      </c>
      <c r="BA39" s="9">
        <v>0</v>
      </c>
    </row>
    <row r="40" spans="1:53" s="2" customFormat="1" ht="12" customHeight="1">
      <c r="A40" s="37" t="s">
        <v>293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5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</row>
    <row r="41" s="2" customFormat="1" ht="36.75" customHeight="1"/>
    <row r="42" spans="1:53" s="2" customFormat="1" ht="13.5" customHeight="1">
      <c r="A42" s="97" t="s">
        <v>697</v>
      </c>
      <c r="B42" s="87"/>
      <c r="C42" s="87"/>
      <c r="D42" s="87"/>
      <c r="E42" s="87"/>
      <c r="F42" s="87"/>
      <c r="G42" s="87"/>
      <c r="H42" s="87"/>
      <c r="I42" s="87"/>
      <c r="J42" s="87" t="s">
        <v>698</v>
      </c>
      <c r="K42" s="87"/>
      <c r="L42" s="87"/>
      <c r="M42" s="87"/>
      <c r="N42" s="87"/>
      <c r="O42" s="87"/>
      <c r="P42" s="87"/>
      <c r="Q42" s="87"/>
      <c r="R42" s="87"/>
      <c r="S42" s="87"/>
      <c r="T42" s="87" t="s">
        <v>699</v>
      </c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97" t="s">
        <v>700</v>
      </c>
      <c r="AG42" s="87"/>
      <c r="AH42" s="87"/>
      <c r="AI42" s="87"/>
      <c r="AJ42" s="87"/>
      <c r="AK42" s="87"/>
      <c r="AL42" s="87"/>
      <c r="AM42" s="87"/>
      <c r="AN42" s="87"/>
      <c r="AO42" s="87"/>
      <c r="AP42" s="97" t="s">
        <v>701</v>
      </c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</row>
  </sheetData>
  <mergeCells count="41">
    <mergeCell ref="AP42:BA42"/>
    <mergeCell ref="A42:I42"/>
    <mergeCell ref="J42:S42"/>
    <mergeCell ref="T42:AE42"/>
    <mergeCell ref="AF42:AO42"/>
    <mergeCell ref="AY3:BA4"/>
    <mergeCell ref="D4:F4"/>
    <mergeCell ref="G4:I4"/>
    <mergeCell ref="K4:M4"/>
    <mergeCell ref="N4:P4"/>
    <mergeCell ref="Q4:S4"/>
    <mergeCell ref="T4:V4"/>
    <mergeCell ref="W4:Y4"/>
    <mergeCell ref="Z4:AB4"/>
    <mergeCell ref="AC4:AE4"/>
    <mergeCell ref="AV3:AX4"/>
    <mergeCell ref="AG4:AI4"/>
    <mergeCell ref="AJ4:AL4"/>
    <mergeCell ref="AM4:AO4"/>
    <mergeCell ref="AF3:AF5"/>
    <mergeCell ref="AG3:AO3"/>
    <mergeCell ref="AP3:AR4"/>
    <mergeCell ref="AS3:AU4"/>
    <mergeCell ref="AP2:AX2"/>
    <mergeCell ref="A1:I1"/>
    <mergeCell ref="AF1:AO1"/>
    <mergeCell ref="A3:A5"/>
    <mergeCell ref="B3:B5"/>
    <mergeCell ref="C3:C5"/>
    <mergeCell ref="D3:I3"/>
    <mergeCell ref="J3:J5"/>
    <mergeCell ref="K3:S3"/>
    <mergeCell ref="T3:AE3"/>
    <mergeCell ref="A2:G2"/>
    <mergeCell ref="J2:S2"/>
    <mergeCell ref="T2:AB2"/>
    <mergeCell ref="AF2:AO2"/>
    <mergeCell ref="AP1:AY1"/>
    <mergeCell ref="AZ1:BA1"/>
    <mergeCell ref="J1:S1"/>
    <mergeCell ref="T1:AE1"/>
  </mergeCells>
  <dataValidations count="1">
    <dataValidation type="whole" allowBlank="1" showInputMessage="1" showErrorMessage="1" errorTitle="嘿嘿！你粉混喔" error="數字必須素整數而且不得小於 0 也應該不會大於 50000000 吧" sqref="F18:G23 D9:D16 B9:B16 B18:B23 AO9:AP16 AB18:AC23 AX9:AY16 AU9:AV16 AR18:AS23 AR9:AS16 Y9:Z16 M18:N23 M9:N16 I9:I16 P18:Q23 P9:Q16 AX18:AY23 S18:T23 S9:T16 AE9:AE16 V18:W23 V9:W16 AO18:AP23 AU18:AV23 Y18:Z23 F9:G16 K9:K16 AI18:AJ23 K18:K23 AL9:AM16 AI9:AJ16 AE18:AE23 AG18:AG23 AB9:AC16 D18:D23 I18:I23 AG9:AG16 AL18:AM23 BA9:BA16 BA18:BA23 BA25:BA39 AX25:AY39 AE25:AE39 AG25:AG39 V25:W39 S25:T39 AR25:AS39 M25:N39 AL25:AM39 AI25:AJ39 K25:K39 P25:Q39 Y25:Z39 I25:I39 AU25:AV39 AB25:AC39 AO25:AP39 D25:D39 B25:B39 F25:G39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19" max="65535" man="1"/>
    <brk id="4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A42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0" customWidth="1"/>
    <col min="2" max="3" width="7.50390625" style="0" customWidth="1"/>
    <col min="4" max="21" width="6.625" style="0" customWidth="1"/>
    <col min="22" max="22" width="22.625" style="0" customWidth="1"/>
    <col min="23" max="24" width="6.50390625" style="0" customWidth="1"/>
    <col min="25" max="26" width="6.25390625" style="0" customWidth="1"/>
    <col min="27" max="27" width="6.50390625" style="0" customWidth="1"/>
    <col min="28" max="28" width="6.375" style="0" customWidth="1"/>
    <col min="29" max="29" width="6.25390625" style="0" customWidth="1"/>
    <col min="30" max="30" width="6.375" style="0" customWidth="1"/>
    <col min="31" max="31" width="6.25390625" style="0" customWidth="1"/>
    <col min="32" max="43" width="6.375" style="0" customWidth="1"/>
    <col min="44" max="44" width="22.625" style="0" customWidth="1"/>
    <col min="45" max="46" width="6.50390625" style="0" customWidth="1"/>
    <col min="47" max="47" width="6.125" style="0" customWidth="1"/>
    <col min="48" max="48" width="6.25390625" style="0" customWidth="1"/>
    <col min="49" max="49" width="6.50390625" style="0" customWidth="1"/>
    <col min="50" max="51" width="6.125" style="0" customWidth="1"/>
    <col min="52" max="52" width="6.50390625" style="0" customWidth="1"/>
    <col min="53" max="53" width="6.125" style="0" customWidth="1"/>
  </cols>
  <sheetData>
    <row r="1" spans="1:53" s="32" customFormat="1" ht="48" customHeight="1">
      <c r="A1" s="92" t="s">
        <v>133</v>
      </c>
      <c r="B1" s="92"/>
      <c r="C1" s="92"/>
      <c r="D1" s="92"/>
      <c r="E1" s="92"/>
      <c r="F1" s="92"/>
      <c r="G1" s="92"/>
      <c r="H1" s="92"/>
      <c r="I1" s="92"/>
      <c r="J1" s="90" t="s">
        <v>372</v>
      </c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2" t="s">
        <v>134</v>
      </c>
      <c r="W1" s="92"/>
      <c r="X1" s="92"/>
      <c r="Y1" s="92"/>
      <c r="Z1" s="92"/>
      <c r="AA1" s="92"/>
      <c r="AB1" s="92"/>
      <c r="AC1" s="92"/>
      <c r="AD1" s="92"/>
      <c r="AE1" s="92"/>
      <c r="AF1" s="90" t="s">
        <v>370</v>
      </c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131" t="s">
        <v>135</v>
      </c>
      <c r="AS1" s="131"/>
      <c r="AT1" s="131"/>
      <c r="AU1" s="131"/>
      <c r="AV1" s="131"/>
      <c r="AW1" s="131"/>
      <c r="AX1" s="131"/>
      <c r="AY1" s="131"/>
      <c r="AZ1" s="131"/>
      <c r="BA1" s="49"/>
    </row>
    <row r="2" spans="1:53" s="10" customFormat="1" ht="12.75" customHeight="1" thickBot="1">
      <c r="A2" s="96" t="s">
        <v>410</v>
      </c>
      <c r="B2" s="96"/>
      <c r="C2" s="96"/>
      <c r="D2" s="96"/>
      <c r="E2" s="96"/>
      <c r="F2" s="96"/>
      <c r="G2" s="96"/>
      <c r="H2" s="96"/>
      <c r="I2" s="96"/>
      <c r="J2" s="100" t="s">
        <v>727</v>
      </c>
      <c r="K2" s="100"/>
      <c r="L2" s="100"/>
      <c r="M2" s="100"/>
      <c r="N2" s="100"/>
      <c r="O2" s="100"/>
      <c r="P2" s="100"/>
      <c r="Q2" s="100"/>
      <c r="R2" s="100"/>
      <c r="U2" s="11" t="s">
        <v>354</v>
      </c>
      <c r="V2" s="96" t="s">
        <v>410</v>
      </c>
      <c r="W2" s="96"/>
      <c r="X2" s="96"/>
      <c r="Y2" s="96"/>
      <c r="Z2" s="96"/>
      <c r="AA2" s="96"/>
      <c r="AB2" s="96"/>
      <c r="AC2" s="96"/>
      <c r="AD2" s="96"/>
      <c r="AE2" s="96"/>
      <c r="AF2" s="100" t="s">
        <v>727</v>
      </c>
      <c r="AG2" s="100"/>
      <c r="AH2" s="100"/>
      <c r="AI2" s="100"/>
      <c r="AJ2" s="100"/>
      <c r="AK2" s="100"/>
      <c r="AL2" s="100"/>
      <c r="AM2" s="100"/>
      <c r="AN2" s="100"/>
      <c r="AQ2" s="11" t="s">
        <v>354</v>
      </c>
      <c r="AR2" s="132" t="s">
        <v>728</v>
      </c>
      <c r="AS2" s="132"/>
      <c r="AT2" s="132"/>
      <c r="AU2" s="132"/>
      <c r="AV2" s="132"/>
      <c r="AW2" s="132"/>
      <c r="AX2" s="132"/>
      <c r="BA2" s="11" t="s">
        <v>354</v>
      </c>
    </row>
    <row r="3" spans="1:53" s="4" customFormat="1" ht="15" customHeight="1">
      <c r="A3" s="88" t="s">
        <v>565</v>
      </c>
      <c r="B3" s="173" t="s">
        <v>330</v>
      </c>
      <c r="C3" s="176" t="s">
        <v>331</v>
      </c>
      <c r="D3" s="179" t="s">
        <v>347</v>
      </c>
      <c r="E3" s="180"/>
      <c r="F3" s="180"/>
      <c r="G3" s="180"/>
      <c r="H3" s="180"/>
      <c r="I3" s="180"/>
      <c r="J3" s="181" t="s">
        <v>348</v>
      </c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88" t="s">
        <v>565</v>
      </c>
      <c r="W3" s="182" t="s">
        <v>349</v>
      </c>
      <c r="X3" s="180"/>
      <c r="Y3" s="180"/>
      <c r="Z3" s="180"/>
      <c r="AA3" s="180"/>
      <c r="AB3" s="180"/>
      <c r="AC3" s="180"/>
      <c r="AD3" s="180"/>
      <c r="AE3" s="180"/>
      <c r="AF3" s="181" t="s">
        <v>350</v>
      </c>
      <c r="AG3" s="180"/>
      <c r="AH3" s="180"/>
      <c r="AI3" s="180"/>
      <c r="AJ3" s="180"/>
      <c r="AK3" s="180"/>
      <c r="AL3" s="180"/>
      <c r="AM3" s="180"/>
      <c r="AN3" s="183"/>
      <c r="AO3" s="176" t="s">
        <v>662</v>
      </c>
      <c r="AP3" s="188"/>
      <c r="AQ3" s="188"/>
      <c r="AR3" s="88" t="s">
        <v>565</v>
      </c>
      <c r="AS3" s="189" t="s">
        <v>332</v>
      </c>
      <c r="AT3" s="188"/>
      <c r="AU3" s="188"/>
      <c r="AV3" s="176" t="s">
        <v>333</v>
      </c>
      <c r="AW3" s="188"/>
      <c r="AX3" s="188"/>
      <c r="AY3" s="190" t="s">
        <v>661</v>
      </c>
      <c r="AZ3" s="191"/>
      <c r="BA3" s="191"/>
    </row>
    <row r="4" spans="1:53" s="4" customFormat="1" ht="24" customHeight="1">
      <c r="A4" s="114"/>
      <c r="B4" s="174"/>
      <c r="C4" s="177"/>
      <c r="D4" s="187" t="s">
        <v>334</v>
      </c>
      <c r="E4" s="177"/>
      <c r="F4" s="177"/>
      <c r="G4" s="187" t="s">
        <v>335</v>
      </c>
      <c r="H4" s="177"/>
      <c r="I4" s="177"/>
      <c r="J4" s="184" t="s">
        <v>336</v>
      </c>
      <c r="K4" s="185"/>
      <c r="L4" s="186"/>
      <c r="M4" s="187" t="s">
        <v>337</v>
      </c>
      <c r="N4" s="177"/>
      <c r="O4" s="177"/>
      <c r="P4" s="187" t="s">
        <v>338</v>
      </c>
      <c r="Q4" s="177"/>
      <c r="R4" s="177"/>
      <c r="S4" s="187" t="s">
        <v>339</v>
      </c>
      <c r="T4" s="177"/>
      <c r="U4" s="177"/>
      <c r="V4" s="114"/>
      <c r="W4" s="195" t="s">
        <v>340</v>
      </c>
      <c r="X4" s="177"/>
      <c r="Y4" s="177"/>
      <c r="Z4" s="187" t="s">
        <v>341</v>
      </c>
      <c r="AA4" s="177"/>
      <c r="AB4" s="177"/>
      <c r="AC4" s="187" t="s">
        <v>342</v>
      </c>
      <c r="AD4" s="177"/>
      <c r="AE4" s="177"/>
      <c r="AF4" s="184" t="s">
        <v>343</v>
      </c>
      <c r="AG4" s="185"/>
      <c r="AH4" s="186"/>
      <c r="AI4" s="187" t="s">
        <v>344</v>
      </c>
      <c r="AJ4" s="177"/>
      <c r="AK4" s="177"/>
      <c r="AL4" s="187" t="s">
        <v>663</v>
      </c>
      <c r="AM4" s="177"/>
      <c r="AN4" s="177"/>
      <c r="AO4" s="177"/>
      <c r="AP4" s="177"/>
      <c r="AQ4" s="177"/>
      <c r="AR4" s="114"/>
      <c r="AS4" s="186"/>
      <c r="AT4" s="177"/>
      <c r="AU4" s="177"/>
      <c r="AV4" s="177"/>
      <c r="AW4" s="177"/>
      <c r="AX4" s="177"/>
      <c r="AY4" s="192"/>
      <c r="AZ4" s="193"/>
      <c r="BA4" s="194"/>
    </row>
    <row r="5" spans="1:53" s="4" customFormat="1" ht="24" customHeight="1" thickBot="1">
      <c r="A5" s="89"/>
      <c r="B5" s="175"/>
      <c r="C5" s="178"/>
      <c r="D5" s="58" t="s">
        <v>351</v>
      </c>
      <c r="E5" s="59" t="s">
        <v>345</v>
      </c>
      <c r="F5" s="58" t="s">
        <v>346</v>
      </c>
      <c r="G5" s="58" t="s">
        <v>351</v>
      </c>
      <c r="H5" s="59" t="s">
        <v>345</v>
      </c>
      <c r="I5" s="58" t="s">
        <v>346</v>
      </c>
      <c r="J5" s="60" t="s">
        <v>351</v>
      </c>
      <c r="K5" s="61" t="s">
        <v>345</v>
      </c>
      <c r="L5" s="58" t="s">
        <v>346</v>
      </c>
      <c r="M5" s="58" t="s">
        <v>351</v>
      </c>
      <c r="N5" s="59" t="s">
        <v>345</v>
      </c>
      <c r="O5" s="58" t="s">
        <v>346</v>
      </c>
      <c r="P5" s="58" t="s">
        <v>351</v>
      </c>
      <c r="Q5" s="59" t="s">
        <v>345</v>
      </c>
      <c r="R5" s="58" t="s">
        <v>346</v>
      </c>
      <c r="S5" s="58" t="s">
        <v>351</v>
      </c>
      <c r="T5" s="59" t="s">
        <v>345</v>
      </c>
      <c r="U5" s="58" t="s">
        <v>346</v>
      </c>
      <c r="V5" s="89"/>
      <c r="W5" s="57" t="s">
        <v>351</v>
      </c>
      <c r="X5" s="59" t="s">
        <v>345</v>
      </c>
      <c r="Y5" s="58" t="s">
        <v>346</v>
      </c>
      <c r="Z5" s="58" t="s">
        <v>351</v>
      </c>
      <c r="AA5" s="59" t="s">
        <v>345</v>
      </c>
      <c r="AB5" s="58" t="s">
        <v>346</v>
      </c>
      <c r="AC5" s="58" t="s">
        <v>351</v>
      </c>
      <c r="AD5" s="59" t="s">
        <v>345</v>
      </c>
      <c r="AE5" s="58" t="s">
        <v>346</v>
      </c>
      <c r="AF5" s="60" t="s">
        <v>351</v>
      </c>
      <c r="AG5" s="61" t="s">
        <v>345</v>
      </c>
      <c r="AH5" s="58" t="s">
        <v>346</v>
      </c>
      <c r="AI5" s="58" t="s">
        <v>351</v>
      </c>
      <c r="AJ5" s="59" t="s">
        <v>345</v>
      </c>
      <c r="AK5" s="58" t="s">
        <v>346</v>
      </c>
      <c r="AL5" s="58" t="s">
        <v>351</v>
      </c>
      <c r="AM5" s="59" t="s">
        <v>345</v>
      </c>
      <c r="AN5" s="58" t="s">
        <v>346</v>
      </c>
      <c r="AO5" s="58" t="s">
        <v>351</v>
      </c>
      <c r="AP5" s="59" t="s">
        <v>345</v>
      </c>
      <c r="AQ5" s="58" t="s">
        <v>346</v>
      </c>
      <c r="AR5" s="89"/>
      <c r="AS5" s="60" t="s">
        <v>351</v>
      </c>
      <c r="AT5" s="59" t="s">
        <v>345</v>
      </c>
      <c r="AU5" s="58" t="s">
        <v>346</v>
      </c>
      <c r="AV5" s="58" t="s">
        <v>351</v>
      </c>
      <c r="AW5" s="59" t="s">
        <v>345</v>
      </c>
      <c r="AX5" s="58" t="s">
        <v>346</v>
      </c>
      <c r="AY5" s="58" t="s">
        <v>351</v>
      </c>
      <c r="AZ5" s="62" t="s">
        <v>345</v>
      </c>
      <c r="BA5" s="63" t="s">
        <v>346</v>
      </c>
    </row>
    <row r="6" spans="1:53" s="2" customFormat="1" ht="20.25" customHeight="1">
      <c r="A6" s="56" t="s">
        <v>100</v>
      </c>
      <c r="B6" s="9">
        <f>SUM(B7,B34:B39)</f>
        <v>6516</v>
      </c>
      <c r="C6" s="9">
        <f>SUM(C7,C34:C39)</f>
        <v>958</v>
      </c>
      <c r="D6" s="9">
        <f>SUM(D7,D34:D39)</f>
        <v>6</v>
      </c>
      <c r="E6" s="41">
        <f aca="true" t="shared" si="0" ref="E6:E39">IF(D6&gt;$B6,999,IF($B6=0,0,D6/$B6*100))</f>
        <v>0.09208103130755065</v>
      </c>
      <c r="F6" s="9">
        <f>SUM(F7,F34:F39)</f>
        <v>6</v>
      </c>
      <c r="G6" s="9">
        <f>SUM(G7,G34:G39)</f>
        <v>13</v>
      </c>
      <c r="H6" s="41">
        <f aca="true" t="shared" si="1" ref="H6:H39">IF(G6&gt;$B6,999,IF($B6=0,0,G6/$B6*100))</f>
        <v>0.19950890116635975</v>
      </c>
      <c r="I6" s="9">
        <f>SUM(I7,I34:I39)</f>
        <v>14</v>
      </c>
      <c r="J6" s="9">
        <f>SUM(J7,J34:J39)</f>
        <v>178</v>
      </c>
      <c r="K6" s="41">
        <f aca="true" t="shared" si="2" ref="K6:K39">IF(J6&gt;$B6,999,IF($B6=0,0,J6/$B6*100))</f>
        <v>2.7317372621240024</v>
      </c>
      <c r="L6" s="9">
        <f>SUM(L7,L34:L39)</f>
        <v>197</v>
      </c>
      <c r="M6" s="9">
        <f>SUM(M7,M34:M39)</f>
        <v>163</v>
      </c>
      <c r="N6" s="41">
        <f aca="true" t="shared" si="3" ref="N6:N39">IF(M6&gt;$B6,999,IF($B6=0,0,M6/$B6*100))</f>
        <v>2.501534683855126</v>
      </c>
      <c r="O6" s="9">
        <f>SUM(O7,O34:O39)</f>
        <v>184</v>
      </c>
      <c r="P6" s="9">
        <f>SUM(P7,P34:P39)</f>
        <v>78</v>
      </c>
      <c r="Q6" s="41">
        <f aca="true" t="shared" si="4" ref="Q6:Q39">IF(P6&gt;$B6,999,IF($B6=0,0,P6/$B6*100))</f>
        <v>1.1970534069981584</v>
      </c>
      <c r="R6" s="9">
        <f>SUM(R7,R34:R39)</f>
        <v>86</v>
      </c>
      <c r="S6" s="9">
        <f>SUM(S7,S34:S39)</f>
        <v>0</v>
      </c>
      <c r="T6" s="41">
        <f aca="true" t="shared" si="5" ref="T6:T39">IF(S6&gt;$B6,999,IF($B6=0,0,S6/$B6*100))</f>
        <v>0</v>
      </c>
      <c r="U6" s="9">
        <f>SUM(U7,U34:U39)</f>
        <v>0</v>
      </c>
      <c r="V6" s="56" t="s">
        <v>100</v>
      </c>
      <c r="W6" s="9">
        <f>SUM(W7,W34:W39)</f>
        <v>17</v>
      </c>
      <c r="X6" s="41">
        <f aca="true" t="shared" si="6" ref="X6:X39">IF(W6&gt;$B6,999,IF($B6=0,0,W6/$B6*100))</f>
        <v>0.2608962553713935</v>
      </c>
      <c r="Y6" s="9">
        <f>SUM(Y7,Y34:Y39)</f>
        <v>17</v>
      </c>
      <c r="Z6" s="9">
        <f>SUM(Z7,Z34:Z39)</f>
        <v>2</v>
      </c>
      <c r="AA6" s="41">
        <f aca="true" t="shared" si="7" ref="AA6:AA39">IF(Z6&gt;$B6,999,IF($B6=0,0,Z6/$B6*100))</f>
        <v>0.03069367710251688</v>
      </c>
      <c r="AB6" s="9">
        <f>SUM(AB7,AB34:AB39)</f>
        <v>2</v>
      </c>
      <c r="AC6" s="9">
        <f>SUM(AC7,AC34:AC39)</f>
        <v>11</v>
      </c>
      <c r="AD6" s="41">
        <f aca="true" t="shared" si="8" ref="AD6:AD39">IF(AC6&gt;$B6,999,IF($B6=0,0,AC6/$B6*100))</f>
        <v>0.16881522406384286</v>
      </c>
      <c r="AE6" s="9">
        <f>SUM(AE7,AE34:AE39)</f>
        <v>13</v>
      </c>
      <c r="AF6" s="9">
        <f>SUM(AF7,AF34:AF39)</f>
        <v>0</v>
      </c>
      <c r="AG6" s="41">
        <f aca="true" t="shared" si="9" ref="AG6:AG39">IF(AF6&gt;$B6,999,IF($B6=0,0,AF6/$B6*100))</f>
        <v>0</v>
      </c>
      <c r="AH6" s="9">
        <f>SUM(AH7,AH34:AH39)</f>
        <v>0</v>
      </c>
      <c r="AI6" s="9">
        <f>SUM(AI7,AI34:AI39)</f>
        <v>43</v>
      </c>
      <c r="AJ6" s="41">
        <f aca="true" t="shared" si="10" ref="AJ6:AJ39">IF(AI6&gt;$B6,999,IF($B6=0,0,AI6/$B6*100))</f>
        <v>0.6599140577041129</v>
      </c>
      <c r="AK6" s="9">
        <f>SUM(AK7,AK34:AK39)</f>
        <v>43</v>
      </c>
      <c r="AL6" s="9">
        <f>SUM(AL7,AL34:AL39)</f>
        <v>159</v>
      </c>
      <c r="AM6" s="41">
        <f aca="true" t="shared" si="11" ref="AM6:AM39">IF(AL6&gt;$B6,999,IF($B6=0,0,AL6/$B6*100))</f>
        <v>2.440147329650092</v>
      </c>
      <c r="AN6" s="9">
        <f>SUM(AN7,AN34:AN39)</f>
        <v>159</v>
      </c>
      <c r="AO6" s="9">
        <f>SUM(AO7,AO34:AO39)</f>
        <v>7</v>
      </c>
      <c r="AP6" s="41">
        <f aca="true" t="shared" si="12" ref="AP6:AP39">IF(AO6&gt;$B6,999,IF($B6=0,0,AO6/$B6*100))</f>
        <v>0.10742786985880909</v>
      </c>
      <c r="AQ6" s="9">
        <f>SUM(AQ7,AQ34:AQ39)</f>
        <v>7</v>
      </c>
      <c r="AR6" s="56" t="s">
        <v>100</v>
      </c>
      <c r="AS6" s="9">
        <f>SUM(AS7,AS34:AS39)</f>
        <v>37</v>
      </c>
      <c r="AT6" s="41">
        <f aca="true" t="shared" si="13" ref="AT6:AT39">IF(AS6&gt;$B6,999,IF($B6=0,0,AS6/$B6*100))</f>
        <v>0.5678330263965623</v>
      </c>
      <c r="AU6" s="9">
        <f>SUM(AU7,AU34:AU39)</f>
        <v>38</v>
      </c>
      <c r="AV6" s="9">
        <f>SUM(AV7,AV34:AV39)</f>
        <v>181</v>
      </c>
      <c r="AW6" s="41">
        <f aca="true" t="shared" si="14" ref="AW6:AW39">IF(AV6&gt;$B6,999,IF($B6=0,0,AV6/$B6*100))</f>
        <v>2.7777777777777777</v>
      </c>
      <c r="AX6" s="9">
        <f>SUM(AX7,AX34:AX39)</f>
        <v>184</v>
      </c>
      <c r="AY6" s="9">
        <f>SUM(AY7,AY34:AY39)</f>
        <v>8</v>
      </c>
      <c r="AZ6" s="41">
        <f aca="true" t="shared" si="15" ref="AZ6:AZ39">IF(AY6&gt;$B6,999,IF($B6=0,0,AY6/$B6*100))</f>
        <v>0.12277470841006752</v>
      </c>
      <c r="BA6" s="9">
        <f>SUM(BA7,BA34:BA39)</f>
        <v>8</v>
      </c>
    </row>
    <row r="7" spans="1:53" s="2" customFormat="1" ht="19.5" customHeight="1">
      <c r="A7" s="52" t="s">
        <v>101</v>
      </c>
      <c r="B7" s="9">
        <f>SUM(B8+B17+B24)</f>
        <v>2984</v>
      </c>
      <c r="C7" s="9">
        <f>SUM(C8+C17+C24)</f>
        <v>56</v>
      </c>
      <c r="D7" s="9">
        <f>SUM(D8+D17+D24)</f>
        <v>0</v>
      </c>
      <c r="E7" s="41">
        <f t="shared" si="0"/>
        <v>0</v>
      </c>
      <c r="F7" s="9">
        <f>SUM(F8+F17+F24)</f>
        <v>0</v>
      </c>
      <c r="G7" s="9">
        <f>SUM(G8+G17+G24)</f>
        <v>0</v>
      </c>
      <c r="H7" s="41">
        <f t="shared" si="1"/>
        <v>0</v>
      </c>
      <c r="I7" s="9">
        <f>SUM(I8+I17+I24)</f>
        <v>0</v>
      </c>
      <c r="J7" s="9">
        <f>SUM(J8+J17+J24)</f>
        <v>2</v>
      </c>
      <c r="K7" s="41">
        <f t="shared" si="2"/>
        <v>0.06702412868632708</v>
      </c>
      <c r="L7" s="9">
        <f>SUM(L8+L17+L24)</f>
        <v>2</v>
      </c>
      <c r="M7" s="9">
        <f>SUM(M8+M17+M24)</f>
        <v>4</v>
      </c>
      <c r="N7" s="41">
        <f t="shared" si="3"/>
        <v>0.13404825737265416</v>
      </c>
      <c r="O7" s="9">
        <f>SUM(O8+O17+O24)</f>
        <v>5</v>
      </c>
      <c r="P7" s="9">
        <f>SUM(P8+P17+P24)</f>
        <v>4</v>
      </c>
      <c r="Q7" s="41">
        <f t="shared" si="4"/>
        <v>0.13404825737265416</v>
      </c>
      <c r="R7" s="9">
        <f>SUM(R8+R17+R24)</f>
        <v>4</v>
      </c>
      <c r="S7" s="9">
        <f>SUM(S8+S17+S24)</f>
        <v>0</v>
      </c>
      <c r="T7" s="41">
        <f t="shared" si="5"/>
        <v>0</v>
      </c>
      <c r="U7" s="9">
        <f>SUM(U8+U17+U24)</f>
        <v>0</v>
      </c>
      <c r="V7" s="52" t="s">
        <v>101</v>
      </c>
      <c r="W7" s="9">
        <f>SUM(W8+W17+W24)</f>
        <v>0</v>
      </c>
      <c r="X7" s="41">
        <f t="shared" si="6"/>
        <v>0</v>
      </c>
      <c r="Y7" s="9">
        <f>SUM(Y8+Y17+Y24)</f>
        <v>0</v>
      </c>
      <c r="Z7" s="9">
        <f>SUM(Z8+Z17+Z24)</f>
        <v>0</v>
      </c>
      <c r="AA7" s="41">
        <f t="shared" si="7"/>
        <v>0</v>
      </c>
      <c r="AB7" s="9">
        <f>SUM(AB8+AB17+AB24)</f>
        <v>0</v>
      </c>
      <c r="AC7" s="9">
        <f>SUM(AC8+AC17+AC24)</f>
        <v>5</v>
      </c>
      <c r="AD7" s="41">
        <f t="shared" si="8"/>
        <v>0.1675603217158177</v>
      </c>
      <c r="AE7" s="9">
        <f>SUM(AE8+AE17+AE24)</f>
        <v>6</v>
      </c>
      <c r="AF7" s="9">
        <f>SUM(AF8+AF17+AF24)</f>
        <v>0</v>
      </c>
      <c r="AG7" s="41">
        <f t="shared" si="9"/>
        <v>0</v>
      </c>
      <c r="AH7" s="9">
        <f>SUM(AH8+AH17+AH24)</f>
        <v>0</v>
      </c>
      <c r="AI7" s="9">
        <f>SUM(AI8+AI17+AI24)</f>
        <v>0</v>
      </c>
      <c r="AJ7" s="41">
        <f t="shared" si="10"/>
        <v>0</v>
      </c>
      <c r="AK7" s="9">
        <f>SUM(AK8+AK17+AK24)</f>
        <v>0</v>
      </c>
      <c r="AL7" s="9">
        <f>SUM(AL8+AL17+AL24)</f>
        <v>0</v>
      </c>
      <c r="AM7" s="41">
        <f t="shared" si="11"/>
        <v>0</v>
      </c>
      <c r="AN7" s="9">
        <f>SUM(AN8+AN17+AN24)</f>
        <v>0</v>
      </c>
      <c r="AO7" s="9">
        <f>SUM(AO8+AO17+AO24)</f>
        <v>0</v>
      </c>
      <c r="AP7" s="41">
        <f t="shared" si="12"/>
        <v>0</v>
      </c>
      <c r="AQ7" s="9">
        <f>SUM(AQ8+AQ17+AQ24)</f>
        <v>0</v>
      </c>
      <c r="AR7" s="52" t="s">
        <v>101</v>
      </c>
      <c r="AS7" s="9">
        <f>SUM(AS8+AS17+AS24)</f>
        <v>0</v>
      </c>
      <c r="AT7" s="41">
        <f t="shared" si="13"/>
        <v>0</v>
      </c>
      <c r="AU7" s="9">
        <f>SUM(AU8+AU17+AU24)</f>
        <v>0</v>
      </c>
      <c r="AV7" s="9">
        <f>SUM(AV8+AV17+AV24)</f>
        <v>39</v>
      </c>
      <c r="AW7" s="41">
        <f t="shared" si="14"/>
        <v>1.306970509383378</v>
      </c>
      <c r="AX7" s="9">
        <f>SUM(AX8+AX17+AX24)</f>
        <v>39</v>
      </c>
      <c r="AY7" s="9">
        <f>SUM(AY8+AY17+AY24)</f>
        <v>0</v>
      </c>
      <c r="AZ7" s="41">
        <f t="shared" si="15"/>
        <v>0</v>
      </c>
      <c r="BA7" s="9">
        <f>SUM(BA8+BA17+BA24)</f>
        <v>0</v>
      </c>
    </row>
    <row r="8" spans="1:53" s="2" customFormat="1" ht="21" customHeight="1">
      <c r="A8" s="52" t="s">
        <v>102</v>
      </c>
      <c r="B8" s="9">
        <f>SUM(B9:B16)</f>
        <v>220</v>
      </c>
      <c r="C8" s="9">
        <f>SUM(C9:C16)</f>
        <v>1</v>
      </c>
      <c r="D8" s="9">
        <f>SUM(D9:D16)</f>
        <v>0</v>
      </c>
      <c r="E8" s="41">
        <f t="shared" si="0"/>
        <v>0</v>
      </c>
      <c r="F8" s="9">
        <f>SUM(F9:F16)</f>
        <v>0</v>
      </c>
      <c r="G8" s="9">
        <f>SUM(G9:G16)</f>
        <v>0</v>
      </c>
      <c r="H8" s="41">
        <f t="shared" si="1"/>
        <v>0</v>
      </c>
      <c r="I8" s="9">
        <f>SUM(I9:I16)</f>
        <v>0</v>
      </c>
      <c r="J8" s="9">
        <f>SUM(J9:J16)</f>
        <v>0</v>
      </c>
      <c r="K8" s="41">
        <f t="shared" si="2"/>
        <v>0</v>
      </c>
      <c r="L8" s="9">
        <f>SUM(L9:L16)</f>
        <v>0</v>
      </c>
      <c r="M8" s="9">
        <f>SUM(M9:M16)</f>
        <v>0</v>
      </c>
      <c r="N8" s="41">
        <f t="shared" si="3"/>
        <v>0</v>
      </c>
      <c r="O8" s="9">
        <f>SUM(O9:O16)</f>
        <v>0</v>
      </c>
      <c r="P8" s="9">
        <f>SUM(P9:P16)</f>
        <v>0</v>
      </c>
      <c r="Q8" s="41">
        <f t="shared" si="4"/>
        <v>0</v>
      </c>
      <c r="R8" s="9">
        <f>SUM(R9:R16)</f>
        <v>0</v>
      </c>
      <c r="S8" s="9">
        <f>SUM(S9:S16)</f>
        <v>0</v>
      </c>
      <c r="T8" s="41">
        <f t="shared" si="5"/>
        <v>0</v>
      </c>
      <c r="U8" s="9">
        <f>SUM(U9:U16)</f>
        <v>0</v>
      </c>
      <c r="V8" s="52" t="s">
        <v>102</v>
      </c>
      <c r="W8" s="9">
        <f>SUM(W9:W16)</f>
        <v>0</v>
      </c>
      <c r="X8" s="41">
        <f t="shared" si="6"/>
        <v>0</v>
      </c>
      <c r="Y8" s="9">
        <f>SUM(Y9:Y16)</f>
        <v>0</v>
      </c>
      <c r="Z8" s="9">
        <f>SUM(Z9:Z16)</f>
        <v>0</v>
      </c>
      <c r="AA8" s="41">
        <f t="shared" si="7"/>
        <v>0</v>
      </c>
      <c r="AB8" s="9">
        <f>SUM(AB9:AB16)</f>
        <v>0</v>
      </c>
      <c r="AC8" s="9">
        <f>SUM(AC9:AC16)</f>
        <v>0</v>
      </c>
      <c r="AD8" s="41">
        <f t="shared" si="8"/>
        <v>0</v>
      </c>
      <c r="AE8" s="9">
        <f>SUM(AE9:AE16)</f>
        <v>0</v>
      </c>
      <c r="AF8" s="9">
        <f>SUM(AF9:AF16)</f>
        <v>0</v>
      </c>
      <c r="AG8" s="41">
        <f t="shared" si="9"/>
        <v>0</v>
      </c>
      <c r="AH8" s="9">
        <f>SUM(AH9:AH16)</f>
        <v>0</v>
      </c>
      <c r="AI8" s="9">
        <f>SUM(AI9:AI16)</f>
        <v>0</v>
      </c>
      <c r="AJ8" s="41">
        <f t="shared" si="10"/>
        <v>0</v>
      </c>
      <c r="AK8" s="9">
        <f>SUM(AK9:AK16)</f>
        <v>0</v>
      </c>
      <c r="AL8" s="9">
        <f>SUM(AL9:AL16)</f>
        <v>0</v>
      </c>
      <c r="AM8" s="41">
        <f t="shared" si="11"/>
        <v>0</v>
      </c>
      <c r="AN8" s="9">
        <f>SUM(AN9:AN16)</f>
        <v>0</v>
      </c>
      <c r="AO8" s="9">
        <f>SUM(AO9:AO16)</f>
        <v>0</v>
      </c>
      <c r="AP8" s="41">
        <f t="shared" si="12"/>
        <v>0</v>
      </c>
      <c r="AQ8" s="9">
        <f>SUM(AQ9:AQ16)</f>
        <v>0</v>
      </c>
      <c r="AR8" s="52" t="s">
        <v>102</v>
      </c>
      <c r="AS8" s="9">
        <f>SUM(AS9:AS16)</f>
        <v>0</v>
      </c>
      <c r="AT8" s="41">
        <f t="shared" si="13"/>
        <v>0</v>
      </c>
      <c r="AU8" s="9">
        <f>SUM(AU9:AU16)</f>
        <v>0</v>
      </c>
      <c r="AV8" s="9">
        <f>SUM(AV9:AV16)</f>
        <v>1</v>
      </c>
      <c r="AW8" s="41">
        <f t="shared" si="14"/>
        <v>0.45454545454545453</v>
      </c>
      <c r="AX8" s="9">
        <f>SUM(AX9:AX16)</f>
        <v>1</v>
      </c>
      <c r="AY8" s="9">
        <f>SUM(AY9:AY16)</f>
        <v>0</v>
      </c>
      <c r="AZ8" s="41">
        <f t="shared" si="15"/>
        <v>0</v>
      </c>
      <c r="BA8" s="9">
        <f>SUM(BA9:BA16)</f>
        <v>0</v>
      </c>
    </row>
    <row r="9" spans="1:53" s="2" customFormat="1" ht="21" customHeight="1">
      <c r="A9" s="52" t="s">
        <v>103</v>
      </c>
      <c r="B9" s="9">
        <v>139</v>
      </c>
      <c r="C9" s="9">
        <f aca="true" t="shared" si="16" ref="C9:C16">SUM(F9+I9+L9+O9+R9+U9+Y9+AB9+AE9+AH9+AK9+AN9+AQ9+AU9+AX9+BA9)</f>
        <v>1</v>
      </c>
      <c r="D9" s="9">
        <v>0</v>
      </c>
      <c r="E9" s="41">
        <f t="shared" si="0"/>
        <v>0</v>
      </c>
      <c r="F9" s="9">
        <v>0</v>
      </c>
      <c r="G9" s="9">
        <v>0</v>
      </c>
      <c r="H9" s="41">
        <f t="shared" si="1"/>
        <v>0</v>
      </c>
      <c r="I9" s="9">
        <v>0</v>
      </c>
      <c r="J9" s="9">
        <v>0</v>
      </c>
      <c r="K9" s="41">
        <f t="shared" si="2"/>
        <v>0</v>
      </c>
      <c r="L9" s="9">
        <v>0</v>
      </c>
      <c r="M9" s="9">
        <v>0</v>
      </c>
      <c r="N9" s="41">
        <f t="shared" si="3"/>
        <v>0</v>
      </c>
      <c r="O9" s="9">
        <v>0</v>
      </c>
      <c r="P9" s="9">
        <v>0</v>
      </c>
      <c r="Q9" s="41">
        <f t="shared" si="4"/>
        <v>0</v>
      </c>
      <c r="R9" s="9">
        <v>0</v>
      </c>
      <c r="S9" s="9">
        <v>0</v>
      </c>
      <c r="T9" s="41">
        <f t="shared" si="5"/>
        <v>0</v>
      </c>
      <c r="U9" s="9">
        <v>0</v>
      </c>
      <c r="V9" s="52" t="s">
        <v>103</v>
      </c>
      <c r="W9" s="9">
        <v>0</v>
      </c>
      <c r="X9" s="41">
        <f t="shared" si="6"/>
        <v>0</v>
      </c>
      <c r="Y9" s="9">
        <v>0</v>
      </c>
      <c r="Z9" s="9">
        <v>0</v>
      </c>
      <c r="AA9" s="41">
        <f t="shared" si="7"/>
        <v>0</v>
      </c>
      <c r="AB9" s="9">
        <v>0</v>
      </c>
      <c r="AC9" s="9">
        <v>0</v>
      </c>
      <c r="AD9" s="41">
        <f t="shared" si="8"/>
        <v>0</v>
      </c>
      <c r="AE9" s="9">
        <v>0</v>
      </c>
      <c r="AF9" s="9">
        <v>0</v>
      </c>
      <c r="AG9" s="41">
        <f t="shared" si="9"/>
        <v>0</v>
      </c>
      <c r="AH9" s="9">
        <v>0</v>
      </c>
      <c r="AI9" s="9">
        <v>0</v>
      </c>
      <c r="AJ9" s="41">
        <f t="shared" si="10"/>
        <v>0</v>
      </c>
      <c r="AK9" s="9">
        <v>0</v>
      </c>
      <c r="AL9" s="9">
        <v>0</v>
      </c>
      <c r="AM9" s="41">
        <f t="shared" si="11"/>
        <v>0</v>
      </c>
      <c r="AN9" s="9">
        <v>0</v>
      </c>
      <c r="AO9" s="9">
        <v>0</v>
      </c>
      <c r="AP9" s="41">
        <f t="shared" si="12"/>
        <v>0</v>
      </c>
      <c r="AQ9" s="9">
        <v>0</v>
      </c>
      <c r="AR9" s="52" t="s">
        <v>103</v>
      </c>
      <c r="AS9" s="9">
        <v>0</v>
      </c>
      <c r="AT9" s="41">
        <f t="shared" si="13"/>
        <v>0</v>
      </c>
      <c r="AU9" s="9">
        <v>0</v>
      </c>
      <c r="AV9" s="9">
        <v>1</v>
      </c>
      <c r="AW9" s="41">
        <f t="shared" si="14"/>
        <v>0.7194244604316548</v>
      </c>
      <c r="AX9" s="9">
        <v>1</v>
      </c>
      <c r="AY9" s="9">
        <v>0</v>
      </c>
      <c r="AZ9" s="41">
        <f t="shared" si="15"/>
        <v>0</v>
      </c>
      <c r="BA9" s="9">
        <v>0</v>
      </c>
    </row>
    <row r="10" spans="1:53" s="2" customFormat="1" ht="12" customHeight="1">
      <c r="A10" s="52" t="s">
        <v>104</v>
      </c>
      <c r="B10" s="9">
        <v>2</v>
      </c>
      <c r="C10" s="9">
        <f t="shared" si="16"/>
        <v>0</v>
      </c>
      <c r="D10" s="9">
        <v>0</v>
      </c>
      <c r="E10" s="41">
        <f t="shared" si="0"/>
        <v>0</v>
      </c>
      <c r="F10" s="9">
        <v>0</v>
      </c>
      <c r="G10" s="9">
        <v>0</v>
      </c>
      <c r="H10" s="41">
        <f t="shared" si="1"/>
        <v>0</v>
      </c>
      <c r="I10" s="9">
        <v>0</v>
      </c>
      <c r="J10" s="9">
        <v>0</v>
      </c>
      <c r="K10" s="41">
        <f t="shared" si="2"/>
        <v>0</v>
      </c>
      <c r="L10" s="9">
        <v>0</v>
      </c>
      <c r="M10" s="9">
        <v>0</v>
      </c>
      <c r="N10" s="41">
        <f t="shared" si="3"/>
        <v>0</v>
      </c>
      <c r="O10" s="9">
        <v>0</v>
      </c>
      <c r="P10" s="9">
        <v>0</v>
      </c>
      <c r="Q10" s="41">
        <f t="shared" si="4"/>
        <v>0</v>
      </c>
      <c r="R10" s="9">
        <v>0</v>
      </c>
      <c r="S10" s="9">
        <v>0</v>
      </c>
      <c r="T10" s="41">
        <f t="shared" si="5"/>
        <v>0</v>
      </c>
      <c r="U10" s="9">
        <v>0</v>
      </c>
      <c r="V10" s="52" t="s">
        <v>104</v>
      </c>
      <c r="W10" s="9">
        <v>0</v>
      </c>
      <c r="X10" s="41">
        <f t="shared" si="6"/>
        <v>0</v>
      </c>
      <c r="Y10" s="9">
        <v>0</v>
      </c>
      <c r="Z10" s="9">
        <v>0</v>
      </c>
      <c r="AA10" s="41">
        <f t="shared" si="7"/>
        <v>0</v>
      </c>
      <c r="AB10" s="9">
        <v>0</v>
      </c>
      <c r="AC10" s="9">
        <v>0</v>
      </c>
      <c r="AD10" s="41">
        <f t="shared" si="8"/>
        <v>0</v>
      </c>
      <c r="AE10" s="9">
        <v>0</v>
      </c>
      <c r="AF10" s="9">
        <v>0</v>
      </c>
      <c r="AG10" s="41">
        <f t="shared" si="9"/>
        <v>0</v>
      </c>
      <c r="AH10" s="9">
        <v>0</v>
      </c>
      <c r="AI10" s="9">
        <v>0</v>
      </c>
      <c r="AJ10" s="41">
        <f t="shared" si="10"/>
        <v>0</v>
      </c>
      <c r="AK10" s="9">
        <v>0</v>
      </c>
      <c r="AL10" s="9">
        <v>0</v>
      </c>
      <c r="AM10" s="41">
        <f t="shared" si="11"/>
        <v>0</v>
      </c>
      <c r="AN10" s="9">
        <v>0</v>
      </c>
      <c r="AO10" s="9">
        <v>0</v>
      </c>
      <c r="AP10" s="41">
        <f t="shared" si="12"/>
        <v>0</v>
      </c>
      <c r="AQ10" s="9">
        <v>0</v>
      </c>
      <c r="AR10" s="52" t="s">
        <v>104</v>
      </c>
      <c r="AS10" s="9">
        <v>0</v>
      </c>
      <c r="AT10" s="41">
        <f t="shared" si="13"/>
        <v>0</v>
      </c>
      <c r="AU10" s="9">
        <v>0</v>
      </c>
      <c r="AV10" s="9">
        <v>0</v>
      </c>
      <c r="AW10" s="41">
        <f t="shared" si="14"/>
        <v>0</v>
      </c>
      <c r="AX10" s="9">
        <v>0</v>
      </c>
      <c r="AY10" s="9">
        <v>0</v>
      </c>
      <c r="AZ10" s="41">
        <f t="shared" si="15"/>
        <v>0</v>
      </c>
      <c r="BA10" s="9">
        <v>0</v>
      </c>
    </row>
    <row r="11" spans="1:53" s="2" customFormat="1" ht="12" customHeight="1">
      <c r="A11" s="52" t="s">
        <v>105</v>
      </c>
      <c r="B11" s="9">
        <v>69</v>
      </c>
      <c r="C11" s="9">
        <f t="shared" si="16"/>
        <v>0</v>
      </c>
      <c r="D11" s="9">
        <v>0</v>
      </c>
      <c r="E11" s="41">
        <f t="shared" si="0"/>
        <v>0</v>
      </c>
      <c r="F11" s="9">
        <v>0</v>
      </c>
      <c r="G11" s="9">
        <v>0</v>
      </c>
      <c r="H11" s="41">
        <f t="shared" si="1"/>
        <v>0</v>
      </c>
      <c r="I11" s="9">
        <v>0</v>
      </c>
      <c r="J11" s="9">
        <v>0</v>
      </c>
      <c r="K11" s="41">
        <f t="shared" si="2"/>
        <v>0</v>
      </c>
      <c r="L11" s="9">
        <v>0</v>
      </c>
      <c r="M11" s="9">
        <v>0</v>
      </c>
      <c r="N11" s="41">
        <f t="shared" si="3"/>
        <v>0</v>
      </c>
      <c r="O11" s="9">
        <v>0</v>
      </c>
      <c r="P11" s="9">
        <v>0</v>
      </c>
      <c r="Q11" s="41">
        <f t="shared" si="4"/>
        <v>0</v>
      </c>
      <c r="R11" s="9">
        <v>0</v>
      </c>
      <c r="S11" s="9">
        <v>0</v>
      </c>
      <c r="T11" s="41">
        <f t="shared" si="5"/>
        <v>0</v>
      </c>
      <c r="U11" s="9">
        <v>0</v>
      </c>
      <c r="V11" s="52" t="s">
        <v>105</v>
      </c>
      <c r="W11" s="9">
        <v>0</v>
      </c>
      <c r="X11" s="41">
        <f t="shared" si="6"/>
        <v>0</v>
      </c>
      <c r="Y11" s="9">
        <v>0</v>
      </c>
      <c r="Z11" s="9">
        <v>0</v>
      </c>
      <c r="AA11" s="41">
        <f t="shared" si="7"/>
        <v>0</v>
      </c>
      <c r="AB11" s="9">
        <v>0</v>
      </c>
      <c r="AC11" s="9">
        <v>0</v>
      </c>
      <c r="AD11" s="41">
        <f t="shared" si="8"/>
        <v>0</v>
      </c>
      <c r="AE11" s="9">
        <v>0</v>
      </c>
      <c r="AF11" s="9">
        <v>0</v>
      </c>
      <c r="AG11" s="41">
        <f t="shared" si="9"/>
        <v>0</v>
      </c>
      <c r="AH11" s="9">
        <v>0</v>
      </c>
      <c r="AI11" s="9">
        <v>0</v>
      </c>
      <c r="AJ11" s="41">
        <f t="shared" si="10"/>
        <v>0</v>
      </c>
      <c r="AK11" s="9">
        <v>0</v>
      </c>
      <c r="AL11" s="9">
        <v>0</v>
      </c>
      <c r="AM11" s="41">
        <f t="shared" si="11"/>
        <v>0</v>
      </c>
      <c r="AN11" s="9">
        <v>0</v>
      </c>
      <c r="AO11" s="9">
        <v>0</v>
      </c>
      <c r="AP11" s="41">
        <f t="shared" si="12"/>
        <v>0</v>
      </c>
      <c r="AQ11" s="9">
        <v>0</v>
      </c>
      <c r="AR11" s="52" t="s">
        <v>105</v>
      </c>
      <c r="AS11" s="9">
        <v>0</v>
      </c>
      <c r="AT11" s="41">
        <f t="shared" si="13"/>
        <v>0</v>
      </c>
      <c r="AU11" s="9">
        <v>0</v>
      </c>
      <c r="AV11" s="9">
        <v>0</v>
      </c>
      <c r="AW11" s="41">
        <f t="shared" si="14"/>
        <v>0</v>
      </c>
      <c r="AX11" s="9">
        <v>0</v>
      </c>
      <c r="AY11" s="9">
        <v>0</v>
      </c>
      <c r="AZ11" s="41">
        <f t="shared" si="15"/>
        <v>0</v>
      </c>
      <c r="BA11" s="9">
        <v>0</v>
      </c>
    </row>
    <row r="12" spans="1:53" s="2" customFormat="1" ht="12" customHeight="1">
      <c r="A12" s="52" t="s">
        <v>106</v>
      </c>
      <c r="B12" s="9">
        <v>0</v>
      </c>
      <c r="C12" s="9">
        <f t="shared" si="16"/>
        <v>0</v>
      </c>
      <c r="D12" s="9">
        <v>0</v>
      </c>
      <c r="E12" s="41">
        <f t="shared" si="0"/>
        <v>0</v>
      </c>
      <c r="F12" s="9">
        <v>0</v>
      </c>
      <c r="G12" s="9">
        <v>0</v>
      </c>
      <c r="H12" s="41">
        <f t="shared" si="1"/>
        <v>0</v>
      </c>
      <c r="I12" s="9">
        <v>0</v>
      </c>
      <c r="J12" s="9">
        <v>0</v>
      </c>
      <c r="K12" s="41">
        <f t="shared" si="2"/>
        <v>0</v>
      </c>
      <c r="L12" s="9">
        <v>0</v>
      </c>
      <c r="M12" s="9">
        <v>0</v>
      </c>
      <c r="N12" s="41">
        <f t="shared" si="3"/>
        <v>0</v>
      </c>
      <c r="O12" s="9">
        <v>0</v>
      </c>
      <c r="P12" s="9">
        <v>0</v>
      </c>
      <c r="Q12" s="41">
        <f t="shared" si="4"/>
        <v>0</v>
      </c>
      <c r="R12" s="9">
        <v>0</v>
      </c>
      <c r="S12" s="9">
        <v>0</v>
      </c>
      <c r="T12" s="41">
        <f t="shared" si="5"/>
        <v>0</v>
      </c>
      <c r="U12" s="9">
        <v>0</v>
      </c>
      <c r="V12" s="52" t="s">
        <v>106</v>
      </c>
      <c r="W12" s="9">
        <v>0</v>
      </c>
      <c r="X12" s="41">
        <f t="shared" si="6"/>
        <v>0</v>
      </c>
      <c r="Y12" s="9">
        <v>0</v>
      </c>
      <c r="Z12" s="9">
        <v>0</v>
      </c>
      <c r="AA12" s="41">
        <f t="shared" si="7"/>
        <v>0</v>
      </c>
      <c r="AB12" s="9">
        <v>0</v>
      </c>
      <c r="AC12" s="9">
        <v>0</v>
      </c>
      <c r="AD12" s="41">
        <f t="shared" si="8"/>
        <v>0</v>
      </c>
      <c r="AE12" s="9">
        <v>0</v>
      </c>
      <c r="AF12" s="9">
        <v>0</v>
      </c>
      <c r="AG12" s="41">
        <f t="shared" si="9"/>
        <v>0</v>
      </c>
      <c r="AH12" s="9">
        <v>0</v>
      </c>
      <c r="AI12" s="9">
        <v>0</v>
      </c>
      <c r="AJ12" s="41">
        <f t="shared" si="10"/>
        <v>0</v>
      </c>
      <c r="AK12" s="9">
        <v>0</v>
      </c>
      <c r="AL12" s="9">
        <v>0</v>
      </c>
      <c r="AM12" s="41">
        <f t="shared" si="11"/>
        <v>0</v>
      </c>
      <c r="AN12" s="9">
        <v>0</v>
      </c>
      <c r="AO12" s="9">
        <v>0</v>
      </c>
      <c r="AP12" s="41">
        <f t="shared" si="12"/>
        <v>0</v>
      </c>
      <c r="AQ12" s="9">
        <v>0</v>
      </c>
      <c r="AR12" s="52" t="s">
        <v>106</v>
      </c>
      <c r="AS12" s="9">
        <v>0</v>
      </c>
      <c r="AT12" s="41">
        <f t="shared" si="13"/>
        <v>0</v>
      </c>
      <c r="AU12" s="9">
        <v>0</v>
      </c>
      <c r="AV12" s="9">
        <v>0</v>
      </c>
      <c r="AW12" s="41">
        <f t="shared" si="14"/>
        <v>0</v>
      </c>
      <c r="AX12" s="9">
        <v>0</v>
      </c>
      <c r="AY12" s="9">
        <v>0</v>
      </c>
      <c r="AZ12" s="41">
        <f t="shared" si="15"/>
        <v>0</v>
      </c>
      <c r="BA12" s="9">
        <v>0</v>
      </c>
    </row>
    <row r="13" spans="1:53" s="2" customFormat="1" ht="12" customHeight="1">
      <c r="A13" s="52" t="s">
        <v>107</v>
      </c>
      <c r="B13" s="9">
        <v>1</v>
      </c>
      <c r="C13" s="9">
        <f t="shared" si="16"/>
        <v>0</v>
      </c>
      <c r="D13" s="9">
        <v>0</v>
      </c>
      <c r="E13" s="41">
        <f t="shared" si="0"/>
        <v>0</v>
      </c>
      <c r="F13" s="9">
        <v>0</v>
      </c>
      <c r="G13" s="9">
        <v>0</v>
      </c>
      <c r="H13" s="41">
        <f t="shared" si="1"/>
        <v>0</v>
      </c>
      <c r="I13" s="9">
        <v>0</v>
      </c>
      <c r="J13" s="9">
        <v>0</v>
      </c>
      <c r="K13" s="41">
        <f t="shared" si="2"/>
        <v>0</v>
      </c>
      <c r="L13" s="9">
        <v>0</v>
      </c>
      <c r="M13" s="9">
        <v>0</v>
      </c>
      <c r="N13" s="41">
        <f t="shared" si="3"/>
        <v>0</v>
      </c>
      <c r="O13" s="9">
        <v>0</v>
      </c>
      <c r="P13" s="9">
        <v>0</v>
      </c>
      <c r="Q13" s="41">
        <f t="shared" si="4"/>
        <v>0</v>
      </c>
      <c r="R13" s="9">
        <v>0</v>
      </c>
      <c r="S13" s="9">
        <v>0</v>
      </c>
      <c r="T13" s="41">
        <f t="shared" si="5"/>
        <v>0</v>
      </c>
      <c r="U13" s="9">
        <v>0</v>
      </c>
      <c r="V13" s="52" t="s">
        <v>107</v>
      </c>
      <c r="W13" s="9">
        <v>0</v>
      </c>
      <c r="X13" s="41">
        <f t="shared" si="6"/>
        <v>0</v>
      </c>
      <c r="Y13" s="9">
        <v>0</v>
      </c>
      <c r="Z13" s="9">
        <v>0</v>
      </c>
      <c r="AA13" s="41">
        <f t="shared" si="7"/>
        <v>0</v>
      </c>
      <c r="AB13" s="9">
        <v>0</v>
      </c>
      <c r="AC13" s="9">
        <v>0</v>
      </c>
      <c r="AD13" s="41">
        <f t="shared" si="8"/>
        <v>0</v>
      </c>
      <c r="AE13" s="9">
        <v>0</v>
      </c>
      <c r="AF13" s="9">
        <v>0</v>
      </c>
      <c r="AG13" s="41">
        <f t="shared" si="9"/>
        <v>0</v>
      </c>
      <c r="AH13" s="9">
        <v>0</v>
      </c>
      <c r="AI13" s="9">
        <v>0</v>
      </c>
      <c r="AJ13" s="41">
        <f t="shared" si="10"/>
        <v>0</v>
      </c>
      <c r="AK13" s="9">
        <v>0</v>
      </c>
      <c r="AL13" s="9">
        <v>0</v>
      </c>
      <c r="AM13" s="41">
        <f t="shared" si="11"/>
        <v>0</v>
      </c>
      <c r="AN13" s="9">
        <v>0</v>
      </c>
      <c r="AO13" s="9">
        <v>0</v>
      </c>
      <c r="AP13" s="41">
        <f t="shared" si="12"/>
        <v>0</v>
      </c>
      <c r="AQ13" s="9">
        <v>0</v>
      </c>
      <c r="AR13" s="52" t="s">
        <v>107</v>
      </c>
      <c r="AS13" s="9">
        <v>0</v>
      </c>
      <c r="AT13" s="41">
        <f t="shared" si="13"/>
        <v>0</v>
      </c>
      <c r="AU13" s="9">
        <v>0</v>
      </c>
      <c r="AV13" s="9">
        <v>0</v>
      </c>
      <c r="AW13" s="41">
        <f t="shared" si="14"/>
        <v>0</v>
      </c>
      <c r="AX13" s="9">
        <v>0</v>
      </c>
      <c r="AY13" s="9">
        <v>0</v>
      </c>
      <c r="AZ13" s="41">
        <f t="shared" si="15"/>
        <v>0</v>
      </c>
      <c r="BA13" s="9">
        <v>0</v>
      </c>
    </row>
    <row r="14" spans="1:53" s="2" customFormat="1" ht="12" customHeight="1">
      <c r="A14" s="52" t="s">
        <v>108</v>
      </c>
      <c r="B14" s="9">
        <v>5</v>
      </c>
      <c r="C14" s="9">
        <f t="shared" si="16"/>
        <v>0</v>
      </c>
      <c r="D14" s="9">
        <v>0</v>
      </c>
      <c r="E14" s="41">
        <f t="shared" si="0"/>
        <v>0</v>
      </c>
      <c r="F14" s="9">
        <v>0</v>
      </c>
      <c r="G14" s="9">
        <v>0</v>
      </c>
      <c r="H14" s="41">
        <f t="shared" si="1"/>
        <v>0</v>
      </c>
      <c r="I14" s="9">
        <v>0</v>
      </c>
      <c r="J14" s="9">
        <v>0</v>
      </c>
      <c r="K14" s="41">
        <f t="shared" si="2"/>
        <v>0</v>
      </c>
      <c r="L14" s="9">
        <v>0</v>
      </c>
      <c r="M14" s="9">
        <v>0</v>
      </c>
      <c r="N14" s="41">
        <f t="shared" si="3"/>
        <v>0</v>
      </c>
      <c r="O14" s="9">
        <v>0</v>
      </c>
      <c r="P14" s="9">
        <v>0</v>
      </c>
      <c r="Q14" s="41">
        <f t="shared" si="4"/>
        <v>0</v>
      </c>
      <c r="R14" s="9">
        <v>0</v>
      </c>
      <c r="S14" s="9">
        <v>0</v>
      </c>
      <c r="T14" s="41">
        <f t="shared" si="5"/>
        <v>0</v>
      </c>
      <c r="U14" s="9">
        <v>0</v>
      </c>
      <c r="V14" s="52" t="s">
        <v>108</v>
      </c>
      <c r="W14" s="9">
        <v>0</v>
      </c>
      <c r="X14" s="41">
        <f t="shared" si="6"/>
        <v>0</v>
      </c>
      <c r="Y14" s="9">
        <v>0</v>
      </c>
      <c r="Z14" s="9">
        <v>0</v>
      </c>
      <c r="AA14" s="41">
        <f t="shared" si="7"/>
        <v>0</v>
      </c>
      <c r="AB14" s="9">
        <v>0</v>
      </c>
      <c r="AC14" s="9">
        <v>0</v>
      </c>
      <c r="AD14" s="41">
        <f t="shared" si="8"/>
        <v>0</v>
      </c>
      <c r="AE14" s="9">
        <v>0</v>
      </c>
      <c r="AF14" s="9">
        <v>0</v>
      </c>
      <c r="AG14" s="41">
        <f t="shared" si="9"/>
        <v>0</v>
      </c>
      <c r="AH14" s="9">
        <v>0</v>
      </c>
      <c r="AI14" s="9">
        <v>0</v>
      </c>
      <c r="AJ14" s="41">
        <f t="shared" si="10"/>
        <v>0</v>
      </c>
      <c r="AK14" s="9">
        <v>0</v>
      </c>
      <c r="AL14" s="9">
        <v>0</v>
      </c>
      <c r="AM14" s="41">
        <f t="shared" si="11"/>
        <v>0</v>
      </c>
      <c r="AN14" s="9">
        <v>0</v>
      </c>
      <c r="AO14" s="9">
        <v>0</v>
      </c>
      <c r="AP14" s="41">
        <f t="shared" si="12"/>
        <v>0</v>
      </c>
      <c r="AQ14" s="9">
        <v>0</v>
      </c>
      <c r="AR14" s="52" t="s">
        <v>108</v>
      </c>
      <c r="AS14" s="9">
        <v>0</v>
      </c>
      <c r="AT14" s="41">
        <f t="shared" si="13"/>
        <v>0</v>
      </c>
      <c r="AU14" s="9">
        <v>0</v>
      </c>
      <c r="AV14" s="9">
        <v>0</v>
      </c>
      <c r="AW14" s="41">
        <f t="shared" si="14"/>
        <v>0</v>
      </c>
      <c r="AX14" s="9">
        <v>0</v>
      </c>
      <c r="AY14" s="9">
        <v>0</v>
      </c>
      <c r="AZ14" s="41">
        <f t="shared" si="15"/>
        <v>0</v>
      </c>
      <c r="BA14" s="9">
        <v>0</v>
      </c>
    </row>
    <row r="15" spans="1:53" s="2" customFormat="1" ht="12" customHeight="1">
      <c r="A15" s="52" t="s">
        <v>109</v>
      </c>
      <c r="B15" s="9">
        <v>4</v>
      </c>
      <c r="C15" s="9">
        <f t="shared" si="16"/>
        <v>0</v>
      </c>
      <c r="D15" s="9">
        <v>0</v>
      </c>
      <c r="E15" s="41">
        <f t="shared" si="0"/>
        <v>0</v>
      </c>
      <c r="F15" s="9">
        <v>0</v>
      </c>
      <c r="G15" s="9">
        <v>0</v>
      </c>
      <c r="H15" s="41">
        <f t="shared" si="1"/>
        <v>0</v>
      </c>
      <c r="I15" s="9">
        <v>0</v>
      </c>
      <c r="J15" s="9">
        <v>0</v>
      </c>
      <c r="K15" s="41">
        <f t="shared" si="2"/>
        <v>0</v>
      </c>
      <c r="L15" s="9">
        <v>0</v>
      </c>
      <c r="M15" s="9">
        <v>0</v>
      </c>
      <c r="N15" s="41">
        <f t="shared" si="3"/>
        <v>0</v>
      </c>
      <c r="O15" s="9">
        <v>0</v>
      </c>
      <c r="P15" s="9">
        <v>0</v>
      </c>
      <c r="Q15" s="41">
        <f t="shared" si="4"/>
        <v>0</v>
      </c>
      <c r="R15" s="9">
        <v>0</v>
      </c>
      <c r="S15" s="9">
        <v>0</v>
      </c>
      <c r="T15" s="41">
        <f t="shared" si="5"/>
        <v>0</v>
      </c>
      <c r="U15" s="9">
        <v>0</v>
      </c>
      <c r="V15" s="52" t="s">
        <v>109</v>
      </c>
      <c r="W15" s="9">
        <v>0</v>
      </c>
      <c r="X15" s="41">
        <f t="shared" si="6"/>
        <v>0</v>
      </c>
      <c r="Y15" s="9">
        <v>0</v>
      </c>
      <c r="Z15" s="9">
        <v>0</v>
      </c>
      <c r="AA15" s="41">
        <f t="shared" si="7"/>
        <v>0</v>
      </c>
      <c r="AB15" s="9">
        <v>0</v>
      </c>
      <c r="AC15" s="9">
        <v>0</v>
      </c>
      <c r="AD15" s="41">
        <f t="shared" si="8"/>
        <v>0</v>
      </c>
      <c r="AE15" s="9">
        <v>0</v>
      </c>
      <c r="AF15" s="9">
        <v>0</v>
      </c>
      <c r="AG15" s="41">
        <f t="shared" si="9"/>
        <v>0</v>
      </c>
      <c r="AH15" s="9">
        <v>0</v>
      </c>
      <c r="AI15" s="9">
        <v>0</v>
      </c>
      <c r="AJ15" s="41">
        <f t="shared" si="10"/>
        <v>0</v>
      </c>
      <c r="AK15" s="9">
        <v>0</v>
      </c>
      <c r="AL15" s="9">
        <v>0</v>
      </c>
      <c r="AM15" s="41">
        <f t="shared" si="11"/>
        <v>0</v>
      </c>
      <c r="AN15" s="9">
        <v>0</v>
      </c>
      <c r="AO15" s="9">
        <v>0</v>
      </c>
      <c r="AP15" s="41">
        <f t="shared" si="12"/>
        <v>0</v>
      </c>
      <c r="AQ15" s="9">
        <v>0</v>
      </c>
      <c r="AR15" s="52" t="s">
        <v>109</v>
      </c>
      <c r="AS15" s="9">
        <v>0</v>
      </c>
      <c r="AT15" s="41">
        <f t="shared" si="13"/>
        <v>0</v>
      </c>
      <c r="AU15" s="9">
        <v>0</v>
      </c>
      <c r="AV15" s="9">
        <v>0</v>
      </c>
      <c r="AW15" s="41">
        <f t="shared" si="14"/>
        <v>0</v>
      </c>
      <c r="AX15" s="9">
        <v>0</v>
      </c>
      <c r="AY15" s="9">
        <v>0</v>
      </c>
      <c r="AZ15" s="41">
        <f t="shared" si="15"/>
        <v>0</v>
      </c>
      <c r="BA15" s="9">
        <v>0</v>
      </c>
    </row>
    <row r="16" spans="1:53" s="2" customFormat="1" ht="12" customHeight="1">
      <c r="A16" s="52" t="s">
        <v>110</v>
      </c>
      <c r="B16" s="9">
        <v>0</v>
      </c>
      <c r="C16" s="9">
        <f t="shared" si="16"/>
        <v>0</v>
      </c>
      <c r="D16" s="9">
        <v>0</v>
      </c>
      <c r="E16" s="41">
        <f t="shared" si="0"/>
        <v>0</v>
      </c>
      <c r="F16" s="9">
        <v>0</v>
      </c>
      <c r="G16" s="9">
        <v>0</v>
      </c>
      <c r="H16" s="41">
        <f t="shared" si="1"/>
        <v>0</v>
      </c>
      <c r="I16" s="9">
        <v>0</v>
      </c>
      <c r="J16" s="9">
        <v>0</v>
      </c>
      <c r="K16" s="41">
        <f t="shared" si="2"/>
        <v>0</v>
      </c>
      <c r="L16" s="9">
        <v>0</v>
      </c>
      <c r="M16" s="9">
        <v>0</v>
      </c>
      <c r="N16" s="41">
        <f t="shared" si="3"/>
        <v>0</v>
      </c>
      <c r="O16" s="9">
        <v>0</v>
      </c>
      <c r="P16" s="9">
        <v>0</v>
      </c>
      <c r="Q16" s="41">
        <f t="shared" si="4"/>
        <v>0</v>
      </c>
      <c r="R16" s="9">
        <v>0</v>
      </c>
      <c r="S16" s="9">
        <v>0</v>
      </c>
      <c r="T16" s="41">
        <f t="shared" si="5"/>
        <v>0</v>
      </c>
      <c r="U16" s="9">
        <v>0</v>
      </c>
      <c r="V16" s="52" t="s">
        <v>110</v>
      </c>
      <c r="W16" s="9">
        <v>0</v>
      </c>
      <c r="X16" s="41">
        <f t="shared" si="6"/>
        <v>0</v>
      </c>
      <c r="Y16" s="9">
        <v>0</v>
      </c>
      <c r="Z16" s="9">
        <v>0</v>
      </c>
      <c r="AA16" s="41">
        <f t="shared" si="7"/>
        <v>0</v>
      </c>
      <c r="AB16" s="9">
        <v>0</v>
      </c>
      <c r="AC16" s="9">
        <v>0</v>
      </c>
      <c r="AD16" s="41">
        <f t="shared" si="8"/>
        <v>0</v>
      </c>
      <c r="AE16" s="9">
        <v>0</v>
      </c>
      <c r="AF16" s="9">
        <v>0</v>
      </c>
      <c r="AG16" s="41">
        <f t="shared" si="9"/>
        <v>0</v>
      </c>
      <c r="AH16" s="9">
        <v>0</v>
      </c>
      <c r="AI16" s="9">
        <v>0</v>
      </c>
      <c r="AJ16" s="41">
        <f t="shared" si="10"/>
        <v>0</v>
      </c>
      <c r="AK16" s="9">
        <v>0</v>
      </c>
      <c r="AL16" s="9">
        <v>0</v>
      </c>
      <c r="AM16" s="41">
        <f t="shared" si="11"/>
        <v>0</v>
      </c>
      <c r="AN16" s="9">
        <v>0</v>
      </c>
      <c r="AO16" s="9">
        <v>0</v>
      </c>
      <c r="AP16" s="41">
        <f t="shared" si="12"/>
        <v>0</v>
      </c>
      <c r="AQ16" s="9">
        <v>0</v>
      </c>
      <c r="AR16" s="52" t="s">
        <v>110</v>
      </c>
      <c r="AS16" s="9">
        <v>0</v>
      </c>
      <c r="AT16" s="41">
        <f t="shared" si="13"/>
        <v>0</v>
      </c>
      <c r="AU16" s="9">
        <v>0</v>
      </c>
      <c r="AV16" s="9">
        <v>0</v>
      </c>
      <c r="AW16" s="41">
        <f t="shared" si="14"/>
        <v>0</v>
      </c>
      <c r="AX16" s="9">
        <v>0</v>
      </c>
      <c r="AY16" s="9">
        <v>0</v>
      </c>
      <c r="AZ16" s="41">
        <f t="shared" si="15"/>
        <v>0</v>
      </c>
      <c r="BA16" s="9">
        <v>0</v>
      </c>
    </row>
    <row r="17" spans="1:53" s="2" customFormat="1" ht="21" customHeight="1">
      <c r="A17" s="52" t="s">
        <v>111</v>
      </c>
      <c r="B17" s="9">
        <f>SUM(B18:B23)</f>
        <v>2029</v>
      </c>
      <c r="C17" s="9">
        <f>SUM(C18:C23)</f>
        <v>55</v>
      </c>
      <c r="D17" s="9">
        <f>SUM(D18:D23)</f>
        <v>0</v>
      </c>
      <c r="E17" s="41">
        <f t="shared" si="0"/>
        <v>0</v>
      </c>
      <c r="F17" s="9">
        <f>SUM(F18:F23)</f>
        <v>0</v>
      </c>
      <c r="G17" s="9">
        <f>SUM(G18:G23)</f>
        <v>0</v>
      </c>
      <c r="H17" s="41">
        <f t="shared" si="1"/>
        <v>0</v>
      </c>
      <c r="I17" s="9">
        <f>SUM(I18:I23)</f>
        <v>0</v>
      </c>
      <c r="J17" s="9">
        <f>SUM(J18:J23)</f>
        <v>2</v>
      </c>
      <c r="K17" s="41">
        <f t="shared" si="2"/>
        <v>0.09857072449482504</v>
      </c>
      <c r="L17" s="9">
        <f>SUM(L18:L23)</f>
        <v>2</v>
      </c>
      <c r="M17" s="9">
        <f>SUM(M18:M23)</f>
        <v>4</v>
      </c>
      <c r="N17" s="41">
        <f t="shared" si="3"/>
        <v>0.19714144898965008</v>
      </c>
      <c r="O17" s="9">
        <f>SUM(O18:O23)</f>
        <v>5</v>
      </c>
      <c r="P17" s="9">
        <f>SUM(P18:P23)</f>
        <v>4</v>
      </c>
      <c r="Q17" s="41">
        <f t="shared" si="4"/>
        <v>0.19714144898965008</v>
      </c>
      <c r="R17" s="9">
        <f>SUM(R18:R23)</f>
        <v>4</v>
      </c>
      <c r="S17" s="9">
        <f>SUM(S18:S23)</f>
        <v>0</v>
      </c>
      <c r="T17" s="41">
        <f t="shared" si="5"/>
        <v>0</v>
      </c>
      <c r="U17" s="9">
        <f>SUM(U18:U23)</f>
        <v>0</v>
      </c>
      <c r="V17" s="52" t="s">
        <v>111</v>
      </c>
      <c r="W17" s="9">
        <f>SUM(W18:W23)</f>
        <v>0</v>
      </c>
      <c r="X17" s="41">
        <f t="shared" si="6"/>
        <v>0</v>
      </c>
      <c r="Y17" s="9">
        <f>SUM(Y18:Y23)</f>
        <v>0</v>
      </c>
      <c r="Z17" s="9">
        <f>SUM(Z18:Z23)</f>
        <v>0</v>
      </c>
      <c r="AA17" s="41">
        <f t="shared" si="7"/>
        <v>0</v>
      </c>
      <c r="AB17" s="9">
        <f>SUM(AB18:AB23)</f>
        <v>0</v>
      </c>
      <c r="AC17" s="9">
        <f>SUM(AC18:AC23)</f>
        <v>5</v>
      </c>
      <c r="AD17" s="41">
        <f t="shared" si="8"/>
        <v>0.2464268112370626</v>
      </c>
      <c r="AE17" s="9">
        <f>SUM(AE18:AE23)</f>
        <v>6</v>
      </c>
      <c r="AF17" s="9">
        <f>SUM(AF18:AF23)</f>
        <v>0</v>
      </c>
      <c r="AG17" s="41">
        <f t="shared" si="9"/>
        <v>0</v>
      </c>
      <c r="AH17" s="9">
        <f>SUM(AH18:AH23)</f>
        <v>0</v>
      </c>
      <c r="AI17" s="9">
        <f>SUM(AI18:AI23)</f>
        <v>0</v>
      </c>
      <c r="AJ17" s="41">
        <f t="shared" si="10"/>
        <v>0</v>
      </c>
      <c r="AK17" s="9">
        <f>SUM(AK18:AK23)</f>
        <v>0</v>
      </c>
      <c r="AL17" s="9">
        <f>SUM(AL18:AL23)</f>
        <v>0</v>
      </c>
      <c r="AM17" s="41">
        <f t="shared" si="11"/>
        <v>0</v>
      </c>
      <c r="AN17" s="9">
        <f>SUM(AN18:AN23)</f>
        <v>0</v>
      </c>
      <c r="AO17" s="9">
        <f>SUM(AO18:AO23)</f>
        <v>0</v>
      </c>
      <c r="AP17" s="41">
        <f t="shared" si="12"/>
        <v>0</v>
      </c>
      <c r="AQ17" s="9">
        <f>SUM(AQ18:AQ23)</f>
        <v>0</v>
      </c>
      <c r="AR17" s="52" t="s">
        <v>111</v>
      </c>
      <c r="AS17" s="9">
        <f>SUM(AS18:AS23)</f>
        <v>0</v>
      </c>
      <c r="AT17" s="41">
        <f t="shared" si="13"/>
        <v>0</v>
      </c>
      <c r="AU17" s="9">
        <f>SUM(AU18:AU23)</f>
        <v>0</v>
      </c>
      <c r="AV17" s="9">
        <f>SUM(AV18:AV23)</f>
        <v>38</v>
      </c>
      <c r="AW17" s="41">
        <f t="shared" si="14"/>
        <v>1.8728437654016759</v>
      </c>
      <c r="AX17" s="9">
        <f>SUM(AX18:AX23)</f>
        <v>38</v>
      </c>
      <c r="AY17" s="9">
        <f>SUM(AY18:AY23)</f>
        <v>0</v>
      </c>
      <c r="AZ17" s="41">
        <f t="shared" si="15"/>
        <v>0</v>
      </c>
      <c r="BA17" s="9">
        <f>SUM(BA18:BA23)</f>
        <v>0</v>
      </c>
    </row>
    <row r="18" spans="1:53" s="2" customFormat="1" ht="21" customHeight="1">
      <c r="A18" s="52" t="s">
        <v>112</v>
      </c>
      <c r="B18" s="9">
        <v>237</v>
      </c>
      <c r="C18" s="9">
        <f aca="true" t="shared" si="17" ref="C18:C23">SUM(F18+I18+L18+O18+R18+U18+Y18+AB18+AE18+AH18+AK18+AN18+AQ18+AU18+AX18+BA18)</f>
        <v>1</v>
      </c>
      <c r="D18" s="9">
        <v>0</v>
      </c>
      <c r="E18" s="41">
        <f t="shared" si="0"/>
        <v>0</v>
      </c>
      <c r="F18" s="9">
        <v>0</v>
      </c>
      <c r="G18" s="9">
        <v>0</v>
      </c>
      <c r="H18" s="41">
        <f t="shared" si="1"/>
        <v>0</v>
      </c>
      <c r="I18" s="9">
        <v>0</v>
      </c>
      <c r="J18" s="9">
        <v>0</v>
      </c>
      <c r="K18" s="41">
        <f t="shared" si="2"/>
        <v>0</v>
      </c>
      <c r="L18" s="9">
        <v>0</v>
      </c>
      <c r="M18" s="9">
        <v>0</v>
      </c>
      <c r="N18" s="41">
        <f t="shared" si="3"/>
        <v>0</v>
      </c>
      <c r="O18" s="9">
        <v>0</v>
      </c>
      <c r="P18" s="9">
        <v>0</v>
      </c>
      <c r="Q18" s="41">
        <f t="shared" si="4"/>
        <v>0</v>
      </c>
      <c r="R18" s="9">
        <v>0</v>
      </c>
      <c r="S18" s="9">
        <v>0</v>
      </c>
      <c r="T18" s="41">
        <f t="shared" si="5"/>
        <v>0</v>
      </c>
      <c r="U18" s="9">
        <v>0</v>
      </c>
      <c r="V18" s="52" t="s">
        <v>112</v>
      </c>
      <c r="W18" s="9">
        <v>0</v>
      </c>
      <c r="X18" s="41">
        <f t="shared" si="6"/>
        <v>0</v>
      </c>
      <c r="Y18" s="9">
        <v>0</v>
      </c>
      <c r="Z18" s="9">
        <v>0</v>
      </c>
      <c r="AA18" s="41">
        <f t="shared" si="7"/>
        <v>0</v>
      </c>
      <c r="AB18" s="9">
        <v>0</v>
      </c>
      <c r="AC18" s="9">
        <v>0</v>
      </c>
      <c r="AD18" s="41">
        <f t="shared" si="8"/>
        <v>0</v>
      </c>
      <c r="AE18" s="9">
        <v>0</v>
      </c>
      <c r="AF18" s="9">
        <v>0</v>
      </c>
      <c r="AG18" s="41">
        <f t="shared" si="9"/>
        <v>0</v>
      </c>
      <c r="AH18" s="9">
        <v>0</v>
      </c>
      <c r="AI18" s="9">
        <v>0</v>
      </c>
      <c r="AJ18" s="41">
        <f t="shared" si="10"/>
        <v>0</v>
      </c>
      <c r="AK18" s="9">
        <v>0</v>
      </c>
      <c r="AL18" s="9">
        <v>0</v>
      </c>
      <c r="AM18" s="41">
        <f t="shared" si="11"/>
        <v>0</v>
      </c>
      <c r="AN18" s="9">
        <v>0</v>
      </c>
      <c r="AO18" s="9">
        <v>0</v>
      </c>
      <c r="AP18" s="41">
        <f t="shared" si="12"/>
        <v>0</v>
      </c>
      <c r="AQ18" s="9">
        <v>0</v>
      </c>
      <c r="AR18" s="52" t="s">
        <v>112</v>
      </c>
      <c r="AS18" s="9">
        <v>0</v>
      </c>
      <c r="AT18" s="41">
        <f t="shared" si="13"/>
        <v>0</v>
      </c>
      <c r="AU18" s="9">
        <v>0</v>
      </c>
      <c r="AV18" s="9">
        <v>1</v>
      </c>
      <c r="AW18" s="41">
        <f t="shared" si="14"/>
        <v>0.42194092827004215</v>
      </c>
      <c r="AX18" s="9">
        <v>1</v>
      </c>
      <c r="AY18" s="9">
        <v>0</v>
      </c>
      <c r="AZ18" s="41">
        <f t="shared" si="15"/>
        <v>0</v>
      </c>
      <c r="BA18" s="9">
        <v>0</v>
      </c>
    </row>
    <row r="19" spans="1:53" s="2" customFormat="1" ht="12" customHeight="1">
      <c r="A19" s="52" t="s">
        <v>113</v>
      </c>
      <c r="B19" s="9">
        <v>518</v>
      </c>
      <c r="C19" s="9">
        <f t="shared" si="17"/>
        <v>23</v>
      </c>
      <c r="D19" s="9">
        <v>0</v>
      </c>
      <c r="E19" s="41">
        <f t="shared" si="0"/>
        <v>0</v>
      </c>
      <c r="F19" s="9">
        <v>0</v>
      </c>
      <c r="G19" s="9">
        <v>0</v>
      </c>
      <c r="H19" s="41">
        <f t="shared" si="1"/>
        <v>0</v>
      </c>
      <c r="I19" s="9">
        <v>0</v>
      </c>
      <c r="J19" s="9">
        <v>1</v>
      </c>
      <c r="K19" s="41">
        <f t="shared" si="2"/>
        <v>0.19305019305019305</v>
      </c>
      <c r="L19" s="9">
        <v>1</v>
      </c>
      <c r="M19" s="9">
        <v>4</v>
      </c>
      <c r="N19" s="41">
        <f t="shared" si="3"/>
        <v>0.7722007722007722</v>
      </c>
      <c r="O19" s="9">
        <v>5</v>
      </c>
      <c r="P19" s="9">
        <v>3</v>
      </c>
      <c r="Q19" s="41">
        <f t="shared" si="4"/>
        <v>0.5791505791505791</v>
      </c>
      <c r="R19" s="9">
        <v>3</v>
      </c>
      <c r="S19" s="9">
        <v>0</v>
      </c>
      <c r="T19" s="41">
        <f t="shared" si="5"/>
        <v>0</v>
      </c>
      <c r="U19" s="9">
        <v>0</v>
      </c>
      <c r="V19" s="52" t="s">
        <v>113</v>
      </c>
      <c r="W19" s="9">
        <v>0</v>
      </c>
      <c r="X19" s="41">
        <f t="shared" si="6"/>
        <v>0</v>
      </c>
      <c r="Y19" s="9">
        <v>0</v>
      </c>
      <c r="Z19" s="9">
        <v>0</v>
      </c>
      <c r="AA19" s="41">
        <f t="shared" si="7"/>
        <v>0</v>
      </c>
      <c r="AB19" s="9">
        <v>0</v>
      </c>
      <c r="AC19" s="9">
        <v>2</v>
      </c>
      <c r="AD19" s="41">
        <f t="shared" si="8"/>
        <v>0.3861003861003861</v>
      </c>
      <c r="AE19" s="9">
        <v>2</v>
      </c>
      <c r="AF19" s="9">
        <v>0</v>
      </c>
      <c r="AG19" s="41">
        <f t="shared" si="9"/>
        <v>0</v>
      </c>
      <c r="AH19" s="9">
        <v>0</v>
      </c>
      <c r="AI19" s="9">
        <v>0</v>
      </c>
      <c r="AJ19" s="41">
        <f t="shared" si="10"/>
        <v>0</v>
      </c>
      <c r="AK19" s="9">
        <v>0</v>
      </c>
      <c r="AL19" s="9">
        <v>0</v>
      </c>
      <c r="AM19" s="41">
        <f t="shared" si="11"/>
        <v>0</v>
      </c>
      <c r="AN19" s="9">
        <v>0</v>
      </c>
      <c r="AO19" s="9">
        <v>0</v>
      </c>
      <c r="AP19" s="41">
        <f t="shared" si="12"/>
        <v>0</v>
      </c>
      <c r="AQ19" s="9">
        <v>0</v>
      </c>
      <c r="AR19" s="52" t="s">
        <v>113</v>
      </c>
      <c r="AS19" s="9">
        <v>0</v>
      </c>
      <c r="AT19" s="41">
        <f t="shared" si="13"/>
        <v>0</v>
      </c>
      <c r="AU19" s="9">
        <v>0</v>
      </c>
      <c r="AV19" s="9">
        <v>12</v>
      </c>
      <c r="AW19" s="41">
        <f t="shared" si="14"/>
        <v>2.3166023166023164</v>
      </c>
      <c r="AX19" s="9">
        <v>12</v>
      </c>
      <c r="AY19" s="9">
        <v>0</v>
      </c>
      <c r="AZ19" s="41">
        <f t="shared" si="15"/>
        <v>0</v>
      </c>
      <c r="BA19" s="9">
        <v>0</v>
      </c>
    </row>
    <row r="20" spans="1:53" s="2" customFormat="1" ht="12" customHeight="1">
      <c r="A20" s="52" t="s">
        <v>114</v>
      </c>
      <c r="B20" s="9">
        <v>180</v>
      </c>
      <c r="C20" s="9">
        <f t="shared" si="17"/>
        <v>0</v>
      </c>
      <c r="D20" s="9">
        <v>0</v>
      </c>
      <c r="E20" s="41">
        <f t="shared" si="0"/>
        <v>0</v>
      </c>
      <c r="F20" s="9">
        <v>0</v>
      </c>
      <c r="G20" s="9">
        <v>0</v>
      </c>
      <c r="H20" s="41">
        <f t="shared" si="1"/>
        <v>0</v>
      </c>
      <c r="I20" s="9">
        <v>0</v>
      </c>
      <c r="J20" s="9">
        <v>0</v>
      </c>
      <c r="K20" s="41">
        <f t="shared" si="2"/>
        <v>0</v>
      </c>
      <c r="L20" s="9">
        <v>0</v>
      </c>
      <c r="M20" s="9">
        <v>0</v>
      </c>
      <c r="N20" s="41">
        <f t="shared" si="3"/>
        <v>0</v>
      </c>
      <c r="O20" s="9">
        <v>0</v>
      </c>
      <c r="P20" s="9">
        <v>0</v>
      </c>
      <c r="Q20" s="41">
        <f t="shared" si="4"/>
        <v>0</v>
      </c>
      <c r="R20" s="9">
        <v>0</v>
      </c>
      <c r="S20" s="9">
        <v>0</v>
      </c>
      <c r="T20" s="41">
        <f t="shared" si="5"/>
        <v>0</v>
      </c>
      <c r="U20" s="9">
        <v>0</v>
      </c>
      <c r="V20" s="52" t="s">
        <v>114</v>
      </c>
      <c r="W20" s="9">
        <v>0</v>
      </c>
      <c r="X20" s="41">
        <f t="shared" si="6"/>
        <v>0</v>
      </c>
      <c r="Y20" s="9">
        <v>0</v>
      </c>
      <c r="Z20" s="9">
        <v>0</v>
      </c>
      <c r="AA20" s="41">
        <f t="shared" si="7"/>
        <v>0</v>
      </c>
      <c r="AB20" s="9">
        <v>0</v>
      </c>
      <c r="AC20" s="9">
        <v>0</v>
      </c>
      <c r="AD20" s="41">
        <f t="shared" si="8"/>
        <v>0</v>
      </c>
      <c r="AE20" s="9">
        <v>0</v>
      </c>
      <c r="AF20" s="9">
        <v>0</v>
      </c>
      <c r="AG20" s="41">
        <f t="shared" si="9"/>
        <v>0</v>
      </c>
      <c r="AH20" s="9">
        <v>0</v>
      </c>
      <c r="AI20" s="9">
        <v>0</v>
      </c>
      <c r="AJ20" s="41">
        <f t="shared" si="10"/>
        <v>0</v>
      </c>
      <c r="AK20" s="9">
        <v>0</v>
      </c>
      <c r="AL20" s="9">
        <v>0</v>
      </c>
      <c r="AM20" s="41">
        <f t="shared" si="11"/>
        <v>0</v>
      </c>
      <c r="AN20" s="9">
        <v>0</v>
      </c>
      <c r="AO20" s="9">
        <v>0</v>
      </c>
      <c r="AP20" s="41">
        <f t="shared" si="12"/>
        <v>0</v>
      </c>
      <c r="AQ20" s="9">
        <v>0</v>
      </c>
      <c r="AR20" s="52" t="s">
        <v>114</v>
      </c>
      <c r="AS20" s="9">
        <v>0</v>
      </c>
      <c r="AT20" s="41">
        <f t="shared" si="13"/>
        <v>0</v>
      </c>
      <c r="AU20" s="9">
        <v>0</v>
      </c>
      <c r="AV20" s="9">
        <v>0</v>
      </c>
      <c r="AW20" s="41">
        <f t="shared" si="14"/>
        <v>0</v>
      </c>
      <c r="AX20" s="9">
        <v>0</v>
      </c>
      <c r="AY20" s="9">
        <v>0</v>
      </c>
      <c r="AZ20" s="41">
        <f t="shared" si="15"/>
        <v>0</v>
      </c>
      <c r="BA20" s="9">
        <v>0</v>
      </c>
    </row>
    <row r="21" spans="1:53" s="2" customFormat="1" ht="12" customHeight="1">
      <c r="A21" s="52" t="s">
        <v>115</v>
      </c>
      <c r="B21" s="9">
        <v>340</v>
      </c>
      <c r="C21" s="9">
        <f t="shared" si="17"/>
        <v>4</v>
      </c>
      <c r="D21" s="9">
        <v>0</v>
      </c>
      <c r="E21" s="41">
        <f t="shared" si="0"/>
        <v>0</v>
      </c>
      <c r="F21" s="9">
        <v>0</v>
      </c>
      <c r="G21" s="9">
        <v>0</v>
      </c>
      <c r="H21" s="41">
        <f t="shared" si="1"/>
        <v>0</v>
      </c>
      <c r="I21" s="9">
        <v>0</v>
      </c>
      <c r="J21" s="9">
        <v>1</v>
      </c>
      <c r="K21" s="41">
        <f t="shared" si="2"/>
        <v>0.29411764705882354</v>
      </c>
      <c r="L21" s="9">
        <v>1</v>
      </c>
      <c r="M21" s="9">
        <v>0</v>
      </c>
      <c r="N21" s="41">
        <f t="shared" si="3"/>
        <v>0</v>
      </c>
      <c r="O21" s="9">
        <v>0</v>
      </c>
      <c r="P21" s="9">
        <v>1</v>
      </c>
      <c r="Q21" s="41">
        <f t="shared" si="4"/>
        <v>0.29411764705882354</v>
      </c>
      <c r="R21" s="9">
        <v>1</v>
      </c>
      <c r="S21" s="9">
        <v>0</v>
      </c>
      <c r="T21" s="41">
        <f t="shared" si="5"/>
        <v>0</v>
      </c>
      <c r="U21" s="9">
        <v>0</v>
      </c>
      <c r="V21" s="52" t="s">
        <v>115</v>
      </c>
      <c r="W21" s="9">
        <v>0</v>
      </c>
      <c r="X21" s="41">
        <f t="shared" si="6"/>
        <v>0</v>
      </c>
      <c r="Y21" s="9">
        <v>0</v>
      </c>
      <c r="Z21" s="9">
        <v>0</v>
      </c>
      <c r="AA21" s="41">
        <f t="shared" si="7"/>
        <v>0</v>
      </c>
      <c r="AB21" s="9">
        <v>0</v>
      </c>
      <c r="AC21" s="9">
        <v>0</v>
      </c>
      <c r="AD21" s="41">
        <f t="shared" si="8"/>
        <v>0</v>
      </c>
      <c r="AE21" s="9">
        <v>0</v>
      </c>
      <c r="AF21" s="9">
        <v>0</v>
      </c>
      <c r="AG21" s="41">
        <f t="shared" si="9"/>
        <v>0</v>
      </c>
      <c r="AH21" s="9">
        <v>0</v>
      </c>
      <c r="AI21" s="9">
        <v>0</v>
      </c>
      <c r="AJ21" s="41">
        <f t="shared" si="10"/>
        <v>0</v>
      </c>
      <c r="AK21" s="9">
        <v>0</v>
      </c>
      <c r="AL21" s="9">
        <v>0</v>
      </c>
      <c r="AM21" s="41">
        <f t="shared" si="11"/>
        <v>0</v>
      </c>
      <c r="AN21" s="9">
        <v>0</v>
      </c>
      <c r="AO21" s="9">
        <v>0</v>
      </c>
      <c r="AP21" s="41">
        <f t="shared" si="12"/>
        <v>0</v>
      </c>
      <c r="AQ21" s="9">
        <v>0</v>
      </c>
      <c r="AR21" s="52" t="s">
        <v>115</v>
      </c>
      <c r="AS21" s="9">
        <v>0</v>
      </c>
      <c r="AT21" s="41">
        <f t="shared" si="13"/>
        <v>0</v>
      </c>
      <c r="AU21" s="9">
        <v>0</v>
      </c>
      <c r="AV21" s="9">
        <v>2</v>
      </c>
      <c r="AW21" s="41">
        <f t="shared" si="14"/>
        <v>0.5882352941176471</v>
      </c>
      <c r="AX21" s="9">
        <v>2</v>
      </c>
      <c r="AY21" s="9">
        <v>0</v>
      </c>
      <c r="AZ21" s="41">
        <f t="shared" si="15"/>
        <v>0</v>
      </c>
      <c r="BA21" s="9">
        <v>0</v>
      </c>
    </row>
    <row r="22" spans="1:53" s="2" customFormat="1" ht="12" customHeight="1">
      <c r="A22" s="52" t="s">
        <v>116</v>
      </c>
      <c r="B22" s="9">
        <v>188</v>
      </c>
      <c r="C22" s="9">
        <f t="shared" si="17"/>
        <v>2</v>
      </c>
      <c r="D22" s="9">
        <v>0</v>
      </c>
      <c r="E22" s="41">
        <f t="shared" si="0"/>
        <v>0</v>
      </c>
      <c r="F22" s="9">
        <v>0</v>
      </c>
      <c r="G22" s="9">
        <v>0</v>
      </c>
      <c r="H22" s="41">
        <f t="shared" si="1"/>
        <v>0</v>
      </c>
      <c r="I22" s="9">
        <v>0</v>
      </c>
      <c r="J22" s="9">
        <v>0</v>
      </c>
      <c r="K22" s="41">
        <f t="shared" si="2"/>
        <v>0</v>
      </c>
      <c r="L22" s="9">
        <v>0</v>
      </c>
      <c r="M22" s="9">
        <v>0</v>
      </c>
      <c r="N22" s="41">
        <f t="shared" si="3"/>
        <v>0</v>
      </c>
      <c r="O22" s="9">
        <v>0</v>
      </c>
      <c r="P22" s="9">
        <v>0</v>
      </c>
      <c r="Q22" s="41">
        <f t="shared" si="4"/>
        <v>0</v>
      </c>
      <c r="R22" s="9">
        <v>0</v>
      </c>
      <c r="S22" s="9">
        <v>0</v>
      </c>
      <c r="T22" s="41">
        <f t="shared" si="5"/>
        <v>0</v>
      </c>
      <c r="U22" s="9">
        <v>0</v>
      </c>
      <c r="V22" s="52" t="s">
        <v>116</v>
      </c>
      <c r="W22" s="9">
        <v>0</v>
      </c>
      <c r="X22" s="41">
        <f t="shared" si="6"/>
        <v>0</v>
      </c>
      <c r="Y22" s="9">
        <v>0</v>
      </c>
      <c r="Z22" s="9">
        <v>0</v>
      </c>
      <c r="AA22" s="41">
        <f t="shared" si="7"/>
        <v>0</v>
      </c>
      <c r="AB22" s="9">
        <v>0</v>
      </c>
      <c r="AC22" s="9">
        <v>0</v>
      </c>
      <c r="AD22" s="41">
        <f t="shared" si="8"/>
        <v>0</v>
      </c>
      <c r="AE22" s="9">
        <v>0</v>
      </c>
      <c r="AF22" s="9">
        <v>0</v>
      </c>
      <c r="AG22" s="41">
        <f t="shared" si="9"/>
        <v>0</v>
      </c>
      <c r="AH22" s="9">
        <v>0</v>
      </c>
      <c r="AI22" s="9">
        <v>0</v>
      </c>
      <c r="AJ22" s="41">
        <f t="shared" si="10"/>
        <v>0</v>
      </c>
      <c r="AK22" s="9">
        <v>0</v>
      </c>
      <c r="AL22" s="9">
        <v>0</v>
      </c>
      <c r="AM22" s="41">
        <f t="shared" si="11"/>
        <v>0</v>
      </c>
      <c r="AN22" s="9">
        <v>0</v>
      </c>
      <c r="AO22" s="9">
        <v>0</v>
      </c>
      <c r="AP22" s="41">
        <f t="shared" si="12"/>
        <v>0</v>
      </c>
      <c r="AQ22" s="9">
        <v>0</v>
      </c>
      <c r="AR22" s="52" t="s">
        <v>116</v>
      </c>
      <c r="AS22" s="9">
        <v>0</v>
      </c>
      <c r="AT22" s="41">
        <f t="shared" si="13"/>
        <v>0</v>
      </c>
      <c r="AU22" s="9">
        <v>0</v>
      </c>
      <c r="AV22" s="9">
        <v>2</v>
      </c>
      <c r="AW22" s="41">
        <f t="shared" si="14"/>
        <v>1.0638297872340425</v>
      </c>
      <c r="AX22" s="9">
        <v>2</v>
      </c>
      <c r="AY22" s="9">
        <v>0</v>
      </c>
      <c r="AZ22" s="41">
        <f t="shared" si="15"/>
        <v>0</v>
      </c>
      <c r="BA22" s="9">
        <v>0</v>
      </c>
    </row>
    <row r="23" spans="1:53" s="2" customFormat="1" ht="12" customHeight="1">
      <c r="A23" s="52" t="s">
        <v>117</v>
      </c>
      <c r="B23" s="9">
        <v>566</v>
      </c>
      <c r="C23" s="9">
        <f t="shared" si="17"/>
        <v>25</v>
      </c>
      <c r="D23" s="9">
        <v>0</v>
      </c>
      <c r="E23" s="41">
        <f t="shared" si="0"/>
        <v>0</v>
      </c>
      <c r="F23" s="9">
        <v>0</v>
      </c>
      <c r="G23" s="9">
        <v>0</v>
      </c>
      <c r="H23" s="41">
        <f t="shared" si="1"/>
        <v>0</v>
      </c>
      <c r="I23" s="9">
        <v>0</v>
      </c>
      <c r="J23" s="9">
        <v>0</v>
      </c>
      <c r="K23" s="41">
        <f t="shared" si="2"/>
        <v>0</v>
      </c>
      <c r="L23" s="9">
        <v>0</v>
      </c>
      <c r="M23" s="9">
        <v>0</v>
      </c>
      <c r="N23" s="41">
        <f t="shared" si="3"/>
        <v>0</v>
      </c>
      <c r="O23" s="9">
        <v>0</v>
      </c>
      <c r="P23" s="9">
        <v>0</v>
      </c>
      <c r="Q23" s="41">
        <f t="shared" si="4"/>
        <v>0</v>
      </c>
      <c r="R23" s="9">
        <v>0</v>
      </c>
      <c r="S23" s="9">
        <v>0</v>
      </c>
      <c r="T23" s="41">
        <f t="shared" si="5"/>
        <v>0</v>
      </c>
      <c r="U23" s="9">
        <v>0</v>
      </c>
      <c r="V23" s="52" t="s">
        <v>117</v>
      </c>
      <c r="W23" s="9">
        <v>0</v>
      </c>
      <c r="X23" s="41">
        <f t="shared" si="6"/>
        <v>0</v>
      </c>
      <c r="Y23" s="9">
        <v>0</v>
      </c>
      <c r="Z23" s="9">
        <v>0</v>
      </c>
      <c r="AA23" s="41">
        <f t="shared" si="7"/>
        <v>0</v>
      </c>
      <c r="AB23" s="9">
        <v>0</v>
      </c>
      <c r="AC23" s="9">
        <v>3</v>
      </c>
      <c r="AD23" s="41">
        <f t="shared" si="8"/>
        <v>0.5300353356890459</v>
      </c>
      <c r="AE23" s="9">
        <v>4</v>
      </c>
      <c r="AF23" s="9">
        <v>0</v>
      </c>
      <c r="AG23" s="41">
        <f t="shared" si="9"/>
        <v>0</v>
      </c>
      <c r="AH23" s="9">
        <v>0</v>
      </c>
      <c r="AI23" s="9">
        <v>0</v>
      </c>
      <c r="AJ23" s="41">
        <f t="shared" si="10"/>
        <v>0</v>
      </c>
      <c r="AK23" s="9">
        <v>0</v>
      </c>
      <c r="AL23" s="9">
        <v>0</v>
      </c>
      <c r="AM23" s="41">
        <f t="shared" si="11"/>
        <v>0</v>
      </c>
      <c r="AN23" s="9">
        <v>0</v>
      </c>
      <c r="AO23" s="9">
        <v>0</v>
      </c>
      <c r="AP23" s="41">
        <f t="shared" si="12"/>
        <v>0</v>
      </c>
      <c r="AQ23" s="9">
        <v>0</v>
      </c>
      <c r="AR23" s="52" t="s">
        <v>117</v>
      </c>
      <c r="AS23" s="9">
        <v>0</v>
      </c>
      <c r="AT23" s="41">
        <f t="shared" si="13"/>
        <v>0</v>
      </c>
      <c r="AU23" s="9">
        <v>0</v>
      </c>
      <c r="AV23" s="9">
        <v>21</v>
      </c>
      <c r="AW23" s="41">
        <f t="shared" si="14"/>
        <v>3.7102473498233217</v>
      </c>
      <c r="AX23" s="9">
        <v>21</v>
      </c>
      <c r="AY23" s="9">
        <v>0</v>
      </c>
      <c r="AZ23" s="41">
        <f t="shared" si="15"/>
        <v>0</v>
      </c>
      <c r="BA23" s="9">
        <v>0</v>
      </c>
    </row>
    <row r="24" spans="1:53" s="2" customFormat="1" ht="21" customHeight="1">
      <c r="A24" s="52" t="s">
        <v>118</v>
      </c>
      <c r="B24" s="9">
        <f>SUM(B25:B33)</f>
        <v>735</v>
      </c>
      <c r="C24" s="9">
        <f>SUM(C25:C33)</f>
        <v>0</v>
      </c>
      <c r="D24" s="9">
        <f>SUM(D25:D33)</f>
        <v>0</v>
      </c>
      <c r="E24" s="41">
        <f t="shared" si="0"/>
        <v>0</v>
      </c>
      <c r="F24" s="9">
        <f>SUM(F25:F33)</f>
        <v>0</v>
      </c>
      <c r="G24" s="9">
        <f>SUM(G25:G33)</f>
        <v>0</v>
      </c>
      <c r="H24" s="41">
        <f t="shared" si="1"/>
        <v>0</v>
      </c>
      <c r="I24" s="9">
        <f>SUM(I25:I33)</f>
        <v>0</v>
      </c>
      <c r="J24" s="9">
        <f>SUM(J25:J33)</f>
        <v>0</v>
      </c>
      <c r="K24" s="41">
        <f t="shared" si="2"/>
        <v>0</v>
      </c>
      <c r="L24" s="9">
        <f>SUM(L25:L33)</f>
        <v>0</v>
      </c>
      <c r="M24" s="9">
        <f>SUM(M25:M33)</f>
        <v>0</v>
      </c>
      <c r="N24" s="41">
        <f t="shared" si="3"/>
        <v>0</v>
      </c>
      <c r="O24" s="9">
        <f>SUM(O25:O33)</f>
        <v>0</v>
      </c>
      <c r="P24" s="9">
        <f>SUM(P25:P33)</f>
        <v>0</v>
      </c>
      <c r="Q24" s="41">
        <f t="shared" si="4"/>
        <v>0</v>
      </c>
      <c r="R24" s="9">
        <f>SUM(R25:R33)</f>
        <v>0</v>
      </c>
      <c r="S24" s="9">
        <f>SUM(S25:S33)</f>
        <v>0</v>
      </c>
      <c r="T24" s="41">
        <f t="shared" si="5"/>
        <v>0</v>
      </c>
      <c r="U24" s="9">
        <f>SUM(U25:U33)</f>
        <v>0</v>
      </c>
      <c r="V24" s="52" t="s">
        <v>118</v>
      </c>
      <c r="W24" s="9">
        <f>SUM(W25:W33)</f>
        <v>0</v>
      </c>
      <c r="X24" s="41">
        <f t="shared" si="6"/>
        <v>0</v>
      </c>
      <c r="Y24" s="9">
        <f>SUM(Y25:Y33)</f>
        <v>0</v>
      </c>
      <c r="Z24" s="9">
        <f>SUM(Z25:Z33)</f>
        <v>0</v>
      </c>
      <c r="AA24" s="41">
        <f t="shared" si="7"/>
        <v>0</v>
      </c>
      <c r="AB24" s="9">
        <f>SUM(AB25:AB33)</f>
        <v>0</v>
      </c>
      <c r="AC24" s="9">
        <f>SUM(AC25:AC33)</f>
        <v>0</v>
      </c>
      <c r="AD24" s="41">
        <f t="shared" si="8"/>
        <v>0</v>
      </c>
      <c r="AE24" s="9">
        <f>SUM(AE25:AE33)</f>
        <v>0</v>
      </c>
      <c r="AF24" s="9">
        <f>SUM(AF25:AF33)</f>
        <v>0</v>
      </c>
      <c r="AG24" s="41">
        <f t="shared" si="9"/>
        <v>0</v>
      </c>
      <c r="AH24" s="9">
        <f>SUM(AH25:AH33)</f>
        <v>0</v>
      </c>
      <c r="AI24" s="9">
        <f>SUM(AI25:AI33)</f>
        <v>0</v>
      </c>
      <c r="AJ24" s="41">
        <f t="shared" si="10"/>
        <v>0</v>
      </c>
      <c r="AK24" s="9">
        <f>SUM(AK25:AK33)</f>
        <v>0</v>
      </c>
      <c r="AL24" s="9">
        <f>SUM(AL25:AL33)</f>
        <v>0</v>
      </c>
      <c r="AM24" s="41">
        <f t="shared" si="11"/>
        <v>0</v>
      </c>
      <c r="AN24" s="9">
        <f>SUM(AN25:AN33)</f>
        <v>0</v>
      </c>
      <c r="AO24" s="9">
        <f>SUM(AO25:AO33)</f>
        <v>0</v>
      </c>
      <c r="AP24" s="41">
        <f t="shared" si="12"/>
        <v>0</v>
      </c>
      <c r="AQ24" s="9">
        <f>SUM(AQ25:AQ33)</f>
        <v>0</v>
      </c>
      <c r="AR24" s="52" t="s">
        <v>118</v>
      </c>
      <c r="AS24" s="9">
        <f>SUM(AS25:AS33)</f>
        <v>0</v>
      </c>
      <c r="AT24" s="41">
        <f t="shared" si="13"/>
        <v>0</v>
      </c>
      <c r="AU24" s="9">
        <f>SUM(AU25:AU33)</f>
        <v>0</v>
      </c>
      <c r="AV24" s="9">
        <f>SUM(AV25:AV33)</f>
        <v>0</v>
      </c>
      <c r="AW24" s="41">
        <f t="shared" si="14"/>
        <v>0</v>
      </c>
      <c r="AX24" s="9">
        <f>SUM(AX25:AX33)</f>
        <v>0</v>
      </c>
      <c r="AY24" s="9">
        <f>SUM(AY25:AY33)</f>
        <v>0</v>
      </c>
      <c r="AZ24" s="41">
        <f t="shared" si="15"/>
        <v>0</v>
      </c>
      <c r="BA24" s="9">
        <f>SUM(BA25:BA33)</f>
        <v>0</v>
      </c>
    </row>
    <row r="25" spans="1:53" s="2" customFormat="1" ht="21" customHeight="1">
      <c r="A25" s="52" t="s">
        <v>119</v>
      </c>
      <c r="B25" s="9">
        <v>29</v>
      </c>
      <c r="C25" s="9">
        <f aca="true" t="shared" si="18" ref="C25:C39">SUM(F25+I25+L25+O25+R25+U25+Y25+AB25+AE25+AH25+AK25+AN25+AQ25+AU25+AX25+BA25)</f>
        <v>0</v>
      </c>
      <c r="D25" s="9">
        <v>0</v>
      </c>
      <c r="E25" s="41">
        <f t="shared" si="0"/>
        <v>0</v>
      </c>
      <c r="F25" s="9">
        <v>0</v>
      </c>
      <c r="G25" s="9">
        <v>0</v>
      </c>
      <c r="H25" s="41">
        <f t="shared" si="1"/>
        <v>0</v>
      </c>
      <c r="I25" s="9">
        <v>0</v>
      </c>
      <c r="J25" s="9">
        <v>0</v>
      </c>
      <c r="K25" s="41">
        <f t="shared" si="2"/>
        <v>0</v>
      </c>
      <c r="L25" s="9">
        <v>0</v>
      </c>
      <c r="M25" s="9">
        <v>0</v>
      </c>
      <c r="N25" s="41">
        <f t="shared" si="3"/>
        <v>0</v>
      </c>
      <c r="O25" s="9">
        <v>0</v>
      </c>
      <c r="P25" s="9">
        <v>0</v>
      </c>
      <c r="Q25" s="41">
        <f t="shared" si="4"/>
        <v>0</v>
      </c>
      <c r="R25" s="9">
        <v>0</v>
      </c>
      <c r="S25" s="9">
        <v>0</v>
      </c>
      <c r="T25" s="41">
        <f t="shared" si="5"/>
        <v>0</v>
      </c>
      <c r="U25" s="9">
        <v>0</v>
      </c>
      <c r="V25" s="52" t="s">
        <v>119</v>
      </c>
      <c r="W25" s="9">
        <v>0</v>
      </c>
      <c r="X25" s="41">
        <f t="shared" si="6"/>
        <v>0</v>
      </c>
      <c r="Y25" s="9">
        <v>0</v>
      </c>
      <c r="Z25" s="9">
        <v>0</v>
      </c>
      <c r="AA25" s="41">
        <f t="shared" si="7"/>
        <v>0</v>
      </c>
      <c r="AB25" s="9">
        <v>0</v>
      </c>
      <c r="AC25" s="9">
        <v>0</v>
      </c>
      <c r="AD25" s="41">
        <f t="shared" si="8"/>
        <v>0</v>
      </c>
      <c r="AE25" s="9">
        <v>0</v>
      </c>
      <c r="AF25" s="9">
        <v>0</v>
      </c>
      <c r="AG25" s="41">
        <f t="shared" si="9"/>
        <v>0</v>
      </c>
      <c r="AH25" s="9">
        <v>0</v>
      </c>
      <c r="AI25" s="9">
        <v>0</v>
      </c>
      <c r="AJ25" s="41">
        <f t="shared" si="10"/>
        <v>0</v>
      </c>
      <c r="AK25" s="9">
        <v>0</v>
      </c>
      <c r="AL25" s="9">
        <v>0</v>
      </c>
      <c r="AM25" s="41">
        <f t="shared" si="11"/>
        <v>0</v>
      </c>
      <c r="AN25" s="9">
        <v>0</v>
      </c>
      <c r="AO25" s="9">
        <v>0</v>
      </c>
      <c r="AP25" s="41">
        <f t="shared" si="12"/>
        <v>0</v>
      </c>
      <c r="AQ25" s="9">
        <v>0</v>
      </c>
      <c r="AR25" s="52" t="s">
        <v>119</v>
      </c>
      <c r="AS25" s="9">
        <v>0</v>
      </c>
      <c r="AT25" s="41">
        <f t="shared" si="13"/>
        <v>0</v>
      </c>
      <c r="AU25" s="9">
        <v>0</v>
      </c>
      <c r="AV25" s="9">
        <v>0</v>
      </c>
      <c r="AW25" s="41">
        <f t="shared" si="14"/>
        <v>0</v>
      </c>
      <c r="AX25" s="9">
        <v>0</v>
      </c>
      <c r="AY25" s="9">
        <v>0</v>
      </c>
      <c r="AZ25" s="41">
        <f t="shared" si="15"/>
        <v>0</v>
      </c>
      <c r="BA25" s="9">
        <v>0</v>
      </c>
    </row>
    <row r="26" spans="1:53" s="2" customFormat="1" ht="12" customHeight="1">
      <c r="A26" s="52" t="s">
        <v>120</v>
      </c>
      <c r="B26" s="9">
        <v>139</v>
      </c>
      <c r="C26" s="9">
        <f t="shared" si="18"/>
        <v>0</v>
      </c>
      <c r="D26" s="9">
        <v>0</v>
      </c>
      <c r="E26" s="41">
        <f t="shared" si="0"/>
        <v>0</v>
      </c>
      <c r="F26" s="9">
        <v>0</v>
      </c>
      <c r="G26" s="9">
        <v>0</v>
      </c>
      <c r="H26" s="41">
        <f t="shared" si="1"/>
        <v>0</v>
      </c>
      <c r="I26" s="9">
        <v>0</v>
      </c>
      <c r="J26" s="9">
        <v>0</v>
      </c>
      <c r="K26" s="41">
        <f t="shared" si="2"/>
        <v>0</v>
      </c>
      <c r="L26" s="9">
        <v>0</v>
      </c>
      <c r="M26" s="9">
        <v>0</v>
      </c>
      <c r="N26" s="41">
        <f t="shared" si="3"/>
        <v>0</v>
      </c>
      <c r="O26" s="9">
        <v>0</v>
      </c>
      <c r="P26" s="9">
        <v>0</v>
      </c>
      <c r="Q26" s="41">
        <f t="shared" si="4"/>
        <v>0</v>
      </c>
      <c r="R26" s="9">
        <v>0</v>
      </c>
      <c r="S26" s="9">
        <v>0</v>
      </c>
      <c r="T26" s="41">
        <f t="shared" si="5"/>
        <v>0</v>
      </c>
      <c r="U26" s="9">
        <v>0</v>
      </c>
      <c r="V26" s="52" t="s">
        <v>120</v>
      </c>
      <c r="W26" s="9">
        <v>0</v>
      </c>
      <c r="X26" s="41">
        <f t="shared" si="6"/>
        <v>0</v>
      </c>
      <c r="Y26" s="9">
        <v>0</v>
      </c>
      <c r="Z26" s="9">
        <v>0</v>
      </c>
      <c r="AA26" s="41">
        <f t="shared" si="7"/>
        <v>0</v>
      </c>
      <c r="AB26" s="9">
        <v>0</v>
      </c>
      <c r="AC26" s="9">
        <v>0</v>
      </c>
      <c r="AD26" s="41">
        <f t="shared" si="8"/>
        <v>0</v>
      </c>
      <c r="AE26" s="9">
        <v>0</v>
      </c>
      <c r="AF26" s="9">
        <v>0</v>
      </c>
      <c r="AG26" s="41">
        <f t="shared" si="9"/>
        <v>0</v>
      </c>
      <c r="AH26" s="9">
        <v>0</v>
      </c>
      <c r="AI26" s="9">
        <v>0</v>
      </c>
      <c r="AJ26" s="41">
        <f t="shared" si="10"/>
        <v>0</v>
      </c>
      <c r="AK26" s="9">
        <v>0</v>
      </c>
      <c r="AL26" s="9">
        <v>0</v>
      </c>
      <c r="AM26" s="41">
        <f t="shared" si="11"/>
        <v>0</v>
      </c>
      <c r="AN26" s="9">
        <v>0</v>
      </c>
      <c r="AO26" s="9">
        <v>0</v>
      </c>
      <c r="AP26" s="41">
        <f t="shared" si="12"/>
        <v>0</v>
      </c>
      <c r="AQ26" s="9">
        <v>0</v>
      </c>
      <c r="AR26" s="52" t="s">
        <v>120</v>
      </c>
      <c r="AS26" s="9">
        <v>0</v>
      </c>
      <c r="AT26" s="41">
        <f t="shared" si="13"/>
        <v>0</v>
      </c>
      <c r="AU26" s="9">
        <v>0</v>
      </c>
      <c r="AV26" s="9">
        <v>0</v>
      </c>
      <c r="AW26" s="41">
        <f t="shared" si="14"/>
        <v>0</v>
      </c>
      <c r="AX26" s="9">
        <v>0</v>
      </c>
      <c r="AY26" s="9">
        <v>0</v>
      </c>
      <c r="AZ26" s="41">
        <f t="shared" si="15"/>
        <v>0</v>
      </c>
      <c r="BA26" s="9">
        <v>0</v>
      </c>
    </row>
    <row r="27" spans="1:53" s="2" customFormat="1" ht="12" customHeight="1">
      <c r="A27" s="52" t="s">
        <v>121</v>
      </c>
      <c r="B27" s="9">
        <v>143</v>
      </c>
      <c r="C27" s="9">
        <f t="shared" si="18"/>
        <v>0</v>
      </c>
      <c r="D27" s="9">
        <v>0</v>
      </c>
      <c r="E27" s="41">
        <f t="shared" si="0"/>
        <v>0</v>
      </c>
      <c r="F27" s="9">
        <v>0</v>
      </c>
      <c r="G27" s="9">
        <v>0</v>
      </c>
      <c r="H27" s="41">
        <f t="shared" si="1"/>
        <v>0</v>
      </c>
      <c r="I27" s="9">
        <v>0</v>
      </c>
      <c r="J27" s="9">
        <v>0</v>
      </c>
      <c r="K27" s="41">
        <f t="shared" si="2"/>
        <v>0</v>
      </c>
      <c r="L27" s="9">
        <v>0</v>
      </c>
      <c r="M27" s="9">
        <v>0</v>
      </c>
      <c r="N27" s="41">
        <f t="shared" si="3"/>
        <v>0</v>
      </c>
      <c r="O27" s="9">
        <v>0</v>
      </c>
      <c r="P27" s="9">
        <v>0</v>
      </c>
      <c r="Q27" s="41">
        <f t="shared" si="4"/>
        <v>0</v>
      </c>
      <c r="R27" s="9">
        <v>0</v>
      </c>
      <c r="S27" s="9">
        <v>0</v>
      </c>
      <c r="T27" s="41">
        <f t="shared" si="5"/>
        <v>0</v>
      </c>
      <c r="U27" s="9">
        <v>0</v>
      </c>
      <c r="V27" s="52" t="s">
        <v>121</v>
      </c>
      <c r="W27" s="9">
        <v>0</v>
      </c>
      <c r="X27" s="41">
        <f t="shared" si="6"/>
        <v>0</v>
      </c>
      <c r="Y27" s="9">
        <v>0</v>
      </c>
      <c r="Z27" s="9">
        <v>0</v>
      </c>
      <c r="AA27" s="41">
        <f t="shared" si="7"/>
        <v>0</v>
      </c>
      <c r="AB27" s="9">
        <v>0</v>
      </c>
      <c r="AC27" s="9">
        <v>0</v>
      </c>
      <c r="AD27" s="41">
        <f t="shared" si="8"/>
        <v>0</v>
      </c>
      <c r="AE27" s="9">
        <v>0</v>
      </c>
      <c r="AF27" s="9">
        <v>0</v>
      </c>
      <c r="AG27" s="41">
        <f t="shared" si="9"/>
        <v>0</v>
      </c>
      <c r="AH27" s="9">
        <v>0</v>
      </c>
      <c r="AI27" s="9">
        <v>0</v>
      </c>
      <c r="AJ27" s="41">
        <f t="shared" si="10"/>
        <v>0</v>
      </c>
      <c r="AK27" s="9">
        <v>0</v>
      </c>
      <c r="AL27" s="9">
        <v>0</v>
      </c>
      <c r="AM27" s="41">
        <f t="shared" si="11"/>
        <v>0</v>
      </c>
      <c r="AN27" s="9">
        <v>0</v>
      </c>
      <c r="AO27" s="9">
        <v>0</v>
      </c>
      <c r="AP27" s="41">
        <f t="shared" si="12"/>
        <v>0</v>
      </c>
      <c r="AQ27" s="9">
        <v>0</v>
      </c>
      <c r="AR27" s="52" t="s">
        <v>121</v>
      </c>
      <c r="AS27" s="9">
        <v>0</v>
      </c>
      <c r="AT27" s="41">
        <f t="shared" si="13"/>
        <v>0</v>
      </c>
      <c r="AU27" s="9">
        <v>0</v>
      </c>
      <c r="AV27" s="9">
        <v>0</v>
      </c>
      <c r="AW27" s="41">
        <f t="shared" si="14"/>
        <v>0</v>
      </c>
      <c r="AX27" s="9">
        <v>0</v>
      </c>
      <c r="AY27" s="9">
        <v>0</v>
      </c>
      <c r="AZ27" s="41">
        <f t="shared" si="15"/>
        <v>0</v>
      </c>
      <c r="BA27" s="9">
        <v>0</v>
      </c>
    </row>
    <row r="28" spans="1:53" s="2" customFormat="1" ht="12" customHeight="1">
      <c r="A28" s="52" t="s">
        <v>122</v>
      </c>
      <c r="B28" s="9">
        <v>53</v>
      </c>
      <c r="C28" s="9">
        <f t="shared" si="18"/>
        <v>0</v>
      </c>
      <c r="D28" s="9">
        <v>0</v>
      </c>
      <c r="E28" s="41">
        <f t="shared" si="0"/>
        <v>0</v>
      </c>
      <c r="F28" s="9">
        <v>0</v>
      </c>
      <c r="G28" s="9">
        <v>0</v>
      </c>
      <c r="H28" s="41">
        <f t="shared" si="1"/>
        <v>0</v>
      </c>
      <c r="I28" s="9">
        <v>0</v>
      </c>
      <c r="J28" s="9">
        <v>0</v>
      </c>
      <c r="K28" s="41">
        <f t="shared" si="2"/>
        <v>0</v>
      </c>
      <c r="L28" s="9">
        <v>0</v>
      </c>
      <c r="M28" s="9">
        <v>0</v>
      </c>
      <c r="N28" s="41">
        <f t="shared" si="3"/>
        <v>0</v>
      </c>
      <c r="O28" s="9">
        <v>0</v>
      </c>
      <c r="P28" s="9">
        <v>0</v>
      </c>
      <c r="Q28" s="41">
        <f t="shared" si="4"/>
        <v>0</v>
      </c>
      <c r="R28" s="9">
        <v>0</v>
      </c>
      <c r="S28" s="9">
        <v>0</v>
      </c>
      <c r="T28" s="41">
        <f t="shared" si="5"/>
        <v>0</v>
      </c>
      <c r="U28" s="9">
        <v>0</v>
      </c>
      <c r="V28" s="52" t="s">
        <v>122</v>
      </c>
      <c r="W28" s="9">
        <v>0</v>
      </c>
      <c r="X28" s="41">
        <f t="shared" si="6"/>
        <v>0</v>
      </c>
      <c r="Y28" s="9">
        <v>0</v>
      </c>
      <c r="Z28" s="9">
        <v>0</v>
      </c>
      <c r="AA28" s="41">
        <f t="shared" si="7"/>
        <v>0</v>
      </c>
      <c r="AB28" s="9">
        <v>0</v>
      </c>
      <c r="AC28" s="9">
        <v>0</v>
      </c>
      <c r="AD28" s="41">
        <f t="shared" si="8"/>
        <v>0</v>
      </c>
      <c r="AE28" s="9">
        <v>0</v>
      </c>
      <c r="AF28" s="9">
        <v>0</v>
      </c>
      <c r="AG28" s="41">
        <f t="shared" si="9"/>
        <v>0</v>
      </c>
      <c r="AH28" s="9">
        <v>0</v>
      </c>
      <c r="AI28" s="9">
        <v>0</v>
      </c>
      <c r="AJ28" s="41">
        <f t="shared" si="10"/>
        <v>0</v>
      </c>
      <c r="AK28" s="9">
        <v>0</v>
      </c>
      <c r="AL28" s="9">
        <v>0</v>
      </c>
      <c r="AM28" s="41">
        <f t="shared" si="11"/>
        <v>0</v>
      </c>
      <c r="AN28" s="9">
        <v>0</v>
      </c>
      <c r="AO28" s="9">
        <v>0</v>
      </c>
      <c r="AP28" s="41">
        <f t="shared" si="12"/>
        <v>0</v>
      </c>
      <c r="AQ28" s="9">
        <v>0</v>
      </c>
      <c r="AR28" s="52" t="s">
        <v>122</v>
      </c>
      <c r="AS28" s="9">
        <v>0</v>
      </c>
      <c r="AT28" s="41">
        <f t="shared" si="13"/>
        <v>0</v>
      </c>
      <c r="AU28" s="9">
        <v>0</v>
      </c>
      <c r="AV28" s="9">
        <v>0</v>
      </c>
      <c r="AW28" s="41">
        <f t="shared" si="14"/>
        <v>0</v>
      </c>
      <c r="AX28" s="9">
        <v>0</v>
      </c>
      <c r="AY28" s="9">
        <v>0</v>
      </c>
      <c r="AZ28" s="41">
        <f t="shared" si="15"/>
        <v>0</v>
      </c>
      <c r="BA28" s="9">
        <v>0</v>
      </c>
    </row>
    <row r="29" spans="1:53" s="2" customFormat="1" ht="12" customHeight="1">
      <c r="A29" s="52" t="s">
        <v>123</v>
      </c>
      <c r="B29" s="9">
        <v>2</v>
      </c>
      <c r="C29" s="9">
        <f t="shared" si="18"/>
        <v>0</v>
      </c>
      <c r="D29" s="9">
        <v>0</v>
      </c>
      <c r="E29" s="41">
        <f t="shared" si="0"/>
        <v>0</v>
      </c>
      <c r="F29" s="9">
        <v>0</v>
      </c>
      <c r="G29" s="9">
        <v>0</v>
      </c>
      <c r="H29" s="41">
        <f t="shared" si="1"/>
        <v>0</v>
      </c>
      <c r="I29" s="9">
        <v>0</v>
      </c>
      <c r="J29" s="9">
        <v>0</v>
      </c>
      <c r="K29" s="41">
        <f t="shared" si="2"/>
        <v>0</v>
      </c>
      <c r="L29" s="9">
        <v>0</v>
      </c>
      <c r="M29" s="9">
        <v>0</v>
      </c>
      <c r="N29" s="41">
        <f t="shared" si="3"/>
        <v>0</v>
      </c>
      <c r="O29" s="9">
        <v>0</v>
      </c>
      <c r="P29" s="9">
        <v>0</v>
      </c>
      <c r="Q29" s="41">
        <f t="shared" si="4"/>
        <v>0</v>
      </c>
      <c r="R29" s="9">
        <v>0</v>
      </c>
      <c r="S29" s="9">
        <v>0</v>
      </c>
      <c r="T29" s="41">
        <f t="shared" si="5"/>
        <v>0</v>
      </c>
      <c r="U29" s="9">
        <v>0</v>
      </c>
      <c r="V29" s="52" t="s">
        <v>123</v>
      </c>
      <c r="W29" s="9">
        <v>0</v>
      </c>
      <c r="X29" s="41">
        <f t="shared" si="6"/>
        <v>0</v>
      </c>
      <c r="Y29" s="9">
        <v>0</v>
      </c>
      <c r="Z29" s="9">
        <v>0</v>
      </c>
      <c r="AA29" s="41">
        <f t="shared" si="7"/>
        <v>0</v>
      </c>
      <c r="AB29" s="9">
        <v>0</v>
      </c>
      <c r="AC29" s="9">
        <v>0</v>
      </c>
      <c r="AD29" s="41">
        <f t="shared" si="8"/>
        <v>0</v>
      </c>
      <c r="AE29" s="9">
        <v>0</v>
      </c>
      <c r="AF29" s="9">
        <v>0</v>
      </c>
      <c r="AG29" s="41">
        <f t="shared" si="9"/>
        <v>0</v>
      </c>
      <c r="AH29" s="9">
        <v>0</v>
      </c>
      <c r="AI29" s="9">
        <v>0</v>
      </c>
      <c r="AJ29" s="41">
        <f t="shared" si="10"/>
        <v>0</v>
      </c>
      <c r="AK29" s="9">
        <v>0</v>
      </c>
      <c r="AL29" s="9">
        <v>0</v>
      </c>
      <c r="AM29" s="41">
        <f t="shared" si="11"/>
        <v>0</v>
      </c>
      <c r="AN29" s="9">
        <v>0</v>
      </c>
      <c r="AO29" s="9">
        <v>0</v>
      </c>
      <c r="AP29" s="41">
        <f t="shared" si="12"/>
        <v>0</v>
      </c>
      <c r="AQ29" s="9">
        <v>0</v>
      </c>
      <c r="AR29" s="52" t="s">
        <v>123</v>
      </c>
      <c r="AS29" s="9">
        <v>0</v>
      </c>
      <c r="AT29" s="41">
        <f t="shared" si="13"/>
        <v>0</v>
      </c>
      <c r="AU29" s="9">
        <v>0</v>
      </c>
      <c r="AV29" s="9">
        <v>0</v>
      </c>
      <c r="AW29" s="41">
        <f t="shared" si="14"/>
        <v>0</v>
      </c>
      <c r="AX29" s="9">
        <v>0</v>
      </c>
      <c r="AY29" s="9">
        <v>0</v>
      </c>
      <c r="AZ29" s="41">
        <f t="shared" si="15"/>
        <v>0</v>
      </c>
      <c r="BA29" s="9">
        <v>0</v>
      </c>
    </row>
    <row r="30" spans="1:53" s="2" customFormat="1" ht="12" customHeight="1">
      <c r="A30" s="52" t="s">
        <v>124</v>
      </c>
      <c r="B30" s="9">
        <v>2</v>
      </c>
      <c r="C30" s="9">
        <f t="shared" si="18"/>
        <v>0</v>
      </c>
      <c r="D30" s="9">
        <v>0</v>
      </c>
      <c r="E30" s="41">
        <f t="shared" si="0"/>
        <v>0</v>
      </c>
      <c r="F30" s="9">
        <v>0</v>
      </c>
      <c r="G30" s="9">
        <v>0</v>
      </c>
      <c r="H30" s="41">
        <f t="shared" si="1"/>
        <v>0</v>
      </c>
      <c r="I30" s="9">
        <v>0</v>
      </c>
      <c r="J30" s="9">
        <v>0</v>
      </c>
      <c r="K30" s="41">
        <f t="shared" si="2"/>
        <v>0</v>
      </c>
      <c r="L30" s="9">
        <v>0</v>
      </c>
      <c r="M30" s="9">
        <v>0</v>
      </c>
      <c r="N30" s="41">
        <f t="shared" si="3"/>
        <v>0</v>
      </c>
      <c r="O30" s="9">
        <v>0</v>
      </c>
      <c r="P30" s="9">
        <v>0</v>
      </c>
      <c r="Q30" s="41">
        <f t="shared" si="4"/>
        <v>0</v>
      </c>
      <c r="R30" s="9">
        <v>0</v>
      </c>
      <c r="S30" s="9">
        <v>0</v>
      </c>
      <c r="T30" s="41">
        <f t="shared" si="5"/>
        <v>0</v>
      </c>
      <c r="U30" s="9">
        <v>0</v>
      </c>
      <c r="V30" s="52" t="s">
        <v>124</v>
      </c>
      <c r="W30" s="9">
        <v>0</v>
      </c>
      <c r="X30" s="41">
        <f t="shared" si="6"/>
        <v>0</v>
      </c>
      <c r="Y30" s="9">
        <v>0</v>
      </c>
      <c r="Z30" s="9">
        <v>0</v>
      </c>
      <c r="AA30" s="41">
        <f t="shared" si="7"/>
        <v>0</v>
      </c>
      <c r="AB30" s="9">
        <v>0</v>
      </c>
      <c r="AC30" s="9">
        <v>0</v>
      </c>
      <c r="AD30" s="41">
        <f t="shared" si="8"/>
        <v>0</v>
      </c>
      <c r="AE30" s="9">
        <v>0</v>
      </c>
      <c r="AF30" s="9">
        <v>0</v>
      </c>
      <c r="AG30" s="41">
        <f t="shared" si="9"/>
        <v>0</v>
      </c>
      <c r="AH30" s="9">
        <v>0</v>
      </c>
      <c r="AI30" s="9">
        <v>0</v>
      </c>
      <c r="AJ30" s="41">
        <f t="shared" si="10"/>
        <v>0</v>
      </c>
      <c r="AK30" s="9">
        <v>0</v>
      </c>
      <c r="AL30" s="9">
        <v>0</v>
      </c>
      <c r="AM30" s="41">
        <f t="shared" si="11"/>
        <v>0</v>
      </c>
      <c r="AN30" s="9">
        <v>0</v>
      </c>
      <c r="AO30" s="9">
        <v>0</v>
      </c>
      <c r="AP30" s="41">
        <f t="shared" si="12"/>
        <v>0</v>
      </c>
      <c r="AQ30" s="9">
        <v>0</v>
      </c>
      <c r="AR30" s="52" t="s">
        <v>124</v>
      </c>
      <c r="AS30" s="9">
        <v>0</v>
      </c>
      <c r="AT30" s="41">
        <f t="shared" si="13"/>
        <v>0</v>
      </c>
      <c r="AU30" s="9">
        <v>0</v>
      </c>
      <c r="AV30" s="9">
        <v>0</v>
      </c>
      <c r="AW30" s="41">
        <f t="shared" si="14"/>
        <v>0</v>
      </c>
      <c r="AX30" s="9">
        <v>0</v>
      </c>
      <c r="AY30" s="9">
        <v>0</v>
      </c>
      <c r="AZ30" s="41">
        <f t="shared" si="15"/>
        <v>0</v>
      </c>
      <c r="BA30" s="9">
        <v>0</v>
      </c>
    </row>
    <row r="31" spans="1:53" s="2" customFormat="1" ht="12" customHeight="1">
      <c r="A31" s="52" t="s">
        <v>125</v>
      </c>
      <c r="B31" s="9">
        <v>361</v>
      </c>
      <c r="C31" s="9">
        <f t="shared" si="18"/>
        <v>0</v>
      </c>
      <c r="D31" s="9">
        <v>0</v>
      </c>
      <c r="E31" s="41">
        <f t="shared" si="0"/>
        <v>0</v>
      </c>
      <c r="F31" s="9">
        <v>0</v>
      </c>
      <c r="G31" s="9">
        <v>0</v>
      </c>
      <c r="H31" s="41">
        <f t="shared" si="1"/>
        <v>0</v>
      </c>
      <c r="I31" s="9">
        <v>0</v>
      </c>
      <c r="J31" s="9">
        <v>0</v>
      </c>
      <c r="K31" s="41">
        <f t="shared" si="2"/>
        <v>0</v>
      </c>
      <c r="L31" s="9">
        <v>0</v>
      </c>
      <c r="M31" s="9">
        <v>0</v>
      </c>
      <c r="N31" s="41">
        <f t="shared" si="3"/>
        <v>0</v>
      </c>
      <c r="O31" s="9">
        <v>0</v>
      </c>
      <c r="P31" s="9">
        <v>0</v>
      </c>
      <c r="Q31" s="41">
        <f t="shared" si="4"/>
        <v>0</v>
      </c>
      <c r="R31" s="9">
        <v>0</v>
      </c>
      <c r="S31" s="9">
        <v>0</v>
      </c>
      <c r="T31" s="41">
        <f t="shared" si="5"/>
        <v>0</v>
      </c>
      <c r="U31" s="9">
        <v>0</v>
      </c>
      <c r="V31" s="52" t="s">
        <v>125</v>
      </c>
      <c r="W31" s="9">
        <v>0</v>
      </c>
      <c r="X31" s="41">
        <f t="shared" si="6"/>
        <v>0</v>
      </c>
      <c r="Y31" s="9">
        <v>0</v>
      </c>
      <c r="Z31" s="9">
        <v>0</v>
      </c>
      <c r="AA31" s="41">
        <f t="shared" si="7"/>
        <v>0</v>
      </c>
      <c r="AB31" s="9">
        <v>0</v>
      </c>
      <c r="AC31" s="9">
        <v>0</v>
      </c>
      <c r="AD31" s="41">
        <f t="shared" si="8"/>
        <v>0</v>
      </c>
      <c r="AE31" s="9">
        <v>0</v>
      </c>
      <c r="AF31" s="9">
        <v>0</v>
      </c>
      <c r="AG31" s="41">
        <f t="shared" si="9"/>
        <v>0</v>
      </c>
      <c r="AH31" s="9">
        <v>0</v>
      </c>
      <c r="AI31" s="9">
        <v>0</v>
      </c>
      <c r="AJ31" s="41">
        <f t="shared" si="10"/>
        <v>0</v>
      </c>
      <c r="AK31" s="9">
        <v>0</v>
      </c>
      <c r="AL31" s="9">
        <v>0</v>
      </c>
      <c r="AM31" s="41">
        <f t="shared" si="11"/>
        <v>0</v>
      </c>
      <c r="AN31" s="9">
        <v>0</v>
      </c>
      <c r="AO31" s="9">
        <v>0</v>
      </c>
      <c r="AP31" s="41">
        <f t="shared" si="12"/>
        <v>0</v>
      </c>
      <c r="AQ31" s="9">
        <v>0</v>
      </c>
      <c r="AR31" s="52" t="s">
        <v>125</v>
      </c>
      <c r="AS31" s="9">
        <v>0</v>
      </c>
      <c r="AT31" s="41">
        <f t="shared" si="13"/>
        <v>0</v>
      </c>
      <c r="AU31" s="9">
        <v>0</v>
      </c>
      <c r="AV31" s="9">
        <v>0</v>
      </c>
      <c r="AW31" s="41">
        <f t="shared" si="14"/>
        <v>0</v>
      </c>
      <c r="AX31" s="9">
        <v>0</v>
      </c>
      <c r="AY31" s="9">
        <v>0</v>
      </c>
      <c r="AZ31" s="41">
        <f t="shared" si="15"/>
        <v>0</v>
      </c>
      <c r="BA31" s="9">
        <v>0</v>
      </c>
    </row>
    <row r="32" spans="1:53" s="2" customFormat="1" ht="12" customHeight="1">
      <c r="A32" s="52" t="s">
        <v>126</v>
      </c>
      <c r="B32" s="9">
        <v>6</v>
      </c>
      <c r="C32" s="9">
        <f t="shared" si="18"/>
        <v>0</v>
      </c>
      <c r="D32" s="9">
        <v>0</v>
      </c>
      <c r="E32" s="41">
        <f t="shared" si="0"/>
        <v>0</v>
      </c>
      <c r="F32" s="9">
        <v>0</v>
      </c>
      <c r="G32" s="9">
        <v>0</v>
      </c>
      <c r="H32" s="41">
        <f t="shared" si="1"/>
        <v>0</v>
      </c>
      <c r="I32" s="9">
        <v>0</v>
      </c>
      <c r="J32" s="9">
        <v>0</v>
      </c>
      <c r="K32" s="41">
        <f t="shared" si="2"/>
        <v>0</v>
      </c>
      <c r="L32" s="9">
        <v>0</v>
      </c>
      <c r="M32" s="9">
        <v>0</v>
      </c>
      <c r="N32" s="41">
        <f t="shared" si="3"/>
        <v>0</v>
      </c>
      <c r="O32" s="9">
        <v>0</v>
      </c>
      <c r="P32" s="9">
        <v>0</v>
      </c>
      <c r="Q32" s="41">
        <f t="shared" si="4"/>
        <v>0</v>
      </c>
      <c r="R32" s="9">
        <v>0</v>
      </c>
      <c r="S32" s="9">
        <v>0</v>
      </c>
      <c r="T32" s="41">
        <f t="shared" si="5"/>
        <v>0</v>
      </c>
      <c r="U32" s="9">
        <v>0</v>
      </c>
      <c r="V32" s="52" t="s">
        <v>126</v>
      </c>
      <c r="W32" s="9">
        <v>0</v>
      </c>
      <c r="X32" s="41">
        <f t="shared" si="6"/>
        <v>0</v>
      </c>
      <c r="Y32" s="9">
        <v>0</v>
      </c>
      <c r="Z32" s="9">
        <v>0</v>
      </c>
      <c r="AA32" s="41">
        <f t="shared" si="7"/>
        <v>0</v>
      </c>
      <c r="AB32" s="9">
        <v>0</v>
      </c>
      <c r="AC32" s="9">
        <v>0</v>
      </c>
      <c r="AD32" s="41">
        <f t="shared" si="8"/>
        <v>0</v>
      </c>
      <c r="AE32" s="9">
        <v>0</v>
      </c>
      <c r="AF32" s="9">
        <v>0</v>
      </c>
      <c r="AG32" s="41">
        <f t="shared" si="9"/>
        <v>0</v>
      </c>
      <c r="AH32" s="9">
        <v>0</v>
      </c>
      <c r="AI32" s="9">
        <v>0</v>
      </c>
      <c r="AJ32" s="41">
        <f t="shared" si="10"/>
        <v>0</v>
      </c>
      <c r="AK32" s="9">
        <v>0</v>
      </c>
      <c r="AL32" s="9">
        <v>0</v>
      </c>
      <c r="AM32" s="41">
        <f t="shared" si="11"/>
        <v>0</v>
      </c>
      <c r="AN32" s="9">
        <v>0</v>
      </c>
      <c r="AO32" s="9">
        <v>0</v>
      </c>
      <c r="AP32" s="41">
        <f t="shared" si="12"/>
        <v>0</v>
      </c>
      <c r="AQ32" s="9">
        <v>0</v>
      </c>
      <c r="AR32" s="52" t="s">
        <v>126</v>
      </c>
      <c r="AS32" s="9">
        <v>0</v>
      </c>
      <c r="AT32" s="41">
        <f t="shared" si="13"/>
        <v>0</v>
      </c>
      <c r="AU32" s="9">
        <v>0</v>
      </c>
      <c r="AV32" s="9">
        <v>0</v>
      </c>
      <c r="AW32" s="41">
        <f t="shared" si="14"/>
        <v>0</v>
      </c>
      <c r="AX32" s="9">
        <v>0</v>
      </c>
      <c r="AY32" s="9">
        <v>0</v>
      </c>
      <c r="AZ32" s="41">
        <f t="shared" si="15"/>
        <v>0</v>
      </c>
      <c r="BA32" s="9">
        <v>0</v>
      </c>
    </row>
    <row r="33" spans="1:53" s="2" customFormat="1" ht="12" customHeight="1">
      <c r="A33" s="52" t="s">
        <v>127</v>
      </c>
      <c r="B33" s="9">
        <v>0</v>
      </c>
      <c r="C33" s="9">
        <f t="shared" si="18"/>
        <v>0</v>
      </c>
      <c r="D33" s="9">
        <v>0</v>
      </c>
      <c r="E33" s="41">
        <f t="shared" si="0"/>
        <v>0</v>
      </c>
      <c r="F33" s="9">
        <v>0</v>
      </c>
      <c r="G33" s="9">
        <v>0</v>
      </c>
      <c r="H33" s="41">
        <f t="shared" si="1"/>
        <v>0</v>
      </c>
      <c r="I33" s="9">
        <v>0</v>
      </c>
      <c r="J33" s="9">
        <v>0</v>
      </c>
      <c r="K33" s="41">
        <f t="shared" si="2"/>
        <v>0</v>
      </c>
      <c r="L33" s="9">
        <v>0</v>
      </c>
      <c r="M33" s="9">
        <v>0</v>
      </c>
      <c r="N33" s="41">
        <f t="shared" si="3"/>
        <v>0</v>
      </c>
      <c r="O33" s="9">
        <v>0</v>
      </c>
      <c r="P33" s="9">
        <v>0</v>
      </c>
      <c r="Q33" s="41">
        <f t="shared" si="4"/>
        <v>0</v>
      </c>
      <c r="R33" s="9">
        <v>0</v>
      </c>
      <c r="S33" s="9">
        <v>0</v>
      </c>
      <c r="T33" s="41">
        <f t="shared" si="5"/>
        <v>0</v>
      </c>
      <c r="U33" s="9">
        <v>0</v>
      </c>
      <c r="V33" s="52" t="s">
        <v>127</v>
      </c>
      <c r="W33" s="9">
        <v>0</v>
      </c>
      <c r="X33" s="41">
        <f t="shared" si="6"/>
        <v>0</v>
      </c>
      <c r="Y33" s="9">
        <v>0</v>
      </c>
      <c r="Z33" s="9">
        <v>0</v>
      </c>
      <c r="AA33" s="41">
        <f t="shared" si="7"/>
        <v>0</v>
      </c>
      <c r="AB33" s="9">
        <v>0</v>
      </c>
      <c r="AC33" s="9">
        <v>0</v>
      </c>
      <c r="AD33" s="41">
        <f t="shared" si="8"/>
        <v>0</v>
      </c>
      <c r="AE33" s="9">
        <v>0</v>
      </c>
      <c r="AF33" s="9">
        <v>0</v>
      </c>
      <c r="AG33" s="41">
        <f t="shared" si="9"/>
        <v>0</v>
      </c>
      <c r="AH33" s="9">
        <v>0</v>
      </c>
      <c r="AI33" s="9">
        <v>0</v>
      </c>
      <c r="AJ33" s="41">
        <f t="shared" si="10"/>
        <v>0</v>
      </c>
      <c r="AK33" s="9">
        <v>0</v>
      </c>
      <c r="AL33" s="9">
        <v>0</v>
      </c>
      <c r="AM33" s="41">
        <f t="shared" si="11"/>
        <v>0</v>
      </c>
      <c r="AN33" s="9">
        <v>0</v>
      </c>
      <c r="AO33" s="9">
        <v>0</v>
      </c>
      <c r="AP33" s="41">
        <f t="shared" si="12"/>
        <v>0</v>
      </c>
      <c r="AQ33" s="9">
        <v>0</v>
      </c>
      <c r="AR33" s="52" t="s">
        <v>127</v>
      </c>
      <c r="AS33" s="9">
        <v>0</v>
      </c>
      <c r="AT33" s="41">
        <f t="shared" si="13"/>
        <v>0</v>
      </c>
      <c r="AU33" s="9">
        <v>0</v>
      </c>
      <c r="AV33" s="9">
        <v>0</v>
      </c>
      <c r="AW33" s="41">
        <f t="shared" si="14"/>
        <v>0</v>
      </c>
      <c r="AX33" s="9">
        <v>0</v>
      </c>
      <c r="AY33" s="9">
        <v>0</v>
      </c>
      <c r="AZ33" s="41">
        <f t="shared" si="15"/>
        <v>0</v>
      </c>
      <c r="BA33" s="9">
        <v>0</v>
      </c>
    </row>
    <row r="34" spans="1:53" s="2" customFormat="1" ht="24" customHeight="1">
      <c r="A34" s="52" t="s">
        <v>128</v>
      </c>
      <c r="B34" s="9">
        <v>3473</v>
      </c>
      <c r="C34" s="9">
        <f t="shared" si="18"/>
        <v>897</v>
      </c>
      <c r="D34" s="9">
        <v>6</v>
      </c>
      <c r="E34" s="41">
        <f t="shared" si="0"/>
        <v>0.17276130146847107</v>
      </c>
      <c r="F34" s="9">
        <v>6</v>
      </c>
      <c r="G34" s="9">
        <v>13</v>
      </c>
      <c r="H34" s="41">
        <f t="shared" si="1"/>
        <v>0.3743161531816873</v>
      </c>
      <c r="I34" s="9">
        <v>14</v>
      </c>
      <c r="J34" s="9">
        <v>176</v>
      </c>
      <c r="K34" s="41">
        <f t="shared" si="2"/>
        <v>5.067664843075151</v>
      </c>
      <c r="L34" s="9">
        <v>195</v>
      </c>
      <c r="M34" s="9">
        <v>157</v>
      </c>
      <c r="N34" s="41">
        <f t="shared" si="3"/>
        <v>4.520587388424993</v>
      </c>
      <c r="O34" s="9">
        <v>177</v>
      </c>
      <c r="P34" s="9">
        <v>72</v>
      </c>
      <c r="Q34" s="41">
        <f t="shared" si="4"/>
        <v>2.0731356176216527</v>
      </c>
      <c r="R34" s="9">
        <v>80</v>
      </c>
      <c r="S34" s="9">
        <v>0</v>
      </c>
      <c r="T34" s="41">
        <f t="shared" si="5"/>
        <v>0</v>
      </c>
      <c r="U34" s="9">
        <v>0</v>
      </c>
      <c r="V34" s="52" t="s">
        <v>128</v>
      </c>
      <c r="W34" s="9">
        <v>17</v>
      </c>
      <c r="X34" s="41">
        <f t="shared" si="6"/>
        <v>0.48949035416066805</v>
      </c>
      <c r="Y34" s="9">
        <v>17</v>
      </c>
      <c r="Z34" s="9">
        <v>2</v>
      </c>
      <c r="AA34" s="41">
        <f t="shared" si="7"/>
        <v>0.05758710048949035</v>
      </c>
      <c r="AB34" s="9">
        <v>2</v>
      </c>
      <c r="AC34" s="9">
        <v>6</v>
      </c>
      <c r="AD34" s="41">
        <f t="shared" si="8"/>
        <v>0.17276130146847107</v>
      </c>
      <c r="AE34" s="9">
        <v>7</v>
      </c>
      <c r="AF34" s="9">
        <v>0</v>
      </c>
      <c r="AG34" s="41">
        <f t="shared" si="9"/>
        <v>0</v>
      </c>
      <c r="AH34" s="9">
        <v>0</v>
      </c>
      <c r="AI34" s="9">
        <v>43</v>
      </c>
      <c r="AJ34" s="41">
        <f t="shared" si="10"/>
        <v>1.2381226605240425</v>
      </c>
      <c r="AK34" s="9">
        <v>43</v>
      </c>
      <c r="AL34" s="9">
        <v>158</v>
      </c>
      <c r="AM34" s="41">
        <f t="shared" si="11"/>
        <v>4.549380938669738</v>
      </c>
      <c r="AN34" s="9">
        <v>158</v>
      </c>
      <c r="AO34" s="9">
        <v>7</v>
      </c>
      <c r="AP34" s="41">
        <f t="shared" si="12"/>
        <v>0.20155485171321624</v>
      </c>
      <c r="AQ34" s="9">
        <v>7</v>
      </c>
      <c r="AR34" s="52" t="s">
        <v>128</v>
      </c>
      <c r="AS34" s="9">
        <v>37</v>
      </c>
      <c r="AT34" s="41">
        <f t="shared" si="13"/>
        <v>1.0653613590555715</v>
      </c>
      <c r="AU34" s="9">
        <v>38</v>
      </c>
      <c r="AV34" s="9">
        <v>142</v>
      </c>
      <c r="AW34" s="41">
        <f t="shared" si="14"/>
        <v>4.088684134753815</v>
      </c>
      <c r="AX34" s="9">
        <v>145</v>
      </c>
      <c r="AY34" s="9">
        <v>8</v>
      </c>
      <c r="AZ34" s="41">
        <f t="shared" si="15"/>
        <v>0.2303484019579614</v>
      </c>
      <c r="BA34" s="9">
        <v>8</v>
      </c>
    </row>
    <row r="35" spans="1:53" s="2" customFormat="1" ht="21" customHeight="1">
      <c r="A35" s="52" t="s">
        <v>129</v>
      </c>
      <c r="B35" s="9">
        <v>35</v>
      </c>
      <c r="C35" s="9">
        <f t="shared" si="18"/>
        <v>3</v>
      </c>
      <c r="D35" s="9">
        <v>0</v>
      </c>
      <c r="E35" s="41">
        <f t="shared" si="0"/>
        <v>0</v>
      </c>
      <c r="F35" s="9">
        <v>0</v>
      </c>
      <c r="G35" s="9">
        <v>0</v>
      </c>
      <c r="H35" s="41">
        <f t="shared" si="1"/>
        <v>0</v>
      </c>
      <c r="I35" s="9">
        <v>0</v>
      </c>
      <c r="J35" s="9">
        <v>0</v>
      </c>
      <c r="K35" s="41">
        <f t="shared" si="2"/>
        <v>0</v>
      </c>
      <c r="L35" s="9">
        <v>0</v>
      </c>
      <c r="M35" s="9">
        <v>1</v>
      </c>
      <c r="N35" s="41">
        <f t="shared" si="3"/>
        <v>2.857142857142857</v>
      </c>
      <c r="O35" s="9">
        <v>1</v>
      </c>
      <c r="P35" s="9">
        <v>1</v>
      </c>
      <c r="Q35" s="41">
        <f t="shared" si="4"/>
        <v>2.857142857142857</v>
      </c>
      <c r="R35" s="9">
        <v>1</v>
      </c>
      <c r="S35" s="9">
        <v>0</v>
      </c>
      <c r="T35" s="41">
        <f t="shared" si="5"/>
        <v>0</v>
      </c>
      <c r="U35" s="9">
        <v>0</v>
      </c>
      <c r="V35" s="52" t="s">
        <v>129</v>
      </c>
      <c r="W35" s="9">
        <v>0</v>
      </c>
      <c r="X35" s="41">
        <f t="shared" si="6"/>
        <v>0</v>
      </c>
      <c r="Y35" s="9">
        <v>0</v>
      </c>
      <c r="Z35" s="9">
        <v>0</v>
      </c>
      <c r="AA35" s="41">
        <f t="shared" si="7"/>
        <v>0</v>
      </c>
      <c r="AB35" s="9">
        <v>0</v>
      </c>
      <c r="AC35" s="9">
        <v>0</v>
      </c>
      <c r="AD35" s="41">
        <f t="shared" si="8"/>
        <v>0</v>
      </c>
      <c r="AE35" s="9">
        <v>0</v>
      </c>
      <c r="AF35" s="9">
        <v>0</v>
      </c>
      <c r="AG35" s="41">
        <f t="shared" si="9"/>
        <v>0</v>
      </c>
      <c r="AH35" s="9">
        <v>0</v>
      </c>
      <c r="AI35" s="9">
        <v>0</v>
      </c>
      <c r="AJ35" s="41">
        <f t="shared" si="10"/>
        <v>0</v>
      </c>
      <c r="AK35" s="9">
        <v>0</v>
      </c>
      <c r="AL35" s="9">
        <v>1</v>
      </c>
      <c r="AM35" s="41">
        <f t="shared" si="11"/>
        <v>2.857142857142857</v>
      </c>
      <c r="AN35" s="9">
        <v>1</v>
      </c>
      <c r="AO35" s="9">
        <v>0</v>
      </c>
      <c r="AP35" s="41">
        <f t="shared" si="12"/>
        <v>0</v>
      </c>
      <c r="AQ35" s="9">
        <v>0</v>
      </c>
      <c r="AR35" s="52" t="s">
        <v>129</v>
      </c>
      <c r="AS35" s="9">
        <v>0</v>
      </c>
      <c r="AT35" s="41">
        <f t="shared" si="13"/>
        <v>0</v>
      </c>
      <c r="AU35" s="9">
        <v>0</v>
      </c>
      <c r="AV35" s="9">
        <v>0</v>
      </c>
      <c r="AW35" s="41">
        <f t="shared" si="14"/>
        <v>0</v>
      </c>
      <c r="AX35" s="9">
        <v>0</v>
      </c>
      <c r="AY35" s="9">
        <v>0</v>
      </c>
      <c r="AZ35" s="41">
        <f t="shared" si="15"/>
        <v>0</v>
      </c>
      <c r="BA35" s="9">
        <v>0</v>
      </c>
    </row>
    <row r="36" spans="1:53" s="2" customFormat="1" ht="21" customHeight="1">
      <c r="A36" s="52" t="s">
        <v>130</v>
      </c>
      <c r="B36" s="9">
        <v>24</v>
      </c>
      <c r="C36" s="9">
        <f t="shared" si="18"/>
        <v>2</v>
      </c>
      <c r="D36" s="9">
        <v>0</v>
      </c>
      <c r="E36" s="41">
        <f t="shared" si="0"/>
        <v>0</v>
      </c>
      <c r="F36" s="9">
        <v>0</v>
      </c>
      <c r="G36" s="9">
        <v>0</v>
      </c>
      <c r="H36" s="41">
        <f t="shared" si="1"/>
        <v>0</v>
      </c>
      <c r="I36" s="9">
        <v>0</v>
      </c>
      <c r="J36" s="9">
        <v>0</v>
      </c>
      <c r="K36" s="41">
        <f t="shared" si="2"/>
        <v>0</v>
      </c>
      <c r="L36" s="9">
        <v>0</v>
      </c>
      <c r="M36" s="9">
        <v>1</v>
      </c>
      <c r="N36" s="41">
        <f t="shared" si="3"/>
        <v>4.166666666666666</v>
      </c>
      <c r="O36" s="9">
        <v>1</v>
      </c>
      <c r="P36" s="9">
        <v>1</v>
      </c>
      <c r="Q36" s="41">
        <f t="shared" si="4"/>
        <v>4.166666666666666</v>
      </c>
      <c r="R36" s="9">
        <v>1</v>
      </c>
      <c r="S36" s="9">
        <v>0</v>
      </c>
      <c r="T36" s="41">
        <f t="shared" si="5"/>
        <v>0</v>
      </c>
      <c r="U36" s="9">
        <v>0</v>
      </c>
      <c r="V36" s="52" t="s">
        <v>130</v>
      </c>
      <c r="W36" s="9">
        <v>0</v>
      </c>
      <c r="X36" s="41">
        <f t="shared" si="6"/>
        <v>0</v>
      </c>
      <c r="Y36" s="9">
        <v>0</v>
      </c>
      <c r="Z36" s="9">
        <v>0</v>
      </c>
      <c r="AA36" s="41">
        <f t="shared" si="7"/>
        <v>0</v>
      </c>
      <c r="AB36" s="9">
        <v>0</v>
      </c>
      <c r="AC36" s="9">
        <v>0</v>
      </c>
      <c r="AD36" s="41">
        <f t="shared" si="8"/>
        <v>0</v>
      </c>
      <c r="AE36" s="9">
        <v>0</v>
      </c>
      <c r="AF36" s="9">
        <v>0</v>
      </c>
      <c r="AG36" s="41">
        <f t="shared" si="9"/>
        <v>0</v>
      </c>
      <c r="AH36" s="9">
        <v>0</v>
      </c>
      <c r="AI36" s="9">
        <v>0</v>
      </c>
      <c r="AJ36" s="41">
        <f t="shared" si="10"/>
        <v>0</v>
      </c>
      <c r="AK36" s="9">
        <v>0</v>
      </c>
      <c r="AL36" s="9">
        <v>0</v>
      </c>
      <c r="AM36" s="41">
        <f t="shared" si="11"/>
        <v>0</v>
      </c>
      <c r="AN36" s="9">
        <v>0</v>
      </c>
      <c r="AO36" s="9">
        <v>0</v>
      </c>
      <c r="AP36" s="41">
        <f t="shared" si="12"/>
        <v>0</v>
      </c>
      <c r="AQ36" s="9">
        <v>0</v>
      </c>
      <c r="AR36" s="52" t="s">
        <v>130</v>
      </c>
      <c r="AS36" s="9">
        <v>0</v>
      </c>
      <c r="AT36" s="41">
        <f t="shared" si="13"/>
        <v>0</v>
      </c>
      <c r="AU36" s="9">
        <v>0</v>
      </c>
      <c r="AV36" s="9">
        <v>0</v>
      </c>
      <c r="AW36" s="41">
        <f t="shared" si="14"/>
        <v>0</v>
      </c>
      <c r="AX36" s="9">
        <v>0</v>
      </c>
      <c r="AY36" s="9">
        <v>0</v>
      </c>
      <c r="AZ36" s="41">
        <f t="shared" si="15"/>
        <v>0</v>
      </c>
      <c r="BA36" s="9">
        <v>0</v>
      </c>
    </row>
    <row r="37" spans="1:53" s="2" customFormat="1" ht="21" customHeight="1">
      <c r="A37" s="52" t="s">
        <v>131</v>
      </c>
      <c r="B37" s="9">
        <v>0</v>
      </c>
      <c r="C37" s="9">
        <f>SUM(F37+I37+L37+O37+R37+U37+Y37+AB37+AE37+AH37+AK37+AN37+AQ37+AU37+AX37+BA37)</f>
        <v>0</v>
      </c>
      <c r="D37" s="9">
        <v>0</v>
      </c>
      <c r="E37" s="41">
        <f t="shared" si="0"/>
        <v>0</v>
      </c>
      <c r="F37" s="9">
        <v>0</v>
      </c>
      <c r="G37" s="9">
        <v>0</v>
      </c>
      <c r="H37" s="41">
        <f t="shared" si="1"/>
        <v>0</v>
      </c>
      <c r="I37" s="9">
        <v>0</v>
      </c>
      <c r="J37" s="9">
        <v>0</v>
      </c>
      <c r="K37" s="41">
        <f t="shared" si="2"/>
        <v>0</v>
      </c>
      <c r="L37" s="9">
        <v>0</v>
      </c>
      <c r="M37" s="9">
        <v>0</v>
      </c>
      <c r="N37" s="41">
        <f t="shared" si="3"/>
        <v>0</v>
      </c>
      <c r="O37" s="9">
        <v>0</v>
      </c>
      <c r="P37" s="9">
        <v>0</v>
      </c>
      <c r="Q37" s="41">
        <f t="shared" si="4"/>
        <v>0</v>
      </c>
      <c r="R37" s="9">
        <v>0</v>
      </c>
      <c r="S37" s="9">
        <v>0</v>
      </c>
      <c r="T37" s="41">
        <f t="shared" si="5"/>
        <v>0</v>
      </c>
      <c r="U37" s="9">
        <v>0</v>
      </c>
      <c r="V37" s="52" t="s">
        <v>131</v>
      </c>
      <c r="W37" s="9">
        <v>0</v>
      </c>
      <c r="X37" s="41">
        <f t="shared" si="6"/>
        <v>0</v>
      </c>
      <c r="Y37" s="9">
        <v>0</v>
      </c>
      <c r="Z37" s="9">
        <v>0</v>
      </c>
      <c r="AA37" s="41">
        <f t="shared" si="7"/>
        <v>0</v>
      </c>
      <c r="AB37" s="9">
        <v>0</v>
      </c>
      <c r="AC37" s="9">
        <v>0</v>
      </c>
      <c r="AD37" s="41">
        <f t="shared" si="8"/>
        <v>0</v>
      </c>
      <c r="AE37" s="9">
        <v>0</v>
      </c>
      <c r="AF37" s="9">
        <v>0</v>
      </c>
      <c r="AG37" s="41">
        <f t="shared" si="9"/>
        <v>0</v>
      </c>
      <c r="AH37" s="9">
        <v>0</v>
      </c>
      <c r="AI37" s="9">
        <v>0</v>
      </c>
      <c r="AJ37" s="41">
        <f t="shared" si="10"/>
        <v>0</v>
      </c>
      <c r="AK37" s="9">
        <v>0</v>
      </c>
      <c r="AL37" s="9">
        <v>0</v>
      </c>
      <c r="AM37" s="41">
        <f t="shared" si="11"/>
        <v>0</v>
      </c>
      <c r="AN37" s="9">
        <v>0</v>
      </c>
      <c r="AO37" s="9">
        <v>0</v>
      </c>
      <c r="AP37" s="41">
        <f t="shared" si="12"/>
        <v>0</v>
      </c>
      <c r="AQ37" s="9">
        <v>0</v>
      </c>
      <c r="AR37" s="52" t="s">
        <v>131</v>
      </c>
      <c r="AS37" s="9">
        <v>0</v>
      </c>
      <c r="AT37" s="41">
        <f t="shared" si="13"/>
        <v>0</v>
      </c>
      <c r="AU37" s="9">
        <v>0</v>
      </c>
      <c r="AV37" s="9">
        <v>0</v>
      </c>
      <c r="AW37" s="41">
        <f t="shared" si="14"/>
        <v>0</v>
      </c>
      <c r="AX37" s="9">
        <v>0</v>
      </c>
      <c r="AY37" s="9">
        <v>0</v>
      </c>
      <c r="AZ37" s="41">
        <f t="shared" si="15"/>
        <v>0</v>
      </c>
      <c r="BA37" s="9">
        <v>0</v>
      </c>
    </row>
    <row r="38" spans="1:53" s="2" customFormat="1" ht="21" customHeight="1">
      <c r="A38" s="52" t="s">
        <v>725</v>
      </c>
      <c r="B38" s="9">
        <v>0</v>
      </c>
      <c r="C38" s="9">
        <f t="shared" si="18"/>
        <v>0</v>
      </c>
      <c r="D38" s="9">
        <v>0</v>
      </c>
      <c r="E38" s="41">
        <f t="shared" si="0"/>
        <v>0</v>
      </c>
      <c r="F38" s="9">
        <v>0</v>
      </c>
      <c r="G38" s="9">
        <v>0</v>
      </c>
      <c r="H38" s="41">
        <f t="shared" si="1"/>
        <v>0</v>
      </c>
      <c r="I38" s="9">
        <v>0</v>
      </c>
      <c r="J38" s="9">
        <v>0</v>
      </c>
      <c r="K38" s="41">
        <f t="shared" si="2"/>
        <v>0</v>
      </c>
      <c r="L38" s="9">
        <v>0</v>
      </c>
      <c r="M38" s="9">
        <v>0</v>
      </c>
      <c r="N38" s="41">
        <f t="shared" si="3"/>
        <v>0</v>
      </c>
      <c r="O38" s="9">
        <v>0</v>
      </c>
      <c r="P38" s="9">
        <v>0</v>
      </c>
      <c r="Q38" s="41">
        <f t="shared" si="4"/>
        <v>0</v>
      </c>
      <c r="R38" s="9">
        <v>0</v>
      </c>
      <c r="S38" s="9">
        <v>0</v>
      </c>
      <c r="T38" s="41">
        <f t="shared" si="5"/>
        <v>0</v>
      </c>
      <c r="U38" s="9">
        <v>0</v>
      </c>
      <c r="V38" s="52" t="s">
        <v>725</v>
      </c>
      <c r="W38" s="9">
        <v>0</v>
      </c>
      <c r="X38" s="41">
        <f t="shared" si="6"/>
        <v>0</v>
      </c>
      <c r="Y38" s="9">
        <v>0</v>
      </c>
      <c r="Z38" s="9">
        <v>0</v>
      </c>
      <c r="AA38" s="41">
        <f t="shared" si="7"/>
        <v>0</v>
      </c>
      <c r="AB38" s="9">
        <v>0</v>
      </c>
      <c r="AC38" s="9">
        <v>0</v>
      </c>
      <c r="AD38" s="41">
        <f t="shared" si="8"/>
        <v>0</v>
      </c>
      <c r="AE38" s="9">
        <v>0</v>
      </c>
      <c r="AF38" s="9">
        <v>0</v>
      </c>
      <c r="AG38" s="41">
        <f t="shared" si="9"/>
        <v>0</v>
      </c>
      <c r="AH38" s="9">
        <v>0</v>
      </c>
      <c r="AI38" s="9">
        <v>0</v>
      </c>
      <c r="AJ38" s="41">
        <f t="shared" si="10"/>
        <v>0</v>
      </c>
      <c r="AK38" s="9">
        <v>0</v>
      </c>
      <c r="AL38" s="9">
        <v>0</v>
      </c>
      <c r="AM38" s="41">
        <f t="shared" si="11"/>
        <v>0</v>
      </c>
      <c r="AN38" s="9">
        <v>0</v>
      </c>
      <c r="AO38" s="9">
        <v>0</v>
      </c>
      <c r="AP38" s="41">
        <f t="shared" si="12"/>
        <v>0</v>
      </c>
      <c r="AQ38" s="9">
        <v>0</v>
      </c>
      <c r="AR38" s="52" t="s">
        <v>725</v>
      </c>
      <c r="AS38" s="9">
        <v>0</v>
      </c>
      <c r="AT38" s="41">
        <f t="shared" si="13"/>
        <v>0</v>
      </c>
      <c r="AU38" s="9">
        <v>0</v>
      </c>
      <c r="AV38" s="9">
        <v>0</v>
      </c>
      <c r="AW38" s="41">
        <f t="shared" si="14"/>
        <v>0</v>
      </c>
      <c r="AX38" s="9">
        <v>0</v>
      </c>
      <c r="AY38" s="9">
        <v>0</v>
      </c>
      <c r="AZ38" s="41">
        <f t="shared" si="15"/>
        <v>0</v>
      </c>
      <c r="BA38" s="9">
        <v>0</v>
      </c>
    </row>
    <row r="39" spans="1:53" s="2" customFormat="1" ht="21" customHeight="1" thickBot="1">
      <c r="A39" s="53" t="s">
        <v>132</v>
      </c>
      <c r="B39" s="9">
        <v>0</v>
      </c>
      <c r="C39" s="9">
        <f t="shared" si="18"/>
        <v>0</v>
      </c>
      <c r="D39" s="9">
        <v>0</v>
      </c>
      <c r="E39" s="41">
        <f t="shared" si="0"/>
        <v>0</v>
      </c>
      <c r="F39" s="9">
        <v>0</v>
      </c>
      <c r="G39" s="9">
        <v>0</v>
      </c>
      <c r="H39" s="41">
        <f t="shared" si="1"/>
        <v>0</v>
      </c>
      <c r="I39" s="9">
        <v>0</v>
      </c>
      <c r="J39" s="9">
        <v>0</v>
      </c>
      <c r="K39" s="41">
        <f t="shared" si="2"/>
        <v>0</v>
      </c>
      <c r="L39" s="9">
        <v>0</v>
      </c>
      <c r="M39" s="9">
        <v>0</v>
      </c>
      <c r="N39" s="41">
        <f t="shared" si="3"/>
        <v>0</v>
      </c>
      <c r="O39" s="9">
        <v>0</v>
      </c>
      <c r="P39" s="9">
        <v>0</v>
      </c>
      <c r="Q39" s="41">
        <f t="shared" si="4"/>
        <v>0</v>
      </c>
      <c r="R39" s="9">
        <v>0</v>
      </c>
      <c r="S39" s="9">
        <v>0</v>
      </c>
      <c r="T39" s="41">
        <f t="shared" si="5"/>
        <v>0</v>
      </c>
      <c r="U39" s="9">
        <v>0</v>
      </c>
      <c r="V39" s="53" t="s">
        <v>132</v>
      </c>
      <c r="W39" s="9">
        <v>0</v>
      </c>
      <c r="X39" s="41">
        <f t="shared" si="6"/>
        <v>0</v>
      </c>
      <c r="Y39" s="9">
        <v>0</v>
      </c>
      <c r="Z39" s="9">
        <v>0</v>
      </c>
      <c r="AA39" s="41">
        <f t="shared" si="7"/>
        <v>0</v>
      </c>
      <c r="AB39" s="9">
        <v>0</v>
      </c>
      <c r="AC39" s="9">
        <v>0</v>
      </c>
      <c r="AD39" s="41">
        <f t="shared" si="8"/>
        <v>0</v>
      </c>
      <c r="AE39" s="9">
        <v>0</v>
      </c>
      <c r="AF39" s="9">
        <v>0</v>
      </c>
      <c r="AG39" s="41">
        <f t="shared" si="9"/>
        <v>0</v>
      </c>
      <c r="AH39" s="9">
        <v>0</v>
      </c>
      <c r="AI39" s="9">
        <v>0</v>
      </c>
      <c r="AJ39" s="41">
        <f t="shared" si="10"/>
        <v>0</v>
      </c>
      <c r="AK39" s="9">
        <v>0</v>
      </c>
      <c r="AL39" s="9">
        <v>0</v>
      </c>
      <c r="AM39" s="41">
        <f t="shared" si="11"/>
        <v>0</v>
      </c>
      <c r="AN39" s="9">
        <v>0</v>
      </c>
      <c r="AO39" s="9">
        <v>0</v>
      </c>
      <c r="AP39" s="41">
        <f t="shared" si="12"/>
        <v>0</v>
      </c>
      <c r="AQ39" s="9">
        <v>0</v>
      </c>
      <c r="AR39" s="53" t="s">
        <v>132</v>
      </c>
      <c r="AS39" s="9">
        <v>0</v>
      </c>
      <c r="AT39" s="41">
        <f t="shared" si="13"/>
        <v>0</v>
      </c>
      <c r="AU39" s="9">
        <v>0</v>
      </c>
      <c r="AV39" s="9">
        <v>0</v>
      </c>
      <c r="AW39" s="41">
        <f t="shared" si="14"/>
        <v>0</v>
      </c>
      <c r="AX39" s="9">
        <v>0</v>
      </c>
      <c r="AY39" s="9">
        <v>0</v>
      </c>
      <c r="AZ39" s="41">
        <f t="shared" si="15"/>
        <v>0</v>
      </c>
      <c r="BA39" s="9">
        <v>0</v>
      </c>
    </row>
    <row r="40" spans="1:53" s="2" customFormat="1" ht="12" customHeight="1">
      <c r="A40" s="37" t="s">
        <v>316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</row>
    <row r="41" s="2" customFormat="1" ht="32.25" customHeight="1"/>
    <row r="42" spans="1:53" s="2" customFormat="1" ht="10.5" customHeight="1">
      <c r="A42" s="97" t="s">
        <v>702</v>
      </c>
      <c r="B42" s="87"/>
      <c r="C42" s="87"/>
      <c r="D42" s="87"/>
      <c r="E42" s="87"/>
      <c r="F42" s="87"/>
      <c r="G42" s="87"/>
      <c r="H42" s="87"/>
      <c r="I42" s="87"/>
      <c r="J42" s="97" t="s">
        <v>703</v>
      </c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97" t="s">
        <v>704</v>
      </c>
      <c r="W42" s="87"/>
      <c r="X42" s="87"/>
      <c r="Y42" s="87"/>
      <c r="Z42" s="87"/>
      <c r="AA42" s="87"/>
      <c r="AB42" s="87"/>
      <c r="AC42" s="87"/>
      <c r="AD42" s="87"/>
      <c r="AE42" s="87"/>
      <c r="AF42" s="97" t="s">
        <v>705</v>
      </c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97" t="s">
        <v>706</v>
      </c>
      <c r="AS42" s="87"/>
      <c r="AT42" s="87"/>
      <c r="AU42" s="87"/>
      <c r="AV42" s="87"/>
      <c r="AW42" s="87"/>
      <c r="AX42" s="87"/>
      <c r="AY42" s="87"/>
      <c r="AZ42" s="87"/>
      <c r="BA42" s="87"/>
    </row>
  </sheetData>
  <mergeCells count="41">
    <mergeCell ref="AR42:BA42"/>
    <mergeCell ref="A42:I42"/>
    <mergeCell ref="J42:U42"/>
    <mergeCell ref="V42:AE42"/>
    <mergeCell ref="AF42:AQ42"/>
    <mergeCell ref="AY3:BA4"/>
    <mergeCell ref="D4:F4"/>
    <mergeCell ref="G4:I4"/>
    <mergeCell ref="J4:L4"/>
    <mergeCell ref="M4:O4"/>
    <mergeCell ref="P4:R4"/>
    <mergeCell ref="S4:U4"/>
    <mergeCell ref="W4:Y4"/>
    <mergeCell ref="Z4:AB4"/>
    <mergeCell ref="AC4:AE4"/>
    <mergeCell ref="AO3:AQ4"/>
    <mergeCell ref="AR3:AR5"/>
    <mergeCell ref="AS3:AU4"/>
    <mergeCell ref="AV3:AX4"/>
    <mergeCell ref="J3:U3"/>
    <mergeCell ref="V3:V5"/>
    <mergeCell ref="W3:AE3"/>
    <mergeCell ref="AF3:AN3"/>
    <mergeCell ref="AF4:AH4"/>
    <mergeCell ref="AI4:AK4"/>
    <mergeCell ref="AL4:AN4"/>
    <mergeCell ref="A1:I1"/>
    <mergeCell ref="A3:A5"/>
    <mergeCell ref="B3:B5"/>
    <mergeCell ref="C3:C5"/>
    <mergeCell ref="D3:I3"/>
    <mergeCell ref="V1:AE1"/>
    <mergeCell ref="AR1:AZ1"/>
    <mergeCell ref="AF1:AQ1"/>
    <mergeCell ref="A2:I2"/>
    <mergeCell ref="J2:R2"/>
    <mergeCell ref="V2:AE2"/>
    <mergeCell ref="AF2:AN2"/>
    <mergeCell ref="AR2:AX2"/>
    <mergeCell ref="J1:R1"/>
    <mergeCell ref="S1:U1"/>
  </mergeCells>
  <dataValidations count="1">
    <dataValidation type="whole" allowBlank="1" showInputMessage="1" showErrorMessage="1" errorTitle="嘿嘿！你粉混喔" error="數字必須素整數而且不得小於 0 也應該不會大於 50000000 吧" sqref="R9:S16 D9:D16 AU9:AV16 AQ9:AQ16 O9:P16 U9:U16 AX9:AY16 U18:U23 F18:G23 F9:G16 AU18:AV23 I18:J23 I9:J16 AN18:AO23 L18:M23 L9:M16 D18:D23 AQ18:AQ23 O18:P23 AX18:AY23 B9:B16 B18:B23 W9:W16 AS9:AS16 AS18:AS23 Y18:Z23 Y9:Z16 AK9:AL16 AB18:AC23 AB9:AC16 AE18:AF23 AH18:AI23 AK18:AL23 W18:W23 AN9:AO16 AH9:AI16 AE9:AF16 R18:S23 BA9:BA16 BA18:BA23 BA25:BA39 W25:W39 AU25:AV39 AS25:AS39 Y25:Z39 AB25:AC39 U25:U39 I25:J39 AK25:AL39 L25:M39 B25:B39 AH25:AI39 AQ25:AQ39 AE25:AF39 AX25:AY39 AN25:AO39 D25:D39 F25:G39 O25:P39 R25:S39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orientation="portrait" paperSize="9" r:id="rId1"/>
  <colBreaks count="3" manualBreakCount="3">
    <brk id="9" max="65535" man="1"/>
    <brk id="21" max="65535" man="1"/>
    <brk id="3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A49"/>
  <sheetViews>
    <sheetView workbookViewId="0" topLeftCell="A1">
      <selection activeCell="A1" sqref="A1:I1"/>
    </sheetView>
  </sheetViews>
  <sheetFormatPr defaultColWidth="9.00390625" defaultRowHeight="16.5"/>
  <cols>
    <col min="1" max="1" width="27.125" style="0" customWidth="1"/>
    <col min="2" max="9" width="6.50390625" style="0" customWidth="1"/>
    <col min="10" max="10" width="26.375" style="0" customWidth="1"/>
    <col min="11" max="12" width="6.25390625" style="0" customWidth="1"/>
    <col min="13" max="13" width="5.875" style="0" customWidth="1"/>
    <col min="14" max="14" width="5.375" style="0" customWidth="1"/>
    <col min="15" max="15" width="6.25390625" style="0" customWidth="1"/>
    <col min="16" max="16" width="5.875" style="0" customWidth="1"/>
    <col min="17" max="17" width="5.50390625" style="0" customWidth="1"/>
    <col min="18" max="18" width="6.25390625" style="0" customWidth="1"/>
    <col min="19" max="19" width="5.875" style="0" customWidth="1"/>
    <col min="20" max="31" width="6.50390625" style="0" customWidth="1"/>
    <col min="32" max="32" width="28.625" style="0" customWidth="1"/>
    <col min="33" max="36" width="5.625" style="0" customWidth="1"/>
    <col min="37" max="37" width="6.00390625" style="0" customWidth="1"/>
    <col min="38" max="39" width="5.625" style="0" customWidth="1"/>
    <col min="40" max="40" width="6.00390625" style="0" customWidth="1"/>
    <col min="41" max="41" width="5.625" style="0" customWidth="1"/>
    <col min="42" max="53" width="6.50390625" style="0" customWidth="1"/>
  </cols>
  <sheetData>
    <row r="1" spans="1:53" s="32" customFormat="1" ht="48" customHeight="1">
      <c r="A1" s="131" t="s">
        <v>628</v>
      </c>
      <c r="B1" s="131"/>
      <c r="C1" s="131"/>
      <c r="D1" s="131"/>
      <c r="E1" s="131"/>
      <c r="F1" s="131"/>
      <c r="G1" s="131"/>
      <c r="H1" s="131"/>
      <c r="I1" s="131"/>
      <c r="J1" s="92" t="s">
        <v>627</v>
      </c>
      <c r="K1" s="92"/>
      <c r="L1" s="92"/>
      <c r="M1" s="92"/>
      <c r="N1" s="92"/>
      <c r="O1" s="92"/>
      <c r="P1" s="92"/>
      <c r="Q1" s="92"/>
      <c r="R1" s="92"/>
      <c r="S1" s="92"/>
      <c r="T1" s="90" t="s">
        <v>136</v>
      </c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2" t="s">
        <v>627</v>
      </c>
      <c r="AG1" s="92"/>
      <c r="AH1" s="92"/>
      <c r="AI1" s="92"/>
      <c r="AJ1" s="92"/>
      <c r="AK1" s="92"/>
      <c r="AL1" s="92"/>
      <c r="AM1" s="92"/>
      <c r="AN1" s="92"/>
      <c r="AO1" s="92"/>
      <c r="AP1" s="90" t="s">
        <v>137</v>
      </c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</row>
    <row r="2" spans="1:53" s="10" customFormat="1" ht="12.75" customHeight="1" thickBot="1">
      <c r="A2" s="73" t="s">
        <v>728</v>
      </c>
      <c r="B2" s="73"/>
      <c r="C2" s="73"/>
      <c r="D2" s="73"/>
      <c r="E2" s="73"/>
      <c r="F2" s="73"/>
      <c r="G2" s="10" t="s">
        <v>354</v>
      </c>
      <c r="J2" s="96" t="s">
        <v>410</v>
      </c>
      <c r="K2" s="96"/>
      <c r="L2" s="96"/>
      <c r="M2" s="96"/>
      <c r="N2" s="96"/>
      <c r="O2" s="96"/>
      <c r="P2" s="96"/>
      <c r="Q2" s="96"/>
      <c r="R2" s="96"/>
      <c r="S2" s="96"/>
      <c r="T2" s="100" t="s">
        <v>727</v>
      </c>
      <c r="U2" s="100"/>
      <c r="V2" s="100"/>
      <c r="W2" s="100"/>
      <c r="X2" s="100"/>
      <c r="Y2" s="100"/>
      <c r="Z2" s="100"/>
      <c r="AA2" s="100"/>
      <c r="AB2" s="100"/>
      <c r="AE2" s="11" t="s">
        <v>354</v>
      </c>
      <c r="AF2" s="96" t="s">
        <v>410</v>
      </c>
      <c r="AG2" s="96"/>
      <c r="AH2" s="96"/>
      <c r="AI2" s="96"/>
      <c r="AJ2" s="96"/>
      <c r="AK2" s="96"/>
      <c r="AL2" s="96"/>
      <c r="AM2" s="96"/>
      <c r="AN2" s="96"/>
      <c r="AO2" s="96"/>
      <c r="AP2" s="172" t="s">
        <v>727</v>
      </c>
      <c r="AQ2" s="172"/>
      <c r="AR2" s="172"/>
      <c r="AS2" s="172"/>
      <c r="AT2" s="172"/>
      <c r="AU2" s="172"/>
      <c r="AV2" s="172"/>
      <c r="AW2" s="172"/>
      <c r="AX2" s="172"/>
      <c r="BA2" s="11" t="s">
        <v>354</v>
      </c>
    </row>
    <row r="3" spans="1:53" s="48" customFormat="1" ht="15" customHeight="1">
      <c r="A3" s="88" t="s">
        <v>139</v>
      </c>
      <c r="B3" s="154" t="s">
        <v>140</v>
      </c>
      <c r="C3" s="147" t="s">
        <v>141</v>
      </c>
      <c r="D3" s="74" t="s">
        <v>142</v>
      </c>
      <c r="E3" s="86"/>
      <c r="F3" s="86"/>
      <c r="G3" s="86"/>
      <c r="H3" s="86"/>
      <c r="I3" s="86"/>
      <c r="J3" s="88" t="s">
        <v>139</v>
      </c>
      <c r="K3" s="85" t="s">
        <v>143</v>
      </c>
      <c r="L3" s="86"/>
      <c r="M3" s="86"/>
      <c r="N3" s="86"/>
      <c r="O3" s="86"/>
      <c r="P3" s="86"/>
      <c r="Q3" s="86"/>
      <c r="R3" s="86"/>
      <c r="S3" s="86"/>
      <c r="T3" s="79" t="s">
        <v>144</v>
      </c>
      <c r="U3" s="160"/>
      <c r="V3" s="160"/>
      <c r="W3" s="86"/>
      <c r="X3" s="86"/>
      <c r="Y3" s="86"/>
      <c r="Z3" s="86"/>
      <c r="AA3" s="86"/>
      <c r="AB3" s="86"/>
      <c r="AC3" s="86"/>
      <c r="AD3" s="86"/>
      <c r="AE3" s="86"/>
      <c r="AF3" s="88" t="s">
        <v>139</v>
      </c>
      <c r="AG3" s="196" t="s">
        <v>145</v>
      </c>
      <c r="AH3" s="161"/>
      <c r="AI3" s="161"/>
      <c r="AJ3" s="161"/>
      <c r="AK3" s="161"/>
      <c r="AL3" s="161"/>
      <c r="AM3" s="161"/>
      <c r="AN3" s="161"/>
      <c r="AO3" s="161"/>
      <c r="AP3" s="82" t="s">
        <v>660</v>
      </c>
      <c r="AQ3" s="144"/>
      <c r="AR3" s="163"/>
      <c r="AS3" s="154" t="s">
        <v>94</v>
      </c>
      <c r="AT3" s="148"/>
      <c r="AU3" s="148"/>
      <c r="AV3" s="147" t="s">
        <v>146</v>
      </c>
      <c r="AW3" s="148"/>
      <c r="AX3" s="148"/>
      <c r="AY3" s="83" t="s">
        <v>659</v>
      </c>
      <c r="AZ3" s="144"/>
      <c r="BA3" s="144"/>
    </row>
    <row r="4" spans="1:53" s="48" customFormat="1" ht="24" customHeight="1">
      <c r="A4" s="114"/>
      <c r="B4" s="143"/>
      <c r="C4" s="149"/>
      <c r="D4" s="159" t="s">
        <v>147</v>
      </c>
      <c r="E4" s="149"/>
      <c r="F4" s="149"/>
      <c r="G4" s="159" t="s">
        <v>148</v>
      </c>
      <c r="H4" s="149"/>
      <c r="I4" s="149"/>
      <c r="J4" s="114"/>
      <c r="K4" s="158" t="s">
        <v>149</v>
      </c>
      <c r="L4" s="149"/>
      <c r="M4" s="149"/>
      <c r="N4" s="159" t="s">
        <v>150</v>
      </c>
      <c r="O4" s="149"/>
      <c r="P4" s="149"/>
      <c r="Q4" s="159" t="s">
        <v>151</v>
      </c>
      <c r="R4" s="149"/>
      <c r="S4" s="149"/>
      <c r="T4" s="145" t="s">
        <v>152</v>
      </c>
      <c r="U4" s="142"/>
      <c r="V4" s="143"/>
      <c r="W4" s="158" t="s">
        <v>153</v>
      </c>
      <c r="X4" s="149"/>
      <c r="Y4" s="149"/>
      <c r="Z4" s="159" t="s">
        <v>154</v>
      </c>
      <c r="AA4" s="149"/>
      <c r="AB4" s="149"/>
      <c r="AC4" s="159" t="s">
        <v>95</v>
      </c>
      <c r="AD4" s="149"/>
      <c r="AE4" s="149"/>
      <c r="AF4" s="114"/>
      <c r="AG4" s="158" t="s">
        <v>155</v>
      </c>
      <c r="AH4" s="149"/>
      <c r="AI4" s="149"/>
      <c r="AJ4" s="159" t="s">
        <v>156</v>
      </c>
      <c r="AK4" s="149"/>
      <c r="AL4" s="149"/>
      <c r="AM4" s="159" t="s">
        <v>656</v>
      </c>
      <c r="AN4" s="149"/>
      <c r="AO4" s="149"/>
      <c r="AP4" s="132"/>
      <c r="AQ4" s="150"/>
      <c r="AR4" s="117"/>
      <c r="AS4" s="143"/>
      <c r="AT4" s="149"/>
      <c r="AU4" s="149"/>
      <c r="AV4" s="149"/>
      <c r="AW4" s="149"/>
      <c r="AX4" s="149"/>
      <c r="AY4" s="171"/>
      <c r="AZ4" s="150"/>
      <c r="BA4" s="132"/>
    </row>
    <row r="5" spans="1:53" s="48" customFormat="1" ht="24" customHeight="1" thickBot="1">
      <c r="A5" s="89"/>
      <c r="B5" s="166"/>
      <c r="C5" s="167"/>
      <c r="D5" s="13" t="s">
        <v>566</v>
      </c>
      <c r="E5" s="28" t="s">
        <v>567</v>
      </c>
      <c r="F5" s="13" t="s">
        <v>568</v>
      </c>
      <c r="G5" s="13" t="s">
        <v>566</v>
      </c>
      <c r="H5" s="28" t="s">
        <v>567</v>
      </c>
      <c r="I5" s="13" t="s">
        <v>568</v>
      </c>
      <c r="J5" s="89"/>
      <c r="K5" s="14" t="s">
        <v>566</v>
      </c>
      <c r="L5" s="28" t="s">
        <v>567</v>
      </c>
      <c r="M5" s="13" t="s">
        <v>568</v>
      </c>
      <c r="N5" s="13" t="s">
        <v>566</v>
      </c>
      <c r="O5" s="28" t="s">
        <v>567</v>
      </c>
      <c r="P5" s="13" t="s">
        <v>568</v>
      </c>
      <c r="Q5" s="13" t="s">
        <v>566</v>
      </c>
      <c r="R5" s="28" t="s">
        <v>567</v>
      </c>
      <c r="S5" s="13" t="s">
        <v>568</v>
      </c>
      <c r="T5" s="14" t="s">
        <v>566</v>
      </c>
      <c r="U5" s="29" t="s">
        <v>567</v>
      </c>
      <c r="V5" s="13" t="s">
        <v>568</v>
      </c>
      <c r="W5" s="13" t="s">
        <v>566</v>
      </c>
      <c r="X5" s="28" t="s">
        <v>567</v>
      </c>
      <c r="Y5" s="13" t="s">
        <v>568</v>
      </c>
      <c r="Z5" s="13" t="s">
        <v>566</v>
      </c>
      <c r="AA5" s="28" t="s">
        <v>567</v>
      </c>
      <c r="AB5" s="13" t="s">
        <v>568</v>
      </c>
      <c r="AC5" s="13" t="s">
        <v>566</v>
      </c>
      <c r="AD5" s="28" t="s">
        <v>567</v>
      </c>
      <c r="AE5" s="13" t="s">
        <v>568</v>
      </c>
      <c r="AF5" s="89"/>
      <c r="AG5" s="14" t="s">
        <v>566</v>
      </c>
      <c r="AH5" s="28" t="s">
        <v>567</v>
      </c>
      <c r="AI5" s="13" t="s">
        <v>568</v>
      </c>
      <c r="AJ5" s="13" t="s">
        <v>566</v>
      </c>
      <c r="AK5" s="28" t="s">
        <v>567</v>
      </c>
      <c r="AL5" s="13" t="s">
        <v>568</v>
      </c>
      <c r="AM5" s="13" t="s">
        <v>566</v>
      </c>
      <c r="AN5" s="28" t="s">
        <v>567</v>
      </c>
      <c r="AO5" s="13" t="s">
        <v>568</v>
      </c>
      <c r="AP5" s="14" t="s">
        <v>566</v>
      </c>
      <c r="AQ5" s="29" t="s">
        <v>567</v>
      </c>
      <c r="AR5" s="13" t="s">
        <v>568</v>
      </c>
      <c r="AS5" s="13" t="s">
        <v>566</v>
      </c>
      <c r="AT5" s="28" t="s">
        <v>567</v>
      </c>
      <c r="AU5" s="13" t="s">
        <v>568</v>
      </c>
      <c r="AV5" s="13" t="s">
        <v>566</v>
      </c>
      <c r="AW5" s="28" t="s">
        <v>567</v>
      </c>
      <c r="AX5" s="13" t="s">
        <v>568</v>
      </c>
      <c r="AY5" s="13" t="s">
        <v>566</v>
      </c>
      <c r="AZ5" s="31" t="s">
        <v>567</v>
      </c>
      <c r="BA5" s="16" t="s">
        <v>568</v>
      </c>
    </row>
    <row r="6" spans="1:53" s="2" customFormat="1" ht="17.25" customHeight="1">
      <c r="A6" s="12" t="s">
        <v>157</v>
      </c>
      <c r="B6" s="9">
        <f>SUM(B7+B8+B9,B34:B46)</f>
        <v>1390</v>
      </c>
      <c r="C6" s="9">
        <f>SUM(C7+C8+C9,C34:C46)</f>
        <v>739</v>
      </c>
      <c r="D6" s="9">
        <f>SUM(D7+D8+D9,D34:D46)</f>
        <v>9</v>
      </c>
      <c r="E6" s="41">
        <f aca="true" t="shared" si="0" ref="E6:E46">IF(D6&gt;$B6,999,IF($B6=0,0,D6/$B6*100))</f>
        <v>0.6474820143884892</v>
      </c>
      <c r="F6" s="9">
        <f>SUM(F7+F8+F9,F34:F46)</f>
        <v>9</v>
      </c>
      <c r="G6" s="9">
        <f>SUM(G7+G8+G9,G34:G46)</f>
        <v>15</v>
      </c>
      <c r="H6" s="41">
        <f aca="true" t="shared" si="1" ref="H6:H46">IF(G6&gt;$B6,999,IF($B6=0,0,G6/$B6*100))</f>
        <v>1.079136690647482</v>
      </c>
      <c r="I6" s="9">
        <f>SUM(I7+I8+I9,I34:I46)</f>
        <v>15</v>
      </c>
      <c r="J6" s="12" t="s">
        <v>157</v>
      </c>
      <c r="K6" s="9">
        <f>SUM(K7+K8+K9,K34:K46)</f>
        <v>249</v>
      </c>
      <c r="L6" s="41">
        <f aca="true" t="shared" si="2" ref="L6:L46">IF(K6&gt;$B6,999,IF($B6=0,0,K6/$B6*100))</f>
        <v>17.913669064748202</v>
      </c>
      <c r="M6" s="9">
        <f>SUM(M7+M8+M9,M34:M46)</f>
        <v>253</v>
      </c>
      <c r="N6" s="9">
        <f>SUM(N7+N8+N9,N34:N46)</f>
        <v>146</v>
      </c>
      <c r="O6" s="41">
        <f aca="true" t="shared" si="3" ref="O6:O46">IF(N6&gt;$B6,999,IF($B6=0,0,N6/$B6*100))</f>
        <v>10.503597122302159</v>
      </c>
      <c r="P6" s="9">
        <f>SUM(P7+P8+P9,P34:P46)</f>
        <v>153</v>
      </c>
      <c r="Q6" s="9">
        <f>SUM(Q7+Q8+Q9,Q34:Q46)</f>
        <v>96</v>
      </c>
      <c r="R6" s="41">
        <f aca="true" t="shared" si="4" ref="R6:R46">IF(Q6&gt;$B6,999,IF($B6=0,0,Q6/$B6*100))</f>
        <v>6.906474820143885</v>
      </c>
      <c r="S6" s="9">
        <f>SUM(S7+S8+S9,S34:S46)</f>
        <v>101</v>
      </c>
      <c r="T6" s="9">
        <f>SUM(T7+T8+T9,T34:T46)</f>
        <v>0</v>
      </c>
      <c r="U6" s="41">
        <f aca="true" t="shared" si="5" ref="U6:U46">IF(T6&gt;$B6,999,IF($B6=0,0,T6/$B6*100))</f>
        <v>0</v>
      </c>
      <c r="V6" s="9">
        <f>SUM(V7+V8+V9,V34:V46)</f>
        <v>0</v>
      </c>
      <c r="W6" s="9">
        <f>SUM(W7+W8+W9,W34:W46)</f>
        <v>10</v>
      </c>
      <c r="X6" s="41">
        <f aca="true" t="shared" si="6" ref="X6:X46">IF(W6&gt;$B6,999,IF($B6=0,0,W6/$B6*100))</f>
        <v>0.7194244604316548</v>
      </c>
      <c r="Y6" s="9">
        <f>SUM(Y7+Y8+Y9,Y34:Y46)</f>
        <v>10</v>
      </c>
      <c r="Z6" s="9">
        <f>SUM(Z7+Z8+Z9,Z34:Z46)</f>
        <v>5</v>
      </c>
      <c r="AA6" s="41">
        <f aca="true" t="shared" si="7" ref="AA6:AA46">IF(Z6&gt;$B6,999,IF($B6=0,0,Z6/$B6*100))</f>
        <v>0.3597122302158274</v>
      </c>
      <c r="AB6" s="9">
        <f>SUM(AB7+AB8+AB9,AB34:AB46)</f>
        <v>5</v>
      </c>
      <c r="AC6" s="9">
        <f>SUM(AC7+AC8+AC9,AC34:AC46)</f>
        <v>21</v>
      </c>
      <c r="AD6" s="41">
        <f aca="true" t="shared" si="8" ref="AD6:AD46">IF(AC6&gt;$B6,999,IF($B6=0,0,AC6/$B6*100))</f>
        <v>1.5107913669064748</v>
      </c>
      <c r="AE6" s="9">
        <f>SUM(AE7+AE8+AE9,AE34:AE46)</f>
        <v>21</v>
      </c>
      <c r="AF6" s="12" t="s">
        <v>157</v>
      </c>
      <c r="AG6" s="9">
        <f>SUM(AG7+AG8+AG9,AG34:AG46)</f>
        <v>0</v>
      </c>
      <c r="AH6" s="41">
        <f aca="true" t="shared" si="9" ref="AH6:AH46">IF(AG6&gt;$B6,999,IF($B6=0,0,AG6/$B6*100))</f>
        <v>0</v>
      </c>
      <c r="AI6" s="9">
        <f>SUM(AI7+AI8+AI9,AI34:AI46)</f>
        <v>0</v>
      </c>
      <c r="AJ6" s="9">
        <f>SUM(AJ7+AJ8+AJ9,AJ34:AJ46)</f>
        <v>28</v>
      </c>
      <c r="AK6" s="41">
        <f aca="true" t="shared" si="10" ref="AK6:AK46">IF(AJ6&gt;$B6,999,IF($B6=0,0,AJ6/$B6*100))</f>
        <v>2.014388489208633</v>
      </c>
      <c r="AL6" s="9">
        <f>SUM(AL7+AL8+AL9,AL34:AL46)</f>
        <v>28</v>
      </c>
      <c r="AM6" s="9">
        <f>SUM(AM7+AM8+AM9,AM34:AM46)</f>
        <v>51</v>
      </c>
      <c r="AN6" s="41">
        <f aca="true" t="shared" si="11" ref="AN6:AN46">IF(AM6&gt;$B6,999,IF($B6=0,0,AM6/$B6*100))</f>
        <v>3.6690647482014387</v>
      </c>
      <c r="AO6" s="9">
        <f>SUM(AO7+AO8+AO9,AO34:AO46)</f>
        <v>51</v>
      </c>
      <c r="AP6" s="9">
        <f>SUM(AP7+AP8+AP9,AP34:AP46)</f>
        <v>6</v>
      </c>
      <c r="AQ6" s="41">
        <f aca="true" t="shared" si="12" ref="AQ6:AQ46">IF(AP6&gt;$B6,999,IF($B6=0,0,AP6/$B6*100))</f>
        <v>0.4316546762589928</v>
      </c>
      <c r="AR6" s="9">
        <f>SUM(AR7+AR8+AR9,AR34:AR46)</f>
        <v>6</v>
      </c>
      <c r="AS6" s="9">
        <f>SUM(AS7+AS8+AS9,AS34:AS46)</f>
        <v>11</v>
      </c>
      <c r="AT6" s="41">
        <f aca="true" t="shared" si="13" ref="AT6:AT46">IF(AS6&gt;$B6,999,IF($B6=0,0,AS6/$B6*100))</f>
        <v>0.7913669064748201</v>
      </c>
      <c r="AU6" s="9">
        <f>SUM(AU7+AU8+AU9,AU34:AU46)</f>
        <v>11</v>
      </c>
      <c r="AV6" s="9">
        <f>SUM(AV7+AV8+AV9,AV34:AV46)</f>
        <v>62</v>
      </c>
      <c r="AW6" s="41">
        <f aca="true" t="shared" si="14" ref="AW6:AW46">IF(AV6&gt;$B6,999,IF($B6=0,0,AV6/$B6*100))</f>
        <v>4.460431654676259</v>
      </c>
      <c r="AX6" s="9">
        <f>SUM(AX7+AX8+AX9,AX34:AX46)</f>
        <v>62</v>
      </c>
      <c r="AY6" s="9">
        <f>SUM(AY7+AY8+AY9,AY34:AY46)</f>
        <v>14</v>
      </c>
      <c r="AZ6" s="41">
        <f aca="true" t="shared" si="15" ref="AZ6:AZ46">IF(AY6&gt;$B6,999,IF($B6=0,0,AY6/$B6*100))</f>
        <v>1.0071942446043165</v>
      </c>
      <c r="BA6" s="9">
        <f>SUM(BA7+BA8+BA9,BA34:BA46)</f>
        <v>14</v>
      </c>
    </row>
    <row r="7" spans="1:53" s="2" customFormat="1" ht="12" customHeight="1">
      <c r="A7" s="12" t="s">
        <v>366</v>
      </c>
      <c r="B7" s="9">
        <v>3</v>
      </c>
      <c r="C7" s="9">
        <f>SUM(F7+I7+M7+P7+S7+V7+Y7+AB7+AE7+AI7+AL7+AO7+AR7+AU7+AX7+BA7)</f>
        <v>1</v>
      </c>
      <c r="D7" s="9">
        <v>0</v>
      </c>
      <c r="E7" s="41">
        <f t="shared" si="0"/>
        <v>0</v>
      </c>
      <c r="F7" s="9">
        <v>0</v>
      </c>
      <c r="G7" s="9">
        <v>0</v>
      </c>
      <c r="H7" s="41">
        <f t="shared" si="1"/>
        <v>0</v>
      </c>
      <c r="I7" s="9">
        <v>0</v>
      </c>
      <c r="J7" s="12" t="str">
        <f>A7</f>
        <v>農、林、漁、牧業</v>
      </c>
      <c r="K7" s="9">
        <v>0</v>
      </c>
      <c r="L7" s="41">
        <f t="shared" si="2"/>
        <v>0</v>
      </c>
      <c r="M7" s="9">
        <v>0</v>
      </c>
      <c r="N7" s="9">
        <v>1</v>
      </c>
      <c r="O7" s="41">
        <f t="shared" si="3"/>
        <v>33.33333333333333</v>
      </c>
      <c r="P7" s="9">
        <v>1</v>
      </c>
      <c r="Q7" s="9">
        <v>0</v>
      </c>
      <c r="R7" s="41">
        <f t="shared" si="4"/>
        <v>0</v>
      </c>
      <c r="S7" s="9">
        <v>0</v>
      </c>
      <c r="T7" s="9">
        <v>0</v>
      </c>
      <c r="U7" s="41">
        <f t="shared" si="5"/>
        <v>0</v>
      </c>
      <c r="V7" s="9">
        <v>0</v>
      </c>
      <c r="W7" s="9">
        <v>0</v>
      </c>
      <c r="X7" s="41">
        <f t="shared" si="6"/>
        <v>0</v>
      </c>
      <c r="Y7" s="9">
        <v>0</v>
      </c>
      <c r="Z7" s="9">
        <v>0</v>
      </c>
      <c r="AA7" s="41">
        <f t="shared" si="7"/>
        <v>0</v>
      </c>
      <c r="AB7" s="9">
        <v>0</v>
      </c>
      <c r="AC7" s="9">
        <v>0</v>
      </c>
      <c r="AD7" s="41">
        <f t="shared" si="8"/>
        <v>0</v>
      </c>
      <c r="AE7" s="9">
        <v>0</v>
      </c>
      <c r="AF7" s="12" t="str">
        <f>A7</f>
        <v>農、林、漁、牧業</v>
      </c>
      <c r="AG7" s="9">
        <v>0</v>
      </c>
      <c r="AH7" s="41">
        <f t="shared" si="9"/>
        <v>0</v>
      </c>
      <c r="AI7" s="9">
        <v>0</v>
      </c>
      <c r="AJ7" s="9">
        <v>0</v>
      </c>
      <c r="AK7" s="41">
        <f t="shared" si="10"/>
        <v>0</v>
      </c>
      <c r="AL7" s="9">
        <v>0</v>
      </c>
      <c r="AM7" s="9">
        <v>0</v>
      </c>
      <c r="AN7" s="41">
        <f t="shared" si="11"/>
        <v>0</v>
      </c>
      <c r="AO7" s="9">
        <v>0</v>
      </c>
      <c r="AP7" s="9">
        <v>0</v>
      </c>
      <c r="AQ7" s="41">
        <f t="shared" si="12"/>
        <v>0</v>
      </c>
      <c r="AR7" s="9">
        <v>0</v>
      </c>
      <c r="AS7" s="9">
        <v>0</v>
      </c>
      <c r="AT7" s="41">
        <f t="shared" si="13"/>
        <v>0</v>
      </c>
      <c r="AU7" s="9">
        <v>0</v>
      </c>
      <c r="AV7" s="9">
        <v>0</v>
      </c>
      <c r="AW7" s="41">
        <f t="shared" si="14"/>
        <v>0</v>
      </c>
      <c r="AX7" s="9">
        <v>0</v>
      </c>
      <c r="AY7" s="9">
        <v>0</v>
      </c>
      <c r="AZ7" s="41">
        <f t="shared" si="15"/>
        <v>0</v>
      </c>
      <c r="BA7" s="9">
        <v>0</v>
      </c>
    </row>
    <row r="8" spans="1:53" s="2" customFormat="1" ht="12" customHeight="1">
      <c r="A8" s="12" t="s">
        <v>413</v>
      </c>
      <c r="B8" s="9">
        <v>1</v>
      </c>
      <c r="C8" s="9">
        <f>SUM(F8+I8+M8+P8+S8+V8+Y8+AB8+AE8+AI8+AL8+AO8+AR8+AU8+AX8+BA8)</f>
        <v>1</v>
      </c>
      <c r="D8" s="9">
        <v>0</v>
      </c>
      <c r="E8" s="41">
        <f t="shared" si="0"/>
        <v>0</v>
      </c>
      <c r="F8" s="9">
        <v>0</v>
      </c>
      <c r="G8" s="9">
        <v>0</v>
      </c>
      <c r="H8" s="41">
        <f t="shared" si="1"/>
        <v>0</v>
      </c>
      <c r="I8" s="9">
        <v>0</v>
      </c>
      <c r="J8" s="12" t="str">
        <f aca="true" t="shared" si="16" ref="J8:J46">A8</f>
        <v>礦業及土石採取業</v>
      </c>
      <c r="K8" s="9">
        <v>1</v>
      </c>
      <c r="L8" s="41">
        <f t="shared" si="2"/>
        <v>100</v>
      </c>
      <c r="M8" s="9">
        <v>1</v>
      </c>
      <c r="N8" s="9">
        <v>0</v>
      </c>
      <c r="O8" s="41">
        <f t="shared" si="3"/>
        <v>0</v>
      </c>
      <c r="P8" s="9">
        <v>0</v>
      </c>
      <c r="Q8" s="9">
        <v>0</v>
      </c>
      <c r="R8" s="41">
        <f t="shared" si="4"/>
        <v>0</v>
      </c>
      <c r="S8" s="9">
        <v>0</v>
      </c>
      <c r="T8" s="9">
        <v>0</v>
      </c>
      <c r="U8" s="41">
        <f t="shared" si="5"/>
        <v>0</v>
      </c>
      <c r="V8" s="9">
        <v>0</v>
      </c>
      <c r="W8" s="9">
        <v>0</v>
      </c>
      <c r="X8" s="41">
        <f t="shared" si="6"/>
        <v>0</v>
      </c>
      <c r="Y8" s="9">
        <v>0</v>
      </c>
      <c r="Z8" s="9">
        <v>0</v>
      </c>
      <c r="AA8" s="41">
        <f t="shared" si="7"/>
        <v>0</v>
      </c>
      <c r="AB8" s="9">
        <v>0</v>
      </c>
      <c r="AC8" s="9">
        <v>0</v>
      </c>
      <c r="AD8" s="41">
        <f t="shared" si="8"/>
        <v>0</v>
      </c>
      <c r="AE8" s="9">
        <v>0</v>
      </c>
      <c r="AF8" s="12" t="str">
        <f aca="true" t="shared" si="17" ref="AF8:AF46">A8</f>
        <v>礦業及土石採取業</v>
      </c>
      <c r="AG8" s="9">
        <v>0</v>
      </c>
      <c r="AH8" s="41">
        <f t="shared" si="9"/>
        <v>0</v>
      </c>
      <c r="AI8" s="9">
        <v>0</v>
      </c>
      <c r="AJ8" s="9">
        <v>0</v>
      </c>
      <c r="AK8" s="41">
        <f t="shared" si="10"/>
        <v>0</v>
      </c>
      <c r="AL8" s="9">
        <v>0</v>
      </c>
      <c r="AM8" s="9">
        <v>0</v>
      </c>
      <c r="AN8" s="41">
        <f t="shared" si="11"/>
        <v>0</v>
      </c>
      <c r="AO8" s="9">
        <v>0</v>
      </c>
      <c r="AP8" s="9">
        <v>0</v>
      </c>
      <c r="AQ8" s="41">
        <f t="shared" si="12"/>
        <v>0</v>
      </c>
      <c r="AR8" s="9">
        <v>0</v>
      </c>
      <c r="AS8" s="9">
        <v>0</v>
      </c>
      <c r="AT8" s="41">
        <f t="shared" si="13"/>
        <v>0</v>
      </c>
      <c r="AU8" s="9">
        <v>0</v>
      </c>
      <c r="AV8" s="9">
        <v>0</v>
      </c>
      <c r="AW8" s="41">
        <f t="shared" si="14"/>
        <v>0</v>
      </c>
      <c r="AX8" s="9">
        <v>0</v>
      </c>
      <c r="AY8" s="9">
        <v>0</v>
      </c>
      <c r="AZ8" s="41">
        <f t="shared" si="15"/>
        <v>0</v>
      </c>
      <c r="BA8" s="9">
        <v>0</v>
      </c>
    </row>
    <row r="9" spans="1:53" s="2" customFormat="1" ht="22.5" customHeight="1">
      <c r="A9" s="12" t="s">
        <v>393</v>
      </c>
      <c r="B9" s="9">
        <f>SUM(B10:B33)</f>
        <v>135</v>
      </c>
      <c r="C9" s="9">
        <f>SUM(C10:C33)</f>
        <v>100</v>
      </c>
      <c r="D9" s="9">
        <f>SUM(D10:D33)</f>
        <v>0</v>
      </c>
      <c r="E9" s="41">
        <f t="shared" si="0"/>
        <v>0</v>
      </c>
      <c r="F9" s="9">
        <f>SUM(F10:F33)</f>
        <v>0</v>
      </c>
      <c r="G9" s="9">
        <f>SUM(G10:G33)</f>
        <v>3</v>
      </c>
      <c r="H9" s="41">
        <f t="shared" si="1"/>
        <v>2.2222222222222223</v>
      </c>
      <c r="I9" s="9">
        <f>SUM(I10:I33)</f>
        <v>3</v>
      </c>
      <c r="J9" s="12" t="str">
        <f t="shared" si="16"/>
        <v>製      造      業</v>
      </c>
      <c r="K9" s="9">
        <f>SUM(K10:K33)</f>
        <v>20</v>
      </c>
      <c r="L9" s="41">
        <f t="shared" si="2"/>
        <v>14.814814814814813</v>
      </c>
      <c r="M9" s="9">
        <f>SUM(M10:M33)</f>
        <v>21</v>
      </c>
      <c r="N9" s="9">
        <f>SUM(N10:N33)</f>
        <v>24</v>
      </c>
      <c r="O9" s="41">
        <f t="shared" si="3"/>
        <v>17.77777777777778</v>
      </c>
      <c r="P9" s="9">
        <f>SUM(P10:P33)</f>
        <v>25</v>
      </c>
      <c r="Q9" s="9">
        <f>SUM(Q10:Q33)</f>
        <v>22</v>
      </c>
      <c r="R9" s="41">
        <f t="shared" si="4"/>
        <v>16.296296296296298</v>
      </c>
      <c r="S9" s="9">
        <f>SUM(S10:S33)</f>
        <v>26</v>
      </c>
      <c r="T9" s="9">
        <f>SUM(T10:T33)</f>
        <v>0</v>
      </c>
      <c r="U9" s="41">
        <f t="shared" si="5"/>
        <v>0</v>
      </c>
      <c r="V9" s="9">
        <f>SUM(V10:V33)</f>
        <v>0</v>
      </c>
      <c r="W9" s="9">
        <f>SUM(W10:W33)</f>
        <v>1</v>
      </c>
      <c r="X9" s="41">
        <f t="shared" si="6"/>
        <v>0.7407407407407408</v>
      </c>
      <c r="Y9" s="9">
        <f>SUM(Y10:Y33)</f>
        <v>1</v>
      </c>
      <c r="Z9" s="9">
        <f>SUM(Z10:Z33)</f>
        <v>2</v>
      </c>
      <c r="AA9" s="41">
        <f t="shared" si="7"/>
        <v>1.4814814814814816</v>
      </c>
      <c r="AB9" s="9">
        <f>SUM(AB10:AB33)</f>
        <v>2</v>
      </c>
      <c r="AC9" s="9">
        <f>SUM(AC10:AC33)</f>
        <v>6</v>
      </c>
      <c r="AD9" s="41">
        <f t="shared" si="8"/>
        <v>4.444444444444445</v>
      </c>
      <c r="AE9" s="9">
        <f>SUM(AE10:AE33)</f>
        <v>6</v>
      </c>
      <c r="AF9" s="12" t="str">
        <f t="shared" si="17"/>
        <v>製      造      業</v>
      </c>
      <c r="AG9" s="9">
        <f>SUM(AG10:AG33)</f>
        <v>0</v>
      </c>
      <c r="AH9" s="41">
        <f t="shared" si="9"/>
        <v>0</v>
      </c>
      <c r="AI9" s="9">
        <f>SUM(AI10:AI33)</f>
        <v>0</v>
      </c>
      <c r="AJ9" s="9">
        <f>SUM(AJ10:AJ33)</f>
        <v>1</v>
      </c>
      <c r="AK9" s="41">
        <f t="shared" si="10"/>
        <v>0.7407407407407408</v>
      </c>
      <c r="AL9" s="9">
        <f>SUM(AL10:AL33)</f>
        <v>1</v>
      </c>
      <c r="AM9" s="9">
        <f>SUM(AM10:AM33)</f>
        <v>3</v>
      </c>
      <c r="AN9" s="41">
        <f t="shared" si="11"/>
        <v>2.2222222222222223</v>
      </c>
      <c r="AO9" s="9">
        <f>SUM(AO10:AO33)</f>
        <v>3</v>
      </c>
      <c r="AP9" s="9">
        <f>SUM(AP10:AP33)</f>
        <v>1</v>
      </c>
      <c r="AQ9" s="41">
        <f t="shared" si="12"/>
        <v>0.7407407407407408</v>
      </c>
      <c r="AR9" s="9">
        <f>SUM(AR10:AR33)</f>
        <v>1</v>
      </c>
      <c r="AS9" s="9">
        <f>SUM(AS10:AS33)</f>
        <v>1</v>
      </c>
      <c r="AT9" s="41">
        <f t="shared" si="13"/>
        <v>0.7407407407407408</v>
      </c>
      <c r="AU9" s="9">
        <f>SUM(AU10:AU33)</f>
        <v>1</v>
      </c>
      <c r="AV9" s="9">
        <f>SUM(AV10:AV33)</f>
        <v>10</v>
      </c>
      <c r="AW9" s="41">
        <f t="shared" si="14"/>
        <v>7.4074074074074066</v>
      </c>
      <c r="AX9" s="9">
        <f>SUM(AX10:AX33)</f>
        <v>10</v>
      </c>
      <c r="AY9" s="9">
        <f>SUM(AY10:AY33)</f>
        <v>0</v>
      </c>
      <c r="AZ9" s="41">
        <f t="shared" si="15"/>
        <v>0</v>
      </c>
      <c r="BA9" s="9">
        <f>SUM(BA10:BA33)</f>
        <v>0</v>
      </c>
    </row>
    <row r="10" spans="1:53" s="2" customFormat="1" ht="12" customHeight="1">
      <c r="A10" s="42" t="s">
        <v>527</v>
      </c>
      <c r="B10" s="9">
        <v>7</v>
      </c>
      <c r="C10" s="9">
        <f aca="true" t="shared" si="18" ref="C10:C46">SUM(F10+I10+M10+P10+S10+V10+Y10+AB10+AE10+AI10+AL10+AO10+AR10+AU10+AX10+BA10)</f>
        <v>5</v>
      </c>
      <c r="D10" s="9">
        <v>0</v>
      </c>
      <c r="E10" s="41">
        <f t="shared" si="0"/>
        <v>0</v>
      </c>
      <c r="F10" s="9">
        <v>0</v>
      </c>
      <c r="G10" s="9">
        <v>0</v>
      </c>
      <c r="H10" s="41">
        <f t="shared" si="1"/>
        <v>0</v>
      </c>
      <c r="I10" s="9">
        <v>0</v>
      </c>
      <c r="J10" s="12" t="str">
        <f t="shared" si="16"/>
        <v>    食品及飲料製造業</v>
      </c>
      <c r="K10" s="9">
        <v>2</v>
      </c>
      <c r="L10" s="41">
        <f t="shared" si="2"/>
        <v>28.57142857142857</v>
      </c>
      <c r="M10" s="9">
        <v>2</v>
      </c>
      <c r="N10" s="9">
        <v>1</v>
      </c>
      <c r="O10" s="41">
        <f t="shared" si="3"/>
        <v>14.285714285714285</v>
      </c>
      <c r="P10" s="9">
        <v>1</v>
      </c>
      <c r="Q10" s="9">
        <v>1</v>
      </c>
      <c r="R10" s="41">
        <f t="shared" si="4"/>
        <v>14.285714285714285</v>
      </c>
      <c r="S10" s="9">
        <v>1</v>
      </c>
      <c r="T10" s="9">
        <v>0</v>
      </c>
      <c r="U10" s="41">
        <f t="shared" si="5"/>
        <v>0</v>
      </c>
      <c r="V10" s="9">
        <v>0</v>
      </c>
      <c r="W10" s="9">
        <v>0</v>
      </c>
      <c r="X10" s="41">
        <f t="shared" si="6"/>
        <v>0</v>
      </c>
      <c r="Y10" s="9">
        <v>0</v>
      </c>
      <c r="Z10" s="9">
        <v>0</v>
      </c>
      <c r="AA10" s="41">
        <f t="shared" si="7"/>
        <v>0</v>
      </c>
      <c r="AB10" s="9">
        <v>0</v>
      </c>
      <c r="AC10" s="9">
        <v>0</v>
      </c>
      <c r="AD10" s="41">
        <f t="shared" si="8"/>
        <v>0</v>
      </c>
      <c r="AE10" s="9">
        <v>0</v>
      </c>
      <c r="AF10" s="12" t="str">
        <f t="shared" si="17"/>
        <v>    食品及飲料製造業</v>
      </c>
      <c r="AG10" s="9">
        <v>0</v>
      </c>
      <c r="AH10" s="41">
        <f t="shared" si="9"/>
        <v>0</v>
      </c>
      <c r="AI10" s="9">
        <v>0</v>
      </c>
      <c r="AJ10" s="9">
        <v>0</v>
      </c>
      <c r="AK10" s="41">
        <f t="shared" si="10"/>
        <v>0</v>
      </c>
      <c r="AL10" s="9">
        <v>0</v>
      </c>
      <c r="AM10" s="9">
        <v>0</v>
      </c>
      <c r="AN10" s="41">
        <f t="shared" si="11"/>
        <v>0</v>
      </c>
      <c r="AO10" s="9">
        <v>0</v>
      </c>
      <c r="AP10" s="9">
        <v>0</v>
      </c>
      <c r="AQ10" s="41">
        <f t="shared" si="12"/>
        <v>0</v>
      </c>
      <c r="AR10" s="9">
        <v>0</v>
      </c>
      <c r="AS10" s="9">
        <v>0</v>
      </c>
      <c r="AT10" s="41">
        <f t="shared" si="13"/>
        <v>0</v>
      </c>
      <c r="AU10" s="9">
        <v>0</v>
      </c>
      <c r="AV10" s="9">
        <v>1</v>
      </c>
      <c r="AW10" s="41">
        <f t="shared" si="14"/>
        <v>14.285714285714285</v>
      </c>
      <c r="AX10" s="9">
        <v>1</v>
      </c>
      <c r="AY10" s="9">
        <v>0</v>
      </c>
      <c r="AZ10" s="41">
        <f t="shared" si="15"/>
        <v>0</v>
      </c>
      <c r="BA10" s="9">
        <v>0</v>
      </c>
    </row>
    <row r="11" spans="1:53" s="2" customFormat="1" ht="12" customHeight="1">
      <c r="A11" s="42" t="s">
        <v>528</v>
      </c>
      <c r="B11" s="9">
        <v>0</v>
      </c>
      <c r="C11" s="9">
        <f t="shared" si="18"/>
        <v>0</v>
      </c>
      <c r="D11" s="9">
        <v>0</v>
      </c>
      <c r="E11" s="41">
        <f t="shared" si="0"/>
        <v>0</v>
      </c>
      <c r="F11" s="9">
        <v>0</v>
      </c>
      <c r="G11" s="9">
        <v>0</v>
      </c>
      <c r="H11" s="41">
        <f t="shared" si="1"/>
        <v>0</v>
      </c>
      <c r="I11" s="9">
        <v>0</v>
      </c>
      <c r="J11" s="12" t="str">
        <f t="shared" si="16"/>
        <v>    菸草製造業</v>
      </c>
      <c r="K11" s="9">
        <v>0</v>
      </c>
      <c r="L11" s="41">
        <f t="shared" si="2"/>
        <v>0</v>
      </c>
      <c r="M11" s="9">
        <v>0</v>
      </c>
      <c r="N11" s="9">
        <v>0</v>
      </c>
      <c r="O11" s="41">
        <f t="shared" si="3"/>
        <v>0</v>
      </c>
      <c r="P11" s="9">
        <v>0</v>
      </c>
      <c r="Q11" s="9">
        <v>0</v>
      </c>
      <c r="R11" s="41">
        <f t="shared" si="4"/>
        <v>0</v>
      </c>
      <c r="S11" s="9">
        <v>0</v>
      </c>
      <c r="T11" s="9">
        <v>0</v>
      </c>
      <c r="U11" s="41">
        <f t="shared" si="5"/>
        <v>0</v>
      </c>
      <c r="V11" s="9">
        <v>0</v>
      </c>
      <c r="W11" s="9">
        <v>0</v>
      </c>
      <c r="X11" s="41">
        <f t="shared" si="6"/>
        <v>0</v>
      </c>
      <c r="Y11" s="9">
        <v>0</v>
      </c>
      <c r="Z11" s="9">
        <v>0</v>
      </c>
      <c r="AA11" s="41">
        <f t="shared" si="7"/>
        <v>0</v>
      </c>
      <c r="AB11" s="9">
        <v>0</v>
      </c>
      <c r="AC11" s="9">
        <v>0</v>
      </c>
      <c r="AD11" s="41">
        <f t="shared" si="8"/>
        <v>0</v>
      </c>
      <c r="AE11" s="9">
        <v>0</v>
      </c>
      <c r="AF11" s="12" t="str">
        <f t="shared" si="17"/>
        <v>    菸草製造業</v>
      </c>
      <c r="AG11" s="9">
        <v>0</v>
      </c>
      <c r="AH11" s="41">
        <f t="shared" si="9"/>
        <v>0</v>
      </c>
      <c r="AI11" s="9">
        <v>0</v>
      </c>
      <c r="AJ11" s="9">
        <v>0</v>
      </c>
      <c r="AK11" s="41">
        <f t="shared" si="10"/>
        <v>0</v>
      </c>
      <c r="AL11" s="9">
        <v>0</v>
      </c>
      <c r="AM11" s="9">
        <v>0</v>
      </c>
      <c r="AN11" s="41">
        <f t="shared" si="11"/>
        <v>0</v>
      </c>
      <c r="AO11" s="9">
        <v>0</v>
      </c>
      <c r="AP11" s="9">
        <v>0</v>
      </c>
      <c r="AQ11" s="41">
        <f t="shared" si="12"/>
        <v>0</v>
      </c>
      <c r="AR11" s="9">
        <v>0</v>
      </c>
      <c r="AS11" s="9">
        <v>0</v>
      </c>
      <c r="AT11" s="41">
        <f t="shared" si="13"/>
        <v>0</v>
      </c>
      <c r="AU11" s="9">
        <v>0</v>
      </c>
      <c r="AV11" s="9">
        <v>0</v>
      </c>
      <c r="AW11" s="41">
        <f t="shared" si="14"/>
        <v>0</v>
      </c>
      <c r="AX11" s="9">
        <v>0</v>
      </c>
      <c r="AY11" s="9">
        <v>0</v>
      </c>
      <c r="AZ11" s="41">
        <f t="shared" si="15"/>
        <v>0</v>
      </c>
      <c r="BA11" s="9">
        <v>0</v>
      </c>
    </row>
    <row r="12" spans="1:53" s="2" customFormat="1" ht="12" customHeight="1">
      <c r="A12" s="42" t="s">
        <v>529</v>
      </c>
      <c r="B12" s="9">
        <v>6</v>
      </c>
      <c r="C12" s="9">
        <f t="shared" si="18"/>
        <v>6</v>
      </c>
      <c r="D12" s="9">
        <v>0</v>
      </c>
      <c r="E12" s="41">
        <f t="shared" si="0"/>
        <v>0</v>
      </c>
      <c r="F12" s="9">
        <v>0</v>
      </c>
      <c r="G12" s="9">
        <v>1</v>
      </c>
      <c r="H12" s="41">
        <f t="shared" si="1"/>
        <v>16.666666666666664</v>
      </c>
      <c r="I12" s="9">
        <v>1</v>
      </c>
      <c r="J12" s="12" t="str">
        <f t="shared" si="16"/>
        <v>    紡    織    業</v>
      </c>
      <c r="K12" s="9">
        <v>3</v>
      </c>
      <c r="L12" s="41">
        <f t="shared" si="2"/>
        <v>50</v>
      </c>
      <c r="M12" s="9">
        <v>3</v>
      </c>
      <c r="N12" s="9">
        <v>1</v>
      </c>
      <c r="O12" s="41">
        <f t="shared" si="3"/>
        <v>16.666666666666664</v>
      </c>
      <c r="P12" s="9">
        <v>1</v>
      </c>
      <c r="Q12" s="9">
        <v>1</v>
      </c>
      <c r="R12" s="41">
        <f t="shared" si="4"/>
        <v>16.666666666666664</v>
      </c>
      <c r="S12" s="9">
        <v>1</v>
      </c>
      <c r="T12" s="9">
        <v>0</v>
      </c>
      <c r="U12" s="41">
        <f t="shared" si="5"/>
        <v>0</v>
      </c>
      <c r="V12" s="9">
        <v>0</v>
      </c>
      <c r="W12" s="9">
        <v>0</v>
      </c>
      <c r="X12" s="41">
        <f t="shared" si="6"/>
        <v>0</v>
      </c>
      <c r="Y12" s="9">
        <v>0</v>
      </c>
      <c r="Z12" s="9">
        <v>0</v>
      </c>
      <c r="AA12" s="41">
        <f t="shared" si="7"/>
        <v>0</v>
      </c>
      <c r="AB12" s="9">
        <v>0</v>
      </c>
      <c r="AC12" s="9">
        <v>0</v>
      </c>
      <c r="AD12" s="41">
        <f t="shared" si="8"/>
        <v>0</v>
      </c>
      <c r="AE12" s="9">
        <v>0</v>
      </c>
      <c r="AF12" s="12" t="str">
        <f t="shared" si="17"/>
        <v>    紡    織    業</v>
      </c>
      <c r="AG12" s="9">
        <v>0</v>
      </c>
      <c r="AH12" s="41">
        <f t="shared" si="9"/>
        <v>0</v>
      </c>
      <c r="AI12" s="9">
        <v>0</v>
      </c>
      <c r="AJ12" s="9">
        <v>0</v>
      </c>
      <c r="AK12" s="41">
        <f t="shared" si="10"/>
        <v>0</v>
      </c>
      <c r="AL12" s="9">
        <v>0</v>
      </c>
      <c r="AM12" s="9">
        <v>0</v>
      </c>
      <c r="AN12" s="41">
        <f t="shared" si="11"/>
        <v>0</v>
      </c>
      <c r="AO12" s="9">
        <v>0</v>
      </c>
      <c r="AP12" s="9">
        <v>0</v>
      </c>
      <c r="AQ12" s="41">
        <f t="shared" si="12"/>
        <v>0</v>
      </c>
      <c r="AR12" s="9">
        <v>0</v>
      </c>
      <c r="AS12" s="9">
        <v>0</v>
      </c>
      <c r="AT12" s="41">
        <f t="shared" si="13"/>
        <v>0</v>
      </c>
      <c r="AU12" s="9">
        <v>0</v>
      </c>
      <c r="AV12" s="9">
        <v>0</v>
      </c>
      <c r="AW12" s="41">
        <f t="shared" si="14"/>
        <v>0</v>
      </c>
      <c r="AX12" s="9">
        <v>0</v>
      </c>
      <c r="AY12" s="9">
        <v>0</v>
      </c>
      <c r="AZ12" s="41">
        <f t="shared" si="15"/>
        <v>0</v>
      </c>
      <c r="BA12" s="9">
        <v>0</v>
      </c>
    </row>
    <row r="13" spans="1:53" s="2" customFormat="1" ht="12" customHeight="1">
      <c r="A13" s="42" t="s">
        <v>530</v>
      </c>
      <c r="B13" s="9">
        <v>0</v>
      </c>
      <c r="C13" s="9">
        <f t="shared" si="18"/>
        <v>0</v>
      </c>
      <c r="D13" s="9">
        <v>0</v>
      </c>
      <c r="E13" s="41">
        <f t="shared" si="0"/>
        <v>0</v>
      </c>
      <c r="F13" s="9">
        <v>0</v>
      </c>
      <c r="G13" s="9">
        <v>0</v>
      </c>
      <c r="H13" s="41">
        <f t="shared" si="1"/>
        <v>0</v>
      </c>
      <c r="I13" s="9">
        <v>0</v>
      </c>
      <c r="J13" s="12" t="str">
        <f t="shared" si="16"/>
        <v>    成衣、服飾品及其他紡織製品製造業</v>
      </c>
      <c r="K13" s="9">
        <v>0</v>
      </c>
      <c r="L13" s="41">
        <f t="shared" si="2"/>
        <v>0</v>
      </c>
      <c r="M13" s="9">
        <v>0</v>
      </c>
      <c r="N13" s="9">
        <v>0</v>
      </c>
      <c r="O13" s="41">
        <f t="shared" si="3"/>
        <v>0</v>
      </c>
      <c r="P13" s="9">
        <v>0</v>
      </c>
      <c r="Q13" s="9">
        <v>0</v>
      </c>
      <c r="R13" s="41">
        <f t="shared" si="4"/>
        <v>0</v>
      </c>
      <c r="S13" s="9">
        <v>0</v>
      </c>
      <c r="T13" s="9">
        <v>0</v>
      </c>
      <c r="U13" s="41">
        <f t="shared" si="5"/>
        <v>0</v>
      </c>
      <c r="V13" s="9">
        <v>0</v>
      </c>
      <c r="W13" s="9">
        <v>0</v>
      </c>
      <c r="X13" s="41">
        <f t="shared" si="6"/>
        <v>0</v>
      </c>
      <c r="Y13" s="9">
        <v>0</v>
      </c>
      <c r="Z13" s="9">
        <v>0</v>
      </c>
      <c r="AA13" s="41">
        <f t="shared" si="7"/>
        <v>0</v>
      </c>
      <c r="AB13" s="9">
        <v>0</v>
      </c>
      <c r="AC13" s="9">
        <v>0</v>
      </c>
      <c r="AD13" s="41">
        <f t="shared" si="8"/>
        <v>0</v>
      </c>
      <c r="AE13" s="9">
        <v>0</v>
      </c>
      <c r="AF13" s="12" t="str">
        <f t="shared" si="17"/>
        <v>    成衣、服飾品及其他紡織製品製造業</v>
      </c>
      <c r="AG13" s="9">
        <v>0</v>
      </c>
      <c r="AH13" s="41">
        <f t="shared" si="9"/>
        <v>0</v>
      </c>
      <c r="AI13" s="9">
        <v>0</v>
      </c>
      <c r="AJ13" s="9">
        <v>0</v>
      </c>
      <c r="AK13" s="41">
        <f t="shared" si="10"/>
        <v>0</v>
      </c>
      <c r="AL13" s="9">
        <v>0</v>
      </c>
      <c r="AM13" s="9">
        <v>0</v>
      </c>
      <c r="AN13" s="41">
        <f t="shared" si="11"/>
        <v>0</v>
      </c>
      <c r="AO13" s="9">
        <v>0</v>
      </c>
      <c r="AP13" s="9">
        <v>0</v>
      </c>
      <c r="AQ13" s="41">
        <f t="shared" si="12"/>
        <v>0</v>
      </c>
      <c r="AR13" s="9">
        <v>0</v>
      </c>
      <c r="AS13" s="9">
        <v>0</v>
      </c>
      <c r="AT13" s="41">
        <f t="shared" si="13"/>
        <v>0</v>
      </c>
      <c r="AU13" s="9">
        <v>0</v>
      </c>
      <c r="AV13" s="9">
        <v>0</v>
      </c>
      <c r="AW13" s="41">
        <f t="shared" si="14"/>
        <v>0</v>
      </c>
      <c r="AX13" s="9">
        <v>0</v>
      </c>
      <c r="AY13" s="9">
        <v>0</v>
      </c>
      <c r="AZ13" s="41">
        <f t="shared" si="15"/>
        <v>0</v>
      </c>
      <c r="BA13" s="9">
        <v>0</v>
      </c>
    </row>
    <row r="14" spans="1:53" s="2" customFormat="1" ht="12" customHeight="1">
      <c r="A14" s="42" t="s">
        <v>531</v>
      </c>
      <c r="B14" s="9">
        <v>0</v>
      </c>
      <c r="C14" s="9">
        <f t="shared" si="18"/>
        <v>0</v>
      </c>
      <c r="D14" s="9">
        <v>0</v>
      </c>
      <c r="E14" s="41">
        <f t="shared" si="0"/>
        <v>0</v>
      </c>
      <c r="F14" s="9">
        <v>0</v>
      </c>
      <c r="G14" s="9">
        <v>0</v>
      </c>
      <c r="H14" s="41">
        <f t="shared" si="1"/>
        <v>0</v>
      </c>
      <c r="I14" s="9">
        <v>0</v>
      </c>
      <c r="J14" s="12" t="str">
        <f t="shared" si="16"/>
        <v>    皮革、毛皮及其製品製造業</v>
      </c>
      <c r="K14" s="9">
        <v>0</v>
      </c>
      <c r="L14" s="41">
        <f t="shared" si="2"/>
        <v>0</v>
      </c>
      <c r="M14" s="9">
        <v>0</v>
      </c>
      <c r="N14" s="9">
        <v>0</v>
      </c>
      <c r="O14" s="41">
        <f t="shared" si="3"/>
        <v>0</v>
      </c>
      <c r="P14" s="9">
        <v>0</v>
      </c>
      <c r="Q14" s="9">
        <v>0</v>
      </c>
      <c r="R14" s="41">
        <f t="shared" si="4"/>
        <v>0</v>
      </c>
      <c r="S14" s="9">
        <v>0</v>
      </c>
      <c r="T14" s="9">
        <v>0</v>
      </c>
      <c r="U14" s="41">
        <f t="shared" si="5"/>
        <v>0</v>
      </c>
      <c r="V14" s="9">
        <v>0</v>
      </c>
      <c r="W14" s="9">
        <v>0</v>
      </c>
      <c r="X14" s="41">
        <f t="shared" si="6"/>
        <v>0</v>
      </c>
      <c r="Y14" s="9">
        <v>0</v>
      </c>
      <c r="Z14" s="9">
        <v>0</v>
      </c>
      <c r="AA14" s="41">
        <f t="shared" si="7"/>
        <v>0</v>
      </c>
      <c r="AB14" s="9">
        <v>0</v>
      </c>
      <c r="AC14" s="9">
        <v>0</v>
      </c>
      <c r="AD14" s="41">
        <f t="shared" si="8"/>
        <v>0</v>
      </c>
      <c r="AE14" s="9">
        <v>0</v>
      </c>
      <c r="AF14" s="12" t="str">
        <f t="shared" si="17"/>
        <v>    皮革、毛皮及其製品製造業</v>
      </c>
      <c r="AG14" s="9">
        <v>0</v>
      </c>
      <c r="AH14" s="41">
        <f t="shared" si="9"/>
        <v>0</v>
      </c>
      <c r="AI14" s="9">
        <v>0</v>
      </c>
      <c r="AJ14" s="9">
        <v>0</v>
      </c>
      <c r="AK14" s="41">
        <f t="shared" si="10"/>
        <v>0</v>
      </c>
      <c r="AL14" s="9">
        <v>0</v>
      </c>
      <c r="AM14" s="9">
        <v>0</v>
      </c>
      <c r="AN14" s="41">
        <f t="shared" si="11"/>
        <v>0</v>
      </c>
      <c r="AO14" s="9">
        <v>0</v>
      </c>
      <c r="AP14" s="9">
        <v>0</v>
      </c>
      <c r="AQ14" s="41">
        <f t="shared" si="12"/>
        <v>0</v>
      </c>
      <c r="AR14" s="9">
        <v>0</v>
      </c>
      <c r="AS14" s="9">
        <v>0</v>
      </c>
      <c r="AT14" s="41">
        <f t="shared" si="13"/>
        <v>0</v>
      </c>
      <c r="AU14" s="9">
        <v>0</v>
      </c>
      <c r="AV14" s="9">
        <v>0</v>
      </c>
      <c r="AW14" s="41">
        <f t="shared" si="14"/>
        <v>0</v>
      </c>
      <c r="AX14" s="9">
        <v>0</v>
      </c>
      <c r="AY14" s="9">
        <v>0</v>
      </c>
      <c r="AZ14" s="41">
        <f t="shared" si="15"/>
        <v>0</v>
      </c>
      <c r="BA14" s="9">
        <v>0</v>
      </c>
    </row>
    <row r="15" spans="1:53" s="2" customFormat="1" ht="12" customHeight="1">
      <c r="A15" s="42" t="s">
        <v>532</v>
      </c>
      <c r="B15" s="9">
        <v>3</v>
      </c>
      <c r="C15" s="9">
        <f t="shared" si="18"/>
        <v>3</v>
      </c>
      <c r="D15" s="9">
        <v>0</v>
      </c>
      <c r="E15" s="41">
        <f t="shared" si="0"/>
        <v>0</v>
      </c>
      <c r="F15" s="9">
        <v>0</v>
      </c>
      <c r="G15" s="9">
        <v>0</v>
      </c>
      <c r="H15" s="41">
        <f t="shared" si="1"/>
        <v>0</v>
      </c>
      <c r="I15" s="9">
        <v>0</v>
      </c>
      <c r="J15" s="12" t="str">
        <f t="shared" si="16"/>
        <v>    木竹製品製造業</v>
      </c>
      <c r="K15" s="9">
        <v>2</v>
      </c>
      <c r="L15" s="41">
        <f t="shared" si="2"/>
        <v>66.66666666666666</v>
      </c>
      <c r="M15" s="9">
        <v>2</v>
      </c>
      <c r="N15" s="9">
        <v>0</v>
      </c>
      <c r="O15" s="41">
        <f t="shared" si="3"/>
        <v>0</v>
      </c>
      <c r="P15" s="9">
        <v>0</v>
      </c>
      <c r="Q15" s="9">
        <v>1</v>
      </c>
      <c r="R15" s="41">
        <f t="shared" si="4"/>
        <v>33.33333333333333</v>
      </c>
      <c r="S15" s="9">
        <v>1</v>
      </c>
      <c r="T15" s="9">
        <v>0</v>
      </c>
      <c r="U15" s="41">
        <f t="shared" si="5"/>
        <v>0</v>
      </c>
      <c r="V15" s="9">
        <v>0</v>
      </c>
      <c r="W15" s="9">
        <v>0</v>
      </c>
      <c r="X15" s="41">
        <f t="shared" si="6"/>
        <v>0</v>
      </c>
      <c r="Y15" s="9">
        <v>0</v>
      </c>
      <c r="Z15" s="9">
        <v>0</v>
      </c>
      <c r="AA15" s="41">
        <f t="shared" si="7"/>
        <v>0</v>
      </c>
      <c r="AB15" s="9">
        <v>0</v>
      </c>
      <c r="AC15" s="9">
        <v>0</v>
      </c>
      <c r="AD15" s="41">
        <f t="shared" si="8"/>
        <v>0</v>
      </c>
      <c r="AE15" s="9">
        <v>0</v>
      </c>
      <c r="AF15" s="12" t="str">
        <f t="shared" si="17"/>
        <v>    木竹製品製造業</v>
      </c>
      <c r="AG15" s="9">
        <v>0</v>
      </c>
      <c r="AH15" s="41">
        <f t="shared" si="9"/>
        <v>0</v>
      </c>
      <c r="AI15" s="9">
        <v>0</v>
      </c>
      <c r="AJ15" s="9">
        <v>0</v>
      </c>
      <c r="AK15" s="41">
        <f t="shared" si="10"/>
        <v>0</v>
      </c>
      <c r="AL15" s="9">
        <v>0</v>
      </c>
      <c r="AM15" s="9">
        <v>0</v>
      </c>
      <c r="AN15" s="41">
        <f t="shared" si="11"/>
        <v>0</v>
      </c>
      <c r="AO15" s="9">
        <v>0</v>
      </c>
      <c r="AP15" s="9">
        <v>0</v>
      </c>
      <c r="AQ15" s="41">
        <f t="shared" si="12"/>
        <v>0</v>
      </c>
      <c r="AR15" s="9">
        <v>0</v>
      </c>
      <c r="AS15" s="9">
        <v>0</v>
      </c>
      <c r="AT15" s="41">
        <f t="shared" si="13"/>
        <v>0</v>
      </c>
      <c r="AU15" s="9">
        <v>0</v>
      </c>
      <c r="AV15" s="9">
        <v>0</v>
      </c>
      <c r="AW15" s="41">
        <f t="shared" si="14"/>
        <v>0</v>
      </c>
      <c r="AX15" s="9">
        <v>0</v>
      </c>
      <c r="AY15" s="9">
        <v>0</v>
      </c>
      <c r="AZ15" s="41">
        <f t="shared" si="15"/>
        <v>0</v>
      </c>
      <c r="BA15" s="9">
        <v>0</v>
      </c>
    </row>
    <row r="16" spans="1:53" s="2" customFormat="1" ht="12" customHeight="1">
      <c r="A16" s="42" t="s">
        <v>533</v>
      </c>
      <c r="B16" s="9">
        <v>2</v>
      </c>
      <c r="C16" s="9">
        <f t="shared" si="18"/>
        <v>0</v>
      </c>
      <c r="D16" s="9">
        <v>0</v>
      </c>
      <c r="E16" s="41">
        <f t="shared" si="0"/>
        <v>0</v>
      </c>
      <c r="F16" s="9">
        <v>0</v>
      </c>
      <c r="G16" s="9">
        <v>0</v>
      </c>
      <c r="H16" s="41">
        <f t="shared" si="1"/>
        <v>0</v>
      </c>
      <c r="I16" s="9">
        <v>0</v>
      </c>
      <c r="J16" s="12" t="str">
        <f t="shared" si="16"/>
        <v>    家具及裝設品製造業</v>
      </c>
      <c r="K16" s="9">
        <v>0</v>
      </c>
      <c r="L16" s="41">
        <f t="shared" si="2"/>
        <v>0</v>
      </c>
      <c r="M16" s="9">
        <v>0</v>
      </c>
      <c r="N16" s="9">
        <v>0</v>
      </c>
      <c r="O16" s="41">
        <f t="shared" si="3"/>
        <v>0</v>
      </c>
      <c r="P16" s="9">
        <v>0</v>
      </c>
      <c r="Q16" s="9">
        <v>0</v>
      </c>
      <c r="R16" s="41">
        <f t="shared" si="4"/>
        <v>0</v>
      </c>
      <c r="S16" s="9">
        <v>0</v>
      </c>
      <c r="T16" s="9">
        <v>0</v>
      </c>
      <c r="U16" s="41">
        <f t="shared" si="5"/>
        <v>0</v>
      </c>
      <c r="V16" s="9">
        <v>0</v>
      </c>
      <c r="W16" s="9">
        <v>0</v>
      </c>
      <c r="X16" s="41">
        <f t="shared" si="6"/>
        <v>0</v>
      </c>
      <c r="Y16" s="9">
        <v>0</v>
      </c>
      <c r="Z16" s="9">
        <v>0</v>
      </c>
      <c r="AA16" s="41">
        <f t="shared" si="7"/>
        <v>0</v>
      </c>
      <c r="AB16" s="9">
        <v>0</v>
      </c>
      <c r="AC16" s="9">
        <v>0</v>
      </c>
      <c r="AD16" s="41">
        <f t="shared" si="8"/>
        <v>0</v>
      </c>
      <c r="AE16" s="9">
        <v>0</v>
      </c>
      <c r="AF16" s="12" t="str">
        <f t="shared" si="17"/>
        <v>    家具及裝設品製造業</v>
      </c>
      <c r="AG16" s="9">
        <v>0</v>
      </c>
      <c r="AH16" s="41">
        <f t="shared" si="9"/>
        <v>0</v>
      </c>
      <c r="AI16" s="9">
        <v>0</v>
      </c>
      <c r="AJ16" s="9">
        <v>0</v>
      </c>
      <c r="AK16" s="41">
        <f t="shared" si="10"/>
        <v>0</v>
      </c>
      <c r="AL16" s="9">
        <v>0</v>
      </c>
      <c r="AM16" s="9">
        <v>0</v>
      </c>
      <c r="AN16" s="41">
        <f t="shared" si="11"/>
        <v>0</v>
      </c>
      <c r="AO16" s="9">
        <v>0</v>
      </c>
      <c r="AP16" s="9">
        <v>0</v>
      </c>
      <c r="AQ16" s="41">
        <f t="shared" si="12"/>
        <v>0</v>
      </c>
      <c r="AR16" s="9">
        <v>0</v>
      </c>
      <c r="AS16" s="9">
        <v>0</v>
      </c>
      <c r="AT16" s="41">
        <f t="shared" si="13"/>
        <v>0</v>
      </c>
      <c r="AU16" s="9">
        <v>0</v>
      </c>
      <c r="AV16" s="9">
        <v>0</v>
      </c>
      <c r="AW16" s="41">
        <f t="shared" si="14"/>
        <v>0</v>
      </c>
      <c r="AX16" s="9">
        <v>0</v>
      </c>
      <c r="AY16" s="9">
        <v>0</v>
      </c>
      <c r="AZ16" s="41">
        <f t="shared" si="15"/>
        <v>0</v>
      </c>
      <c r="BA16" s="9">
        <v>0</v>
      </c>
    </row>
    <row r="17" spans="1:53" s="2" customFormat="1" ht="12" customHeight="1">
      <c r="A17" s="42" t="s">
        <v>534</v>
      </c>
      <c r="B17" s="9">
        <v>2</v>
      </c>
      <c r="C17" s="9">
        <f t="shared" si="18"/>
        <v>4</v>
      </c>
      <c r="D17" s="9">
        <v>0</v>
      </c>
      <c r="E17" s="41">
        <f t="shared" si="0"/>
        <v>0</v>
      </c>
      <c r="F17" s="9">
        <v>0</v>
      </c>
      <c r="G17" s="9">
        <v>0</v>
      </c>
      <c r="H17" s="41">
        <f t="shared" si="1"/>
        <v>0</v>
      </c>
      <c r="I17" s="9">
        <v>0</v>
      </c>
      <c r="J17" s="12" t="str">
        <f t="shared" si="16"/>
        <v>    紙漿、紙及紙製品製造業</v>
      </c>
      <c r="K17" s="9">
        <v>1</v>
      </c>
      <c r="L17" s="41">
        <f t="shared" si="2"/>
        <v>50</v>
      </c>
      <c r="M17" s="9">
        <v>1</v>
      </c>
      <c r="N17" s="9">
        <v>1</v>
      </c>
      <c r="O17" s="41">
        <f t="shared" si="3"/>
        <v>50</v>
      </c>
      <c r="P17" s="9">
        <v>1</v>
      </c>
      <c r="Q17" s="9">
        <v>1</v>
      </c>
      <c r="R17" s="41">
        <f t="shared" si="4"/>
        <v>50</v>
      </c>
      <c r="S17" s="9">
        <v>1</v>
      </c>
      <c r="T17" s="9">
        <v>0</v>
      </c>
      <c r="U17" s="41">
        <f t="shared" si="5"/>
        <v>0</v>
      </c>
      <c r="V17" s="9">
        <v>0</v>
      </c>
      <c r="W17" s="9">
        <v>0</v>
      </c>
      <c r="X17" s="41">
        <f t="shared" si="6"/>
        <v>0</v>
      </c>
      <c r="Y17" s="9">
        <v>0</v>
      </c>
      <c r="Z17" s="9">
        <v>0</v>
      </c>
      <c r="AA17" s="41">
        <f t="shared" si="7"/>
        <v>0</v>
      </c>
      <c r="AB17" s="9">
        <v>0</v>
      </c>
      <c r="AC17" s="9">
        <v>0</v>
      </c>
      <c r="AD17" s="41">
        <f t="shared" si="8"/>
        <v>0</v>
      </c>
      <c r="AE17" s="9">
        <v>0</v>
      </c>
      <c r="AF17" s="12" t="str">
        <f t="shared" si="17"/>
        <v>    紙漿、紙及紙製品製造業</v>
      </c>
      <c r="AG17" s="9">
        <v>0</v>
      </c>
      <c r="AH17" s="41">
        <f t="shared" si="9"/>
        <v>0</v>
      </c>
      <c r="AI17" s="9">
        <v>0</v>
      </c>
      <c r="AJ17" s="9">
        <v>0</v>
      </c>
      <c r="AK17" s="41">
        <f t="shared" si="10"/>
        <v>0</v>
      </c>
      <c r="AL17" s="9">
        <v>0</v>
      </c>
      <c r="AM17" s="9">
        <v>0</v>
      </c>
      <c r="AN17" s="41">
        <f t="shared" si="11"/>
        <v>0</v>
      </c>
      <c r="AO17" s="9">
        <v>0</v>
      </c>
      <c r="AP17" s="9">
        <v>0</v>
      </c>
      <c r="AQ17" s="41">
        <f t="shared" si="12"/>
        <v>0</v>
      </c>
      <c r="AR17" s="9">
        <v>0</v>
      </c>
      <c r="AS17" s="9">
        <v>0</v>
      </c>
      <c r="AT17" s="41">
        <f t="shared" si="13"/>
        <v>0</v>
      </c>
      <c r="AU17" s="9">
        <v>0</v>
      </c>
      <c r="AV17" s="9">
        <v>1</v>
      </c>
      <c r="AW17" s="41">
        <f t="shared" si="14"/>
        <v>50</v>
      </c>
      <c r="AX17" s="9">
        <v>1</v>
      </c>
      <c r="AY17" s="9">
        <v>0</v>
      </c>
      <c r="AZ17" s="41">
        <f t="shared" si="15"/>
        <v>0</v>
      </c>
      <c r="BA17" s="9">
        <v>0</v>
      </c>
    </row>
    <row r="18" spans="1:53" s="2" customFormat="1" ht="12" customHeight="1">
      <c r="A18" s="42" t="s">
        <v>535</v>
      </c>
      <c r="B18" s="9">
        <v>2</v>
      </c>
      <c r="C18" s="9">
        <f t="shared" si="18"/>
        <v>2</v>
      </c>
      <c r="D18" s="9">
        <v>0</v>
      </c>
      <c r="E18" s="41">
        <f t="shared" si="0"/>
        <v>0</v>
      </c>
      <c r="F18" s="9">
        <v>0</v>
      </c>
      <c r="G18" s="9">
        <v>0</v>
      </c>
      <c r="H18" s="41">
        <f t="shared" si="1"/>
        <v>0</v>
      </c>
      <c r="I18" s="9">
        <v>0</v>
      </c>
      <c r="J18" s="12" t="str">
        <f t="shared" si="16"/>
        <v>    印刷及其輔助業</v>
      </c>
      <c r="K18" s="9">
        <v>0</v>
      </c>
      <c r="L18" s="41">
        <f t="shared" si="2"/>
        <v>0</v>
      </c>
      <c r="M18" s="9">
        <v>0</v>
      </c>
      <c r="N18" s="9">
        <v>1</v>
      </c>
      <c r="O18" s="41">
        <f t="shared" si="3"/>
        <v>50</v>
      </c>
      <c r="P18" s="9">
        <v>1</v>
      </c>
      <c r="Q18" s="9">
        <v>1</v>
      </c>
      <c r="R18" s="41">
        <f t="shared" si="4"/>
        <v>50</v>
      </c>
      <c r="S18" s="9">
        <v>1</v>
      </c>
      <c r="T18" s="9">
        <v>0</v>
      </c>
      <c r="U18" s="41">
        <f t="shared" si="5"/>
        <v>0</v>
      </c>
      <c r="V18" s="9">
        <v>0</v>
      </c>
      <c r="W18" s="9">
        <v>0</v>
      </c>
      <c r="X18" s="41">
        <f t="shared" si="6"/>
        <v>0</v>
      </c>
      <c r="Y18" s="9">
        <v>0</v>
      </c>
      <c r="Z18" s="9">
        <v>0</v>
      </c>
      <c r="AA18" s="41">
        <f t="shared" si="7"/>
        <v>0</v>
      </c>
      <c r="AB18" s="9">
        <v>0</v>
      </c>
      <c r="AC18" s="9">
        <v>0</v>
      </c>
      <c r="AD18" s="41">
        <f t="shared" si="8"/>
        <v>0</v>
      </c>
      <c r="AE18" s="9">
        <v>0</v>
      </c>
      <c r="AF18" s="12" t="str">
        <f t="shared" si="17"/>
        <v>    印刷及其輔助業</v>
      </c>
      <c r="AG18" s="9">
        <v>0</v>
      </c>
      <c r="AH18" s="41">
        <f t="shared" si="9"/>
        <v>0</v>
      </c>
      <c r="AI18" s="9">
        <v>0</v>
      </c>
      <c r="AJ18" s="9">
        <v>0</v>
      </c>
      <c r="AK18" s="41">
        <f t="shared" si="10"/>
        <v>0</v>
      </c>
      <c r="AL18" s="9">
        <v>0</v>
      </c>
      <c r="AM18" s="9">
        <v>0</v>
      </c>
      <c r="AN18" s="41">
        <f t="shared" si="11"/>
        <v>0</v>
      </c>
      <c r="AO18" s="9">
        <v>0</v>
      </c>
      <c r="AP18" s="9">
        <v>0</v>
      </c>
      <c r="AQ18" s="41">
        <f t="shared" si="12"/>
        <v>0</v>
      </c>
      <c r="AR18" s="9">
        <v>0</v>
      </c>
      <c r="AS18" s="9">
        <v>0</v>
      </c>
      <c r="AT18" s="41">
        <f t="shared" si="13"/>
        <v>0</v>
      </c>
      <c r="AU18" s="9">
        <v>0</v>
      </c>
      <c r="AV18" s="9">
        <v>0</v>
      </c>
      <c r="AW18" s="41">
        <f t="shared" si="14"/>
        <v>0</v>
      </c>
      <c r="AX18" s="9">
        <v>0</v>
      </c>
      <c r="AY18" s="9">
        <v>0</v>
      </c>
      <c r="AZ18" s="41">
        <f t="shared" si="15"/>
        <v>0</v>
      </c>
      <c r="BA18" s="9">
        <v>0</v>
      </c>
    </row>
    <row r="19" spans="1:53" s="2" customFormat="1" ht="12" customHeight="1">
      <c r="A19" s="42" t="s">
        <v>536</v>
      </c>
      <c r="B19" s="9">
        <v>1</v>
      </c>
      <c r="C19" s="9">
        <f t="shared" si="18"/>
        <v>0</v>
      </c>
      <c r="D19" s="9">
        <v>0</v>
      </c>
      <c r="E19" s="41">
        <f t="shared" si="0"/>
        <v>0</v>
      </c>
      <c r="F19" s="9">
        <v>0</v>
      </c>
      <c r="G19" s="9">
        <v>0</v>
      </c>
      <c r="H19" s="41">
        <f t="shared" si="1"/>
        <v>0</v>
      </c>
      <c r="I19" s="9">
        <v>0</v>
      </c>
      <c r="J19" s="12" t="str">
        <f t="shared" si="16"/>
        <v>    化學材料製造業</v>
      </c>
      <c r="K19" s="9">
        <v>0</v>
      </c>
      <c r="L19" s="41">
        <f t="shared" si="2"/>
        <v>0</v>
      </c>
      <c r="M19" s="9">
        <v>0</v>
      </c>
      <c r="N19" s="9">
        <v>0</v>
      </c>
      <c r="O19" s="41">
        <f t="shared" si="3"/>
        <v>0</v>
      </c>
      <c r="P19" s="9">
        <v>0</v>
      </c>
      <c r="Q19" s="9">
        <v>0</v>
      </c>
      <c r="R19" s="41">
        <f t="shared" si="4"/>
        <v>0</v>
      </c>
      <c r="S19" s="9">
        <v>0</v>
      </c>
      <c r="T19" s="9">
        <v>0</v>
      </c>
      <c r="U19" s="41">
        <f t="shared" si="5"/>
        <v>0</v>
      </c>
      <c r="V19" s="9">
        <v>0</v>
      </c>
      <c r="W19" s="9">
        <v>0</v>
      </c>
      <c r="X19" s="41">
        <f t="shared" si="6"/>
        <v>0</v>
      </c>
      <c r="Y19" s="9">
        <v>0</v>
      </c>
      <c r="Z19" s="9">
        <v>0</v>
      </c>
      <c r="AA19" s="41">
        <f t="shared" si="7"/>
        <v>0</v>
      </c>
      <c r="AB19" s="9">
        <v>0</v>
      </c>
      <c r="AC19" s="9">
        <v>0</v>
      </c>
      <c r="AD19" s="41">
        <f t="shared" si="8"/>
        <v>0</v>
      </c>
      <c r="AE19" s="9">
        <v>0</v>
      </c>
      <c r="AF19" s="12" t="str">
        <f t="shared" si="17"/>
        <v>    化學材料製造業</v>
      </c>
      <c r="AG19" s="9">
        <v>0</v>
      </c>
      <c r="AH19" s="41">
        <f t="shared" si="9"/>
        <v>0</v>
      </c>
      <c r="AI19" s="9">
        <v>0</v>
      </c>
      <c r="AJ19" s="9">
        <v>0</v>
      </c>
      <c r="AK19" s="41">
        <f t="shared" si="10"/>
        <v>0</v>
      </c>
      <c r="AL19" s="9">
        <v>0</v>
      </c>
      <c r="AM19" s="9">
        <v>0</v>
      </c>
      <c r="AN19" s="41">
        <f t="shared" si="11"/>
        <v>0</v>
      </c>
      <c r="AO19" s="9">
        <v>0</v>
      </c>
      <c r="AP19" s="9">
        <v>0</v>
      </c>
      <c r="AQ19" s="41">
        <f t="shared" si="12"/>
        <v>0</v>
      </c>
      <c r="AR19" s="9">
        <v>0</v>
      </c>
      <c r="AS19" s="9">
        <v>0</v>
      </c>
      <c r="AT19" s="41">
        <f t="shared" si="13"/>
        <v>0</v>
      </c>
      <c r="AU19" s="9">
        <v>0</v>
      </c>
      <c r="AV19" s="9">
        <v>0</v>
      </c>
      <c r="AW19" s="41">
        <f t="shared" si="14"/>
        <v>0</v>
      </c>
      <c r="AX19" s="9">
        <v>0</v>
      </c>
      <c r="AY19" s="9">
        <v>0</v>
      </c>
      <c r="AZ19" s="41">
        <f t="shared" si="15"/>
        <v>0</v>
      </c>
      <c r="BA19" s="9">
        <v>0</v>
      </c>
    </row>
    <row r="20" spans="1:53" s="2" customFormat="1" ht="12" customHeight="1">
      <c r="A20" s="42" t="s">
        <v>537</v>
      </c>
      <c r="B20" s="9">
        <v>7</v>
      </c>
      <c r="C20" s="9">
        <f t="shared" si="18"/>
        <v>5</v>
      </c>
      <c r="D20" s="9">
        <v>0</v>
      </c>
      <c r="E20" s="41">
        <f t="shared" si="0"/>
        <v>0</v>
      </c>
      <c r="F20" s="9">
        <v>0</v>
      </c>
      <c r="G20" s="9">
        <v>2</v>
      </c>
      <c r="H20" s="41">
        <f t="shared" si="1"/>
        <v>28.57142857142857</v>
      </c>
      <c r="I20" s="9">
        <v>2</v>
      </c>
      <c r="J20" s="12" t="str">
        <f t="shared" si="16"/>
        <v>    化學製品製造業</v>
      </c>
      <c r="K20" s="9">
        <v>1</v>
      </c>
      <c r="L20" s="41">
        <f t="shared" si="2"/>
        <v>14.285714285714285</v>
      </c>
      <c r="M20" s="9">
        <v>1</v>
      </c>
      <c r="N20" s="9">
        <v>0</v>
      </c>
      <c r="O20" s="41">
        <f t="shared" si="3"/>
        <v>0</v>
      </c>
      <c r="P20" s="9">
        <v>0</v>
      </c>
      <c r="Q20" s="9">
        <v>1</v>
      </c>
      <c r="R20" s="41">
        <f t="shared" si="4"/>
        <v>14.285714285714285</v>
      </c>
      <c r="S20" s="9">
        <v>1</v>
      </c>
      <c r="T20" s="9">
        <v>0</v>
      </c>
      <c r="U20" s="41">
        <f t="shared" si="5"/>
        <v>0</v>
      </c>
      <c r="V20" s="9">
        <v>0</v>
      </c>
      <c r="W20" s="9">
        <v>0</v>
      </c>
      <c r="X20" s="41">
        <f t="shared" si="6"/>
        <v>0</v>
      </c>
      <c r="Y20" s="9">
        <v>0</v>
      </c>
      <c r="Z20" s="9">
        <v>0</v>
      </c>
      <c r="AA20" s="41">
        <f t="shared" si="7"/>
        <v>0</v>
      </c>
      <c r="AB20" s="9">
        <v>0</v>
      </c>
      <c r="AC20" s="9">
        <v>0</v>
      </c>
      <c r="AD20" s="41">
        <f t="shared" si="8"/>
        <v>0</v>
      </c>
      <c r="AE20" s="9">
        <v>0</v>
      </c>
      <c r="AF20" s="12" t="str">
        <f t="shared" si="17"/>
        <v>    化學製品製造業</v>
      </c>
      <c r="AG20" s="9">
        <v>0</v>
      </c>
      <c r="AH20" s="41">
        <f t="shared" si="9"/>
        <v>0</v>
      </c>
      <c r="AI20" s="9">
        <v>0</v>
      </c>
      <c r="AJ20" s="9">
        <v>0</v>
      </c>
      <c r="AK20" s="41">
        <f t="shared" si="10"/>
        <v>0</v>
      </c>
      <c r="AL20" s="9">
        <v>0</v>
      </c>
      <c r="AM20" s="9">
        <v>0</v>
      </c>
      <c r="AN20" s="41">
        <f t="shared" si="11"/>
        <v>0</v>
      </c>
      <c r="AO20" s="9">
        <v>0</v>
      </c>
      <c r="AP20" s="9">
        <v>1</v>
      </c>
      <c r="AQ20" s="41">
        <f t="shared" si="12"/>
        <v>14.285714285714285</v>
      </c>
      <c r="AR20" s="9">
        <v>1</v>
      </c>
      <c r="AS20" s="9">
        <v>0</v>
      </c>
      <c r="AT20" s="41">
        <f t="shared" si="13"/>
        <v>0</v>
      </c>
      <c r="AU20" s="9">
        <v>0</v>
      </c>
      <c r="AV20" s="9">
        <v>0</v>
      </c>
      <c r="AW20" s="41">
        <f t="shared" si="14"/>
        <v>0</v>
      </c>
      <c r="AX20" s="9">
        <v>0</v>
      </c>
      <c r="AY20" s="9">
        <v>0</v>
      </c>
      <c r="AZ20" s="41">
        <f t="shared" si="15"/>
        <v>0</v>
      </c>
      <c r="BA20" s="9">
        <v>0</v>
      </c>
    </row>
    <row r="21" spans="1:53" s="2" customFormat="1" ht="12" customHeight="1">
      <c r="A21" s="42" t="s">
        <v>538</v>
      </c>
      <c r="B21" s="9">
        <v>0</v>
      </c>
      <c r="C21" s="9">
        <f t="shared" si="18"/>
        <v>0</v>
      </c>
      <c r="D21" s="9">
        <v>0</v>
      </c>
      <c r="E21" s="41">
        <f t="shared" si="0"/>
        <v>0</v>
      </c>
      <c r="F21" s="9">
        <v>0</v>
      </c>
      <c r="G21" s="9">
        <v>0</v>
      </c>
      <c r="H21" s="41">
        <f t="shared" si="1"/>
        <v>0</v>
      </c>
      <c r="I21" s="9">
        <v>0</v>
      </c>
      <c r="J21" s="12" t="str">
        <f t="shared" si="16"/>
        <v>    石油及煤製品製造業</v>
      </c>
      <c r="K21" s="9">
        <v>0</v>
      </c>
      <c r="L21" s="41">
        <f t="shared" si="2"/>
        <v>0</v>
      </c>
      <c r="M21" s="9">
        <v>0</v>
      </c>
      <c r="N21" s="9">
        <v>0</v>
      </c>
      <c r="O21" s="41">
        <f t="shared" si="3"/>
        <v>0</v>
      </c>
      <c r="P21" s="9">
        <v>0</v>
      </c>
      <c r="Q21" s="9">
        <v>0</v>
      </c>
      <c r="R21" s="41">
        <f t="shared" si="4"/>
        <v>0</v>
      </c>
      <c r="S21" s="9">
        <v>0</v>
      </c>
      <c r="T21" s="9">
        <v>0</v>
      </c>
      <c r="U21" s="41">
        <f t="shared" si="5"/>
        <v>0</v>
      </c>
      <c r="V21" s="9">
        <v>0</v>
      </c>
      <c r="W21" s="9">
        <v>0</v>
      </c>
      <c r="X21" s="41">
        <f t="shared" si="6"/>
        <v>0</v>
      </c>
      <c r="Y21" s="9">
        <v>0</v>
      </c>
      <c r="Z21" s="9">
        <v>0</v>
      </c>
      <c r="AA21" s="41">
        <f t="shared" si="7"/>
        <v>0</v>
      </c>
      <c r="AB21" s="9">
        <v>0</v>
      </c>
      <c r="AC21" s="9">
        <v>0</v>
      </c>
      <c r="AD21" s="41">
        <f t="shared" si="8"/>
        <v>0</v>
      </c>
      <c r="AE21" s="9">
        <v>0</v>
      </c>
      <c r="AF21" s="12" t="str">
        <f t="shared" si="17"/>
        <v>    石油及煤製品製造業</v>
      </c>
      <c r="AG21" s="9">
        <v>0</v>
      </c>
      <c r="AH21" s="41">
        <f t="shared" si="9"/>
        <v>0</v>
      </c>
      <c r="AI21" s="9">
        <v>0</v>
      </c>
      <c r="AJ21" s="9">
        <v>0</v>
      </c>
      <c r="AK21" s="41">
        <f t="shared" si="10"/>
        <v>0</v>
      </c>
      <c r="AL21" s="9">
        <v>0</v>
      </c>
      <c r="AM21" s="9">
        <v>0</v>
      </c>
      <c r="AN21" s="41">
        <f t="shared" si="11"/>
        <v>0</v>
      </c>
      <c r="AO21" s="9">
        <v>0</v>
      </c>
      <c r="AP21" s="9">
        <v>0</v>
      </c>
      <c r="AQ21" s="41">
        <f t="shared" si="12"/>
        <v>0</v>
      </c>
      <c r="AR21" s="9">
        <v>0</v>
      </c>
      <c r="AS21" s="9">
        <v>0</v>
      </c>
      <c r="AT21" s="41">
        <f t="shared" si="13"/>
        <v>0</v>
      </c>
      <c r="AU21" s="9">
        <v>0</v>
      </c>
      <c r="AV21" s="9">
        <v>0</v>
      </c>
      <c r="AW21" s="41">
        <f t="shared" si="14"/>
        <v>0</v>
      </c>
      <c r="AX21" s="9">
        <v>0</v>
      </c>
      <c r="AY21" s="9">
        <v>0</v>
      </c>
      <c r="AZ21" s="41">
        <f t="shared" si="15"/>
        <v>0</v>
      </c>
      <c r="BA21" s="9">
        <v>0</v>
      </c>
    </row>
    <row r="22" spans="1:53" s="2" customFormat="1" ht="18" customHeight="1">
      <c r="A22" s="42" t="s">
        <v>539</v>
      </c>
      <c r="B22" s="9">
        <v>1</v>
      </c>
      <c r="C22" s="9">
        <f t="shared" si="18"/>
        <v>2</v>
      </c>
      <c r="D22" s="9">
        <v>0</v>
      </c>
      <c r="E22" s="41">
        <f t="shared" si="0"/>
        <v>0</v>
      </c>
      <c r="F22" s="9">
        <v>0</v>
      </c>
      <c r="G22" s="9">
        <v>0</v>
      </c>
      <c r="H22" s="41">
        <f t="shared" si="1"/>
        <v>0</v>
      </c>
      <c r="I22" s="9">
        <v>0</v>
      </c>
      <c r="J22" s="12" t="str">
        <f t="shared" si="16"/>
        <v>    橡膠製品製造業</v>
      </c>
      <c r="K22" s="9">
        <v>1</v>
      </c>
      <c r="L22" s="41">
        <f t="shared" si="2"/>
        <v>100</v>
      </c>
      <c r="M22" s="9">
        <v>1</v>
      </c>
      <c r="N22" s="9">
        <v>0</v>
      </c>
      <c r="O22" s="41">
        <f t="shared" si="3"/>
        <v>0</v>
      </c>
      <c r="P22" s="9">
        <v>0</v>
      </c>
      <c r="Q22" s="9">
        <v>0</v>
      </c>
      <c r="R22" s="41">
        <f t="shared" si="4"/>
        <v>0</v>
      </c>
      <c r="S22" s="9">
        <v>0</v>
      </c>
      <c r="T22" s="9">
        <v>0</v>
      </c>
      <c r="U22" s="41">
        <f t="shared" si="5"/>
        <v>0</v>
      </c>
      <c r="V22" s="9">
        <v>0</v>
      </c>
      <c r="W22" s="9">
        <v>0</v>
      </c>
      <c r="X22" s="41">
        <f t="shared" si="6"/>
        <v>0</v>
      </c>
      <c r="Y22" s="9">
        <v>0</v>
      </c>
      <c r="Z22" s="9">
        <v>0</v>
      </c>
      <c r="AA22" s="41">
        <f t="shared" si="7"/>
        <v>0</v>
      </c>
      <c r="AB22" s="9">
        <v>0</v>
      </c>
      <c r="AC22" s="9">
        <v>0</v>
      </c>
      <c r="AD22" s="41">
        <f t="shared" si="8"/>
        <v>0</v>
      </c>
      <c r="AE22" s="9">
        <v>0</v>
      </c>
      <c r="AF22" s="12" t="str">
        <f t="shared" si="17"/>
        <v>    橡膠製品製造業</v>
      </c>
      <c r="AG22" s="9">
        <v>0</v>
      </c>
      <c r="AH22" s="41">
        <f t="shared" si="9"/>
        <v>0</v>
      </c>
      <c r="AI22" s="9">
        <v>0</v>
      </c>
      <c r="AJ22" s="9">
        <v>0</v>
      </c>
      <c r="AK22" s="41">
        <f t="shared" si="10"/>
        <v>0</v>
      </c>
      <c r="AL22" s="9">
        <v>0</v>
      </c>
      <c r="AM22" s="9">
        <v>0</v>
      </c>
      <c r="AN22" s="41">
        <f t="shared" si="11"/>
        <v>0</v>
      </c>
      <c r="AO22" s="9">
        <v>0</v>
      </c>
      <c r="AP22" s="9">
        <v>0</v>
      </c>
      <c r="AQ22" s="41">
        <f t="shared" si="12"/>
        <v>0</v>
      </c>
      <c r="AR22" s="9">
        <v>0</v>
      </c>
      <c r="AS22" s="9">
        <v>0</v>
      </c>
      <c r="AT22" s="41">
        <f t="shared" si="13"/>
        <v>0</v>
      </c>
      <c r="AU22" s="9">
        <v>0</v>
      </c>
      <c r="AV22" s="9">
        <v>1</v>
      </c>
      <c r="AW22" s="41">
        <f t="shared" si="14"/>
        <v>100</v>
      </c>
      <c r="AX22" s="9">
        <v>1</v>
      </c>
      <c r="AY22" s="9">
        <v>0</v>
      </c>
      <c r="AZ22" s="41">
        <f t="shared" si="15"/>
        <v>0</v>
      </c>
      <c r="BA22" s="9">
        <v>0</v>
      </c>
    </row>
    <row r="23" spans="1:53" s="2" customFormat="1" ht="12" customHeight="1">
      <c r="A23" s="42" t="s">
        <v>540</v>
      </c>
      <c r="B23" s="9">
        <v>7</v>
      </c>
      <c r="C23" s="9">
        <f t="shared" si="18"/>
        <v>7</v>
      </c>
      <c r="D23" s="9">
        <v>0</v>
      </c>
      <c r="E23" s="41">
        <f t="shared" si="0"/>
        <v>0</v>
      </c>
      <c r="F23" s="9">
        <v>0</v>
      </c>
      <c r="G23" s="9">
        <v>0</v>
      </c>
      <c r="H23" s="41">
        <f t="shared" si="1"/>
        <v>0</v>
      </c>
      <c r="I23" s="9">
        <v>0</v>
      </c>
      <c r="J23" s="12" t="str">
        <f t="shared" si="16"/>
        <v>    塑膠製品製造業</v>
      </c>
      <c r="K23" s="9">
        <v>1</v>
      </c>
      <c r="L23" s="41">
        <f t="shared" si="2"/>
        <v>14.285714285714285</v>
      </c>
      <c r="M23" s="9">
        <v>1</v>
      </c>
      <c r="N23" s="9">
        <v>2</v>
      </c>
      <c r="O23" s="41">
        <f t="shared" si="3"/>
        <v>28.57142857142857</v>
      </c>
      <c r="P23" s="9">
        <v>2</v>
      </c>
      <c r="Q23" s="9">
        <v>1</v>
      </c>
      <c r="R23" s="41">
        <f t="shared" si="4"/>
        <v>14.285714285714285</v>
      </c>
      <c r="S23" s="9">
        <v>1</v>
      </c>
      <c r="T23" s="9">
        <v>0</v>
      </c>
      <c r="U23" s="41">
        <f t="shared" si="5"/>
        <v>0</v>
      </c>
      <c r="V23" s="9">
        <v>0</v>
      </c>
      <c r="W23" s="9">
        <v>0</v>
      </c>
      <c r="X23" s="41">
        <f t="shared" si="6"/>
        <v>0</v>
      </c>
      <c r="Y23" s="9">
        <v>0</v>
      </c>
      <c r="Z23" s="9">
        <v>0</v>
      </c>
      <c r="AA23" s="41">
        <f t="shared" si="7"/>
        <v>0</v>
      </c>
      <c r="AB23" s="9">
        <v>0</v>
      </c>
      <c r="AC23" s="9">
        <v>1</v>
      </c>
      <c r="AD23" s="41">
        <f t="shared" si="8"/>
        <v>14.285714285714285</v>
      </c>
      <c r="AE23" s="9">
        <v>1</v>
      </c>
      <c r="AF23" s="12" t="str">
        <f t="shared" si="17"/>
        <v>    塑膠製品製造業</v>
      </c>
      <c r="AG23" s="9">
        <v>0</v>
      </c>
      <c r="AH23" s="41">
        <f t="shared" si="9"/>
        <v>0</v>
      </c>
      <c r="AI23" s="9">
        <v>0</v>
      </c>
      <c r="AJ23" s="9">
        <v>0</v>
      </c>
      <c r="AK23" s="41">
        <f t="shared" si="10"/>
        <v>0</v>
      </c>
      <c r="AL23" s="9">
        <v>0</v>
      </c>
      <c r="AM23" s="9">
        <v>0</v>
      </c>
      <c r="AN23" s="41">
        <f t="shared" si="11"/>
        <v>0</v>
      </c>
      <c r="AO23" s="9">
        <v>0</v>
      </c>
      <c r="AP23" s="9">
        <v>0</v>
      </c>
      <c r="AQ23" s="41">
        <f t="shared" si="12"/>
        <v>0</v>
      </c>
      <c r="AR23" s="9">
        <v>0</v>
      </c>
      <c r="AS23" s="9">
        <v>0</v>
      </c>
      <c r="AT23" s="41">
        <f t="shared" si="13"/>
        <v>0</v>
      </c>
      <c r="AU23" s="9">
        <v>0</v>
      </c>
      <c r="AV23" s="9">
        <v>2</v>
      </c>
      <c r="AW23" s="41">
        <f t="shared" si="14"/>
        <v>28.57142857142857</v>
      </c>
      <c r="AX23" s="9">
        <v>2</v>
      </c>
      <c r="AY23" s="9">
        <v>0</v>
      </c>
      <c r="AZ23" s="41">
        <f t="shared" si="15"/>
        <v>0</v>
      </c>
      <c r="BA23" s="9">
        <v>0</v>
      </c>
    </row>
    <row r="24" spans="1:53" s="2" customFormat="1" ht="12" customHeight="1">
      <c r="A24" s="42" t="s">
        <v>541</v>
      </c>
      <c r="B24" s="9">
        <v>4</v>
      </c>
      <c r="C24" s="9">
        <f t="shared" si="18"/>
        <v>4</v>
      </c>
      <c r="D24" s="9">
        <v>0</v>
      </c>
      <c r="E24" s="41">
        <f t="shared" si="0"/>
        <v>0</v>
      </c>
      <c r="F24" s="9">
        <v>0</v>
      </c>
      <c r="G24" s="9">
        <v>0</v>
      </c>
      <c r="H24" s="41">
        <f t="shared" si="1"/>
        <v>0</v>
      </c>
      <c r="I24" s="9">
        <v>0</v>
      </c>
      <c r="J24" s="12" t="str">
        <f t="shared" si="16"/>
        <v>    非金屬礦物製品製造業</v>
      </c>
      <c r="K24" s="9">
        <v>0</v>
      </c>
      <c r="L24" s="41">
        <f t="shared" si="2"/>
        <v>0</v>
      </c>
      <c r="M24" s="9">
        <v>0</v>
      </c>
      <c r="N24" s="9">
        <v>1</v>
      </c>
      <c r="O24" s="41">
        <f t="shared" si="3"/>
        <v>25</v>
      </c>
      <c r="P24" s="9">
        <v>1</v>
      </c>
      <c r="Q24" s="9">
        <v>1</v>
      </c>
      <c r="R24" s="41">
        <f t="shared" si="4"/>
        <v>25</v>
      </c>
      <c r="S24" s="9">
        <v>1</v>
      </c>
      <c r="T24" s="9">
        <v>0</v>
      </c>
      <c r="U24" s="41">
        <f t="shared" si="5"/>
        <v>0</v>
      </c>
      <c r="V24" s="9">
        <v>0</v>
      </c>
      <c r="W24" s="9">
        <v>0</v>
      </c>
      <c r="X24" s="41">
        <f t="shared" si="6"/>
        <v>0</v>
      </c>
      <c r="Y24" s="9">
        <v>0</v>
      </c>
      <c r="Z24" s="9">
        <v>0</v>
      </c>
      <c r="AA24" s="41">
        <f t="shared" si="7"/>
        <v>0</v>
      </c>
      <c r="AB24" s="9">
        <v>0</v>
      </c>
      <c r="AC24" s="9">
        <v>1</v>
      </c>
      <c r="AD24" s="41">
        <f t="shared" si="8"/>
        <v>25</v>
      </c>
      <c r="AE24" s="9">
        <v>1</v>
      </c>
      <c r="AF24" s="12" t="str">
        <f t="shared" si="17"/>
        <v>    非金屬礦物製品製造業</v>
      </c>
      <c r="AG24" s="9">
        <v>0</v>
      </c>
      <c r="AH24" s="41">
        <f t="shared" si="9"/>
        <v>0</v>
      </c>
      <c r="AI24" s="9">
        <v>0</v>
      </c>
      <c r="AJ24" s="9">
        <v>0</v>
      </c>
      <c r="AK24" s="41">
        <f t="shared" si="10"/>
        <v>0</v>
      </c>
      <c r="AL24" s="9">
        <v>0</v>
      </c>
      <c r="AM24" s="9">
        <v>1</v>
      </c>
      <c r="AN24" s="41">
        <f t="shared" si="11"/>
        <v>25</v>
      </c>
      <c r="AO24" s="9">
        <v>1</v>
      </c>
      <c r="AP24" s="9">
        <v>0</v>
      </c>
      <c r="AQ24" s="41">
        <f t="shared" si="12"/>
        <v>0</v>
      </c>
      <c r="AR24" s="9">
        <v>0</v>
      </c>
      <c r="AS24" s="9">
        <v>0</v>
      </c>
      <c r="AT24" s="41">
        <f t="shared" si="13"/>
        <v>0</v>
      </c>
      <c r="AU24" s="9">
        <v>0</v>
      </c>
      <c r="AV24" s="9">
        <v>0</v>
      </c>
      <c r="AW24" s="41">
        <f t="shared" si="14"/>
        <v>0</v>
      </c>
      <c r="AX24" s="9">
        <v>0</v>
      </c>
      <c r="AY24" s="9">
        <v>0</v>
      </c>
      <c r="AZ24" s="41">
        <f t="shared" si="15"/>
        <v>0</v>
      </c>
      <c r="BA24" s="9">
        <v>0</v>
      </c>
    </row>
    <row r="25" spans="1:53" s="2" customFormat="1" ht="12" customHeight="1">
      <c r="A25" s="42" t="s">
        <v>542</v>
      </c>
      <c r="B25" s="9">
        <v>2</v>
      </c>
      <c r="C25" s="9">
        <f t="shared" si="18"/>
        <v>0</v>
      </c>
      <c r="D25" s="9">
        <v>0</v>
      </c>
      <c r="E25" s="41">
        <f t="shared" si="0"/>
        <v>0</v>
      </c>
      <c r="F25" s="9">
        <v>0</v>
      </c>
      <c r="G25" s="9">
        <v>0</v>
      </c>
      <c r="H25" s="41">
        <f t="shared" si="1"/>
        <v>0</v>
      </c>
      <c r="I25" s="9">
        <v>0</v>
      </c>
      <c r="J25" s="12" t="str">
        <f t="shared" si="16"/>
        <v>    金屬基本工業</v>
      </c>
      <c r="K25" s="9">
        <v>0</v>
      </c>
      <c r="L25" s="41">
        <f t="shared" si="2"/>
        <v>0</v>
      </c>
      <c r="M25" s="9">
        <v>0</v>
      </c>
      <c r="N25" s="9">
        <v>0</v>
      </c>
      <c r="O25" s="41">
        <f t="shared" si="3"/>
        <v>0</v>
      </c>
      <c r="P25" s="9">
        <v>0</v>
      </c>
      <c r="Q25" s="9">
        <v>0</v>
      </c>
      <c r="R25" s="41">
        <f t="shared" si="4"/>
        <v>0</v>
      </c>
      <c r="S25" s="9">
        <v>0</v>
      </c>
      <c r="T25" s="9">
        <v>0</v>
      </c>
      <c r="U25" s="41">
        <f t="shared" si="5"/>
        <v>0</v>
      </c>
      <c r="V25" s="9">
        <v>0</v>
      </c>
      <c r="W25" s="9">
        <v>0</v>
      </c>
      <c r="X25" s="41">
        <f t="shared" si="6"/>
        <v>0</v>
      </c>
      <c r="Y25" s="9">
        <v>0</v>
      </c>
      <c r="Z25" s="9">
        <v>0</v>
      </c>
      <c r="AA25" s="41">
        <f t="shared" si="7"/>
        <v>0</v>
      </c>
      <c r="AB25" s="9">
        <v>0</v>
      </c>
      <c r="AC25" s="9">
        <v>0</v>
      </c>
      <c r="AD25" s="41">
        <f t="shared" si="8"/>
        <v>0</v>
      </c>
      <c r="AE25" s="9">
        <v>0</v>
      </c>
      <c r="AF25" s="12" t="str">
        <f t="shared" si="17"/>
        <v>    金屬基本工業</v>
      </c>
      <c r="AG25" s="9">
        <v>0</v>
      </c>
      <c r="AH25" s="41">
        <f t="shared" si="9"/>
        <v>0</v>
      </c>
      <c r="AI25" s="9">
        <v>0</v>
      </c>
      <c r="AJ25" s="9">
        <v>0</v>
      </c>
      <c r="AK25" s="41">
        <f t="shared" si="10"/>
        <v>0</v>
      </c>
      <c r="AL25" s="9">
        <v>0</v>
      </c>
      <c r="AM25" s="9">
        <v>0</v>
      </c>
      <c r="AN25" s="41">
        <f t="shared" si="11"/>
        <v>0</v>
      </c>
      <c r="AO25" s="9">
        <v>0</v>
      </c>
      <c r="AP25" s="9">
        <v>0</v>
      </c>
      <c r="AQ25" s="41">
        <f t="shared" si="12"/>
        <v>0</v>
      </c>
      <c r="AR25" s="9">
        <v>0</v>
      </c>
      <c r="AS25" s="9">
        <v>0</v>
      </c>
      <c r="AT25" s="41">
        <f t="shared" si="13"/>
        <v>0</v>
      </c>
      <c r="AU25" s="9">
        <v>0</v>
      </c>
      <c r="AV25" s="9">
        <v>0</v>
      </c>
      <c r="AW25" s="41">
        <f t="shared" si="14"/>
        <v>0</v>
      </c>
      <c r="AX25" s="9">
        <v>0</v>
      </c>
      <c r="AY25" s="9">
        <v>0</v>
      </c>
      <c r="AZ25" s="41">
        <f t="shared" si="15"/>
        <v>0</v>
      </c>
      <c r="BA25" s="9">
        <v>0</v>
      </c>
    </row>
    <row r="26" spans="1:53" s="2" customFormat="1" ht="12" customHeight="1">
      <c r="A26" s="42" t="s">
        <v>543</v>
      </c>
      <c r="B26" s="9">
        <v>17</v>
      </c>
      <c r="C26" s="9">
        <f t="shared" si="18"/>
        <v>32</v>
      </c>
      <c r="D26" s="9">
        <v>0</v>
      </c>
      <c r="E26" s="41">
        <f t="shared" si="0"/>
        <v>0</v>
      </c>
      <c r="F26" s="9">
        <v>0</v>
      </c>
      <c r="G26" s="9">
        <v>0</v>
      </c>
      <c r="H26" s="41">
        <f t="shared" si="1"/>
        <v>0</v>
      </c>
      <c r="I26" s="9">
        <v>0</v>
      </c>
      <c r="J26" s="12" t="str">
        <f t="shared" si="16"/>
        <v>    金屬製品製造業</v>
      </c>
      <c r="K26" s="9">
        <v>6</v>
      </c>
      <c r="L26" s="41">
        <f t="shared" si="2"/>
        <v>35.294117647058826</v>
      </c>
      <c r="M26" s="9">
        <v>6</v>
      </c>
      <c r="N26" s="9">
        <v>7</v>
      </c>
      <c r="O26" s="41">
        <f t="shared" si="3"/>
        <v>41.17647058823529</v>
      </c>
      <c r="P26" s="9">
        <v>8</v>
      </c>
      <c r="Q26" s="9">
        <v>8</v>
      </c>
      <c r="R26" s="41">
        <f t="shared" si="4"/>
        <v>47.05882352941176</v>
      </c>
      <c r="S26" s="9">
        <v>11</v>
      </c>
      <c r="T26" s="9">
        <v>0</v>
      </c>
      <c r="U26" s="41">
        <f t="shared" si="5"/>
        <v>0</v>
      </c>
      <c r="V26" s="9">
        <v>0</v>
      </c>
      <c r="W26" s="9">
        <v>0</v>
      </c>
      <c r="X26" s="41">
        <f t="shared" si="6"/>
        <v>0</v>
      </c>
      <c r="Y26" s="9">
        <v>0</v>
      </c>
      <c r="Z26" s="9">
        <v>0</v>
      </c>
      <c r="AA26" s="41">
        <f t="shared" si="7"/>
        <v>0</v>
      </c>
      <c r="AB26" s="9">
        <v>0</v>
      </c>
      <c r="AC26" s="9">
        <v>4</v>
      </c>
      <c r="AD26" s="41">
        <f t="shared" si="8"/>
        <v>23.52941176470588</v>
      </c>
      <c r="AE26" s="9">
        <v>4</v>
      </c>
      <c r="AF26" s="12" t="str">
        <f t="shared" si="17"/>
        <v>    金屬製品製造業</v>
      </c>
      <c r="AG26" s="9">
        <v>0</v>
      </c>
      <c r="AH26" s="41">
        <f t="shared" si="9"/>
        <v>0</v>
      </c>
      <c r="AI26" s="9">
        <v>0</v>
      </c>
      <c r="AJ26" s="9">
        <v>0</v>
      </c>
      <c r="AK26" s="41">
        <f t="shared" si="10"/>
        <v>0</v>
      </c>
      <c r="AL26" s="9">
        <v>0</v>
      </c>
      <c r="AM26" s="9">
        <v>1</v>
      </c>
      <c r="AN26" s="41">
        <f t="shared" si="11"/>
        <v>5.88235294117647</v>
      </c>
      <c r="AO26" s="9">
        <v>1</v>
      </c>
      <c r="AP26" s="9">
        <v>0</v>
      </c>
      <c r="AQ26" s="41">
        <f t="shared" si="12"/>
        <v>0</v>
      </c>
      <c r="AR26" s="9">
        <v>0</v>
      </c>
      <c r="AS26" s="9">
        <v>0</v>
      </c>
      <c r="AT26" s="41">
        <f t="shared" si="13"/>
        <v>0</v>
      </c>
      <c r="AU26" s="9">
        <v>0</v>
      </c>
      <c r="AV26" s="9">
        <v>2</v>
      </c>
      <c r="AW26" s="41">
        <f t="shared" si="14"/>
        <v>11.76470588235294</v>
      </c>
      <c r="AX26" s="9">
        <v>2</v>
      </c>
      <c r="AY26" s="9">
        <v>0</v>
      </c>
      <c r="AZ26" s="41">
        <f t="shared" si="15"/>
        <v>0</v>
      </c>
      <c r="BA26" s="9">
        <v>0</v>
      </c>
    </row>
    <row r="27" spans="1:53" s="2" customFormat="1" ht="12" customHeight="1">
      <c r="A27" s="42" t="s">
        <v>544</v>
      </c>
      <c r="B27" s="9">
        <v>13</v>
      </c>
      <c r="C27" s="9">
        <f t="shared" si="18"/>
        <v>2</v>
      </c>
      <c r="D27" s="9">
        <v>0</v>
      </c>
      <c r="E27" s="41">
        <f t="shared" si="0"/>
        <v>0</v>
      </c>
      <c r="F27" s="9">
        <v>0</v>
      </c>
      <c r="G27" s="9">
        <v>0</v>
      </c>
      <c r="H27" s="41">
        <f t="shared" si="1"/>
        <v>0</v>
      </c>
      <c r="I27" s="9">
        <v>0</v>
      </c>
      <c r="J27" s="12" t="str">
        <f t="shared" si="16"/>
        <v>    機械設備製造修配業</v>
      </c>
      <c r="K27" s="9">
        <v>0</v>
      </c>
      <c r="L27" s="41">
        <f t="shared" si="2"/>
        <v>0</v>
      </c>
      <c r="M27" s="9">
        <v>0</v>
      </c>
      <c r="N27" s="9">
        <v>1</v>
      </c>
      <c r="O27" s="41">
        <f t="shared" si="3"/>
        <v>7.6923076923076925</v>
      </c>
      <c r="P27" s="9">
        <v>1</v>
      </c>
      <c r="Q27" s="9">
        <v>0</v>
      </c>
      <c r="R27" s="41">
        <f t="shared" si="4"/>
        <v>0</v>
      </c>
      <c r="S27" s="9">
        <v>0</v>
      </c>
      <c r="T27" s="9">
        <v>0</v>
      </c>
      <c r="U27" s="41">
        <f t="shared" si="5"/>
        <v>0</v>
      </c>
      <c r="V27" s="9">
        <v>0</v>
      </c>
      <c r="W27" s="9">
        <v>0</v>
      </c>
      <c r="X27" s="41">
        <f t="shared" si="6"/>
        <v>0</v>
      </c>
      <c r="Y27" s="9">
        <v>0</v>
      </c>
      <c r="Z27" s="9">
        <v>0</v>
      </c>
      <c r="AA27" s="41">
        <f t="shared" si="7"/>
        <v>0</v>
      </c>
      <c r="AB27" s="9">
        <v>0</v>
      </c>
      <c r="AC27" s="9">
        <v>0</v>
      </c>
      <c r="AD27" s="41">
        <f t="shared" si="8"/>
        <v>0</v>
      </c>
      <c r="AE27" s="9">
        <v>0</v>
      </c>
      <c r="AF27" s="12" t="str">
        <f t="shared" si="17"/>
        <v>    機械設備製造修配業</v>
      </c>
      <c r="AG27" s="9">
        <v>0</v>
      </c>
      <c r="AH27" s="41">
        <f t="shared" si="9"/>
        <v>0</v>
      </c>
      <c r="AI27" s="9">
        <v>0</v>
      </c>
      <c r="AJ27" s="9">
        <v>0</v>
      </c>
      <c r="AK27" s="41">
        <f t="shared" si="10"/>
        <v>0</v>
      </c>
      <c r="AL27" s="9">
        <v>0</v>
      </c>
      <c r="AM27" s="9">
        <v>1</v>
      </c>
      <c r="AN27" s="41">
        <f t="shared" si="11"/>
        <v>7.6923076923076925</v>
      </c>
      <c r="AO27" s="9">
        <v>1</v>
      </c>
      <c r="AP27" s="9">
        <v>0</v>
      </c>
      <c r="AQ27" s="41">
        <f t="shared" si="12"/>
        <v>0</v>
      </c>
      <c r="AR27" s="9">
        <v>0</v>
      </c>
      <c r="AS27" s="9">
        <v>0</v>
      </c>
      <c r="AT27" s="41">
        <f t="shared" si="13"/>
        <v>0</v>
      </c>
      <c r="AU27" s="9">
        <v>0</v>
      </c>
      <c r="AV27" s="9">
        <v>0</v>
      </c>
      <c r="AW27" s="41">
        <f t="shared" si="14"/>
        <v>0</v>
      </c>
      <c r="AX27" s="9">
        <v>0</v>
      </c>
      <c r="AY27" s="9">
        <v>0</v>
      </c>
      <c r="AZ27" s="41">
        <f t="shared" si="15"/>
        <v>0</v>
      </c>
      <c r="BA27" s="9">
        <v>0</v>
      </c>
    </row>
    <row r="28" spans="1:53" s="2" customFormat="1" ht="12" customHeight="1">
      <c r="A28" s="42" t="s">
        <v>545</v>
      </c>
      <c r="B28" s="9">
        <v>15</v>
      </c>
      <c r="C28" s="9">
        <f t="shared" si="18"/>
        <v>2</v>
      </c>
      <c r="D28" s="9">
        <v>0</v>
      </c>
      <c r="E28" s="41">
        <f t="shared" si="0"/>
        <v>0</v>
      </c>
      <c r="F28" s="9">
        <v>0</v>
      </c>
      <c r="G28" s="9">
        <v>0</v>
      </c>
      <c r="H28" s="41">
        <f t="shared" si="1"/>
        <v>0</v>
      </c>
      <c r="I28" s="9">
        <v>0</v>
      </c>
      <c r="J28" s="12" t="str">
        <f t="shared" si="16"/>
        <v>    電腦、通信及視聽電子產品製造業</v>
      </c>
      <c r="K28" s="9">
        <v>0</v>
      </c>
      <c r="L28" s="41">
        <f t="shared" si="2"/>
        <v>0</v>
      </c>
      <c r="M28" s="9">
        <v>0</v>
      </c>
      <c r="N28" s="9">
        <v>1</v>
      </c>
      <c r="O28" s="41">
        <f t="shared" si="3"/>
        <v>6.666666666666667</v>
      </c>
      <c r="P28" s="9">
        <v>1</v>
      </c>
      <c r="Q28" s="9">
        <v>0</v>
      </c>
      <c r="R28" s="41">
        <f t="shared" si="4"/>
        <v>0</v>
      </c>
      <c r="S28" s="9">
        <v>0</v>
      </c>
      <c r="T28" s="9">
        <v>0</v>
      </c>
      <c r="U28" s="41">
        <f t="shared" si="5"/>
        <v>0</v>
      </c>
      <c r="V28" s="9">
        <v>0</v>
      </c>
      <c r="W28" s="9">
        <v>0</v>
      </c>
      <c r="X28" s="41">
        <f t="shared" si="6"/>
        <v>0</v>
      </c>
      <c r="Y28" s="9">
        <v>0</v>
      </c>
      <c r="Z28" s="9">
        <v>0</v>
      </c>
      <c r="AA28" s="41">
        <f t="shared" si="7"/>
        <v>0</v>
      </c>
      <c r="AB28" s="9">
        <v>0</v>
      </c>
      <c r="AC28" s="9">
        <v>0</v>
      </c>
      <c r="AD28" s="41">
        <f t="shared" si="8"/>
        <v>0</v>
      </c>
      <c r="AE28" s="9">
        <v>0</v>
      </c>
      <c r="AF28" s="12" t="str">
        <f t="shared" si="17"/>
        <v>    電腦、通信及視聽電子產品製造業</v>
      </c>
      <c r="AG28" s="9">
        <v>0</v>
      </c>
      <c r="AH28" s="41">
        <f t="shared" si="9"/>
        <v>0</v>
      </c>
      <c r="AI28" s="9">
        <v>0</v>
      </c>
      <c r="AJ28" s="9">
        <v>0</v>
      </c>
      <c r="AK28" s="41">
        <f t="shared" si="10"/>
        <v>0</v>
      </c>
      <c r="AL28" s="9">
        <v>0</v>
      </c>
      <c r="AM28" s="9">
        <v>0</v>
      </c>
      <c r="AN28" s="41">
        <f t="shared" si="11"/>
        <v>0</v>
      </c>
      <c r="AO28" s="9">
        <v>0</v>
      </c>
      <c r="AP28" s="9">
        <v>0</v>
      </c>
      <c r="AQ28" s="41">
        <f t="shared" si="12"/>
        <v>0</v>
      </c>
      <c r="AR28" s="9">
        <v>0</v>
      </c>
      <c r="AS28" s="9">
        <v>1</v>
      </c>
      <c r="AT28" s="41">
        <f t="shared" si="13"/>
        <v>6.666666666666667</v>
      </c>
      <c r="AU28" s="9">
        <v>1</v>
      </c>
      <c r="AV28" s="9">
        <v>0</v>
      </c>
      <c r="AW28" s="41">
        <f t="shared" si="14"/>
        <v>0</v>
      </c>
      <c r="AX28" s="9">
        <v>0</v>
      </c>
      <c r="AY28" s="9">
        <v>0</v>
      </c>
      <c r="AZ28" s="41">
        <f t="shared" si="15"/>
        <v>0</v>
      </c>
      <c r="BA28" s="9">
        <v>0</v>
      </c>
    </row>
    <row r="29" spans="1:53" s="2" customFormat="1" ht="12" customHeight="1">
      <c r="A29" s="42" t="s">
        <v>546</v>
      </c>
      <c r="B29" s="9">
        <v>15</v>
      </c>
      <c r="C29" s="9">
        <f t="shared" si="18"/>
        <v>9</v>
      </c>
      <c r="D29" s="9">
        <v>0</v>
      </c>
      <c r="E29" s="41">
        <f t="shared" si="0"/>
        <v>0</v>
      </c>
      <c r="F29" s="9">
        <v>0</v>
      </c>
      <c r="G29" s="9">
        <v>0</v>
      </c>
      <c r="H29" s="41">
        <f t="shared" si="1"/>
        <v>0</v>
      </c>
      <c r="I29" s="9">
        <v>0</v>
      </c>
      <c r="J29" s="12" t="str">
        <f t="shared" si="16"/>
        <v>    電子零組件製造業</v>
      </c>
      <c r="K29" s="9">
        <v>1</v>
      </c>
      <c r="L29" s="41">
        <f t="shared" si="2"/>
        <v>6.666666666666667</v>
      </c>
      <c r="M29" s="9">
        <v>1</v>
      </c>
      <c r="N29" s="9">
        <v>4</v>
      </c>
      <c r="O29" s="41">
        <f t="shared" si="3"/>
        <v>26.666666666666668</v>
      </c>
      <c r="P29" s="9">
        <v>4</v>
      </c>
      <c r="Q29" s="9">
        <v>4</v>
      </c>
      <c r="R29" s="41">
        <f t="shared" si="4"/>
        <v>26.666666666666668</v>
      </c>
      <c r="S29" s="9">
        <v>4</v>
      </c>
      <c r="T29" s="9">
        <v>0</v>
      </c>
      <c r="U29" s="41">
        <f t="shared" si="5"/>
        <v>0</v>
      </c>
      <c r="V29" s="9">
        <v>0</v>
      </c>
      <c r="W29" s="9">
        <v>0</v>
      </c>
      <c r="X29" s="41">
        <f t="shared" si="6"/>
        <v>0</v>
      </c>
      <c r="Y29" s="9">
        <v>0</v>
      </c>
      <c r="Z29" s="9">
        <v>0</v>
      </c>
      <c r="AA29" s="41">
        <f t="shared" si="7"/>
        <v>0</v>
      </c>
      <c r="AB29" s="9">
        <v>0</v>
      </c>
      <c r="AC29" s="9">
        <v>0</v>
      </c>
      <c r="AD29" s="41">
        <f t="shared" si="8"/>
        <v>0</v>
      </c>
      <c r="AE29" s="9">
        <v>0</v>
      </c>
      <c r="AF29" s="12" t="str">
        <f t="shared" si="17"/>
        <v>    電子零組件製造業</v>
      </c>
      <c r="AG29" s="9">
        <v>0</v>
      </c>
      <c r="AH29" s="41">
        <f t="shared" si="9"/>
        <v>0</v>
      </c>
      <c r="AI29" s="9">
        <v>0</v>
      </c>
      <c r="AJ29" s="9">
        <v>0</v>
      </c>
      <c r="AK29" s="41">
        <f t="shared" si="10"/>
        <v>0</v>
      </c>
      <c r="AL29" s="9">
        <v>0</v>
      </c>
      <c r="AM29" s="9">
        <v>0</v>
      </c>
      <c r="AN29" s="41">
        <f t="shared" si="11"/>
        <v>0</v>
      </c>
      <c r="AO29" s="9">
        <v>0</v>
      </c>
      <c r="AP29" s="9">
        <v>0</v>
      </c>
      <c r="AQ29" s="41">
        <f t="shared" si="12"/>
        <v>0</v>
      </c>
      <c r="AR29" s="9">
        <v>0</v>
      </c>
      <c r="AS29" s="9">
        <v>0</v>
      </c>
      <c r="AT29" s="41">
        <f t="shared" si="13"/>
        <v>0</v>
      </c>
      <c r="AU29" s="9">
        <v>0</v>
      </c>
      <c r="AV29" s="9">
        <v>0</v>
      </c>
      <c r="AW29" s="41">
        <f t="shared" si="14"/>
        <v>0</v>
      </c>
      <c r="AX29" s="9">
        <v>0</v>
      </c>
      <c r="AY29" s="9">
        <v>0</v>
      </c>
      <c r="AZ29" s="41">
        <f t="shared" si="15"/>
        <v>0</v>
      </c>
      <c r="BA29" s="9">
        <v>0</v>
      </c>
    </row>
    <row r="30" spans="1:53" s="2" customFormat="1" ht="12" customHeight="1">
      <c r="A30" s="43" t="s">
        <v>396</v>
      </c>
      <c r="B30" s="9">
        <v>10</v>
      </c>
      <c r="C30" s="9">
        <f t="shared" si="18"/>
        <v>0</v>
      </c>
      <c r="D30" s="9">
        <v>0</v>
      </c>
      <c r="E30" s="41">
        <f t="shared" si="0"/>
        <v>0</v>
      </c>
      <c r="F30" s="9">
        <v>0</v>
      </c>
      <c r="G30" s="9">
        <v>0</v>
      </c>
      <c r="H30" s="41">
        <f t="shared" si="1"/>
        <v>0</v>
      </c>
      <c r="I30" s="9">
        <v>0</v>
      </c>
      <c r="J30" s="12" t="str">
        <f t="shared" si="16"/>
        <v>    電力機械器材及設備製造修配業</v>
      </c>
      <c r="K30" s="9">
        <v>0</v>
      </c>
      <c r="L30" s="41">
        <f t="shared" si="2"/>
        <v>0</v>
      </c>
      <c r="M30" s="9">
        <v>0</v>
      </c>
      <c r="N30" s="9">
        <v>0</v>
      </c>
      <c r="O30" s="41">
        <f t="shared" si="3"/>
        <v>0</v>
      </c>
      <c r="P30" s="9">
        <v>0</v>
      </c>
      <c r="Q30" s="9">
        <v>0</v>
      </c>
      <c r="R30" s="41">
        <f t="shared" si="4"/>
        <v>0</v>
      </c>
      <c r="S30" s="9">
        <v>0</v>
      </c>
      <c r="T30" s="9">
        <v>0</v>
      </c>
      <c r="U30" s="41">
        <f t="shared" si="5"/>
        <v>0</v>
      </c>
      <c r="V30" s="9">
        <v>0</v>
      </c>
      <c r="W30" s="9">
        <v>0</v>
      </c>
      <c r="X30" s="41">
        <f t="shared" si="6"/>
        <v>0</v>
      </c>
      <c r="Y30" s="9">
        <v>0</v>
      </c>
      <c r="Z30" s="9">
        <v>0</v>
      </c>
      <c r="AA30" s="41">
        <f t="shared" si="7"/>
        <v>0</v>
      </c>
      <c r="AB30" s="9">
        <v>0</v>
      </c>
      <c r="AC30" s="9">
        <v>0</v>
      </c>
      <c r="AD30" s="41">
        <f t="shared" si="8"/>
        <v>0</v>
      </c>
      <c r="AE30" s="9">
        <v>0</v>
      </c>
      <c r="AF30" s="12" t="str">
        <f t="shared" si="17"/>
        <v>    電力機械器材及設備製造修配業</v>
      </c>
      <c r="AG30" s="9">
        <v>0</v>
      </c>
      <c r="AH30" s="41">
        <f t="shared" si="9"/>
        <v>0</v>
      </c>
      <c r="AI30" s="9">
        <v>0</v>
      </c>
      <c r="AJ30" s="9">
        <v>0</v>
      </c>
      <c r="AK30" s="41">
        <f t="shared" si="10"/>
        <v>0</v>
      </c>
      <c r="AL30" s="9">
        <v>0</v>
      </c>
      <c r="AM30" s="9">
        <v>0</v>
      </c>
      <c r="AN30" s="41">
        <f t="shared" si="11"/>
        <v>0</v>
      </c>
      <c r="AO30" s="9">
        <v>0</v>
      </c>
      <c r="AP30" s="9">
        <v>0</v>
      </c>
      <c r="AQ30" s="41">
        <f t="shared" si="12"/>
        <v>0</v>
      </c>
      <c r="AR30" s="9">
        <v>0</v>
      </c>
      <c r="AS30" s="9">
        <v>0</v>
      </c>
      <c r="AT30" s="41">
        <f t="shared" si="13"/>
        <v>0</v>
      </c>
      <c r="AU30" s="9">
        <v>0</v>
      </c>
      <c r="AV30" s="9">
        <v>0</v>
      </c>
      <c r="AW30" s="41">
        <f t="shared" si="14"/>
        <v>0</v>
      </c>
      <c r="AX30" s="9">
        <v>0</v>
      </c>
      <c r="AY30" s="9">
        <v>0</v>
      </c>
      <c r="AZ30" s="41">
        <f t="shared" si="15"/>
        <v>0</v>
      </c>
      <c r="BA30" s="9">
        <v>0</v>
      </c>
    </row>
    <row r="31" spans="1:53" s="2" customFormat="1" ht="12" customHeight="1">
      <c r="A31" s="42" t="s">
        <v>547</v>
      </c>
      <c r="B31" s="9">
        <v>14</v>
      </c>
      <c r="C31" s="9">
        <f t="shared" si="18"/>
        <v>10</v>
      </c>
      <c r="D31" s="9">
        <v>0</v>
      </c>
      <c r="E31" s="41">
        <f t="shared" si="0"/>
        <v>0</v>
      </c>
      <c r="F31" s="9">
        <v>0</v>
      </c>
      <c r="G31" s="9">
        <v>0</v>
      </c>
      <c r="H31" s="41">
        <f t="shared" si="1"/>
        <v>0</v>
      </c>
      <c r="I31" s="9">
        <v>0</v>
      </c>
      <c r="J31" s="12" t="str">
        <f t="shared" si="16"/>
        <v>    運輸工具製造修配業</v>
      </c>
      <c r="K31" s="9">
        <v>1</v>
      </c>
      <c r="L31" s="41">
        <f t="shared" si="2"/>
        <v>7.142857142857142</v>
      </c>
      <c r="M31" s="9">
        <v>1</v>
      </c>
      <c r="N31" s="9">
        <v>3</v>
      </c>
      <c r="O31" s="41">
        <f t="shared" si="3"/>
        <v>21.428571428571427</v>
      </c>
      <c r="P31" s="9">
        <v>3</v>
      </c>
      <c r="Q31" s="9">
        <v>1</v>
      </c>
      <c r="R31" s="41">
        <f t="shared" si="4"/>
        <v>7.142857142857142</v>
      </c>
      <c r="S31" s="9">
        <v>2</v>
      </c>
      <c r="T31" s="9">
        <v>0</v>
      </c>
      <c r="U31" s="41">
        <f t="shared" si="5"/>
        <v>0</v>
      </c>
      <c r="V31" s="9">
        <v>0</v>
      </c>
      <c r="W31" s="9">
        <v>0</v>
      </c>
      <c r="X31" s="41">
        <f t="shared" si="6"/>
        <v>0</v>
      </c>
      <c r="Y31" s="9">
        <v>0</v>
      </c>
      <c r="Z31" s="9">
        <v>1</v>
      </c>
      <c r="AA31" s="41">
        <f t="shared" si="7"/>
        <v>7.142857142857142</v>
      </c>
      <c r="AB31" s="9">
        <v>1</v>
      </c>
      <c r="AC31" s="9">
        <v>0</v>
      </c>
      <c r="AD31" s="41">
        <f t="shared" si="8"/>
        <v>0</v>
      </c>
      <c r="AE31" s="9">
        <v>0</v>
      </c>
      <c r="AF31" s="12" t="str">
        <f t="shared" si="17"/>
        <v>    運輸工具製造修配業</v>
      </c>
      <c r="AG31" s="9">
        <v>0</v>
      </c>
      <c r="AH31" s="41">
        <f t="shared" si="9"/>
        <v>0</v>
      </c>
      <c r="AI31" s="9">
        <v>0</v>
      </c>
      <c r="AJ31" s="9">
        <v>1</v>
      </c>
      <c r="AK31" s="41">
        <f t="shared" si="10"/>
        <v>7.142857142857142</v>
      </c>
      <c r="AL31" s="9">
        <v>1</v>
      </c>
      <c r="AM31" s="9">
        <v>0</v>
      </c>
      <c r="AN31" s="41">
        <f t="shared" si="11"/>
        <v>0</v>
      </c>
      <c r="AO31" s="9">
        <v>0</v>
      </c>
      <c r="AP31" s="9">
        <v>0</v>
      </c>
      <c r="AQ31" s="41">
        <f t="shared" si="12"/>
        <v>0</v>
      </c>
      <c r="AR31" s="9">
        <v>0</v>
      </c>
      <c r="AS31" s="9">
        <v>0</v>
      </c>
      <c r="AT31" s="41">
        <f t="shared" si="13"/>
        <v>0</v>
      </c>
      <c r="AU31" s="9">
        <v>0</v>
      </c>
      <c r="AV31" s="9">
        <v>2</v>
      </c>
      <c r="AW31" s="41">
        <f t="shared" si="14"/>
        <v>14.285714285714285</v>
      </c>
      <c r="AX31" s="9">
        <v>2</v>
      </c>
      <c r="AY31" s="9">
        <v>0</v>
      </c>
      <c r="AZ31" s="41">
        <f t="shared" si="15"/>
        <v>0</v>
      </c>
      <c r="BA31" s="9">
        <v>0</v>
      </c>
    </row>
    <row r="32" spans="1:53" s="2" customFormat="1" ht="12" customHeight="1">
      <c r="A32" s="42" t="s">
        <v>548</v>
      </c>
      <c r="B32" s="9">
        <v>2</v>
      </c>
      <c r="C32" s="9">
        <f t="shared" si="18"/>
        <v>0</v>
      </c>
      <c r="D32" s="9">
        <v>0</v>
      </c>
      <c r="E32" s="41">
        <f t="shared" si="0"/>
        <v>0</v>
      </c>
      <c r="F32" s="9">
        <v>0</v>
      </c>
      <c r="G32" s="9">
        <v>0</v>
      </c>
      <c r="H32" s="41">
        <f t="shared" si="1"/>
        <v>0</v>
      </c>
      <c r="I32" s="9">
        <v>0</v>
      </c>
      <c r="J32" s="12" t="str">
        <f t="shared" si="16"/>
        <v>    精密、光學、醫療器材及鐘錶製造業</v>
      </c>
      <c r="K32" s="9">
        <v>0</v>
      </c>
      <c r="L32" s="41">
        <f t="shared" si="2"/>
        <v>0</v>
      </c>
      <c r="M32" s="9">
        <v>0</v>
      </c>
      <c r="N32" s="9">
        <v>0</v>
      </c>
      <c r="O32" s="41">
        <f t="shared" si="3"/>
        <v>0</v>
      </c>
      <c r="P32" s="9">
        <v>0</v>
      </c>
      <c r="Q32" s="9">
        <v>0</v>
      </c>
      <c r="R32" s="41">
        <f t="shared" si="4"/>
        <v>0</v>
      </c>
      <c r="S32" s="9">
        <v>0</v>
      </c>
      <c r="T32" s="9">
        <v>0</v>
      </c>
      <c r="U32" s="41">
        <f t="shared" si="5"/>
        <v>0</v>
      </c>
      <c r="V32" s="9">
        <v>0</v>
      </c>
      <c r="W32" s="9">
        <v>0</v>
      </c>
      <c r="X32" s="41">
        <f t="shared" si="6"/>
        <v>0</v>
      </c>
      <c r="Y32" s="9">
        <v>0</v>
      </c>
      <c r="Z32" s="9">
        <v>0</v>
      </c>
      <c r="AA32" s="41">
        <f t="shared" si="7"/>
        <v>0</v>
      </c>
      <c r="AB32" s="9">
        <v>0</v>
      </c>
      <c r="AC32" s="9">
        <v>0</v>
      </c>
      <c r="AD32" s="41">
        <f t="shared" si="8"/>
        <v>0</v>
      </c>
      <c r="AE32" s="9">
        <v>0</v>
      </c>
      <c r="AF32" s="12" t="str">
        <f t="shared" si="17"/>
        <v>    精密、光學、醫療器材及鐘錶製造業</v>
      </c>
      <c r="AG32" s="9">
        <v>0</v>
      </c>
      <c r="AH32" s="41">
        <f t="shared" si="9"/>
        <v>0</v>
      </c>
      <c r="AI32" s="9">
        <v>0</v>
      </c>
      <c r="AJ32" s="9">
        <v>0</v>
      </c>
      <c r="AK32" s="41">
        <f t="shared" si="10"/>
        <v>0</v>
      </c>
      <c r="AL32" s="9">
        <v>0</v>
      </c>
      <c r="AM32" s="9">
        <v>0</v>
      </c>
      <c r="AN32" s="41">
        <f t="shared" si="11"/>
        <v>0</v>
      </c>
      <c r="AO32" s="9">
        <v>0</v>
      </c>
      <c r="AP32" s="9">
        <v>0</v>
      </c>
      <c r="AQ32" s="41">
        <f t="shared" si="12"/>
        <v>0</v>
      </c>
      <c r="AR32" s="9">
        <v>0</v>
      </c>
      <c r="AS32" s="9">
        <v>0</v>
      </c>
      <c r="AT32" s="41">
        <f t="shared" si="13"/>
        <v>0</v>
      </c>
      <c r="AU32" s="9">
        <v>0</v>
      </c>
      <c r="AV32" s="9">
        <v>0</v>
      </c>
      <c r="AW32" s="41">
        <f t="shared" si="14"/>
        <v>0</v>
      </c>
      <c r="AX32" s="9">
        <v>0</v>
      </c>
      <c r="AY32" s="9">
        <v>0</v>
      </c>
      <c r="AZ32" s="41">
        <f t="shared" si="15"/>
        <v>0</v>
      </c>
      <c r="BA32" s="9">
        <v>0</v>
      </c>
    </row>
    <row r="33" spans="1:53" s="2" customFormat="1" ht="12" customHeight="1">
      <c r="A33" s="42" t="s">
        <v>549</v>
      </c>
      <c r="B33" s="9">
        <v>5</v>
      </c>
      <c r="C33" s="9">
        <f t="shared" si="18"/>
        <v>7</v>
      </c>
      <c r="D33" s="9">
        <v>0</v>
      </c>
      <c r="E33" s="41">
        <f t="shared" si="0"/>
        <v>0</v>
      </c>
      <c r="F33" s="9">
        <v>0</v>
      </c>
      <c r="G33" s="9">
        <v>0</v>
      </c>
      <c r="H33" s="41">
        <f t="shared" si="1"/>
        <v>0</v>
      </c>
      <c r="I33" s="9">
        <v>0</v>
      </c>
      <c r="J33" s="12" t="str">
        <f t="shared" si="16"/>
        <v>    其他工業製品製造業</v>
      </c>
      <c r="K33" s="9">
        <v>1</v>
      </c>
      <c r="L33" s="41">
        <f t="shared" si="2"/>
        <v>20</v>
      </c>
      <c r="M33" s="9">
        <v>2</v>
      </c>
      <c r="N33" s="9">
        <v>1</v>
      </c>
      <c r="O33" s="41">
        <f t="shared" si="3"/>
        <v>20</v>
      </c>
      <c r="P33" s="9">
        <v>1</v>
      </c>
      <c r="Q33" s="9">
        <v>1</v>
      </c>
      <c r="R33" s="41">
        <f t="shared" si="4"/>
        <v>20</v>
      </c>
      <c r="S33" s="9">
        <v>1</v>
      </c>
      <c r="T33" s="9">
        <v>0</v>
      </c>
      <c r="U33" s="41">
        <f t="shared" si="5"/>
        <v>0</v>
      </c>
      <c r="V33" s="9">
        <v>0</v>
      </c>
      <c r="W33" s="9">
        <v>1</v>
      </c>
      <c r="X33" s="41">
        <f t="shared" si="6"/>
        <v>20</v>
      </c>
      <c r="Y33" s="9">
        <v>1</v>
      </c>
      <c r="Z33" s="9">
        <v>1</v>
      </c>
      <c r="AA33" s="41">
        <f t="shared" si="7"/>
        <v>20</v>
      </c>
      <c r="AB33" s="9">
        <v>1</v>
      </c>
      <c r="AC33" s="9">
        <v>0</v>
      </c>
      <c r="AD33" s="41">
        <f t="shared" si="8"/>
        <v>0</v>
      </c>
      <c r="AE33" s="9">
        <v>0</v>
      </c>
      <c r="AF33" s="12" t="str">
        <f t="shared" si="17"/>
        <v>    其他工業製品製造業</v>
      </c>
      <c r="AG33" s="9">
        <v>0</v>
      </c>
      <c r="AH33" s="41">
        <f t="shared" si="9"/>
        <v>0</v>
      </c>
      <c r="AI33" s="9">
        <v>0</v>
      </c>
      <c r="AJ33" s="9">
        <v>0</v>
      </c>
      <c r="AK33" s="41">
        <f t="shared" si="10"/>
        <v>0</v>
      </c>
      <c r="AL33" s="9">
        <v>0</v>
      </c>
      <c r="AM33" s="9">
        <v>0</v>
      </c>
      <c r="AN33" s="41">
        <f t="shared" si="11"/>
        <v>0</v>
      </c>
      <c r="AO33" s="9">
        <v>0</v>
      </c>
      <c r="AP33" s="9">
        <v>0</v>
      </c>
      <c r="AQ33" s="41">
        <f t="shared" si="12"/>
        <v>0</v>
      </c>
      <c r="AR33" s="9">
        <v>0</v>
      </c>
      <c r="AS33" s="9">
        <v>0</v>
      </c>
      <c r="AT33" s="41">
        <f t="shared" si="13"/>
        <v>0</v>
      </c>
      <c r="AU33" s="9">
        <v>0</v>
      </c>
      <c r="AV33" s="9">
        <v>1</v>
      </c>
      <c r="AW33" s="41">
        <f t="shared" si="14"/>
        <v>20</v>
      </c>
      <c r="AX33" s="9">
        <v>1</v>
      </c>
      <c r="AY33" s="9">
        <v>0</v>
      </c>
      <c r="AZ33" s="41">
        <f t="shared" si="15"/>
        <v>0</v>
      </c>
      <c r="BA33" s="9">
        <v>0</v>
      </c>
    </row>
    <row r="34" spans="1:53" s="2" customFormat="1" ht="21.75" customHeight="1">
      <c r="A34" s="12" t="s">
        <v>397</v>
      </c>
      <c r="B34" s="9">
        <v>2</v>
      </c>
      <c r="C34" s="9">
        <f t="shared" si="18"/>
        <v>1</v>
      </c>
      <c r="D34" s="9">
        <v>0</v>
      </c>
      <c r="E34" s="41">
        <f t="shared" si="0"/>
        <v>0</v>
      </c>
      <c r="F34" s="9">
        <v>0</v>
      </c>
      <c r="G34" s="9">
        <v>0</v>
      </c>
      <c r="H34" s="41">
        <f t="shared" si="1"/>
        <v>0</v>
      </c>
      <c r="I34" s="9">
        <v>0</v>
      </c>
      <c r="J34" s="12" t="str">
        <f t="shared" si="16"/>
        <v>水 電 燃 氣 業</v>
      </c>
      <c r="K34" s="9">
        <v>1</v>
      </c>
      <c r="L34" s="41">
        <f t="shared" si="2"/>
        <v>50</v>
      </c>
      <c r="M34" s="9">
        <v>1</v>
      </c>
      <c r="N34" s="9">
        <v>0</v>
      </c>
      <c r="O34" s="41">
        <f t="shared" si="3"/>
        <v>0</v>
      </c>
      <c r="P34" s="9">
        <v>0</v>
      </c>
      <c r="Q34" s="9">
        <v>0</v>
      </c>
      <c r="R34" s="41">
        <f t="shared" si="4"/>
        <v>0</v>
      </c>
      <c r="S34" s="9">
        <v>0</v>
      </c>
      <c r="T34" s="9">
        <v>0</v>
      </c>
      <c r="U34" s="41">
        <f t="shared" si="5"/>
        <v>0</v>
      </c>
      <c r="V34" s="9">
        <v>0</v>
      </c>
      <c r="W34" s="9">
        <v>0</v>
      </c>
      <c r="X34" s="41">
        <f t="shared" si="6"/>
        <v>0</v>
      </c>
      <c r="Y34" s="9">
        <v>0</v>
      </c>
      <c r="Z34" s="9">
        <v>0</v>
      </c>
      <c r="AA34" s="41">
        <f t="shared" si="7"/>
        <v>0</v>
      </c>
      <c r="AB34" s="9">
        <v>0</v>
      </c>
      <c r="AC34" s="9">
        <v>0</v>
      </c>
      <c r="AD34" s="41">
        <f t="shared" si="8"/>
        <v>0</v>
      </c>
      <c r="AE34" s="9">
        <v>0</v>
      </c>
      <c r="AF34" s="12" t="str">
        <f t="shared" si="17"/>
        <v>水 電 燃 氣 業</v>
      </c>
      <c r="AG34" s="9">
        <v>0</v>
      </c>
      <c r="AH34" s="41">
        <f t="shared" si="9"/>
        <v>0</v>
      </c>
      <c r="AI34" s="9">
        <v>0</v>
      </c>
      <c r="AJ34" s="9">
        <v>0</v>
      </c>
      <c r="AK34" s="41">
        <f t="shared" si="10"/>
        <v>0</v>
      </c>
      <c r="AL34" s="9">
        <v>0</v>
      </c>
      <c r="AM34" s="9">
        <v>0</v>
      </c>
      <c r="AN34" s="41">
        <f t="shared" si="11"/>
        <v>0</v>
      </c>
      <c r="AO34" s="9">
        <v>0</v>
      </c>
      <c r="AP34" s="9">
        <v>0</v>
      </c>
      <c r="AQ34" s="41">
        <f t="shared" si="12"/>
        <v>0</v>
      </c>
      <c r="AR34" s="9">
        <v>0</v>
      </c>
      <c r="AS34" s="9">
        <v>0</v>
      </c>
      <c r="AT34" s="41">
        <f t="shared" si="13"/>
        <v>0</v>
      </c>
      <c r="AU34" s="9">
        <v>0</v>
      </c>
      <c r="AV34" s="9">
        <v>0</v>
      </c>
      <c r="AW34" s="41">
        <f t="shared" si="14"/>
        <v>0</v>
      </c>
      <c r="AX34" s="9">
        <v>0</v>
      </c>
      <c r="AY34" s="9">
        <v>0</v>
      </c>
      <c r="AZ34" s="41">
        <f t="shared" si="15"/>
        <v>0</v>
      </c>
      <c r="BA34" s="9">
        <v>0</v>
      </c>
    </row>
    <row r="35" spans="1:53" s="2" customFormat="1" ht="12" customHeight="1">
      <c r="A35" s="12" t="s">
        <v>398</v>
      </c>
      <c r="B35" s="9">
        <v>50</v>
      </c>
      <c r="C35" s="9">
        <f t="shared" si="18"/>
        <v>26</v>
      </c>
      <c r="D35" s="9">
        <v>0</v>
      </c>
      <c r="E35" s="41">
        <f t="shared" si="0"/>
        <v>0</v>
      </c>
      <c r="F35" s="9">
        <v>0</v>
      </c>
      <c r="G35" s="9">
        <v>0</v>
      </c>
      <c r="H35" s="41">
        <f t="shared" si="1"/>
        <v>0</v>
      </c>
      <c r="I35" s="9">
        <v>0</v>
      </c>
      <c r="J35" s="12" t="str">
        <f t="shared" si="16"/>
        <v>營      造      業</v>
      </c>
      <c r="K35" s="9">
        <v>6</v>
      </c>
      <c r="L35" s="41">
        <f t="shared" si="2"/>
        <v>12</v>
      </c>
      <c r="M35" s="9">
        <v>6</v>
      </c>
      <c r="N35" s="9">
        <v>0</v>
      </c>
      <c r="O35" s="41">
        <f t="shared" si="3"/>
        <v>0</v>
      </c>
      <c r="P35" s="9">
        <v>0</v>
      </c>
      <c r="Q35" s="9">
        <v>3</v>
      </c>
      <c r="R35" s="41">
        <f t="shared" si="4"/>
        <v>6</v>
      </c>
      <c r="S35" s="9">
        <v>3</v>
      </c>
      <c r="T35" s="9">
        <v>0</v>
      </c>
      <c r="U35" s="41">
        <f t="shared" si="5"/>
        <v>0</v>
      </c>
      <c r="V35" s="9">
        <v>0</v>
      </c>
      <c r="W35" s="9">
        <v>0</v>
      </c>
      <c r="X35" s="41">
        <f t="shared" si="6"/>
        <v>0</v>
      </c>
      <c r="Y35" s="9">
        <v>0</v>
      </c>
      <c r="Z35" s="9">
        <v>0</v>
      </c>
      <c r="AA35" s="41">
        <f t="shared" si="7"/>
        <v>0</v>
      </c>
      <c r="AB35" s="9">
        <v>0</v>
      </c>
      <c r="AC35" s="9">
        <v>9</v>
      </c>
      <c r="AD35" s="41">
        <f t="shared" si="8"/>
        <v>18</v>
      </c>
      <c r="AE35" s="9">
        <v>9</v>
      </c>
      <c r="AF35" s="12" t="str">
        <f t="shared" si="17"/>
        <v>營      造      業</v>
      </c>
      <c r="AG35" s="9">
        <v>0</v>
      </c>
      <c r="AH35" s="41">
        <f t="shared" si="9"/>
        <v>0</v>
      </c>
      <c r="AI35" s="9">
        <v>0</v>
      </c>
      <c r="AJ35" s="9">
        <v>0</v>
      </c>
      <c r="AK35" s="41">
        <f t="shared" si="10"/>
        <v>0</v>
      </c>
      <c r="AL35" s="9">
        <v>0</v>
      </c>
      <c r="AM35" s="9">
        <v>0</v>
      </c>
      <c r="AN35" s="41">
        <f t="shared" si="11"/>
        <v>0</v>
      </c>
      <c r="AO35" s="9">
        <v>0</v>
      </c>
      <c r="AP35" s="9">
        <v>0</v>
      </c>
      <c r="AQ35" s="41">
        <f t="shared" si="12"/>
        <v>0</v>
      </c>
      <c r="AR35" s="9">
        <v>0</v>
      </c>
      <c r="AS35" s="9">
        <v>1</v>
      </c>
      <c r="AT35" s="41">
        <f t="shared" si="13"/>
        <v>2</v>
      </c>
      <c r="AU35" s="9">
        <v>1</v>
      </c>
      <c r="AV35" s="9">
        <v>6</v>
      </c>
      <c r="AW35" s="41">
        <f t="shared" si="14"/>
        <v>12</v>
      </c>
      <c r="AX35" s="9">
        <v>6</v>
      </c>
      <c r="AY35" s="9">
        <v>1</v>
      </c>
      <c r="AZ35" s="41">
        <f t="shared" si="15"/>
        <v>2</v>
      </c>
      <c r="BA35" s="9">
        <v>1</v>
      </c>
    </row>
    <row r="36" spans="1:53" s="2" customFormat="1" ht="12" customHeight="1">
      <c r="A36" s="12" t="s">
        <v>399</v>
      </c>
      <c r="B36" s="9">
        <v>340</v>
      </c>
      <c r="C36" s="9">
        <f t="shared" si="18"/>
        <v>177</v>
      </c>
      <c r="D36" s="9">
        <v>2</v>
      </c>
      <c r="E36" s="41">
        <f t="shared" si="0"/>
        <v>0.5882352941176471</v>
      </c>
      <c r="F36" s="9">
        <v>2</v>
      </c>
      <c r="G36" s="9">
        <v>5</v>
      </c>
      <c r="H36" s="41">
        <f t="shared" si="1"/>
        <v>1.4705882352941175</v>
      </c>
      <c r="I36" s="9">
        <v>5</v>
      </c>
      <c r="J36" s="12" t="str">
        <f t="shared" si="16"/>
        <v>批發及零售業</v>
      </c>
      <c r="K36" s="9">
        <v>75</v>
      </c>
      <c r="L36" s="41">
        <f t="shared" si="2"/>
        <v>22.058823529411764</v>
      </c>
      <c r="M36" s="9">
        <v>76</v>
      </c>
      <c r="N36" s="9">
        <v>32</v>
      </c>
      <c r="O36" s="41">
        <f t="shared" si="3"/>
        <v>9.411764705882353</v>
      </c>
      <c r="P36" s="9">
        <v>32</v>
      </c>
      <c r="Q36" s="9">
        <v>16</v>
      </c>
      <c r="R36" s="41">
        <f t="shared" si="4"/>
        <v>4.705882352941177</v>
      </c>
      <c r="S36" s="9">
        <v>17</v>
      </c>
      <c r="T36" s="9">
        <v>0</v>
      </c>
      <c r="U36" s="41">
        <f t="shared" si="5"/>
        <v>0</v>
      </c>
      <c r="V36" s="9">
        <v>0</v>
      </c>
      <c r="W36" s="9">
        <v>3</v>
      </c>
      <c r="X36" s="41">
        <f t="shared" si="6"/>
        <v>0.8823529411764706</v>
      </c>
      <c r="Y36" s="9">
        <v>3</v>
      </c>
      <c r="Z36" s="9">
        <v>1</v>
      </c>
      <c r="AA36" s="41">
        <f t="shared" si="7"/>
        <v>0.29411764705882354</v>
      </c>
      <c r="AB36" s="9">
        <v>1</v>
      </c>
      <c r="AC36" s="9">
        <v>0</v>
      </c>
      <c r="AD36" s="41">
        <f t="shared" si="8"/>
        <v>0</v>
      </c>
      <c r="AE36" s="9">
        <v>0</v>
      </c>
      <c r="AF36" s="12" t="str">
        <f t="shared" si="17"/>
        <v>批發及零售業</v>
      </c>
      <c r="AG36" s="9">
        <v>0</v>
      </c>
      <c r="AH36" s="41">
        <f t="shared" si="9"/>
        <v>0</v>
      </c>
      <c r="AI36" s="9">
        <v>0</v>
      </c>
      <c r="AJ36" s="9">
        <v>6</v>
      </c>
      <c r="AK36" s="41">
        <f t="shared" si="10"/>
        <v>1.7647058823529411</v>
      </c>
      <c r="AL36" s="9">
        <v>6</v>
      </c>
      <c r="AM36" s="9">
        <v>13</v>
      </c>
      <c r="AN36" s="41">
        <f t="shared" si="11"/>
        <v>3.823529411764706</v>
      </c>
      <c r="AO36" s="9">
        <v>13</v>
      </c>
      <c r="AP36" s="9">
        <v>1</v>
      </c>
      <c r="AQ36" s="41">
        <f t="shared" si="12"/>
        <v>0.29411764705882354</v>
      </c>
      <c r="AR36" s="9">
        <v>1</v>
      </c>
      <c r="AS36" s="9">
        <v>0</v>
      </c>
      <c r="AT36" s="41">
        <f t="shared" si="13"/>
        <v>0</v>
      </c>
      <c r="AU36" s="9">
        <v>0</v>
      </c>
      <c r="AV36" s="9">
        <v>16</v>
      </c>
      <c r="AW36" s="41">
        <f t="shared" si="14"/>
        <v>4.705882352941177</v>
      </c>
      <c r="AX36" s="9">
        <v>16</v>
      </c>
      <c r="AY36" s="9">
        <v>5</v>
      </c>
      <c r="AZ36" s="41">
        <f t="shared" si="15"/>
        <v>1.4705882352941175</v>
      </c>
      <c r="BA36" s="9">
        <v>5</v>
      </c>
    </row>
    <row r="37" spans="1:53" s="2" customFormat="1" ht="12" customHeight="1">
      <c r="A37" s="12" t="s">
        <v>400</v>
      </c>
      <c r="B37" s="9">
        <v>116</v>
      </c>
      <c r="C37" s="9">
        <f t="shared" si="18"/>
        <v>63</v>
      </c>
      <c r="D37" s="9">
        <v>3</v>
      </c>
      <c r="E37" s="41">
        <f t="shared" si="0"/>
        <v>2.586206896551724</v>
      </c>
      <c r="F37" s="9">
        <v>3</v>
      </c>
      <c r="G37" s="9">
        <v>0</v>
      </c>
      <c r="H37" s="41">
        <f t="shared" si="1"/>
        <v>0</v>
      </c>
      <c r="I37" s="9">
        <v>0</v>
      </c>
      <c r="J37" s="12" t="str">
        <f t="shared" si="16"/>
        <v>住宿及餐飲業</v>
      </c>
      <c r="K37" s="9">
        <v>25</v>
      </c>
      <c r="L37" s="41">
        <f t="shared" si="2"/>
        <v>21.551724137931032</v>
      </c>
      <c r="M37" s="9">
        <v>25</v>
      </c>
      <c r="N37" s="9">
        <v>11</v>
      </c>
      <c r="O37" s="41">
        <f t="shared" si="3"/>
        <v>9.482758620689655</v>
      </c>
      <c r="P37" s="9">
        <v>11</v>
      </c>
      <c r="Q37" s="9">
        <v>5</v>
      </c>
      <c r="R37" s="41">
        <f t="shared" si="4"/>
        <v>4.310344827586207</v>
      </c>
      <c r="S37" s="9">
        <v>5</v>
      </c>
      <c r="T37" s="9">
        <v>0</v>
      </c>
      <c r="U37" s="41">
        <f t="shared" si="5"/>
        <v>0</v>
      </c>
      <c r="V37" s="9">
        <v>0</v>
      </c>
      <c r="W37" s="9">
        <v>1</v>
      </c>
      <c r="X37" s="41">
        <f t="shared" si="6"/>
        <v>0.8620689655172413</v>
      </c>
      <c r="Y37" s="9">
        <v>1</v>
      </c>
      <c r="Z37" s="9">
        <v>1</v>
      </c>
      <c r="AA37" s="41">
        <f t="shared" si="7"/>
        <v>0.8620689655172413</v>
      </c>
      <c r="AB37" s="9">
        <v>1</v>
      </c>
      <c r="AC37" s="9">
        <v>0</v>
      </c>
      <c r="AD37" s="41">
        <f t="shared" si="8"/>
        <v>0</v>
      </c>
      <c r="AE37" s="9">
        <v>0</v>
      </c>
      <c r="AF37" s="12" t="str">
        <f t="shared" si="17"/>
        <v>住宿及餐飲業</v>
      </c>
      <c r="AG37" s="9">
        <v>0</v>
      </c>
      <c r="AH37" s="41">
        <f t="shared" si="9"/>
        <v>0</v>
      </c>
      <c r="AI37" s="9">
        <v>0</v>
      </c>
      <c r="AJ37" s="9">
        <v>2</v>
      </c>
      <c r="AK37" s="41">
        <f t="shared" si="10"/>
        <v>1.7241379310344827</v>
      </c>
      <c r="AL37" s="9">
        <v>2</v>
      </c>
      <c r="AM37" s="9">
        <v>4</v>
      </c>
      <c r="AN37" s="41">
        <f t="shared" si="11"/>
        <v>3.4482758620689653</v>
      </c>
      <c r="AO37" s="9">
        <v>4</v>
      </c>
      <c r="AP37" s="9">
        <v>0</v>
      </c>
      <c r="AQ37" s="41">
        <f t="shared" si="12"/>
        <v>0</v>
      </c>
      <c r="AR37" s="9">
        <v>0</v>
      </c>
      <c r="AS37" s="9">
        <v>1</v>
      </c>
      <c r="AT37" s="41">
        <f t="shared" si="13"/>
        <v>0.8620689655172413</v>
      </c>
      <c r="AU37" s="9">
        <v>1</v>
      </c>
      <c r="AV37" s="9">
        <v>8</v>
      </c>
      <c r="AW37" s="41">
        <f t="shared" si="14"/>
        <v>6.896551724137931</v>
      </c>
      <c r="AX37" s="9">
        <v>8</v>
      </c>
      <c r="AY37" s="9">
        <v>2</v>
      </c>
      <c r="AZ37" s="41">
        <f t="shared" si="15"/>
        <v>1.7241379310344827</v>
      </c>
      <c r="BA37" s="9">
        <v>2</v>
      </c>
    </row>
    <row r="38" spans="1:53" s="2" customFormat="1" ht="12" customHeight="1">
      <c r="A38" s="12" t="s">
        <v>401</v>
      </c>
      <c r="B38" s="9">
        <v>122</v>
      </c>
      <c r="C38" s="9">
        <f t="shared" si="18"/>
        <v>97</v>
      </c>
      <c r="D38" s="9">
        <v>1</v>
      </c>
      <c r="E38" s="41">
        <f t="shared" si="0"/>
        <v>0.819672131147541</v>
      </c>
      <c r="F38" s="9">
        <v>1</v>
      </c>
      <c r="G38" s="9">
        <v>0</v>
      </c>
      <c r="H38" s="41">
        <f t="shared" si="1"/>
        <v>0</v>
      </c>
      <c r="I38" s="9">
        <v>0</v>
      </c>
      <c r="J38" s="12" t="str">
        <f t="shared" si="16"/>
        <v>運輸、倉儲及通信業</v>
      </c>
      <c r="K38" s="9">
        <v>26</v>
      </c>
      <c r="L38" s="41">
        <f t="shared" si="2"/>
        <v>21.311475409836063</v>
      </c>
      <c r="M38" s="9">
        <v>27</v>
      </c>
      <c r="N38" s="9">
        <v>32</v>
      </c>
      <c r="O38" s="41">
        <f t="shared" si="3"/>
        <v>26.229508196721312</v>
      </c>
      <c r="P38" s="9">
        <v>37</v>
      </c>
      <c r="Q38" s="9">
        <v>13</v>
      </c>
      <c r="R38" s="41">
        <f t="shared" si="4"/>
        <v>10.655737704918032</v>
      </c>
      <c r="S38" s="9">
        <v>13</v>
      </c>
      <c r="T38" s="9">
        <v>0</v>
      </c>
      <c r="U38" s="41">
        <f t="shared" si="5"/>
        <v>0</v>
      </c>
      <c r="V38" s="9">
        <v>0</v>
      </c>
      <c r="W38" s="9">
        <v>1</v>
      </c>
      <c r="X38" s="41">
        <f t="shared" si="6"/>
        <v>0.819672131147541</v>
      </c>
      <c r="Y38" s="9">
        <v>1</v>
      </c>
      <c r="Z38" s="9">
        <v>0</v>
      </c>
      <c r="AA38" s="41">
        <f t="shared" si="7"/>
        <v>0</v>
      </c>
      <c r="AB38" s="9">
        <v>0</v>
      </c>
      <c r="AC38" s="9">
        <v>2</v>
      </c>
      <c r="AD38" s="41">
        <f t="shared" si="8"/>
        <v>1.639344262295082</v>
      </c>
      <c r="AE38" s="9">
        <v>2</v>
      </c>
      <c r="AF38" s="12" t="str">
        <f t="shared" si="17"/>
        <v>運輸、倉儲及通信業</v>
      </c>
      <c r="AG38" s="9">
        <v>0</v>
      </c>
      <c r="AH38" s="41">
        <f t="shared" si="9"/>
        <v>0</v>
      </c>
      <c r="AI38" s="9">
        <v>0</v>
      </c>
      <c r="AJ38" s="9">
        <v>3</v>
      </c>
      <c r="AK38" s="41">
        <f t="shared" si="10"/>
        <v>2.459016393442623</v>
      </c>
      <c r="AL38" s="9">
        <v>3</v>
      </c>
      <c r="AM38" s="9">
        <v>8</v>
      </c>
      <c r="AN38" s="41">
        <f t="shared" si="11"/>
        <v>6.557377049180328</v>
      </c>
      <c r="AO38" s="9">
        <v>8</v>
      </c>
      <c r="AP38" s="9">
        <v>0</v>
      </c>
      <c r="AQ38" s="41">
        <f t="shared" si="12"/>
        <v>0</v>
      </c>
      <c r="AR38" s="9">
        <v>0</v>
      </c>
      <c r="AS38" s="9">
        <v>1</v>
      </c>
      <c r="AT38" s="41">
        <f t="shared" si="13"/>
        <v>0.819672131147541</v>
      </c>
      <c r="AU38" s="9">
        <v>1</v>
      </c>
      <c r="AV38" s="9">
        <v>4</v>
      </c>
      <c r="AW38" s="41">
        <f t="shared" si="14"/>
        <v>3.278688524590164</v>
      </c>
      <c r="AX38" s="9">
        <v>4</v>
      </c>
      <c r="AY38" s="9">
        <v>0</v>
      </c>
      <c r="AZ38" s="41">
        <f t="shared" si="15"/>
        <v>0</v>
      </c>
      <c r="BA38" s="9">
        <v>0</v>
      </c>
    </row>
    <row r="39" spans="1:53" s="2" customFormat="1" ht="12" customHeight="1">
      <c r="A39" s="12" t="s">
        <v>402</v>
      </c>
      <c r="B39" s="9">
        <v>85</v>
      </c>
      <c r="C39" s="9">
        <f t="shared" si="18"/>
        <v>31</v>
      </c>
      <c r="D39" s="9">
        <v>0</v>
      </c>
      <c r="E39" s="41">
        <f t="shared" si="0"/>
        <v>0</v>
      </c>
      <c r="F39" s="9">
        <v>0</v>
      </c>
      <c r="G39" s="9">
        <v>2</v>
      </c>
      <c r="H39" s="41">
        <f t="shared" si="1"/>
        <v>2.3529411764705883</v>
      </c>
      <c r="I39" s="9">
        <v>2</v>
      </c>
      <c r="J39" s="12" t="str">
        <f t="shared" si="16"/>
        <v>金融及保險業</v>
      </c>
      <c r="K39" s="9">
        <v>7</v>
      </c>
      <c r="L39" s="41">
        <f t="shared" si="2"/>
        <v>8.235294117647058</v>
      </c>
      <c r="M39" s="9">
        <v>7</v>
      </c>
      <c r="N39" s="9">
        <v>7</v>
      </c>
      <c r="O39" s="41">
        <f t="shared" si="3"/>
        <v>8.235294117647058</v>
      </c>
      <c r="P39" s="9">
        <v>8</v>
      </c>
      <c r="Q39" s="9">
        <v>5</v>
      </c>
      <c r="R39" s="41">
        <f t="shared" si="4"/>
        <v>5.88235294117647</v>
      </c>
      <c r="S39" s="9">
        <v>5</v>
      </c>
      <c r="T39" s="9">
        <v>0</v>
      </c>
      <c r="U39" s="41">
        <f t="shared" si="5"/>
        <v>0</v>
      </c>
      <c r="V39" s="9">
        <v>0</v>
      </c>
      <c r="W39" s="9">
        <v>1</v>
      </c>
      <c r="X39" s="41">
        <f t="shared" si="6"/>
        <v>1.1764705882352942</v>
      </c>
      <c r="Y39" s="9">
        <v>1</v>
      </c>
      <c r="Z39" s="9">
        <v>0</v>
      </c>
      <c r="AA39" s="41">
        <f t="shared" si="7"/>
        <v>0</v>
      </c>
      <c r="AB39" s="9">
        <v>0</v>
      </c>
      <c r="AC39" s="9">
        <v>0</v>
      </c>
      <c r="AD39" s="41">
        <f t="shared" si="8"/>
        <v>0</v>
      </c>
      <c r="AE39" s="9">
        <v>0</v>
      </c>
      <c r="AF39" s="12" t="str">
        <f t="shared" si="17"/>
        <v>金融及保險業</v>
      </c>
      <c r="AG39" s="9">
        <v>0</v>
      </c>
      <c r="AH39" s="41">
        <f t="shared" si="9"/>
        <v>0</v>
      </c>
      <c r="AI39" s="9">
        <v>0</v>
      </c>
      <c r="AJ39" s="9">
        <v>2</v>
      </c>
      <c r="AK39" s="41">
        <f t="shared" si="10"/>
        <v>2.3529411764705883</v>
      </c>
      <c r="AL39" s="9">
        <v>2</v>
      </c>
      <c r="AM39" s="9">
        <v>5</v>
      </c>
      <c r="AN39" s="41">
        <f t="shared" si="11"/>
        <v>5.88235294117647</v>
      </c>
      <c r="AO39" s="9">
        <v>5</v>
      </c>
      <c r="AP39" s="9">
        <v>0</v>
      </c>
      <c r="AQ39" s="41">
        <f t="shared" si="12"/>
        <v>0</v>
      </c>
      <c r="AR39" s="9">
        <v>0</v>
      </c>
      <c r="AS39" s="9">
        <v>1</v>
      </c>
      <c r="AT39" s="41">
        <f t="shared" si="13"/>
        <v>1.1764705882352942</v>
      </c>
      <c r="AU39" s="9">
        <v>1</v>
      </c>
      <c r="AV39" s="9">
        <v>0</v>
      </c>
      <c r="AW39" s="41">
        <f t="shared" si="14"/>
        <v>0</v>
      </c>
      <c r="AX39" s="9">
        <v>0</v>
      </c>
      <c r="AY39" s="9">
        <v>0</v>
      </c>
      <c r="AZ39" s="41">
        <f t="shared" si="15"/>
        <v>0</v>
      </c>
      <c r="BA39" s="9">
        <v>0</v>
      </c>
    </row>
    <row r="40" spans="1:53" s="2" customFormat="1" ht="12" customHeight="1">
      <c r="A40" s="12" t="s">
        <v>403</v>
      </c>
      <c r="B40" s="9">
        <v>54</v>
      </c>
      <c r="C40" s="9">
        <f t="shared" si="18"/>
        <v>24</v>
      </c>
      <c r="D40" s="9">
        <v>0</v>
      </c>
      <c r="E40" s="41">
        <f t="shared" si="0"/>
        <v>0</v>
      </c>
      <c r="F40" s="9">
        <v>0</v>
      </c>
      <c r="G40" s="9">
        <v>1</v>
      </c>
      <c r="H40" s="41">
        <f t="shared" si="1"/>
        <v>1.8518518518518516</v>
      </c>
      <c r="I40" s="9">
        <v>1</v>
      </c>
      <c r="J40" s="12" t="str">
        <f t="shared" si="16"/>
        <v>不動產及租賃業</v>
      </c>
      <c r="K40" s="9">
        <v>8</v>
      </c>
      <c r="L40" s="41">
        <f t="shared" si="2"/>
        <v>14.814814814814813</v>
      </c>
      <c r="M40" s="9">
        <v>8</v>
      </c>
      <c r="N40" s="9">
        <v>3</v>
      </c>
      <c r="O40" s="41">
        <f t="shared" si="3"/>
        <v>5.555555555555555</v>
      </c>
      <c r="P40" s="9">
        <v>3</v>
      </c>
      <c r="Q40" s="9">
        <v>7</v>
      </c>
      <c r="R40" s="41">
        <f t="shared" si="4"/>
        <v>12.962962962962962</v>
      </c>
      <c r="S40" s="9">
        <v>7</v>
      </c>
      <c r="T40" s="9">
        <v>0</v>
      </c>
      <c r="U40" s="41">
        <f t="shared" si="5"/>
        <v>0</v>
      </c>
      <c r="V40" s="9">
        <v>0</v>
      </c>
      <c r="W40" s="9">
        <v>0</v>
      </c>
      <c r="X40" s="41">
        <f t="shared" si="6"/>
        <v>0</v>
      </c>
      <c r="Y40" s="9">
        <v>0</v>
      </c>
      <c r="Z40" s="9">
        <v>0</v>
      </c>
      <c r="AA40" s="41">
        <f t="shared" si="7"/>
        <v>0</v>
      </c>
      <c r="AB40" s="9">
        <v>0</v>
      </c>
      <c r="AC40" s="9">
        <v>1</v>
      </c>
      <c r="AD40" s="41">
        <f t="shared" si="8"/>
        <v>1.8518518518518516</v>
      </c>
      <c r="AE40" s="9">
        <v>1</v>
      </c>
      <c r="AF40" s="12" t="str">
        <f t="shared" si="17"/>
        <v>不動產及租賃業</v>
      </c>
      <c r="AG40" s="9">
        <v>0</v>
      </c>
      <c r="AH40" s="41">
        <f t="shared" si="9"/>
        <v>0</v>
      </c>
      <c r="AI40" s="9">
        <v>0</v>
      </c>
      <c r="AJ40" s="9">
        <v>1</v>
      </c>
      <c r="AK40" s="41">
        <f t="shared" si="10"/>
        <v>1.8518518518518516</v>
      </c>
      <c r="AL40" s="9">
        <v>1</v>
      </c>
      <c r="AM40" s="9">
        <v>0</v>
      </c>
      <c r="AN40" s="41">
        <f t="shared" si="11"/>
        <v>0</v>
      </c>
      <c r="AO40" s="9">
        <v>0</v>
      </c>
      <c r="AP40" s="9">
        <v>0</v>
      </c>
      <c r="AQ40" s="41">
        <f t="shared" si="12"/>
        <v>0</v>
      </c>
      <c r="AR40" s="9">
        <v>0</v>
      </c>
      <c r="AS40" s="9">
        <v>0</v>
      </c>
      <c r="AT40" s="41">
        <f t="shared" si="13"/>
        <v>0</v>
      </c>
      <c r="AU40" s="9">
        <v>0</v>
      </c>
      <c r="AV40" s="9">
        <v>2</v>
      </c>
      <c r="AW40" s="41">
        <f t="shared" si="14"/>
        <v>3.7037037037037033</v>
      </c>
      <c r="AX40" s="9">
        <v>2</v>
      </c>
      <c r="AY40" s="9">
        <v>1</v>
      </c>
      <c r="AZ40" s="41">
        <f t="shared" si="15"/>
        <v>1.8518518518518516</v>
      </c>
      <c r="BA40" s="9">
        <v>1</v>
      </c>
    </row>
    <row r="41" spans="1:53" s="2" customFormat="1" ht="12" customHeight="1">
      <c r="A41" s="12" t="s">
        <v>404</v>
      </c>
      <c r="B41" s="9">
        <v>183</v>
      </c>
      <c r="C41" s="9">
        <f t="shared" si="18"/>
        <v>89</v>
      </c>
      <c r="D41" s="9">
        <v>2</v>
      </c>
      <c r="E41" s="41">
        <f t="shared" si="0"/>
        <v>1.092896174863388</v>
      </c>
      <c r="F41" s="9">
        <v>2</v>
      </c>
      <c r="G41" s="9">
        <v>0</v>
      </c>
      <c r="H41" s="41">
        <f t="shared" si="1"/>
        <v>0</v>
      </c>
      <c r="I41" s="9">
        <v>0</v>
      </c>
      <c r="J41" s="12" t="str">
        <f t="shared" si="16"/>
        <v>專業、科學及技術服務業</v>
      </c>
      <c r="K41" s="9">
        <v>39</v>
      </c>
      <c r="L41" s="41">
        <f t="shared" si="2"/>
        <v>21.311475409836063</v>
      </c>
      <c r="M41" s="9">
        <v>39</v>
      </c>
      <c r="N41" s="9">
        <v>13</v>
      </c>
      <c r="O41" s="41">
        <f t="shared" si="3"/>
        <v>7.103825136612022</v>
      </c>
      <c r="P41" s="9">
        <v>13</v>
      </c>
      <c r="Q41" s="9">
        <v>5</v>
      </c>
      <c r="R41" s="41">
        <f t="shared" si="4"/>
        <v>2.73224043715847</v>
      </c>
      <c r="S41" s="9">
        <v>5</v>
      </c>
      <c r="T41" s="9">
        <v>0</v>
      </c>
      <c r="U41" s="41">
        <f t="shared" si="5"/>
        <v>0</v>
      </c>
      <c r="V41" s="9">
        <v>0</v>
      </c>
      <c r="W41" s="9">
        <v>1</v>
      </c>
      <c r="X41" s="41">
        <f t="shared" si="6"/>
        <v>0.546448087431694</v>
      </c>
      <c r="Y41" s="9">
        <v>1</v>
      </c>
      <c r="Z41" s="9">
        <v>0</v>
      </c>
      <c r="AA41" s="41">
        <f t="shared" si="7"/>
        <v>0</v>
      </c>
      <c r="AB41" s="9">
        <v>0</v>
      </c>
      <c r="AC41" s="9">
        <v>2</v>
      </c>
      <c r="AD41" s="41">
        <f t="shared" si="8"/>
        <v>1.092896174863388</v>
      </c>
      <c r="AE41" s="9">
        <v>2</v>
      </c>
      <c r="AF41" s="12" t="str">
        <f t="shared" si="17"/>
        <v>專業、科學及技術服務業</v>
      </c>
      <c r="AG41" s="9">
        <v>0</v>
      </c>
      <c r="AH41" s="41">
        <f t="shared" si="9"/>
        <v>0</v>
      </c>
      <c r="AI41" s="9">
        <v>0</v>
      </c>
      <c r="AJ41" s="9">
        <v>6</v>
      </c>
      <c r="AK41" s="41">
        <f t="shared" si="10"/>
        <v>3.278688524590164</v>
      </c>
      <c r="AL41" s="9">
        <v>6</v>
      </c>
      <c r="AM41" s="9">
        <v>7</v>
      </c>
      <c r="AN41" s="41">
        <f t="shared" si="11"/>
        <v>3.825136612021858</v>
      </c>
      <c r="AO41" s="9">
        <v>7</v>
      </c>
      <c r="AP41" s="9">
        <v>2</v>
      </c>
      <c r="AQ41" s="41">
        <f t="shared" si="12"/>
        <v>1.092896174863388</v>
      </c>
      <c r="AR41" s="9">
        <v>2</v>
      </c>
      <c r="AS41" s="9">
        <v>3</v>
      </c>
      <c r="AT41" s="41">
        <f t="shared" si="13"/>
        <v>1.639344262295082</v>
      </c>
      <c r="AU41" s="9">
        <v>3</v>
      </c>
      <c r="AV41" s="9">
        <v>7</v>
      </c>
      <c r="AW41" s="41">
        <f t="shared" si="14"/>
        <v>3.825136612021858</v>
      </c>
      <c r="AX41" s="9">
        <v>7</v>
      </c>
      <c r="AY41" s="9">
        <v>2</v>
      </c>
      <c r="AZ41" s="41">
        <f t="shared" si="15"/>
        <v>1.092896174863388</v>
      </c>
      <c r="BA41" s="9">
        <v>2</v>
      </c>
    </row>
    <row r="42" spans="1:53" s="2" customFormat="1" ht="12" customHeight="1">
      <c r="A42" s="12" t="s">
        <v>394</v>
      </c>
      <c r="B42" s="9">
        <v>37</v>
      </c>
      <c r="C42" s="9">
        <f t="shared" si="18"/>
        <v>16</v>
      </c>
      <c r="D42" s="9">
        <v>0</v>
      </c>
      <c r="E42" s="41">
        <f t="shared" si="0"/>
        <v>0</v>
      </c>
      <c r="F42" s="9">
        <v>0</v>
      </c>
      <c r="G42" s="9">
        <v>0</v>
      </c>
      <c r="H42" s="41">
        <f t="shared" si="1"/>
        <v>0</v>
      </c>
      <c r="I42" s="9">
        <v>0</v>
      </c>
      <c r="J42" s="12" t="str">
        <f t="shared" si="16"/>
        <v>教 育 服 務 業</v>
      </c>
      <c r="K42" s="9">
        <v>4</v>
      </c>
      <c r="L42" s="41">
        <f t="shared" si="2"/>
        <v>10.81081081081081</v>
      </c>
      <c r="M42" s="9">
        <v>4</v>
      </c>
      <c r="N42" s="9">
        <v>3</v>
      </c>
      <c r="O42" s="41">
        <f t="shared" si="3"/>
        <v>8.108108108108109</v>
      </c>
      <c r="P42" s="9">
        <v>3</v>
      </c>
      <c r="Q42" s="9">
        <v>2</v>
      </c>
      <c r="R42" s="41">
        <f t="shared" si="4"/>
        <v>5.405405405405405</v>
      </c>
      <c r="S42" s="9">
        <v>2</v>
      </c>
      <c r="T42" s="9">
        <v>0</v>
      </c>
      <c r="U42" s="41">
        <f t="shared" si="5"/>
        <v>0</v>
      </c>
      <c r="V42" s="9">
        <v>0</v>
      </c>
      <c r="W42" s="9">
        <v>1</v>
      </c>
      <c r="X42" s="41">
        <f t="shared" si="6"/>
        <v>2.7027027027027026</v>
      </c>
      <c r="Y42" s="9">
        <v>1</v>
      </c>
      <c r="Z42" s="9">
        <v>1</v>
      </c>
      <c r="AA42" s="41">
        <f t="shared" si="7"/>
        <v>2.7027027027027026</v>
      </c>
      <c r="AB42" s="9">
        <v>1</v>
      </c>
      <c r="AC42" s="9">
        <v>0</v>
      </c>
      <c r="AD42" s="41">
        <f t="shared" si="8"/>
        <v>0</v>
      </c>
      <c r="AE42" s="9">
        <v>0</v>
      </c>
      <c r="AF42" s="12" t="str">
        <f t="shared" si="17"/>
        <v>教 育 服 務 業</v>
      </c>
      <c r="AG42" s="9">
        <v>0</v>
      </c>
      <c r="AH42" s="41">
        <f t="shared" si="9"/>
        <v>0</v>
      </c>
      <c r="AI42" s="9">
        <v>0</v>
      </c>
      <c r="AJ42" s="9">
        <v>0</v>
      </c>
      <c r="AK42" s="41">
        <f t="shared" si="10"/>
        <v>0</v>
      </c>
      <c r="AL42" s="9">
        <v>0</v>
      </c>
      <c r="AM42" s="9">
        <v>0</v>
      </c>
      <c r="AN42" s="41">
        <f t="shared" si="11"/>
        <v>0</v>
      </c>
      <c r="AO42" s="9">
        <v>0</v>
      </c>
      <c r="AP42" s="9">
        <v>1</v>
      </c>
      <c r="AQ42" s="41">
        <f t="shared" si="12"/>
        <v>2.7027027027027026</v>
      </c>
      <c r="AR42" s="9">
        <v>1</v>
      </c>
      <c r="AS42" s="9">
        <v>0</v>
      </c>
      <c r="AT42" s="41">
        <f t="shared" si="13"/>
        <v>0</v>
      </c>
      <c r="AU42" s="9">
        <v>0</v>
      </c>
      <c r="AV42" s="9">
        <v>3</v>
      </c>
      <c r="AW42" s="41">
        <f t="shared" si="14"/>
        <v>8.108108108108109</v>
      </c>
      <c r="AX42" s="9">
        <v>3</v>
      </c>
      <c r="AY42" s="9">
        <v>1</v>
      </c>
      <c r="AZ42" s="41">
        <f t="shared" si="15"/>
        <v>2.7027027027027026</v>
      </c>
      <c r="BA42" s="9">
        <v>1</v>
      </c>
    </row>
    <row r="43" spans="1:53" s="2" customFormat="1" ht="12" customHeight="1">
      <c r="A43" s="12" t="s">
        <v>405</v>
      </c>
      <c r="B43" s="9">
        <v>34</v>
      </c>
      <c r="C43" s="9">
        <f t="shared" si="18"/>
        <v>8</v>
      </c>
      <c r="D43" s="9">
        <v>0</v>
      </c>
      <c r="E43" s="41">
        <f t="shared" si="0"/>
        <v>0</v>
      </c>
      <c r="F43" s="9">
        <v>0</v>
      </c>
      <c r="G43" s="9">
        <v>1</v>
      </c>
      <c r="H43" s="41">
        <f t="shared" si="1"/>
        <v>2.941176470588235</v>
      </c>
      <c r="I43" s="9">
        <v>1</v>
      </c>
      <c r="J43" s="12" t="str">
        <f t="shared" si="16"/>
        <v>醫療保健及社會福利服務業</v>
      </c>
      <c r="K43" s="9">
        <v>2</v>
      </c>
      <c r="L43" s="41">
        <f t="shared" si="2"/>
        <v>5.88235294117647</v>
      </c>
      <c r="M43" s="9">
        <v>2</v>
      </c>
      <c r="N43" s="9">
        <v>2</v>
      </c>
      <c r="O43" s="41">
        <f t="shared" si="3"/>
        <v>5.88235294117647</v>
      </c>
      <c r="P43" s="9">
        <v>2</v>
      </c>
      <c r="Q43" s="9">
        <v>2</v>
      </c>
      <c r="R43" s="41">
        <f t="shared" si="4"/>
        <v>5.88235294117647</v>
      </c>
      <c r="S43" s="9">
        <v>2</v>
      </c>
      <c r="T43" s="9">
        <v>0</v>
      </c>
      <c r="U43" s="41">
        <f t="shared" si="5"/>
        <v>0</v>
      </c>
      <c r="V43" s="9">
        <v>0</v>
      </c>
      <c r="W43" s="9">
        <v>0</v>
      </c>
      <c r="X43" s="41">
        <f t="shared" si="6"/>
        <v>0</v>
      </c>
      <c r="Y43" s="9">
        <v>0</v>
      </c>
      <c r="Z43" s="9">
        <v>0</v>
      </c>
      <c r="AA43" s="41">
        <f t="shared" si="7"/>
        <v>0</v>
      </c>
      <c r="AB43" s="9">
        <v>0</v>
      </c>
      <c r="AC43" s="9">
        <v>0</v>
      </c>
      <c r="AD43" s="41">
        <f t="shared" si="8"/>
        <v>0</v>
      </c>
      <c r="AE43" s="9">
        <v>0</v>
      </c>
      <c r="AF43" s="12" t="str">
        <f t="shared" si="17"/>
        <v>醫療保健及社會福利服務業</v>
      </c>
      <c r="AG43" s="9">
        <v>0</v>
      </c>
      <c r="AH43" s="41">
        <f t="shared" si="9"/>
        <v>0</v>
      </c>
      <c r="AI43" s="9">
        <v>0</v>
      </c>
      <c r="AJ43" s="9">
        <v>0</v>
      </c>
      <c r="AK43" s="41">
        <f t="shared" si="10"/>
        <v>0</v>
      </c>
      <c r="AL43" s="9">
        <v>0</v>
      </c>
      <c r="AM43" s="9">
        <v>1</v>
      </c>
      <c r="AN43" s="41">
        <f t="shared" si="11"/>
        <v>2.941176470588235</v>
      </c>
      <c r="AO43" s="9">
        <v>1</v>
      </c>
      <c r="AP43" s="9">
        <v>0</v>
      </c>
      <c r="AQ43" s="41">
        <f t="shared" si="12"/>
        <v>0</v>
      </c>
      <c r="AR43" s="9">
        <v>0</v>
      </c>
      <c r="AS43" s="9">
        <v>0</v>
      </c>
      <c r="AT43" s="41">
        <f t="shared" si="13"/>
        <v>0</v>
      </c>
      <c r="AU43" s="9">
        <v>0</v>
      </c>
      <c r="AV43" s="9">
        <v>0</v>
      </c>
      <c r="AW43" s="41">
        <f t="shared" si="14"/>
        <v>0</v>
      </c>
      <c r="AX43" s="9">
        <v>0</v>
      </c>
      <c r="AY43" s="9">
        <v>0</v>
      </c>
      <c r="AZ43" s="41">
        <f t="shared" si="15"/>
        <v>0</v>
      </c>
      <c r="BA43" s="9">
        <v>0</v>
      </c>
    </row>
    <row r="44" spans="1:53" s="2" customFormat="1" ht="12" customHeight="1">
      <c r="A44" s="12" t="s">
        <v>406</v>
      </c>
      <c r="B44" s="9">
        <v>60</v>
      </c>
      <c r="C44" s="9">
        <f t="shared" si="18"/>
        <v>26</v>
      </c>
      <c r="D44" s="9">
        <v>0</v>
      </c>
      <c r="E44" s="41">
        <f t="shared" si="0"/>
        <v>0</v>
      </c>
      <c r="F44" s="9">
        <v>0</v>
      </c>
      <c r="G44" s="9">
        <v>0</v>
      </c>
      <c r="H44" s="41">
        <f t="shared" si="1"/>
        <v>0</v>
      </c>
      <c r="I44" s="9">
        <v>0</v>
      </c>
      <c r="J44" s="12" t="str">
        <f t="shared" si="16"/>
        <v>文化、運動及休閒服務業</v>
      </c>
      <c r="K44" s="9">
        <v>11</v>
      </c>
      <c r="L44" s="41">
        <f t="shared" si="2"/>
        <v>18.333333333333332</v>
      </c>
      <c r="M44" s="9">
        <v>11</v>
      </c>
      <c r="N44" s="9">
        <v>3</v>
      </c>
      <c r="O44" s="41">
        <f t="shared" si="3"/>
        <v>5</v>
      </c>
      <c r="P44" s="9">
        <v>3</v>
      </c>
      <c r="Q44" s="9">
        <v>3</v>
      </c>
      <c r="R44" s="41">
        <f t="shared" si="4"/>
        <v>5</v>
      </c>
      <c r="S44" s="9">
        <v>3</v>
      </c>
      <c r="T44" s="9">
        <v>0</v>
      </c>
      <c r="U44" s="41">
        <f t="shared" si="5"/>
        <v>0</v>
      </c>
      <c r="V44" s="9">
        <v>0</v>
      </c>
      <c r="W44" s="9">
        <v>0</v>
      </c>
      <c r="X44" s="41">
        <f t="shared" si="6"/>
        <v>0</v>
      </c>
      <c r="Y44" s="9">
        <v>0</v>
      </c>
      <c r="Z44" s="9">
        <v>0</v>
      </c>
      <c r="AA44" s="41">
        <f t="shared" si="7"/>
        <v>0</v>
      </c>
      <c r="AB44" s="9">
        <v>0</v>
      </c>
      <c r="AC44" s="9">
        <v>0</v>
      </c>
      <c r="AD44" s="41">
        <f t="shared" si="8"/>
        <v>0</v>
      </c>
      <c r="AE44" s="9">
        <v>0</v>
      </c>
      <c r="AF44" s="12" t="str">
        <f t="shared" si="17"/>
        <v>文化、運動及休閒服務業</v>
      </c>
      <c r="AG44" s="9">
        <v>0</v>
      </c>
      <c r="AH44" s="41">
        <f t="shared" si="9"/>
        <v>0</v>
      </c>
      <c r="AI44" s="9">
        <v>0</v>
      </c>
      <c r="AJ44" s="9">
        <v>2</v>
      </c>
      <c r="AK44" s="41">
        <f t="shared" si="10"/>
        <v>3.3333333333333335</v>
      </c>
      <c r="AL44" s="9">
        <v>2</v>
      </c>
      <c r="AM44" s="9">
        <v>5</v>
      </c>
      <c r="AN44" s="41">
        <f t="shared" si="11"/>
        <v>8.333333333333332</v>
      </c>
      <c r="AO44" s="9">
        <v>5</v>
      </c>
      <c r="AP44" s="9">
        <v>0</v>
      </c>
      <c r="AQ44" s="41">
        <f t="shared" si="12"/>
        <v>0</v>
      </c>
      <c r="AR44" s="9">
        <v>0</v>
      </c>
      <c r="AS44" s="9">
        <v>1</v>
      </c>
      <c r="AT44" s="41">
        <f t="shared" si="13"/>
        <v>1.6666666666666667</v>
      </c>
      <c r="AU44" s="9">
        <v>1</v>
      </c>
      <c r="AV44" s="9">
        <v>1</v>
      </c>
      <c r="AW44" s="41">
        <f t="shared" si="14"/>
        <v>1.6666666666666667</v>
      </c>
      <c r="AX44" s="9">
        <v>1</v>
      </c>
      <c r="AY44" s="9">
        <v>0</v>
      </c>
      <c r="AZ44" s="41">
        <f t="shared" si="15"/>
        <v>0</v>
      </c>
      <c r="BA44" s="9">
        <v>0</v>
      </c>
    </row>
    <row r="45" spans="1:53" s="2" customFormat="1" ht="12" customHeight="1">
      <c r="A45" s="12" t="s">
        <v>407</v>
      </c>
      <c r="B45" s="9">
        <v>165</v>
      </c>
      <c r="C45" s="9">
        <f t="shared" si="18"/>
        <v>79</v>
      </c>
      <c r="D45" s="9">
        <v>1</v>
      </c>
      <c r="E45" s="41">
        <f t="shared" si="0"/>
        <v>0.6060606060606061</v>
      </c>
      <c r="F45" s="9">
        <v>1</v>
      </c>
      <c r="G45" s="9">
        <v>3</v>
      </c>
      <c r="H45" s="41">
        <f t="shared" si="1"/>
        <v>1.8181818181818181</v>
      </c>
      <c r="I45" s="9">
        <v>3</v>
      </c>
      <c r="J45" s="12" t="str">
        <f t="shared" si="16"/>
        <v>其 他 服 務 業</v>
      </c>
      <c r="K45" s="9">
        <v>24</v>
      </c>
      <c r="L45" s="41">
        <f t="shared" si="2"/>
        <v>14.545454545454545</v>
      </c>
      <c r="M45" s="9">
        <v>25</v>
      </c>
      <c r="N45" s="9">
        <v>15</v>
      </c>
      <c r="O45" s="41">
        <f t="shared" si="3"/>
        <v>9.090909090909092</v>
      </c>
      <c r="P45" s="9">
        <v>15</v>
      </c>
      <c r="Q45" s="9">
        <v>13</v>
      </c>
      <c r="R45" s="41">
        <f t="shared" si="4"/>
        <v>7.878787878787878</v>
      </c>
      <c r="S45" s="9">
        <v>13</v>
      </c>
      <c r="T45" s="9">
        <v>0</v>
      </c>
      <c r="U45" s="41">
        <f t="shared" si="5"/>
        <v>0</v>
      </c>
      <c r="V45" s="9">
        <v>0</v>
      </c>
      <c r="W45" s="9">
        <v>1</v>
      </c>
      <c r="X45" s="41">
        <f t="shared" si="6"/>
        <v>0.6060606060606061</v>
      </c>
      <c r="Y45" s="9">
        <v>1</v>
      </c>
      <c r="Z45" s="9">
        <v>0</v>
      </c>
      <c r="AA45" s="41">
        <f t="shared" si="7"/>
        <v>0</v>
      </c>
      <c r="AB45" s="9">
        <v>0</v>
      </c>
      <c r="AC45" s="9">
        <v>1</v>
      </c>
      <c r="AD45" s="41">
        <f t="shared" si="8"/>
        <v>0.6060606060606061</v>
      </c>
      <c r="AE45" s="9">
        <v>1</v>
      </c>
      <c r="AF45" s="12" t="str">
        <f t="shared" si="17"/>
        <v>其 他 服 務 業</v>
      </c>
      <c r="AG45" s="9">
        <v>0</v>
      </c>
      <c r="AH45" s="41">
        <f t="shared" si="9"/>
        <v>0</v>
      </c>
      <c r="AI45" s="9">
        <v>0</v>
      </c>
      <c r="AJ45" s="9">
        <v>5</v>
      </c>
      <c r="AK45" s="41">
        <f t="shared" si="10"/>
        <v>3.0303030303030303</v>
      </c>
      <c r="AL45" s="9">
        <v>5</v>
      </c>
      <c r="AM45" s="9">
        <v>5</v>
      </c>
      <c r="AN45" s="41">
        <f t="shared" si="11"/>
        <v>3.0303030303030303</v>
      </c>
      <c r="AO45" s="9">
        <v>5</v>
      </c>
      <c r="AP45" s="9">
        <v>1</v>
      </c>
      <c r="AQ45" s="41">
        <f t="shared" si="12"/>
        <v>0.6060606060606061</v>
      </c>
      <c r="AR45" s="9">
        <v>1</v>
      </c>
      <c r="AS45" s="9">
        <v>2</v>
      </c>
      <c r="AT45" s="41">
        <f t="shared" si="13"/>
        <v>1.2121212121212122</v>
      </c>
      <c r="AU45" s="9">
        <v>2</v>
      </c>
      <c r="AV45" s="9">
        <v>5</v>
      </c>
      <c r="AW45" s="41">
        <f t="shared" si="14"/>
        <v>3.0303030303030303</v>
      </c>
      <c r="AX45" s="9">
        <v>5</v>
      </c>
      <c r="AY45" s="9">
        <v>2</v>
      </c>
      <c r="AZ45" s="41">
        <f t="shared" si="15"/>
        <v>1.2121212121212122</v>
      </c>
      <c r="BA45" s="9">
        <v>2</v>
      </c>
    </row>
    <row r="46" spans="1:53" s="2" customFormat="1" ht="12" customHeight="1" thickBot="1">
      <c r="A46" s="23" t="s">
        <v>395</v>
      </c>
      <c r="B46" s="9">
        <v>3</v>
      </c>
      <c r="C46" s="9">
        <f t="shared" si="18"/>
        <v>0</v>
      </c>
      <c r="D46" s="9">
        <v>0</v>
      </c>
      <c r="E46" s="41">
        <f t="shared" si="0"/>
        <v>0</v>
      </c>
      <c r="F46" s="9">
        <v>0</v>
      </c>
      <c r="G46" s="9">
        <v>0</v>
      </c>
      <c r="H46" s="41">
        <f t="shared" si="1"/>
        <v>0</v>
      </c>
      <c r="I46" s="9">
        <v>0</v>
      </c>
      <c r="J46" s="23" t="str">
        <f t="shared" si="16"/>
        <v>公 共 行 政 業</v>
      </c>
      <c r="K46" s="9">
        <v>0</v>
      </c>
      <c r="L46" s="41">
        <f t="shared" si="2"/>
        <v>0</v>
      </c>
      <c r="M46" s="9">
        <v>0</v>
      </c>
      <c r="N46" s="9">
        <v>0</v>
      </c>
      <c r="O46" s="41">
        <f t="shared" si="3"/>
        <v>0</v>
      </c>
      <c r="P46" s="9">
        <v>0</v>
      </c>
      <c r="Q46" s="9">
        <v>0</v>
      </c>
      <c r="R46" s="41">
        <f t="shared" si="4"/>
        <v>0</v>
      </c>
      <c r="S46" s="9">
        <v>0</v>
      </c>
      <c r="T46" s="9">
        <v>0</v>
      </c>
      <c r="U46" s="41">
        <f t="shared" si="5"/>
        <v>0</v>
      </c>
      <c r="V46" s="9">
        <v>0</v>
      </c>
      <c r="W46" s="9">
        <v>0</v>
      </c>
      <c r="X46" s="41">
        <f t="shared" si="6"/>
        <v>0</v>
      </c>
      <c r="Y46" s="9">
        <v>0</v>
      </c>
      <c r="Z46" s="9">
        <v>0</v>
      </c>
      <c r="AA46" s="41">
        <f t="shared" si="7"/>
        <v>0</v>
      </c>
      <c r="AB46" s="9">
        <v>0</v>
      </c>
      <c r="AC46" s="9">
        <v>0</v>
      </c>
      <c r="AD46" s="41">
        <f t="shared" si="8"/>
        <v>0</v>
      </c>
      <c r="AE46" s="9">
        <v>0</v>
      </c>
      <c r="AF46" s="23" t="str">
        <f t="shared" si="17"/>
        <v>公 共 行 政 業</v>
      </c>
      <c r="AG46" s="9">
        <v>0</v>
      </c>
      <c r="AH46" s="41">
        <f t="shared" si="9"/>
        <v>0</v>
      </c>
      <c r="AI46" s="9">
        <v>0</v>
      </c>
      <c r="AJ46" s="9">
        <v>0</v>
      </c>
      <c r="AK46" s="41">
        <f t="shared" si="10"/>
        <v>0</v>
      </c>
      <c r="AL46" s="9">
        <v>0</v>
      </c>
      <c r="AM46" s="9">
        <v>0</v>
      </c>
      <c r="AN46" s="41">
        <f t="shared" si="11"/>
        <v>0</v>
      </c>
      <c r="AO46" s="9">
        <v>0</v>
      </c>
      <c r="AP46" s="9">
        <v>0</v>
      </c>
      <c r="AQ46" s="41">
        <f t="shared" si="12"/>
        <v>0</v>
      </c>
      <c r="AR46" s="9">
        <v>0</v>
      </c>
      <c r="AS46" s="9">
        <v>0</v>
      </c>
      <c r="AT46" s="41">
        <f t="shared" si="13"/>
        <v>0</v>
      </c>
      <c r="AU46" s="9">
        <v>0</v>
      </c>
      <c r="AV46" s="9">
        <v>0</v>
      </c>
      <c r="AW46" s="41">
        <f t="shared" si="14"/>
        <v>0</v>
      </c>
      <c r="AX46" s="9">
        <v>0</v>
      </c>
      <c r="AY46" s="9">
        <v>0</v>
      </c>
      <c r="AZ46" s="41">
        <f t="shared" si="15"/>
        <v>0</v>
      </c>
      <c r="BA46" s="9">
        <v>0</v>
      </c>
    </row>
    <row r="47" spans="1:53" s="10" customFormat="1" ht="23.25" customHeight="1">
      <c r="A47" s="78" t="s">
        <v>138</v>
      </c>
      <c r="B47" s="78"/>
      <c r="C47" s="78"/>
      <c r="D47" s="78"/>
      <c r="E47" s="78"/>
      <c r="F47" s="78"/>
      <c r="G47" s="78"/>
      <c r="H47" s="78"/>
      <c r="I47" s="78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</row>
    <row r="48" s="2" customFormat="1" ht="12.75" customHeight="1"/>
    <row r="49" spans="1:53" s="2" customFormat="1" ht="12.75" customHeight="1">
      <c r="A49" s="97" t="s">
        <v>0</v>
      </c>
      <c r="B49" s="87"/>
      <c r="C49" s="87"/>
      <c r="D49" s="87"/>
      <c r="E49" s="87"/>
      <c r="F49" s="87"/>
      <c r="G49" s="87"/>
      <c r="H49" s="87"/>
      <c r="I49" s="87"/>
      <c r="J49" s="97" t="s">
        <v>1</v>
      </c>
      <c r="K49" s="87"/>
      <c r="L49" s="87"/>
      <c r="M49" s="87"/>
      <c r="N49" s="87"/>
      <c r="O49" s="87"/>
      <c r="P49" s="87"/>
      <c r="Q49" s="87"/>
      <c r="R49" s="87"/>
      <c r="S49" s="87"/>
      <c r="T49" s="97" t="s">
        <v>2</v>
      </c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97" t="s">
        <v>3</v>
      </c>
      <c r="AG49" s="87"/>
      <c r="AH49" s="87"/>
      <c r="AI49" s="87"/>
      <c r="AJ49" s="87"/>
      <c r="AK49" s="87"/>
      <c r="AL49" s="87"/>
      <c r="AM49" s="87"/>
      <c r="AN49" s="87"/>
      <c r="AO49" s="87"/>
      <c r="AP49" s="97" t="s">
        <v>4</v>
      </c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</row>
    <row r="50" s="2" customFormat="1" ht="12" customHeight="1"/>
    <row r="51" s="2" customFormat="1" ht="12" customHeight="1"/>
    <row r="52" s="2" customFormat="1" ht="11.25"/>
  </sheetData>
  <mergeCells count="43">
    <mergeCell ref="AP1:AY1"/>
    <mergeCell ref="AZ1:BA1"/>
    <mergeCell ref="AP2:AX2"/>
    <mergeCell ref="AP3:AR4"/>
    <mergeCell ref="AS3:AU4"/>
    <mergeCell ref="AV3:AX4"/>
    <mergeCell ref="W4:Y4"/>
    <mergeCell ref="Z4:AB4"/>
    <mergeCell ref="AF1:AO1"/>
    <mergeCell ref="AF2:AO2"/>
    <mergeCell ref="AG3:AO3"/>
    <mergeCell ref="AD1:AE1"/>
    <mergeCell ref="AP49:BA49"/>
    <mergeCell ref="AC4:AE4"/>
    <mergeCell ref="AG4:AI4"/>
    <mergeCell ref="AJ4:AL4"/>
    <mergeCell ref="AM4:AO4"/>
    <mergeCell ref="AY3:BA4"/>
    <mergeCell ref="AF3:AF5"/>
    <mergeCell ref="A49:I49"/>
    <mergeCell ref="J49:S49"/>
    <mergeCell ref="T49:AE49"/>
    <mergeCell ref="AF49:AO49"/>
    <mergeCell ref="A47:I47"/>
    <mergeCell ref="K4:M4"/>
    <mergeCell ref="A3:A5"/>
    <mergeCell ref="B3:B5"/>
    <mergeCell ref="C3:C5"/>
    <mergeCell ref="N4:P4"/>
    <mergeCell ref="D3:I3"/>
    <mergeCell ref="D4:F4"/>
    <mergeCell ref="K3:S3"/>
    <mergeCell ref="Q4:S4"/>
    <mergeCell ref="T4:V4"/>
    <mergeCell ref="A1:I1"/>
    <mergeCell ref="G4:I4"/>
    <mergeCell ref="A2:F2"/>
    <mergeCell ref="T1:AC1"/>
    <mergeCell ref="T3:AE3"/>
    <mergeCell ref="J2:S2"/>
    <mergeCell ref="J1:S1"/>
    <mergeCell ref="T2:AB2"/>
    <mergeCell ref="J3:J5"/>
  </mergeCells>
  <dataValidations count="1">
    <dataValidation type="whole" allowBlank="1" showInputMessage="1" showErrorMessage="1" errorTitle="嘿嘿！你粉混喔" error="數字必須素整數而且不得小於 0 也應該不會大於 50000000 吧" sqref="AL10:AM46 AX10:AY46 Y10:Z46 AI10:AJ46 P10:Q46 D10:D46 F10:G46 AO10:AP46 I10:I46 K10:K46 B10:B46 M10:N46 AU10:AV46 AR10:AS46 V10:W46 AE10:AE46 AB10:AC46 AG10:AG46 S10:T46 BA10:BA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19" max="65535" man="1"/>
    <brk id="4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0" customWidth="1"/>
    <col min="2" max="2" width="7.625" style="0" customWidth="1"/>
    <col min="3" max="3" width="7.00390625" style="0" customWidth="1"/>
    <col min="4" max="4" width="6.625" style="0" customWidth="1"/>
    <col min="5" max="5" width="6.25390625" style="0" customWidth="1"/>
    <col min="6" max="6" width="6.625" style="0" customWidth="1"/>
    <col min="7" max="7" width="6.75390625" style="0" customWidth="1"/>
    <col min="8" max="8" width="6.25390625" style="0" customWidth="1"/>
    <col min="9" max="9" width="6.875" style="0" customWidth="1"/>
    <col min="10" max="10" width="6.50390625" style="0" customWidth="1"/>
    <col min="11" max="11" width="6.625" style="0" customWidth="1"/>
    <col min="12" max="12" width="6.75390625" style="0" customWidth="1"/>
    <col min="13" max="13" width="6.50390625" style="0" customWidth="1"/>
    <col min="14" max="14" width="6.125" style="0" customWidth="1"/>
    <col min="15" max="15" width="6.50390625" style="0" customWidth="1"/>
    <col min="16" max="21" width="6.125" style="0" customWidth="1"/>
    <col min="22" max="22" width="22.625" style="0" customWidth="1"/>
    <col min="23" max="31" width="6.125" style="0" customWidth="1"/>
    <col min="32" max="43" width="6.50390625" style="0" customWidth="1"/>
    <col min="44" max="44" width="22.625" style="0" customWidth="1"/>
    <col min="45" max="45" width="5.75390625" style="0" customWidth="1"/>
    <col min="46" max="46" width="6.125" style="0" customWidth="1"/>
    <col min="47" max="47" width="5.625" style="0" customWidth="1"/>
    <col min="48" max="48" width="5.75390625" style="0" customWidth="1"/>
    <col min="49" max="49" width="6.125" style="0" customWidth="1"/>
    <col min="50" max="50" width="5.875" style="0" customWidth="1"/>
    <col min="51" max="52" width="6.125" style="0" customWidth="1"/>
    <col min="53" max="53" width="5.75390625" style="0" customWidth="1"/>
  </cols>
  <sheetData>
    <row r="1" spans="1:53" s="32" customFormat="1" ht="48" customHeight="1">
      <c r="A1" s="92" t="s">
        <v>631</v>
      </c>
      <c r="B1" s="92"/>
      <c r="C1" s="92"/>
      <c r="D1" s="92"/>
      <c r="E1" s="92"/>
      <c r="F1" s="92"/>
      <c r="G1" s="92"/>
      <c r="H1" s="92"/>
      <c r="I1" s="92"/>
      <c r="J1" s="90" t="s">
        <v>629</v>
      </c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2" t="s">
        <v>631</v>
      </c>
      <c r="W1" s="92"/>
      <c r="X1" s="92"/>
      <c r="Y1" s="92"/>
      <c r="Z1" s="92"/>
      <c r="AA1" s="92"/>
      <c r="AB1" s="92"/>
      <c r="AC1" s="92"/>
      <c r="AD1" s="92"/>
      <c r="AE1" s="92"/>
      <c r="AF1" s="90" t="s">
        <v>630</v>
      </c>
      <c r="AG1" s="90"/>
      <c r="AH1" s="90"/>
      <c r="AI1" s="90"/>
      <c r="AJ1" s="90"/>
      <c r="AK1" s="90"/>
      <c r="AL1" s="90"/>
      <c r="AM1" s="90"/>
      <c r="AN1" s="90"/>
      <c r="AO1" s="51"/>
      <c r="AP1" s="90"/>
      <c r="AQ1" s="90"/>
      <c r="AR1" s="131" t="s">
        <v>632</v>
      </c>
      <c r="AS1" s="131"/>
      <c r="AT1" s="131"/>
      <c r="AU1" s="131"/>
      <c r="AV1" s="131"/>
      <c r="AW1" s="131"/>
      <c r="AX1" s="131"/>
      <c r="AY1" s="131"/>
      <c r="AZ1" s="131"/>
      <c r="BA1" s="131"/>
    </row>
    <row r="2" spans="1:256" s="2" customFormat="1" ht="12.75" customHeight="1" thickBot="1">
      <c r="A2" s="96" t="s">
        <v>410</v>
      </c>
      <c r="B2" s="96"/>
      <c r="C2" s="96"/>
      <c r="D2" s="96"/>
      <c r="E2" s="96"/>
      <c r="F2" s="96"/>
      <c r="G2" s="96"/>
      <c r="H2" s="96"/>
      <c r="I2" s="96"/>
      <c r="J2" s="100" t="s">
        <v>727</v>
      </c>
      <c r="K2" s="100"/>
      <c r="L2" s="100"/>
      <c r="M2" s="100"/>
      <c r="N2" s="100"/>
      <c r="O2" s="100"/>
      <c r="P2" s="100"/>
      <c r="Q2" s="100"/>
      <c r="R2" s="100"/>
      <c r="S2" s="10"/>
      <c r="T2" s="10"/>
      <c r="U2" s="11" t="s">
        <v>354</v>
      </c>
      <c r="V2" s="96" t="s">
        <v>410</v>
      </c>
      <c r="W2" s="96"/>
      <c r="X2" s="96"/>
      <c r="Y2" s="96"/>
      <c r="Z2" s="96"/>
      <c r="AA2" s="96"/>
      <c r="AB2" s="96"/>
      <c r="AC2" s="96"/>
      <c r="AD2" s="96"/>
      <c r="AE2" s="96"/>
      <c r="AF2" s="100" t="s">
        <v>727</v>
      </c>
      <c r="AG2" s="100"/>
      <c r="AH2" s="100"/>
      <c r="AI2" s="100"/>
      <c r="AJ2" s="100"/>
      <c r="AK2" s="100"/>
      <c r="AL2" s="100"/>
      <c r="AM2" s="100"/>
      <c r="AN2" s="100"/>
      <c r="AO2" s="10"/>
      <c r="AP2" s="10"/>
      <c r="AQ2" s="11" t="s">
        <v>354</v>
      </c>
      <c r="AR2" s="132" t="s">
        <v>728</v>
      </c>
      <c r="AS2" s="132"/>
      <c r="AT2" s="132"/>
      <c r="AU2" s="132"/>
      <c r="AV2" s="132"/>
      <c r="AW2" s="132"/>
      <c r="AX2" s="132"/>
      <c r="AY2" s="10"/>
      <c r="AZ2" s="10"/>
      <c r="BA2" s="11" t="s">
        <v>354</v>
      </c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s="47" customFormat="1" ht="15" customHeight="1">
      <c r="A3" s="88" t="s">
        <v>633</v>
      </c>
      <c r="B3" s="154" t="s">
        <v>634</v>
      </c>
      <c r="C3" s="147" t="s">
        <v>635</v>
      </c>
      <c r="D3" s="74" t="s">
        <v>636</v>
      </c>
      <c r="E3" s="86"/>
      <c r="F3" s="86"/>
      <c r="G3" s="86"/>
      <c r="H3" s="86"/>
      <c r="I3" s="86"/>
      <c r="J3" s="85" t="s">
        <v>637</v>
      </c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8" t="s">
        <v>565</v>
      </c>
      <c r="W3" s="85" t="s">
        <v>638</v>
      </c>
      <c r="X3" s="86"/>
      <c r="Y3" s="86"/>
      <c r="Z3" s="86"/>
      <c r="AA3" s="86"/>
      <c r="AB3" s="86"/>
      <c r="AC3" s="86"/>
      <c r="AD3" s="86"/>
      <c r="AE3" s="86"/>
      <c r="AF3" s="85" t="s">
        <v>639</v>
      </c>
      <c r="AG3" s="86"/>
      <c r="AH3" s="86"/>
      <c r="AI3" s="86"/>
      <c r="AJ3" s="86"/>
      <c r="AK3" s="86"/>
      <c r="AL3" s="86"/>
      <c r="AM3" s="86"/>
      <c r="AN3" s="80"/>
      <c r="AO3" s="147" t="s">
        <v>657</v>
      </c>
      <c r="AP3" s="148"/>
      <c r="AQ3" s="148"/>
      <c r="AR3" s="88" t="s">
        <v>565</v>
      </c>
      <c r="AS3" s="154" t="s">
        <v>640</v>
      </c>
      <c r="AT3" s="148"/>
      <c r="AU3" s="148"/>
      <c r="AV3" s="147" t="s">
        <v>641</v>
      </c>
      <c r="AW3" s="148"/>
      <c r="AX3" s="148"/>
      <c r="AY3" s="83" t="s">
        <v>658</v>
      </c>
      <c r="AZ3" s="144"/>
      <c r="BA3" s="144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38" customFormat="1" ht="24" customHeight="1">
      <c r="A4" s="114"/>
      <c r="B4" s="143"/>
      <c r="C4" s="149"/>
      <c r="D4" s="159" t="s">
        <v>642</v>
      </c>
      <c r="E4" s="149"/>
      <c r="F4" s="149"/>
      <c r="G4" s="159" t="s">
        <v>643</v>
      </c>
      <c r="H4" s="149"/>
      <c r="I4" s="149"/>
      <c r="J4" s="145" t="s">
        <v>644</v>
      </c>
      <c r="K4" s="142"/>
      <c r="L4" s="143"/>
      <c r="M4" s="159" t="s">
        <v>645</v>
      </c>
      <c r="N4" s="149"/>
      <c r="O4" s="149"/>
      <c r="P4" s="159" t="s">
        <v>646</v>
      </c>
      <c r="Q4" s="149"/>
      <c r="R4" s="149"/>
      <c r="S4" s="159" t="s">
        <v>647</v>
      </c>
      <c r="T4" s="149"/>
      <c r="U4" s="149"/>
      <c r="V4" s="114"/>
      <c r="W4" s="158" t="s">
        <v>15</v>
      </c>
      <c r="X4" s="149"/>
      <c r="Y4" s="149"/>
      <c r="Z4" s="159" t="s">
        <v>16</v>
      </c>
      <c r="AA4" s="149"/>
      <c r="AB4" s="149"/>
      <c r="AC4" s="159" t="s">
        <v>17</v>
      </c>
      <c r="AD4" s="149"/>
      <c r="AE4" s="149"/>
      <c r="AF4" s="145" t="s">
        <v>18</v>
      </c>
      <c r="AG4" s="142"/>
      <c r="AH4" s="143"/>
      <c r="AI4" s="159" t="s">
        <v>19</v>
      </c>
      <c r="AJ4" s="149"/>
      <c r="AK4" s="149"/>
      <c r="AL4" s="159" t="s">
        <v>656</v>
      </c>
      <c r="AM4" s="149"/>
      <c r="AN4" s="149"/>
      <c r="AO4" s="149"/>
      <c r="AP4" s="149"/>
      <c r="AQ4" s="149"/>
      <c r="AR4" s="114"/>
      <c r="AS4" s="143"/>
      <c r="AT4" s="149"/>
      <c r="AU4" s="149"/>
      <c r="AV4" s="149"/>
      <c r="AW4" s="149"/>
      <c r="AX4" s="149"/>
      <c r="AY4" s="171"/>
      <c r="AZ4" s="150"/>
      <c r="BA4" s="1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s="22" customFormat="1" ht="24" customHeight="1" thickBot="1">
      <c r="A5" s="89"/>
      <c r="B5" s="166"/>
      <c r="C5" s="167"/>
      <c r="D5" s="13" t="s">
        <v>20</v>
      </c>
      <c r="E5" s="28" t="s">
        <v>567</v>
      </c>
      <c r="F5" s="13" t="s">
        <v>568</v>
      </c>
      <c r="G5" s="13" t="s">
        <v>20</v>
      </c>
      <c r="H5" s="28" t="s">
        <v>567</v>
      </c>
      <c r="I5" s="13" t="s">
        <v>568</v>
      </c>
      <c r="J5" s="14" t="s">
        <v>20</v>
      </c>
      <c r="K5" s="29" t="s">
        <v>567</v>
      </c>
      <c r="L5" s="13" t="s">
        <v>568</v>
      </c>
      <c r="M5" s="13" t="s">
        <v>20</v>
      </c>
      <c r="N5" s="28" t="s">
        <v>567</v>
      </c>
      <c r="O5" s="13" t="s">
        <v>568</v>
      </c>
      <c r="P5" s="13" t="s">
        <v>20</v>
      </c>
      <c r="Q5" s="28" t="s">
        <v>567</v>
      </c>
      <c r="R5" s="13" t="s">
        <v>568</v>
      </c>
      <c r="S5" s="13" t="s">
        <v>20</v>
      </c>
      <c r="T5" s="28" t="s">
        <v>567</v>
      </c>
      <c r="U5" s="13" t="s">
        <v>568</v>
      </c>
      <c r="V5" s="89"/>
      <c r="W5" s="14" t="s">
        <v>20</v>
      </c>
      <c r="X5" s="28" t="s">
        <v>567</v>
      </c>
      <c r="Y5" s="13" t="s">
        <v>568</v>
      </c>
      <c r="Z5" s="13" t="s">
        <v>20</v>
      </c>
      <c r="AA5" s="28" t="s">
        <v>567</v>
      </c>
      <c r="AB5" s="13" t="s">
        <v>568</v>
      </c>
      <c r="AC5" s="13" t="s">
        <v>20</v>
      </c>
      <c r="AD5" s="28" t="s">
        <v>567</v>
      </c>
      <c r="AE5" s="13" t="s">
        <v>568</v>
      </c>
      <c r="AF5" s="14" t="s">
        <v>20</v>
      </c>
      <c r="AG5" s="29" t="s">
        <v>567</v>
      </c>
      <c r="AH5" s="13" t="s">
        <v>568</v>
      </c>
      <c r="AI5" s="13" t="s">
        <v>20</v>
      </c>
      <c r="AJ5" s="28" t="s">
        <v>567</v>
      </c>
      <c r="AK5" s="13" t="s">
        <v>568</v>
      </c>
      <c r="AL5" s="13" t="s">
        <v>20</v>
      </c>
      <c r="AM5" s="28" t="s">
        <v>567</v>
      </c>
      <c r="AN5" s="13" t="s">
        <v>568</v>
      </c>
      <c r="AO5" s="13" t="s">
        <v>20</v>
      </c>
      <c r="AP5" s="28" t="s">
        <v>567</v>
      </c>
      <c r="AQ5" s="13" t="s">
        <v>568</v>
      </c>
      <c r="AR5" s="89"/>
      <c r="AS5" s="14" t="s">
        <v>20</v>
      </c>
      <c r="AT5" s="28" t="s">
        <v>567</v>
      </c>
      <c r="AU5" s="13" t="s">
        <v>568</v>
      </c>
      <c r="AV5" s="13" t="s">
        <v>20</v>
      </c>
      <c r="AW5" s="28" t="s">
        <v>567</v>
      </c>
      <c r="AX5" s="13" t="s">
        <v>568</v>
      </c>
      <c r="AY5" s="13" t="s">
        <v>20</v>
      </c>
      <c r="AZ5" s="31" t="s">
        <v>567</v>
      </c>
      <c r="BA5" s="16" t="s">
        <v>568</v>
      </c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s="2" customFormat="1" ht="17.25" customHeight="1">
      <c r="A6" s="52" t="s">
        <v>22</v>
      </c>
      <c r="B6" s="9">
        <f>SUM(B7,B34:B39)</f>
        <v>1390</v>
      </c>
      <c r="C6" s="9">
        <f>SUM(C7,C34:C39)</f>
        <v>739</v>
      </c>
      <c r="D6" s="9">
        <f>SUM(D7,D34:D39)</f>
        <v>9</v>
      </c>
      <c r="E6" s="41">
        <f aca="true" t="shared" si="0" ref="E6:E39">IF(D6&gt;$B6,999,IF($B6=0,0,D6/$B6*100))</f>
        <v>0.6474820143884892</v>
      </c>
      <c r="F6" s="9">
        <f>SUM(F7,F34:F39)</f>
        <v>9</v>
      </c>
      <c r="G6" s="9">
        <f>SUM(G7,G34:G39)</f>
        <v>15</v>
      </c>
      <c r="H6" s="41">
        <f aca="true" t="shared" si="1" ref="H6:H39">IF(G6&gt;$B6,999,IF($B6=0,0,G6/$B6*100))</f>
        <v>1.079136690647482</v>
      </c>
      <c r="I6" s="9">
        <f>SUM(I7,I34:I39)</f>
        <v>15</v>
      </c>
      <c r="J6" s="9">
        <f>SUM(J7,J34:J39)</f>
        <v>249</v>
      </c>
      <c r="K6" s="41">
        <f aca="true" t="shared" si="2" ref="K6:K39">IF(J6&gt;$B6,999,IF($B6=0,0,J6/$B6*100))</f>
        <v>17.913669064748202</v>
      </c>
      <c r="L6" s="9">
        <f>SUM(L7,L34:L39)</f>
        <v>253</v>
      </c>
      <c r="M6" s="9">
        <f>SUM(M7,M34:M39)</f>
        <v>146</v>
      </c>
      <c r="N6" s="41">
        <f aca="true" t="shared" si="3" ref="N6:N39">IF(M6&gt;$B6,999,IF($B6=0,0,M6/$B6*100))</f>
        <v>10.503597122302159</v>
      </c>
      <c r="O6" s="9">
        <f>SUM(O7,O34:O39)</f>
        <v>153</v>
      </c>
      <c r="P6" s="9">
        <f>SUM(P7,P34:P39)</f>
        <v>96</v>
      </c>
      <c r="Q6" s="41">
        <f aca="true" t="shared" si="4" ref="Q6:Q39">IF(P6&gt;$B6,999,IF($B6=0,0,P6/$B6*100))</f>
        <v>6.906474820143885</v>
      </c>
      <c r="R6" s="9">
        <f>SUM(R7,R34:R39)</f>
        <v>101</v>
      </c>
      <c r="S6" s="9">
        <f>SUM(S7,S34:S39)</f>
        <v>0</v>
      </c>
      <c r="T6" s="41">
        <f aca="true" t="shared" si="5" ref="T6:T39">IF(S6&gt;$B6,999,IF($B6=0,0,S6/$B6*100))</f>
        <v>0</v>
      </c>
      <c r="U6" s="9">
        <f>SUM(U7,U34:U39)</f>
        <v>0</v>
      </c>
      <c r="V6" s="52" t="s">
        <v>22</v>
      </c>
      <c r="W6" s="9">
        <f>SUM(W7,W34:W39)</f>
        <v>10</v>
      </c>
      <c r="X6" s="41">
        <f aca="true" t="shared" si="6" ref="X6:X39">IF(W6&gt;$B6,999,IF($B6=0,0,W6/$B6*100))</f>
        <v>0.7194244604316548</v>
      </c>
      <c r="Y6" s="9">
        <f>SUM(Y7,Y34:Y39)</f>
        <v>10</v>
      </c>
      <c r="Z6" s="9">
        <f>SUM(Z7,Z34:Z39)</f>
        <v>5</v>
      </c>
      <c r="AA6" s="41">
        <f aca="true" t="shared" si="7" ref="AA6:AA39">IF(Z6&gt;$B6,999,IF($B6=0,0,Z6/$B6*100))</f>
        <v>0.3597122302158274</v>
      </c>
      <c r="AB6" s="9">
        <f>SUM(AB7,AB34:AB39)</f>
        <v>5</v>
      </c>
      <c r="AC6" s="9">
        <f>SUM(AC7,AC34:AC39)</f>
        <v>21</v>
      </c>
      <c r="AD6" s="41">
        <f aca="true" t="shared" si="8" ref="AD6:AD39">IF(AC6&gt;$B6,999,IF($B6=0,0,AC6/$B6*100))</f>
        <v>1.5107913669064748</v>
      </c>
      <c r="AE6" s="9">
        <f>SUM(AE7,AE34:AE39)</f>
        <v>21</v>
      </c>
      <c r="AF6" s="9">
        <f>SUM(AF7,AF34:AF39)</f>
        <v>0</v>
      </c>
      <c r="AG6" s="41">
        <f aca="true" t="shared" si="9" ref="AG6:AG39">IF(AF6&gt;$B6,999,IF($B6=0,0,AF6/$B6*100))</f>
        <v>0</v>
      </c>
      <c r="AH6" s="9">
        <f>SUM(AH7,AH34:AH39)</f>
        <v>0</v>
      </c>
      <c r="AI6" s="9">
        <f>SUM(AI7,AI34:AI39)</f>
        <v>28</v>
      </c>
      <c r="AJ6" s="41">
        <f aca="true" t="shared" si="10" ref="AJ6:AJ39">IF(AI6&gt;$B6,999,IF($B6=0,0,AI6/$B6*100))</f>
        <v>2.014388489208633</v>
      </c>
      <c r="AK6" s="9">
        <f>SUM(AK7,AK34:AK39)</f>
        <v>28</v>
      </c>
      <c r="AL6" s="9">
        <f>SUM(AL7,AL34:AL39)</f>
        <v>51</v>
      </c>
      <c r="AM6" s="41">
        <f aca="true" t="shared" si="11" ref="AM6:AM39">IF(AL6&gt;$B6,999,IF($B6=0,0,AL6/$B6*100))</f>
        <v>3.6690647482014387</v>
      </c>
      <c r="AN6" s="9">
        <f>SUM(AN7,AN34:AN39)</f>
        <v>51</v>
      </c>
      <c r="AO6" s="9">
        <f>SUM(AO7,AO34:AO39)</f>
        <v>6</v>
      </c>
      <c r="AP6" s="41">
        <f aca="true" t="shared" si="12" ref="AP6:AP39">IF(AO6&gt;$B6,999,IF($B6=0,0,AO6/$B6*100))</f>
        <v>0.4316546762589928</v>
      </c>
      <c r="AQ6" s="9">
        <f>SUM(AQ7,AQ34:AQ39)</f>
        <v>6</v>
      </c>
      <c r="AR6" s="52" t="s">
        <v>22</v>
      </c>
      <c r="AS6" s="9">
        <f>SUM(AS7,AS34:AS39)</f>
        <v>11</v>
      </c>
      <c r="AT6" s="41">
        <f aca="true" t="shared" si="13" ref="AT6:AT39">IF(AS6&gt;$B6,999,IF($B6=0,0,AS6/$B6*100))</f>
        <v>0.7913669064748201</v>
      </c>
      <c r="AU6" s="9">
        <f>SUM(AU7,AU34:AU39)</f>
        <v>11</v>
      </c>
      <c r="AV6" s="9">
        <f>SUM(AV7,AV34:AV39)</f>
        <v>62</v>
      </c>
      <c r="AW6" s="41">
        <f aca="true" t="shared" si="14" ref="AW6:AW39">IF(AV6&gt;$B6,999,IF($B6=0,0,AV6/$B6*100))</f>
        <v>4.460431654676259</v>
      </c>
      <c r="AX6" s="9">
        <f>SUM(AX7,AX34:AX39)</f>
        <v>62</v>
      </c>
      <c r="AY6" s="9">
        <f>SUM(AY7,AY34:AY39)</f>
        <v>14</v>
      </c>
      <c r="AZ6" s="41">
        <f aca="true" t="shared" si="15" ref="AZ6:AZ39">IF(AY6&gt;$B6,999,IF($B6=0,0,AY6/$B6*100))</f>
        <v>1.0071942446043165</v>
      </c>
      <c r="BA6" s="9">
        <f>SUM(BA7,BA34:BA39)</f>
        <v>14</v>
      </c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s="2" customFormat="1" ht="19.5" customHeight="1">
      <c r="A7" s="52" t="s">
        <v>23</v>
      </c>
      <c r="B7" s="9">
        <f>SUM(B8+B17+B24)</f>
        <v>98</v>
      </c>
      <c r="C7" s="9">
        <f>SUM(C8+C17+C24)</f>
        <v>162</v>
      </c>
      <c r="D7" s="9">
        <f>SUM(D8+D17+D24)</f>
        <v>1</v>
      </c>
      <c r="E7" s="41">
        <f t="shared" si="0"/>
        <v>1.0204081632653061</v>
      </c>
      <c r="F7" s="9">
        <f>SUM(F8+F17+F24)</f>
        <v>1</v>
      </c>
      <c r="G7" s="9">
        <f>SUM(G8+G17+G24)</f>
        <v>3</v>
      </c>
      <c r="H7" s="41">
        <f t="shared" si="1"/>
        <v>3.061224489795918</v>
      </c>
      <c r="I7" s="9">
        <f>SUM(I8+I17+I24)</f>
        <v>3</v>
      </c>
      <c r="J7" s="9">
        <f>SUM(J8+J17+J24)</f>
        <v>35</v>
      </c>
      <c r="K7" s="41">
        <f t="shared" si="2"/>
        <v>35.714285714285715</v>
      </c>
      <c r="L7" s="9">
        <f>SUM(L8+L17+L24)</f>
        <v>39</v>
      </c>
      <c r="M7" s="9">
        <f>SUM(M8+M17+M24)</f>
        <v>36</v>
      </c>
      <c r="N7" s="41">
        <f t="shared" si="3"/>
        <v>36.734693877551024</v>
      </c>
      <c r="O7" s="9">
        <f>SUM(O8+O17+O24)</f>
        <v>43</v>
      </c>
      <c r="P7" s="9">
        <f>SUM(P8+P17+P24)</f>
        <v>31</v>
      </c>
      <c r="Q7" s="41">
        <f t="shared" si="4"/>
        <v>31.63265306122449</v>
      </c>
      <c r="R7" s="9">
        <f>SUM(R8+R17+R24)</f>
        <v>36</v>
      </c>
      <c r="S7" s="9">
        <f>SUM(S8+S17+S24)</f>
        <v>0</v>
      </c>
      <c r="T7" s="41">
        <f t="shared" si="5"/>
        <v>0</v>
      </c>
      <c r="U7" s="9">
        <f>SUM(U8+U17+U24)</f>
        <v>0</v>
      </c>
      <c r="V7" s="52" t="s">
        <v>23</v>
      </c>
      <c r="W7" s="9">
        <f>SUM(W8+W17+W24)</f>
        <v>2</v>
      </c>
      <c r="X7" s="41">
        <f t="shared" si="6"/>
        <v>2.0408163265306123</v>
      </c>
      <c r="Y7" s="9">
        <f>SUM(Y8+Y17+Y24)</f>
        <v>2</v>
      </c>
      <c r="Z7" s="9">
        <f>SUM(Z8+Z17+Z24)</f>
        <v>4</v>
      </c>
      <c r="AA7" s="41">
        <f t="shared" si="7"/>
        <v>4.081632653061225</v>
      </c>
      <c r="AB7" s="9">
        <f>SUM(AB8+AB17+AB24)</f>
        <v>4</v>
      </c>
      <c r="AC7" s="9">
        <f>SUM(AC8+AC17+AC24)</f>
        <v>11</v>
      </c>
      <c r="AD7" s="41">
        <f t="shared" si="8"/>
        <v>11.224489795918368</v>
      </c>
      <c r="AE7" s="9">
        <f>SUM(AE8+AE17+AE24)</f>
        <v>11</v>
      </c>
      <c r="AF7" s="9">
        <f>SUM(AF8+AF17+AF24)</f>
        <v>0</v>
      </c>
      <c r="AG7" s="41">
        <f t="shared" si="9"/>
        <v>0</v>
      </c>
      <c r="AH7" s="9">
        <f>SUM(AH8+AH17+AH24)</f>
        <v>0</v>
      </c>
      <c r="AI7" s="9">
        <f>SUM(AI8+AI17+AI24)</f>
        <v>5</v>
      </c>
      <c r="AJ7" s="41">
        <f t="shared" si="10"/>
        <v>5.1020408163265305</v>
      </c>
      <c r="AK7" s="9">
        <f>SUM(AK8+AK17+AK24)</f>
        <v>5</v>
      </c>
      <c r="AL7" s="9">
        <f>SUM(AL8+AL17+AL24)</f>
        <v>2</v>
      </c>
      <c r="AM7" s="41">
        <f t="shared" si="11"/>
        <v>2.0408163265306123</v>
      </c>
      <c r="AN7" s="9">
        <f>SUM(AN8+AN17+AN24)</f>
        <v>2</v>
      </c>
      <c r="AO7" s="9">
        <f>SUM(AO8+AO17+AO24)</f>
        <v>0</v>
      </c>
      <c r="AP7" s="41">
        <f t="shared" si="12"/>
        <v>0</v>
      </c>
      <c r="AQ7" s="9">
        <f>SUM(AQ8+AQ17+AQ24)</f>
        <v>0</v>
      </c>
      <c r="AR7" s="52" t="s">
        <v>23</v>
      </c>
      <c r="AS7" s="9">
        <f>SUM(AS8+AS17+AS24)</f>
        <v>0</v>
      </c>
      <c r="AT7" s="41">
        <f t="shared" si="13"/>
        <v>0</v>
      </c>
      <c r="AU7" s="9">
        <f>SUM(AU8+AU17+AU24)</f>
        <v>0</v>
      </c>
      <c r="AV7" s="9">
        <f>SUM(AV8+AV17+AV24)</f>
        <v>15</v>
      </c>
      <c r="AW7" s="41">
        <f t="shared" si="14"/>
        <v>15.306122448979592</v>
      </c>
      <c r="AX7" s="9">
        <f>SUM(AX8+AX17+AX24)</f>
        <v>15</v>
      </c>
      <c r="AY7" s="9">
        <f>SUM(AY8+AY17+AY24)</f>
        <v>1</v>
      </c>
      <c r="AZ7" s="41">
        <f t="shared" si="15"/>
        <v>1.0204081632653061</v>
      </c>
      <c r="BA7" s="9">
        <f>SUM(BA8+BA17+BA24)</f>
        <v>1</v>
      </c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53" s="2" customFormat="1" ht="21" customHeight="1">
      <c r="A8" s="52" t="s">
        <v>24</v>
      </c>
      <c r="B8" s="9">
        <f>SUM(B9:B16)</f>
        <v>0</v>
      </c>
      <c r="C8" s="9">
        <f>SUM(C9:C16)</f>
        <v>0</v>
      </c>
      <c r="D8" s="9">
        <f>SUM(D9:D16)</f>
        <v>0</v>
      </c>
      <c r="E8" s="41">
        <f t="shared" si="0"/>
        <v>0</v>
      </c>
      <c r="F8" s="9">
        <f>SUM(F9:F16)</f>
        <v>0</v>
      </c>
      <c r="G8" s="9">
        <f>SUM(G9:G16)</f>
        <v>0</v>
      </c>
      <c r="H8" s="41">
        <f t="shared" si="1"/>
        <v>0</v>
      </c>
      <c r="I8" s="9">
        <f>SUM(I9:I16)</f>
        <v>0</v>
      </c>
      <c r="J8" s="9">
        <f>SUM(J9:J16)</f>
        <v>0</v>
      </c>
      <c r="K8" s="41">
        <f t="shared" si="2"/>
        <v>0</v>
      </c>
      <c r="L8" s="9">
        <f>SUM(L9:L16)</f>
        <v>0</v>
      </c>
      <c r="M8" s="9">
        <f>SUM(M9:M16)</f>
        <v>0</v>
      </c>
      <c r="N8" s="41">
        <f t="shared" si="3"/>
        <v>0</v>
      </c>
      <c r="O8" s="9">
        <f>SUM(O9:O16)</f>
        <v>0</v>
      </c>
      <c r="P8" s="9">
        <f>SUM(P9:P16)</f>
        <v>0</v>
      </c>
      <c r="Q8" s="41">
        <f t="shared" si="4"/>
        <v>0</v>
      </c>
      <c r="R8" s="9">
        <f>SUM(R9:R16)</f>
        <v>0</v>
      </c>
      <c r="S8" s="9">
        <f>SUM(S9:S16)</f>
        <v>0</v>
      </c>
      <c r="T8" s="41">
        <f t="shared" si="5"/>
        <v>0</v>
      </c>
      <c r="U8" s="9">
        <f>SUM(U9:U16)</f>
        <v>0</v>
      </c>
      <c r="V8" s="52" t="s">
        <v>24</v>
      </c>
      <c r="W8" s="9">
        <f>SUM(W9:W16)</f>
        <v>0</v>
      </c>
      <c r="X8" s="41">
        <f t="shared" si="6"/>
        <v>0</v>
      </c>
      <c r="Y8" s="9">
        <f>SUM(Y9:Y16)</f>
        <v>0</v>
      </c>
      <c r="Z8" s="9">
        <f>SUM(Z9:Z16)</f>
        <v>0</v>
      </c>
      <c r="AA8" s="41">
        <f t="shared" si="7"/>
        <v>0</v>
      </c>
      <c r="AB8" s="9">
        <f>SUM(AB9:AB16)</f>
        <v>0</v>
      </c>
      <c r="AC8" s="9">
        <f>SUM(AC9:AC16)</f>
        <v>0</v>
      </c>
      <c r="AD8" s="41">
        <f t="shared" si="8"/>
        <v>0</v>
      </c>
      <c r="AE8" s="9">
        <f>SUM(AE9:AE16)</f>
        <v>0</v>
      </c>
      <c r="AF8" s="9">
        <f>SUM(AF9:AF16)</f>
        <v>0</v>
      </c>
      <c r="AG8" s="41">
        <f t="shared" si="9"/>
        <v>0</v>
      </c>
      <c r="AH8" s="9">
        <f>SUM(AH9:AH16)</f>
        <v>0</v>
      </c>
      <c r="AI8" s="9">
        <f>SUM(AI9:AI16)</f>
        <v>0</v>
      </c>
      <c r="AJ8" s="41">
        <f t="shared" si="10"/>
        <v>0</v>
      </c>
      <c r="AK8" s="9">
        <f>SUM(AK9:AK16)</f>
        <v>0</v>
      </c>
      <c r="AL8" s="9">
        <f>SUM(AL9:AL16)</f>
        <v>0</v>
      </c>
      <c r="AM8" s="41">
        <f t="shared" si="11"/>
        <v>0</v>
      </c>
      <c r="AN8" s="9">
        <f>SUM(AN9:AN16)</f>
        <v>0</v>
      </c>
      <c r="AO8" s="9">
        <f>SUM(AO9:AO16)</f>
        <v>0</v>
      </c>
      <c r="AP8" s="41">
        <f t="shared" si="12"/>
        <v>0</v>
      </c>
      <c r="AQ8" s="9">
        <f>SUM(AQ9:AQ16)</f>
        <v>0</v>
      </c>
      <c r="AR8" s="52" t="s">
        <v>24</v>
      </c>
      <c r="AS8" s="9">
        <f>SUM(AS9:AS16)</f>
        <v>0</v>
      </c>
      <c r="AT8" s="41">
        <f t="shared" si="13"/>
        <v>0</v>
      </c>
      <c r="AU8" s="9">
        <f>SUM(AU9:AU16)</f>
        <v>0</v>
      </c>
      <c r="AV8" s="9">
        <f>SUM(AV9:AV16)</f>
        <v>0</v>
      </c>
      <c r="AW8" s="41">
        <f t="shared" si="14"/>
        <v>0</v>
      </c>
      <c r="AX8" s="9">
        <f>SUM(AX9:AX16)</f>
        <v>0</v>
      </c>
      <c r="AY8" s="9">
        <f>SUM(AY9:AY16)</f>
        <v>0</v>
      </c>
      <c r="AZ8" s="41">
        <f t="shared" si="15"/>
        <v>0</v>
      </c>
      <c r="BA8" s="9">
        <f>SUM(BA9:BA16)</f>
        <v>0</v>
      </c>
    </row>
    <row r="9" spans="1:53" s="2" customFormat="1" ht="21" customHeight="1">
      <c r="A9" s="52" t="s">
        <v>25</v>
      </c>
      <c r="B9" s="9">
        <v>0</v>
      </c>
      <c r="C9" s="9">
        <f aca="true" t="shared" si="16" ref="C9:C16">SUM(F9+I9+L9+O9+R9+U9+Y9+AB9+AE9+AH9+AK9+AN9+AQ9+AU9+AX9+BA9)</f>
        <v>0</v>
      </c>
      <c r="D9" s="9">
        <v>0</v>
      </c>
      <c r="E9" s="41">
        <f t="shared" si="0"/>
        <v>0</v>
      </c>
      <c r="F9" s="9">
        <v>0</v>
      </c>
      <c r="G9" s="9">
        <v>0</v>
      </c>
      <c r="H9" s="41">
        <f t="shared" si="1"/>
        <v>0</v>
      </c>
      <c r="I9" s="9">
        <v>0</v>
      </c>
      <c r="J9" s="9">
        <v>0</v>
      </c>
      <c r="K9" s="41">
        <f t="shared" si="2"/>
        <v>0</v>
      </c>
      <c r="L9" s="9">
        <v>0</v>
      </c>
      <c r="M9" s="9">
        <v>0</v>
      </c>
      <c r="N9" s="41">
        <f t="shared" si="3"/>
        <v>0</v>
      </c>
      <c r="O9" s="9">
        <v>0</v>
      </c>
      <c r="P9" s="9">
        <v>0</v>
      </c>
      <c r="Q9" s="41">
        <f t="shared" si="4"/>
        <v>0</v>
      </c>
      <c r="R9" s="9">
        <v>0</v>
      </c>
      <c r="S9" s="9">
        <v>0</v>
      </c>
      <c r="T9" s="41">
        <f t="shared" si="5"/>
        <v>0</v>
      </c>
      <c r="U9" s="9">
        <v>0</v>
      </c>
      <c r="V9" s="52" t="s">
        <v>25</v>
      </c>
      <c r="W9" s="9">
        <v>0</v>
      </c>
      <c r="X9" s="41">
        <f t="shared" si="6"/>
        <v>0</v>
      </c>
      <c r="Y9" s="9">
        <v>0</v>
      </c>
      <c r="Z9" s="9">
        <v>0</v>
      </c>
      <c r="AA9" s="41">
        <f t="shared" si="7"/>
        <v>0</v>
      </c>
      <c r="AB9" s="9">
        <v>0</v>
      </c>
      <c r="AC9" s="9">
        <v>0</v>
      </c>
      <c r="AD9" s="41">
        <f t="shared" si="8"/>
        <v>0</v>
      </c>
      <c r="AE9" s="9">
        <v>0</v>
      </c>
      <c r="AF9" s="9">
        <v>0</v>
      </c>
      <c r="AG9" s="41">
        <f t="shared" si="9"/>
        <v>0</v>
      </c>
      <c r="AH9" s="9">
        <v>0</v>
      </c>
      <c r="AI9" s="9">
        <v>0</v>
      </c>
      <c r="AJ9" s="41">
        <f t="shared" si="10"/>
        <v>0</v>
      </c>
      <c r="AK9" s="9">
        <v>0</v>
      </c>
      <c r="AL9" s="9">
        <v>0</v>
      </c>
      <c r="AM9" s="41">
        <f t="shared" si="11"/>
        <v>0</v>
      </c>
      <c r="AN9" s="9">
        <v>0</v>
      </c>
      <c r="AO9" s="9">
        <v>0</v>
      </c>
      <c r="AP9" s="41">
        <f t="shared" si="12"/>
        <v>0</v>
      </c>
      <c r="AQ9" s="9">
        <v>0</v>
      </c>
      <c r="AR9" s="52" t="s">
        <v>25</v>
      </c>
      <c r="AS9" s="9">
        <v>0</v>
      </c>
      <c r="AT9" s="41">
        <f t="shared" si="13"/>
        <v>0</v>
      </c>
      <c r="AU9" s="9">
        <v>0</v>
      </c>
      <c r="AV9" s="9">
        <v>0</v>
      </c>
      <c r="AW9" s="41">
        <f t="shared" si="14"/>
        <v>0</v>
      </c>
      <c r="AX9" s="9">
        <v>0</v>
      </c>
      <c r="AY9" s="9">
        <v>0</v>
      </c>
      <c r="AZ9" s="41">
        <f t="shared" si="15"/>
        <v>0</v>
      </c>
      <c r="BA9" s="9">
        <v>0</v>
      </c>
    </row>
    <row r="10" spans="1:53" s="2" customFormat="1" ht="12" customHeight="1">
      <c r="A10" s="52" t="s">
        <v>26</v>
      </c>
      <c r="B10" s="9">
        <v>0</v>
      </c>
      <c r="C10" s="9">
        <f t="shared" si="16"/>
        <v>0</v>
      </c>
      <c r="D10" s="9">
        <v>0</v>
      </c>
      <c r="E10" s="41">
        <f t="shared" si="0"/>
        <v>0</v>
      </c>
      <c r="F10" s="9">
        <v>0</v>
      </c>
      <c r="G10" s="9">
        <v>0</v>
      </c>
      <c r="H10" s="41">
        <f t="shared" si="1"/>
        <v>0</v>
      </c>
      <c r="I10" s="9">
        <v>0</v>
      </c>
      <c r="J10" s="9">
        <v>0</v>
      </c>
      <c r="K10" s="41">
        <f t="shared" si="2"/>
        <v>0</v>
      </c>
      <c r="L10" s="9">
        <v>0</v>
      </c>
      <c r="M10" s="9">
        <v>0</v>
      </c>
      <c r="N10" s="41">
        <f t="shared" si="3"/>
        <v>0</v>
      </c>
      <c r="O10" s="9">
        <v>0</v>
      </c>
      <c r="P10" s="9">
        <v>0</v>
      </c>
      <c r="Q10" s="41">
        <f t="shared" si="4"/>
        <v>0</v>
      </c>
      <c r="R10" s="9">
        <v>0</v>
      </c>
      <c r="S10" s="9">
        <v>0</v>
      </c>
      <c r="T10" s="41">
        <f t="shared" si="5"/>
        <v>0</v>
      </c>
      <c r="U10" s="9">
        <v>0</v>
      </c>
      <c r="V10" s="52" t="s">
        <v>26</v>
      </c>
      <c r="W10" s="9">
        <v>0</v>
      </c>
      <c r="X10" s="41">
        <f t="shared" si="6"/>
        <v>0</v>
      </c>
      <c r="Y10" s="9">
        <v>0</v>
      </c>
      <c r="Z10" s="9">
        <v>0</v>
      </c>
      <c r="AA10" s="41">
        <f t="shared" si="7"/>
        <v>0</v>
      </c>
      <c r="AB10" s="9">
        <v>0</v>
      </c>
      <c r="AC10" s="9">
        <v>0</v>
      </c>
      <c r="AD10" s="41">
        <f t="shared" si="8"/>
        <v>0</v>
      </c>
      <c r="AE10" s="9">
        <v>0</v>
      </c>
      <c r="AF10" s="9">
        <v>0</v>
      </c>
      <c r="AG10" s="41">
        <f t="shared" si="9"/>
        <v>0</v>
      </c>
      <c r="AH10" s="9">
        <v>0</v>
      </c>
      <c r="AI10" s="9">
        <v>0</v>
      </c>
      <c r="AJ10" s="41">
        <f t="shared" si="10"/>
        <v>0</v>
      </c>
      <c r="AK10" s="9">
        <v>0</v>
      </c>
      <c r="AL10" s="9">
        <v>0</v>
      </c>
      <c r="AM10" s="41">
        <f t="shared" si="11"/>
        <v>0</v>
      </c>
      <c r="AN10" s="9">
        <v>0</v>
      </c>
      <c r="AO10" s="9">
        <v>0</v>
      </c>
      <c r="AP10" s="41">
        <f t="shared" si="12"/>
        <v>0</v>
      </c>
      <c r="AQ10" s="9">
        <v>0</v>
      </c>
      <c r="AR10" s="52" t="s">
        <v>26</v>
      </c>
      <c r="AS10" s="9">
        <v>0</v>
      </c>
      <c r="AT10" s="41">
        <f t="shared" si="13"/>
        <v>0</v>
      </c>
      <c r="AU10" s="9">
        <v>0</v>
      </c>
      <c r="AV10" s="9">
        <v>0</v>
      </c>
      <c r="AW10" s="41">
        <f t="shared" si="14"/>
        <v>0</v>
      </c>
      <c r="AX10" s="9">
        <v>0</v>
      </c>
      <c r="AY10" s="9">
        <v>0</v>
      </c>
      <c r="AZ10" s="41">
        <f t="shared" si="15"/>
        <v>0</v>
      </c>
      <c r="BA10" s="9">
        <v>0</v>
      </c>
    </row>
    <row r="11" spans="1:53" s="2" customFormat="1" ht="12" customHeight="1">
      <c r="A11" s="52" t="s">
        <v>27</v>
      </c>
      <c r="B11" s="9">
        <v>0</v>
      </c>
      <c r="C11" s="9">
        <f t="shared" si="16"/>
        <v>0</v>
      </c>
      <c r="D11" s="9">
        <v>0</v>
      </c>
      <c r="E11" s="41">
        <f t="shared" si="0"/>
        <v>0</v>
      </c>
      <c r="F11" s="9">
        <v>0</v>
      </c>
      <c r="G11" s="9">
        <v>0</v>
      </c>
      <c r="H11" s="41">
        <f t="shared" si="1"/>
        <v>0</v>
      </c>
      <c r="I11" s="9">
        <v>0</v>
      </c>
      <c r="J11" s="9">
        <v>0</v>
      </c>
      <c r="K11" s="41">
        <f t="shared" si="2"/>
        <v>0</v>
      </c>
      <c r="L11" s="9">
        <v>0</v>
      </c>
      <c r="M11" s="9">
        <v>0</v>
      </c>
      <c r="N11" s="41">
        <f t="shared" si="3"/>
        <v>0</v>
      </c>
      <c r="O11" s="9">
        <v>0</v>
      </c>
      <c r="P11" s="9">
        <v>0</v>
      </c>
      <c r="Q11" s="41">
        <f t="shared" si="4"/>
        <v>0</v>
      </c>
      <c r="R11" s="9">
        <v>0</v>
      </c>
      <c r="S11" s="9">
        <v>0</v>
      </c>
      <c r="T11" s="41">
        <f t="shared" si="5"/>
        <v>0</v>
      </c>
      <c r="U11" s="9">
        <v>0</v>
      </c>
      <c r="V11" s="52" t="s">
        <v>27</v>
      </c>
      <c r="W11" s="9">
        <v>0</v>
      </c>
      <c r="X11" s="41">
        <f t="shared" si="6"/>
        <v>0</v>
      </c>
      <c r="Y11" s="9">
        <v>0</v>
      </c>
      <c r="Z11" s="9">
        <v>0</v>
      </c>
      <c r="AA11" s="41">
        <f t="shared" si="7"/>
        <v>0</v>
      </c>
      <c r="AB11" s="9">
        <v>0</v>
      </c>
      <c r="AC11" s="9">
        <v>0</v>
      </c>
      <c r="AD11" s="41">
        <f t="shared" si="8"/>
        <v>0</v>
      </c>
      <c r="AE11" s="9">
        <v>0</v>
      </c>
      <c r="AF11" s="9">
        <v>0</v>
      </c>
      <c r="AG11" s="41">
        <f t="shared" si="9"/>
        <v>0</v>
      </c>
      <c r="AH11" s="9">
        <v>0</v>
      </c>
      <c r="AI11" s="9">
        <v>0</v>
      </c>
      <c r="AJ11" s="41">
        <f t="shared" si="10"/>
        <v>0</v>
      </c>
      <c r="AK11" s="9">
        <v>0</v>
      </c>
      <c r="AL11" s="9">
        <v>0</v>
      </c>
      <c r="AM11" s="41">
        <f t="shared" si="11"/>
        <v>0</v>
      </c>
      <c r="AN11" s="9">
        <v>0</v>
      </c>
      <c r="AO11" s="9">
        <v>0</v>
      </c>
      <c r="AP11" s="41">
        <f t="shared" si="12"/>
        <v>0</v>
      </c>
      <c r="AQ11" s="9">
        <v>0</v>
      </c>
      <c r="AR11" s="52" t="s">
        <v>27</v>
      </c>
      <c r="AS11" s="9">
        <v>0</v>
      </c>
      <c r="AT11" s="41">
        <f t="shared" si="13"/>
        <v>0</v>
      </c>
      <c r="AU11" s="9">
        <v>0</v>
      </c>
      <c r="AV11" s="9">
        <v>0</v>
      </c>
      <c r="AW11" s="41">
        <f t="shared" si="14"/>
        <v>0</v>
      </c>
      <c r="AX11" s="9">
        <v>0</v>
      </c>
      <c r="AY11" s="9">
        <v>0</v>
      </c>
      <c r="AZ11" s="41">
        <f t="shared" si="15"/>
        <v>0</v>
      </c>
      <c r="BA11" s="9">
        <v>0</v>
      </c>
    </row>
    <row r="12" spans="1:53" s="2" customFormat="1" ht="12" customHeight="1">
      <c r="A12" s="52" t="s">
        <v>28</v>
      </c>
      <c r="B12" s="9">
        <v>0</v>
      </c>
      <c r="C12" s="9">
        <f t="shared" si="16"/>
        <v>0</v>
      </c>
      <c r="D12" s="9">
        <v>0</v>
      </c>
      <c r="E12" s="41">
        <f t="shared" si="0"/>
        <v>0</v>
      </c>
      <c r="F12" s="9">
        <v>0</v>
      </c>
      <c r="G12" s="9">
        <v>0</v>
      </c>
      <c r="H12" s="41">
        <f t="shared" si="1"/>
        <v>0</v>
      </c>
      <c r="I12" s="9">
        <v>0</v>
      </c>
      <c r="J12" s="9">
        <v>0</v>
      </c>
      <c r="K12" s="41">
        <f t="shared" si="2"/>
        <v>0</v>
      </c>
      <c r="L12" s="9">
        <v>0</v>
      </c>
      <c r="M12" s="9">
        <v>0</v>
      </c>
      <c r="N12" s="41">
        <f t="shared" si="3"/>
        <v>0</v>
      </c>
      <c r="O12" s="9">
        <v>0</v>
      </c>
      <c r="P12" s="9">
        <v>0</v>
      </c>
      <c r="Q12" s="41">
        <f t="shared" si="4"/>
        <v>0</v>
      </c>
      <c r="R12" s="9">
        <v>0</v>
      </c>
      <c r="S12" s="9">
        <v>0</v>
      </c>
      <c r="T12" s="41">
        <f t="shared" si="5"/>
        <v>0</v>
      </c>
      <c r="U12" s="9">
        <v>0</v>
      </c>
      <c r="V12" s="52" t="s">
        <v>28</v>
      </c>
      <c r="W12" s="9">
        <v>0</v>
      </c>
      <c r="X12" s="41">
        <f t="shared" si="6"/>
        <v>0</v>
      </c>
      <c r="Y12" s="9">
        <v>0</v>
      </c>
      <c r="Z12" s="9">
        <v>0</v>
      </c>
      <c r="AA12" s="41">
        <f t="shared" si="7"/>
        <v>0</v>
      </c>
      <c r="AB12" s="9">
        <v>0</v>
      </c>
      <c r="AC12" s="9">
        <v>0</v>
      </c>
      <c r="AD12" s="41">
        <f t="shared" si="8"/>
        <v>0</v>
      </c>
      <c r="AE12" s="9">
        <v>0</v>
      </c>
      <c r="AF12" s="9">
        <v>0</v>
      </c>
      <c r="AG12" s="41">
        <f t="shared" si="9"/>
        <v>0</v>
      </c>
      <c r="AH12" s="9">
        <v>0</v>
      </c>
      <c r="AI12" s="9">
        <v>0</v>
      </c>
      <c r="AJ12" s="41">
        <f t="shared" si="10"/>
        <v>0</v>
      </c>
      <c r="AK12" s="9">
        <v>0</v>
      </c>
      <c r="AL12" s="9">
        <v>0</v>
      </c>
      <c r="AM12" s="41">
        <f t="shared" si="11"/>
        <v>0</v>
      </c>
      <c r="AN12" s="9">
        <v>0</v>
      </c>
      <c r="AO12" s="9">
        <v>0</v>
      </c>
      <c r="AP12" s="41">
        <f t="shared" si="12"/>
        <v>0</v>
      </c>
      <c r="AQ12" s="9">
        <v>0</v>
      </c>
      <c r="AR12" s="52" t="s">
        <v>28</v>
      </c>
      <c r="AS12" s="9">
        <v>0</v>
      </c>
      <c r="AT12" s="41">
        <f t="shared" si="13"/>
        <v>0</v>
      </c>
      <c r="AU12" s="9">
        <v>0</v>
      </c>
      <c r="AV12" s="9">
        <v>0</v>
      </c>
      <c r="AW12" s="41">
        <f t="shared" si="14"/>
        <v>0</v>
      </c>
      <c r="AX12" s="9">
        <v>0</v>
      </c>
      <c r="AY12" s="9">
        <v>0</v>
      </c>
      <c r="AZ12" s="41">
        <f t="shared" si="15"/>
        <v>0</v>
      </c>
      <c r="BA12" s="9">
        <v>0</v>
      </c>
    </row>
    <row r="13" spans="1:53" s="2" customFormat="1" ht="12" customHeight="1">
      <c r="A13" s="52" t="s">
        <v>29</v>
      </c>
      <c r="B13" s="9">
        <v>0</v>
      </c>
      <c r="C13" s="9">
        <f t="shared" si="16"/>
        <v>0</v>
      </c>
      <c r="D13" s="9">
        <v>0</v>
      </c>
      <c r="E13" s="41">
        <f t="shared" si="0"/>
        <v>0</v>
      </c>
      <c r="F13" s="9">
        <v>0</v>
      </c>
      <c r="G13" s="9">
        <v>0</v>
      </c>
      <c r="H13" s="41">
        <f t="shared" si="1"/>
        <v>0</v>
      </c>
      <c r="I13" s="9">
        <v>0</v>
      </c>
      <c r="J13" s="9">
        <v>0</v>
      </c>
      <c r="K13" s="41">
        <f t="shared" si="2"/>
        <v>0</v>
      </c>
      <c r="L13" s="9">
        <v>0</v>
      </c>
      <c r="M13" s="9">
        <v>0</v>
      </c>
      <c r="N13" s="41">
        <f t="shared" si="3"/>
        <v>0</v>
      </c>
      <c r="O13" s="9">
        <v>0</v>
      </c>
      <c r="P13" s="9">
        <v>0</v>
      </c>
      <c r="Q13" s="41">
        <f t="shared" si="4"/>
        <v>0</v>
      </c>
      <c r="R13" s="9">
        <v>0</v>
      </c>
      <c r="S13" s="9">
        <v>0</v>
      </c>
      <c r="T13" s="41">
        <f t="shared" si="5"/>
        <v>0</v>
      </c>
      <c r="U13" s="9">
        <v>0</v>
      </c>
      <c r="V13" s="52" t="s">
        <v>29</v>
      </c>
      <c r="W13" s="9">
        <v>0</v>
      </c>
      <c r="X13" s="41">
        <f t="shared" si="6"/>
        <v>0</v>
      </c>
      <c r="Y13" s="9">
        <v>0</v>
      </c>
      <c r="Z13" s="9">
        <v>0</v>
      </c>
      <c r="AA13" s="41">
        <f t="shared" si="7"/>
        <v>0</v>
      </c>
      <c r="AB13" s="9">
        <v>0</v>
      </c>
      <c r="AC13" s="9">
        <v>0</v>
      </c>
      <c r="AD13" s="41">
        <f t="shared" si="8"/>
        <v>0</v>
      </c>
      <c r="AE13" s="9">
        <v>0</v>
      </c>
      <c r="AF13" s="9">
        <v>0</v>
      </c>
      <c r="AG13" s="41">
        <f t="shared" si="9"/>
        <v>0</v>
      </c>
      <c r="AH13" s="9">
        <v>0</v>
      </c>
      <c r="AI13" s="9">
        <v>0</v>
      </c>
      <c r="AJ13" s="41">
        <f t="shared" si="10"/>
        <v>0</v>
      </c>
      <c r="AK13" s="9">
        <v>0</v>
      </c>
      <c r="AL13" s="9">
        <v>0</v>
      </c>
      <c r="AM13" s="41">
        <f t="shared" si="11"/>
        <v>0</v>
      </c>
      <c r="AN13" s="9">
        <v>0</v>
      </c>
      <c r="AO13" s="9">
        <v>0</v>
      </c>
      <c r="AP13" s="41">
        <f t="shared" si="12"/>
        <v>0</v>
      </c>
      <c r="AQ13" s="9">
        <v>0</v>
      </c>
      <c r="AR13" s="52" t="s">
        <v>29</v>
      </c>
      <c r="AS13" s="9">
        <v>0</v>
      </c>
      <c r="AT13" s="41">
        <f t="shared" si="13"/>
        <v>0</v>
      </c>
      <c r="AU13" s="9">
        <v>0</v>
      </c>
      <c r="AV13" s="9">
        <v>0</v>
      </c>
      <c r="AW13" s="41">
        <f t="shared" si="14"/>
        <v>0</v>
      </c>
      <c r="AX13" s="9">
        <v>0</v>
      </c>
      <c r="AY13" s="9">
        <v>0</v>
      </c>
      <c r="AZ13" s="41">
        <f t="shared" si="15"/>
        <v>0</v>
      </c>
      <c r="BA13" s="9">
        <v>0</v>
      </c>
    </row>
    <row r="14" spans="1:53" s="2" customFormat="1" ht="12" customHeight="1">
      <c r="A14" s="52" t="s">
        <v>30</v>
      </c>
      <c r="B14" s="9">
        <v>0</v>
      </c>
      <c r="C14" s="9">
        <f t="shared" si="16"/>
        <v>0</v>
      </c>
      <c r="D14" s="9">
        <v>0</v>
      </c>
      <c r="E14" s="41">
        <f t="shared" si="0"/>
        <v>0</v>
      </c>
      <c r="F14" s="9">
        <v>0</v>
      </c>
      <c r="G14" s="9">
        <v>0</v>
      </c>
      <c r="H14" s="41">
        <f t="shared" si="1"/>
        <v>0</v>
      </c>
      <c r="I14" s="9">
        <v>0</v>
      </c>
      <c r="J14" s="9">
        <v>0</v>
      </c>
      <c r="K14" s="41">
        <f t="shared" si="2"/>
        <v>0</v>
      </c>
      <c r="L14" s="9">
        <v>0</v>
      </c>
      <c r="M14" s="9">
        <v>0</v>
      </c>
      <c r="N14" s="41">
        <f t="shared" si="3"/>
        <v>0</v>
      </c>
      <c r="O14" s="9">
        <v>0</v>
      </c>
      <c r="P14" s="9">
        <v>0</v>
      </c>
      <c r="Q14" s="41">
        <f t="shared" si="4"/>
        <v>0</v>
      </c>
      <c r="R14" s="9">
        <v>0</v>
      </c>
      <c r="S14" s="9">
        <v>0</v>
      </c>
      <c r="T14" s="41">
        <f t="shared" si="5"/>
        <v>0</v>
      </c>
      <c r="U14" s="9">
        <v>0</v>
      </c>
      <c r="V14" s="52" t="s">
        <v>30</v>
      </c>
      <c r="W14" s="9">
        <v>0</v>
      </c>
      <c r="X14" s="41">
        <f t="shared" si="6"/>
        <v>0</v>
      </c>
      <c r="Y14" s="9">
        <v>0</v>
      </c>
      <c r="Z14" s="9">
        <v>0</v>
      </c>
      <c r="AA14" s="41">
        <f t="shared" si="7"/>
        <v>0</v>
      </c>
      <c r="AB14" s="9">
        <v>0</v>
      </c>
      <c r="AC14" s="9">
        <v>0</v>
      </c>
      <c r="AD14" s="41">
        <f t="shared" si="8"/>
        <v>0</v>
      </c>
      <c r="AE14" s="9">
        <v>0</v>
      </c>
      <c r="AF14" s="9">
        <v>0</v>
      </c>
      <c r="AG14" s="41">
        <f t="shared" si="9"/>
        <v>0</v>
      </c>
      <c r="AH14" s="9">
        <v>0</v>
      </c>
      <c r="AI14" s="9">
        <v>0</v>
      </c>
      <c r="AJ14" s="41">
        <f t="shared" si="10"/>
        <v>0</v>
      </c>
      <c r="AK14" s="9">
        <v>0</v>
      </c>
      <c r="AL14" s="9">
        <v>0</v>
      </c>
      <c r="AM14" s="41">
        <f t="shared" si="11"/>
        <v>0</v>
      </c>
      <c r="AN14" s="9">
        <v>0</v>
      </c>
      <c r="AO14" s="9">
        <v>0</v>
      </c>
      <c r="AP14" s="41">
        <f t="shared" si="12"/>
        <v>0</v>
      </c>
      <c r="AQ14" s="9">
        <v>0</v>
      </c>
      <c r="AR14" s="52" t="s">
        <v>30</v>
      </c>
      <c r="AS14" s="9">
        <v>0</v>
      </c>
      <c r="AT14" s="41">
        <f t="shared" si="13"/>
        <v>0</v>
      </c>
      <c r="AU14" s="9">
        <v>0</v>
      </c>
      <c r="AV14" s="9">
        <v>0</v>
      </c>
      <c r="AW14" s="41">
        <f t="shared" si="14"/>
        <v>0</v>
      </c>
      <c r="AX14" s="9">
        <v>0</v>
      </c>
      <c r="AY14" s="9">
        <v>0</v>
      </c>
      <c r="AZ14" s="41">
        <f t="shared" si="15"/>
        <v>0</v>
      </c>
      <c r="BA14" s="9">
        <v>0</v>
      </c>
    </row>
    <row r="15" spans="1:53" s="2" customFormat="1" ht="12" customHeight="1">
      <c r="A15" s="52" t="s">
        <v>31</v>
      </c>
      <c r="B15" s="9">
        <v>0</v>
      </c>
      <c r="C15" s="9">
        <f t="shared" si="16"/>
        <v>0</v>
      </c>
      <c r="D15" s="9">
        <v>0</v>
      </c>
      <c r="E15" s="41">
        <f t="shared" si="0"/>
        <v>0</v>
      </c>
      <c r="F15" s="9">
        <v>0</v>
      </c>
      <c r="G15" s="9">
        <v>0</v>
      </c>
      <c r="H15" s="41">
        <f t="shared" si="1"/>
        <v>0</v>
      </c>
      <c r="I15" s="9">
        <v>0</v>
      </c>
      <c r="J15" s="9">
        <v>0</v>
      </c>
      <c r="K15" s="41">
        <f t="shared" si="2"/>
        <v>0</v>
      </c>
      <c r="L15" s="9">
        <v>0</v>
      </c>
      <c r="M15" s="9">
        <v>0</v>
      </c>
      <c r="N15" s="41">
        <f t="shared" si="3"/>
        <v>0</v>
      </c>
      <c r="O15" s="9">
        <v>0</v>
      </c>
      <c r="P15" s="9">
        <v>0</v>
      </c>
      <c r="Q15" s="41">
        <f t="shared" si="4"/>
        <v>0</v>
      </c>
      <c r="R15" s="9">
        <v>0</v>
      </c>
      <c r="S15" s="9">
        <v>0</v>
      </c>
      <c r="T15" s="41">
        <f t="shared" si="5"/>
        <v>0</v>
      </c>
      <c r="U15" s="9">
        <v>0</v>
      </c>
      <c r="V15" s="52" t="s">
        <v>31</v>
      </c>
      <c r="W15" s="9">
        <v>0</v>
      </c>
      <c r="X15" s="41">
        <f t="shared" si="6"/>
        <v>0</v>
      </c>
      <c r="Y15" s="9">
        <v>0</v>
      </c>
      <c r="Z15" s="9">
        <v>0</v>
      </c>
      <c r="AA15" s="41">
        <f t="shared" si="7"/>
        <v>0</v>
      </c>
      <c r="AB15" s="9">
        <v>0</v>
      </c>
      <c r="AC15" s="9">
        <v>0</v>
      </c>
      <c r="AD15" s="41">
        <f t="shared" si="8"/>
        <v>0</v>
      </c>
      <c r="AE15" s="9">
        <v>0</v>
      </c>
      <c r="AF15" s="9">
        <v>0</v>
      </c>
      <c r="AG15" s="41">
        <f t="shared" si="9"/>
        <v>0</v>
      </c>
      <c r="AH15" s="9">
        <v>0</v>
      </c>
      <c r="AI15" s="9">
        <v>0</v>
      </c>
      <c r="AJ15" s="41">
        <f t="shared" si="10"/>
        <v>0</v>
      </c>
      <c r="AK15" s="9">
        <v>0</v>
      </c>
      <c r="AL15" s="9">
        <v>0</v>
      </c>
      <c r="AM15" s="41">
        <f t="shared" si="11"/>
        <v>0</v>
      </c>
      <c r="AN15" s="9">
        <v>0</v>
      </c>
      <c r="AO15" s="9">
        <v>0</v>
      </c>
      <c r="AP15" s="41">
        <f t="shared" si="12"/>
        <v>0</v>
      </c>
      <c r="AQ15" s="9">
        <v>0</v>
      </c>
      <c r="AR15" s="52" t="s">
        <v>31</v>
      </c>
      <c r="AS15" s="9">
        <v>0</v>
      </c>
      <c r="AT15" s="41">
        <f t="shared" si="13"/>
        <v>0</v>
      </c>
      <c r="AU15" s="9">
        <v>0</v>
      </c>
      <c r="AV15" s="9">
        <v>0</v>
      </c>
      <c r="AW15" s="41">
        <f t="shared" si="14"/>
        <v>0</v>
      </c>
      <c r="AX15" s="9">
        <v>0</v>
      </c>
      <c r="AY15" s="9">
        <v>0</v>
      </c>
      <c r="AZ15" s="41">
        <f t="shared" si="15"/>
        <v>0</v>
      </c>
      <c r="BA15" s="9">
        <v>0</v>
      </c>
    </row>
    <row r="16" spans="1:53" s="2" customFormat="1" ht="12" customHeight="1">
      <c r="A16" s="52" t="s">
        <v>32</v>
      </c>
      <c r="B16" s="9">
        <v>0</v>
      </c>
      <c r="C16" s="9">
        <f t="shared" si="16"/>
        <v>0</v>
      </c>
      <c r="D16" s="9">
        <v>0</v>
      </c>
      <c r="E16" s="41">
        <f t="shared" si="0"/>
        <v>0</v>
      </c>
      <c r="F16" s="9">
        <v>0</v>
      </c>
      <c r="G16" s="9">
        <v>0</v>
      </c>
      <c r="H16" s="41">
        <f t="shared" si="1"/>
        <v>0</v>
      </c>
      <c r="I16" s="9">
        <v>0</v>
      </c>
      <c r="J16" s="9">
        <v>0</v>
      </c>
      <c r="K16" s="41">
        <f t="shared" si="2"/>
        <v>0</v>
      </c>
      <c r="L16" s="9">
        <v>0</v>
      </c>
      <c r="M16" s="9">
        <v>0</v>
      </c>
      <c r="N16" s="41">
        <f t="shared" si="3"/>
        <v>0</v>
      </c>
      <c r="O16" s="9">
        <v>0</v>
      </c>
      <c r="P16" s="9">
        <v>0</v>
      </c>
      <c r="Q16" s="41">
        <f t="shared" si="4"/>
        <v>0</v>
      </c>
      <c r="R16" s="9">
        <v>0</v>
      </c>
      <c r="S16" s="9">
        <v>0</v>
      </c>
      <c r="T16" s="41">
        <f t="shared" si="5"/>
        <v>0</v>
      </c>
      <c r="U16" s="9">
        <v>0</v>
      </c>
      <c r="V16" s="52" t="s">
        <v>32</v>
      </c>
      <c r="W16" s="9">
        <v>0</v>
      </c>
      <c r="X16" s="41">
        <f t="shared" si="6"/>
        <v>0</v>
      </c>
      <c r="Y16" s="9">
        <v>0</v>
      </c>
      <c r="Z16" s="9">
        <v>0</v>
      </c>
      <c r="AA16" s="41">
        <f t="shared" si="7"/>
        <v>0</v>
      </c>
      <c r="AB16" s="9">
        <v>0</v>
      </c>
      <c r="AC16" s="9">
        <v>0</v>
      </c>
      <c r="AD16" s="41">
        <f t="shared" si="8"/>
        <v>0</v>
      </c>
      <c r="AE16" s="9">
        <v>0</v>
      </c>
      <c r="AF16" s="9">
        <v>0</v>
      </c>
      <c r="AG16" s="41">
        <f t="shared" si="9"/>
        <v>0</v>
      </c>
      <c r="AH16" s="9">
        <v>0</v>
      </c>
      <c r="AI16" s="9">
        <v>0</v>
      </c>
      <c r="AJ16" s="41">
        <f t="shared" si="10"/>
        <v>0</v>
      </c>
      <c r="AK16" s="9">
        <v>0</v>
      </c>
      <c r="AL16" s="9">
        <v>0</v>
      </c>
      <c r="AM16" s="41">
        <f t="shared" si="11"/>
        <v>0</v>
      </c>
      <c r="AN16" s="9">
        <v>0</v>
      </c>
      <c r="AO16" s="9">
        <v>0</v>
      </c>
      <c r="AP16" s="41">
        <f t="shared" si="12"/>
        <v>0</v>
      </c>
      <c r="AQ16" s="9">
        <v>0</v>
      </c>
      <c r="AR16" s="52" t="s">
        <v>32</v>
      </c>
      <c r="AS16" s="9">
        <v>0</v>
      </c>
      <c r="AT16" s="41">
        <f t="shared" si="13"/>
        <v>0</v>
      </c>
      <c r="AU16" s="9">
        <v>0</v>
      </c>
      <c r="AV16" s="9">
        <v>0</v>
      </c>
      <c r="AW16" s="41">
        <f t="shared" si="14"/>
        <v>0</v>
      </c>
      <c r="AX16" s="9">
        <v>0</v>
      </c>
      <c r="AY16" s="9">
        <v>0</v>
      </c>
      <c r="AZ16" s="41">
        <f t="shared" si="15"/>
        <v>0</v>
      </c>
      <c r="BA16" s="9">
        <v>0</v>
      </c>
    </row>
    <row r="17" spans="1:53" s="2" customFormat="1" ht="21" customHeight="1">
      <c r="A17" s="52" t="s">
        <v>33</v>
      </c>
      <c r="B17" s="9">
        <f>SUM(B18:B23)</f>
        <v>98</v>
      </c>
      <c r="C17" s="9">
        <f>SUM(C18:C23)</f>
        <v>162</v>
      </c>
      <c r="D17" s="9">
        <f>SUM(D18:D23)</f>
        <v>1</v>
      </c>
      <c r="E17" s="41">
        <f t="shared" si="0"/>
        <v>1.0204081632653061</v>
      </c>
      <c r="F17" s="9">
        <f>SUM(F18:F23)</f>
        <v>1</v>
      </c>
      <c r="G17" s="9">
        <f>SUM(G18:G23)</f>
        <v>3</v>
      </c>
      <c r="H17" s="41">
        <f t="shared" si="1"/>
        <v>3.061224489795918</v>
      </c>
      <c r="I17" s="9">
        <f>SUM(I18:I23)</f>
        <v>3</v>
      </c>
      <c r="J17" s="9">
        <f>SUM(J18:J23)</f>
        <v>35</v>
      </c>
      <c r="K17" s="41">
        <f t="shared" si="2"/>
        <v>35.714285714285715</v>
      </c>
      <c r="L17" s="9">
        <f>SUM(L18:L23)</f>
        <v>39</v>
      </c>
      <c r="M17" s="9">
        <f>SUM(M18:M23)</f>
        <v>36</v>
      </c>
      <c r="N17" s="41">
        <f t="shared" si="3"/>
        <v>36.734693877551024</v>
      </c>
      <c r="O17" s="9">
        <f>SUM(O18:O23)</f>
        <v>43</v>
      </c>
      <c r="P17" s="9">
        <f>SUM(P18:P23)</f>
        <v>31</v>
      </c>
      <c r="Q17" s="41">
        <f t="shared" si="4"/>
        <v>31.63265306122449</v>
      </c>
      <c r="R17" s="9">
        <f>SUM(R18:R23)</f>
        <v>36</v>
      </c>
      <c r="S17" s="9">
        <f>SUM(S18:S23)</f>
        <v>0</v>
      </c>
      <c r="T17" s="41">
        <f t="shared" si="5"/>
        <v>0</v>
      </c>
      <c r="U17" s="9">
        <f>SUM(U18:U23)</f>
        <v>0</v>
      </c>
      <c r="V17" s="52" t="s">
        <v>33</v>
      </c>
      <c r="W17" s="9">
        <f>SUM(W18:W23)</f>
        <v>2</v>
      </c>
      <c r="X17" s="41">
        <f t="shared" si="6"/>
        <v>2.0408163265306123</v>
      </c>
      <c r="Y17" s="9">
        <f>SUM(Y18:Y23)</f>
        <v>2</v>
      </c>
      <c r="Z17" s="9">
        <f>SUM(Z18:Z23)</f>
        <v>4</v>
      </c>
      <c r="AA17" s="41">
        <f t="shared" si="7"/>
        <v>4.081632653061225</v>
      </c>
      <c r="AB17" s="9">
        <f>SUM(AB18:AB23)</f>
        <v>4</v>
      </c>
      <c r="AC17" s="9">
        <f>SUM(AC18:AC23)</f>
        <v>11</v>
      </c>
      <c r="AD17" s="41">
        <f t="shared" si="8"/>
        <v>11.224489795918368</v>
      </c>
      <c r="AE17" s="9">
        <f>SUM(AE18:AE23)</f>
        <v>11</v>
      </c>
      <c r="AF17" s="9">
        <f>SUM(AF18:AF23)</f>
        <v>0</v>
      </c>
      <c r="AG17" s="41">
        <f t="shared" si="9"/>
        <v>0</v>
      </c>
      <c r="AH17" s="9">
        <f>SUM(AH18:AH23)</f>
        <v>0</v>
      </c>
      <c r="AI17" s="9">
        <f>SUM(AI18:AI23)</f>
        <v>5</v>
      </c>
      <c r="AJ17" s="41">
        <f t="shared" si="10"/>
        <v>5.1020408163265305</v>
      </c>
      <c r="AK17" s="9">
        <f>SUM(AK18:AK23)</f>
        <v>5</v>
      </c>
      <c r="AL17" s="9">
        <f>SUM(AL18:AL23)</f>
        <v>2</v>
      </c>
      <c r="AM17" s="41">
        <f t="shared" si="11"/>
        <v>2.0408163265306123</v>
      </c>
      <c r="AN17" s="9">
        <f>SUM(AN18:AN23)</f>
        <v>2</v>
      </c>
      <c r="AO17" s="9">
        <f>SUM(AO18:AO23)</f>
        <v>0</v>
      </c>
      <c r="AP17" s="41">
        <f t="shared" si="12"/>
        <v>0</v>
      </c>
      <c r="AQ17" s="9">
        <f>SUM(AQ18:AQ23)</f>
        <v>0</v>
      </c>
      <c r="AR17" s="52" t="s">
        <v>33</v>
      </c>
      <c r="AS17" s="9">
        <f>SUM(AS18:AS23)</f>
        <v>0</v>
      </c>
      <c r="AT17" s="41">
        <f t="shared" si="13"/>
        <v>0</v>
      </c>
      <c r="AU17" s="9">
        <f>SUM(AU18:AU23)</f>
        <v>0</v>
      </c>
      <c r="AV17" s="9">
        <f>SUM(AV18:AV23)</f>
        <v>15</v>
      </c>
      <c r="AW17" s="41">
        <f t="shared" si="14"/>
        <v>15.306122448979592</v>
      </c>
      <c r="AX17" s="9">
        <f>SUM(AX18:AX23)</f>
        <v>15</v>
      </c>
      <c r="AY17" s="9">
        <f>SUM(AY18:AY23)</f>
        <v>1</v>
      </c>
      <c r="AZ17" s="41">
        <f t="shared" si="15"/>
        <v>1.0204081632653061</v>
      </c>
      <c r="BA17" s="9">
        <f>SUM(BA18:BA23)</f>
        <v>1</v>
      </c>
    </row>
    <row r="18" spans="1:53" s="2" customFormat="1" ht="21" customHeight="1">
      <c r="A18" s="52" t="s">
        <v>34</v>
      </c>
      <c r="B18" s="9">
        <v>5</v>
      </c>
      <c r="C18" s="9">
        <f aca="true" t="shared" si="17" ref="C18:C23">SUM(F18+I18+L18+O18+R18+U18+Y18+AB18+AE18+AH18+AK18+AN18+AQ18+AU18+AX18+BA18)</f>
        <v>4</v>
      </c>
      <c r="D18" s="9">
        <v>0</v>
      </c>
      <c r="E18" s="41">
        <f t="shared" si="0"/>
        <v>0</v>
      </c>
      <c r="F18" s="9">
        <v>0</v>
      </c>
      <c r="G18" s="9">
        <v>1</v>
      </c>
      <c r="H18" s="41">
        <f t="shared" si="1"/>
        <v>20</v>
      </c>
      <c r="I18" s="9">
        <v>1</v>
      </c>
      <c r="J18" s="9">
        <v>2</v>
      </c>
      <c r="K18" s="41">
        <f t="shared" si="2"/>
        <v>40</v>
      </c>
      <c r="L18" s="9">
        <v>2</v>
      </c>
      <c r="M18" s="9">
        <v>0</v>
      </c>
      <c r="N18" s="41">
        <f t="shared" si="3"/>
        <v>0</v>
      </c>
      <c r="O18" s="9">
        <v>0</v>
      </c>
      <c r="P18" s="9">
        <v>0</v>
      </c>
      <c r="Q18" s="41">
        <f t="shared" si="4"/>
        <v>0</v>
      </c>
      <c r="R18" s="9">
        <v>0</v>
      </c>
      <c r="S18" s="9">
        <v>0</v>
      </c>
      <c r="T18" s="41">
        <f t="shared" si="5"/>
        <v>0</v>
      </c>
      <c r="U18" s="9">
        <v>0</v>
      </c>
      <c r="V18" s="52" t="s">
        <v>34</v>
      </c>
      <c r="W18" s="9">
        <v>0</v>
      </c>
      <c r="X18" s="41">
        <f t="shared" si="6"/>
        <v>0</v>
      </c>
      <c r="Y18" s="9">
        <v>0</v>
      </c>
      <c r="Z18" s="9">
        <v>0</v>
      </c>
      <c r="AA18" s="41">
        <f t="shared" si="7"/>
        <v>0</v>
      </c>
      <c r="AB18" s="9">
        <v>0</v>
      </c>
      <c r="AC18" s="9">
        <v>0</v>
      </c>
      <c r="AD18" s="41">
        <f t="shared" si="8"/>
        <v>0</v>
      </c>
      <c r="AE18" s="9">
        <v>0</v>
      </c>
      <c r="AF18" s="9">
        <v>0</v>
      </c>
      <c r="AG18" s="41">
        <f t="shared" si="9"/>
        <v>0</v>
      </c>
      <c r="AH18" s="9">
        <v>0</v>
      </c>
      <c r="AI18" s="9">
        <v>0</v>
      </c>
      <c r="AJ18" s="41">
        <f t="shared" si="10"/>
        <v>0</v>
      </c>
      <c r="AK18" s="9">
        <v>0</v>
      </c>
      <c r="AL18" s="9">
        <v>0</v>
      </c>
      <c r="AM18" s="41">
        <f t="shared" si="11"/>
        <v>0</v>
      </c>
      <c r="AN18" s="9">
        <v>0</v>
      </c>
      <c r="AO18" s="9">
        <v>0</v>
      </c>
      <c r="AP18" s="41">
        <f t="shared" si="12"/>
        <v>0</v>
      </c>
      <c r="AQ18" s="9">
        <v>0</v>
      </c>
      <c r="AR18" s="52" t="s">
        <v>34</v>
      </c>
      <c r="AS18" s="9">
        <v>0</v>
      </c>
      <c r="AT18" s="41">
        <f t="shared" si="13"/>
        <v>0</v>
      </c>
      <c r="AU18" s="9">
        <v>0</v>
      </c>
      <c r="AV18" s="9">
        <v>1</v>
      </c>
      <c r="AW18" s="41">
        <f t="shared" si="14"/>
        <v>20</v>
      </c>
      <c r="AX18" s="9">
        <v>1</v>
      </c>
      <c r="AY18" s="9">
        <v>0</v>
      </c>
      <c r="AZ18" s="41">
        <f t="shared" si="15"/>
        <v>0</v>
      </c>
      <c r="BA18" s="9">
        <v>0</v>
      </c>
    </row>
    <row r="19" spans="1:53" s="2" customFormat="1" ht="12" customHeight="1">
      <c r="A19" s="52" t="s">
        <v>35</v>
      </c>
      <c r="B19" s="9">
        <v>52</v>
      </c>
      <c r="C19" s="9">
        <f t="shared" si="17"/>
        <v>96</v>
      </c>
      <c r="D19" s="9">
        <v>0</v>
      </c>
      <c r="E19" s="41">
        <f t="shared" si="0"/>
        <v>0</v>
      </c>
      <c r="F19" s="9">
        <v>0</v>
      </c>
      <c r="G19" s="9">
        <v>2</v>
      </c>
      <c r="H19" s="41">
        <f t="shared" si="1"/>
        <v>3.8461538461538463</v>
      </c>
      <c r="I19" s="9">
        <v>2</v>
      </c>
      <c r="J19" s="9">
        <v>18</v>
      </c>
      <c r="K19" s="41">
        <f t="shared" si="2"/>
        <v>34.61538461538461</v>
      </c>
      <c r="L19" s="9">
        <v>19</v>
      </c>
      <c r="M19" s="9">
        <v>25</v>
      </c>
      <c r="N19" s="41">
        <f t="shared" si="3"/>
        <v>48.07692307692308</v>
      </c>
      <c r="O19" s="9">
        <v>31</v>
      </c>
      <c r="P19" s="9">
        <v>19</v>
      </c>
      <c r="Q19" s="41">
        <f t="shared" si="4"/>
        <v>36.53846153846153</v>
      </c>
      <c r="R19" s="9">
        <v>23</v>
      </c>
      <c r="S19" s="9">
        <v>0</v>
      </c>
      <c r="T19" s="41">
        <f t="shared" si="5"/>
        <v>0</v>
      </c>
      <c r="U19" s="9">
        <v>0</v>
      </c>
      <c r="V19" s="52" t="s">
        <v>35</v>
      </c>
      <c r="W19" s="9">
        <v>0</v>
      </c>
      <c r="X19" s="41">
        <f t="shared" si="6"/>
        <v>0</v>
      </c>
      <c r="Y19" s="9">
        <v>0</v>
      </c>
      <c r="Z19" s="9">
        <v>2</v>
      </c>
      <c r="AA19" s="41">
        <f t="shared" si="7"/>
        <v>3.8461538461538463</v>
      </c>
      <c r="AB19" s="9">
        <v>2</v>
      </c>
      <c r="AC19" s="9">
        <v>6</v>
      </c>
      <c r="AD19" s="41">
        <f t="shared" si="8"/>
        <v>11.538461538461538</v>
      </c>
      <c r="AE19" s="9">
        <v>6</v>
      </c>
      <c r="AF19" s="9">
        <v>0</v>
      </c>
      <c r="AG19" s="41">
        <f t="shared" si="9"/>
        <v>0</v>
      </c>
      <c r="AH19" s="9">
        <v>0</v>
      </c>
      <c r="AI19" s="9">
        <v>3</v>
      </c>
      <c r="AJ19" s="41">
        <f t="shared" si="10"/>
        <v>5.769230769230769</v>
      </c>
      <c r="AK19" s="9">
        <v>3</v>
      </c>
      <c r="AL19" s="9">
        <v>2</v>
      </c>
      <c r="AM19" s="41">
        <f t="shared" si="11"/>
        <v>3.8461538461538463</v>
      </c>
      <c r="AN19" s="9">
        <v>2</v>
      </c>
      <c r="AO19" s="9">
        <v>0</v>
      </c>
      <c r="AP19" s="41">
        <f t="shared" si="12"/>
        <v>0</v>
      </c>
      <c r="AQ19" s="9">
        <v>0</v>
      </c>
      <c r="AR19" s="52" t="s">
        <v>35</v>
      </c>
      <c r="AS19" s="9">
        <v>0</v>
      </c>
      <c r="AT19" s="41">
        <f t="shared" si="13"/>
        <v>0</v>
      </c>
      <c r="AU19" s="9">
        <v>0</v>
      </c>
      <c r="AV19" s="9">
        <v>8</v>
      </c>
      <c r="AW19" s="41">
        <f t="shared" si="14"/>
        <v>15.384615384615385</v>
      </c>
      <c r="AX19" s="9">
        <v>8</v>
      </c>
      <c r="AY19" s="9">
        <v>0</v>
      </c>
      <c r="AZ19" s="41">
        <f t="shared" si="15"/>
        <v>0</v>
      </c>
      <c r="BA19" s="9">
        <v>0</v>
      </c>
    </row>
    <row r="20" spans="1:53" s="2" customFormat="1" ht="12" customHeight="1">
      <c r="A20" s="52" t="s">
        <v>36</v>
      </c>
      <c r="B20" s="9">
        <v>4</v>
      </c>
      <c r="C20" s="9">
        <f t="shared" si="17"/>
        <v>3</v>
      </c>
      <c r="D20" s="9">
        <v>0</v>
      </c>
      <c r="E20" s="41">
        <f t="shared" si="0"/>
        <v>0</v>
      </c>
      <c r="F20" s="9">
        <v>0</v>
      </c>
      <c r="G20" s="9">
        <v>0</v>
      </c>
      <c r="H20" s="41">
        <f t="shared" si="1"/>
        <v>0</v>
      </c>
      <c r="I20" s="9">
        <v>0</v>
      </c>
      <c r="J20" s="9">
        <v>0</v>
      </c>
      <c r="K20" s="41">
        <f t="shared" si="2"/>
        <v>0</v>
      </c>
      <c r="L20" s="9">
        <v>0</v>
      </c>
      <c r="M20" s="9">
        <v>1</v>
      </c>
      <c r="N20" s="41">
        <f t="shared" si="3"/>
        <v>25</v>
      </c>
      <c r="O20" s="9">
        <v>1</v>
      </c>
      <c r="P20" s="9">
        <v>1</v>
      </c>
      <c r="Q20" s="41">
        <f t="shared" si="4"/>
        <v>25</v>
      </c>
      <c r="R20" s="9">
        <v>1</v>
      </c>
      <c r="S20" s="9">
        <v>0</v>
      </c>
      <c r="T20" s="41">
        <f t="shared" si="5"/>
        <v>0</v>
      </c>
      <c r="U20" s="9">
        <v>0</v>
      </c>
      <c r="V20" s="52" t="s">
        <v>36</v>
      </c>
      <c r="W20" s="9">
        <v>0</v>
      </c>
      <c r="X20" s="41">
        <f t="shared" si="6"/>
        <v>0</v>
      </c>
      <c r="Y20" s="9">
        <v>0</v>
      </c>
      <c r="Z20" s="9">
        <v>0</v>
      </c>
      <c r="AA20" s="41">
        <f t="shared" si="7"/>
        <v>0</v>
      </c>
      <c r="AB20" s="9">
        <v>0</v>
      </c>
      <c r="AC20" s="9">
        <v>0</v>
      </c>
      <c r="AD20" s="41">
        <f t="shared" si="8"/>
        <v>0</v>
      </c>
      <c r="AE20" s="9">
        <v>0</v>
      </c>
      <c r="AF20" s="9">
        <v>0</v>
      </c>
      <c r="AG20" s="41">
        <f t="shared" si="9"/>
        <v>0</v>
      </c>
      <c r="AH20" s="9">
        <v>0</v>
      </c>
      <c r="AI20" s="9">
        <v>0</v>
      </c>
      <c r="AJ20" s="41">
        <f t="shared" si="10"/>
        <v>0</v>
      </c>
      <c r="AK20" s="9">
        <v>0</v>
      </c>
      <c r="AL20" s="9">
        <v>0</v>
      </c>
      <c r="AM20" s="41">
        <f t="shared" si="11"/>
        <v>0</v>
      </c>
      <c r="AN20" s="9">
        <v>0</v>
      </c>
      <c r="AO20" s="9">
        <v>0</v>
      </c>
      <c r="AP20" s="41">
        <f t="shared" si="12"/>
        <v>0</v>
      </c>
      <c r="AQ20" s="9">
        <v>0</v>
      </c>
      <c r="AR20" s="52" t="s">
        <v>36</v>
      </c>
      <c r="AS20" s="9">
        <v>0</v>
      </c>
      <c r="AT20" s="41">
        <f t="shared" si="13"/>
        <v>0</v>
      </c>
      <c r="AU20" s="9">
        <v>0</v>
      </c>
      <c r="AV20" s="9">
        <v>1</v>
      </c>
      <c r="AW20" s="41">
        <f t="shared" si="14"/>
        <v>25</v>
      </c>
      <c r="AX20" s="9">
        <v>1</v>
      </c>
      <c r="AY20" s="9">
        <v>0</v>
      </c>
      <c r="AZ20" s="41">
        <f t="shared" si="15"/>
        <v>0</v>
      </c>
      <c r="BA20" s="9">
        <v>0</v>
      </c>
    </row>
    <row r="21" spans="1:53" s="2" customFormat="1" ht="12" customHeight="1">
      <c r="A21" s="52" t="s">
        <v>37</v>
      </c>
      <c r="B21" s="9">
        <v>6</v>
      </c>
      <c r="C21" s="9">
        <f t="shared" si="17"/>
        <v>9</v>
      </c>
      <c r="D21" s="9">
        <v>0</v>
      </c>
      <c r="E21" s="41">
        <f t="shared" si="0"/>
        <v>0</v>
      </c>
      <c r="F21" s="9">
        <v>0</v>
      </c>
      <c r="G21" s="9">
        <v>0</v>
      </c>
      <c r="H21" s="41">
        <f t="shared" si="1"/>
        <v>0</v>
      </c>
      <c r="I21" s="9">
        <v>0</v>
      </c>
      <c r="J21" s="9">
        <v>2</v>
      </c>
      <c r="K21" s="41">
        <f t="shared" si="2"/>
        <v>33.33333333333333</v>
      </c>
      <c r="L21" s="9">
        <v>2</v>
      </c>
      <c r="M21" s="9">
        <v>1</v>
      </c>
      <c r="N21" s="41">
        <f t="shared" si="3"/>
        <v>16.666666666666664</v>
      </c>
      <c r="O21" s="9">
        <v>1</v>
      </c>
      <c r="P21" s="9">
        <v>2</v>
      </c>
      <c r="Q21" s="41">
        <f t="shared" si="4"/>
        <v>33.33333333333333</v>
      </c>
      <c r="R21" s="9">
        <v>2</v>
      </c>
      <c r="S21" s="9">
        <v>0</v>
      </c>
      <c r="T21" s="41">
        <f t="shared" si="5"/>
        <v>0</v>
      </c>
      <c r="U21" s="9">
        <v>0</v>
      </c>
      <c r="V21" s="52" t="s">
        <v>37</v>
      </c>
      <c r="W21" s="9">
        <v>1</v>
      </c>
      <c r="X21" s="41">
        <f t="shared" si="6"/>
        <v>16.666666666666664</v>
      </c>
      <c r="Y21" s="9">
        <v>1</v>
      </c>
      <c r="Z21" s="9">
        <v>1</v>
      </c>
      <c r="AA21" s="41">
        <f t="shared" si="7"/>
        <v>16.666666666666664</v>
      </c>
      <c r="AB21" s="9">
        <v>1</v>
      </c>
      <c r="AC21" s="9">
        <v>2</v>
      </c>
      <c r="AD21" s="41">
        <f t="shared" si="8"/>
        <v>33.33333333333333</v>
      </c>
      <c r="AE21" s="9">
        <v>2</v>
      </c>
      <c r="AF21" s="9">
        <v>0</v>
      </c>
      <c r="AG21" s="41">
        <f t="shared" si="9"/>
        <v>0</v>
      </c>
      <c r="AH21" s="9">
        <v>0</v>
      </c>
      <c r="AI21" s="9">
        <v>0</v>
      </c>
      <c r="AJ21" s="41">
        <f t="shared" si="10"/>
        <v>0</v>
      </c>
      <c r="AK21" s="9">
        <v>0</v>
      </c>
      <c r="AL21" s="9">
        <v>0</v>
      </c>
      <c r="AM21" s="41">
        <f t="shared" si="11"/>
        <v>0</v>
      </c>
      <c r="AN21" s="9">
        <v>0</v>
      </c>
      <c r="AO21" s="9">
        <v>0</v>
      </c>
      <c r="AP21" s="41">
        <f t="shared" si="12"/>
        <v>0</v>
      </c>
      <c r="AQ21" s="9">
        <v>0</v>
      </c>
      <c r="AR21" s="52" t="s">
        <v>37</v>
      </c>
      <c r="AS21" s="9">
        <v>0</v>
      </c>
      <c r="AT21" s="41">
        <f t="shared" si="13"/>
        <v>0</v>
      </c>
      <c r="AU21" s="9">
        <v>0</v>
      </c>
      <c r="AV21" s="9">
        <v>0</v>
      </c>
      <c r="AW21" s="41">
        <f t="shared" si="14"/>
        <v>0</v>
      </c>
      <c r="AX21" s="9">
        <v>0</v>
      </c>
      <c r="AY21" s="9">
        <v>0</v>
      </c>
      <c r="AZ21" s="41">
        <f t="shared" si="15"/>
        <v>0</v>
      </c>
      <c r="BA21" s="9">
        <v>0</v>
      </c>
    </row>
    <row r="22" spans="1:53" s="2" customFormat="1" ht="12" customHeight="1">
      <c r="A22" s="52" t="s">
        <v>38</v>
      </c>
      <c r="B22" s="9">
        <v>3</v>
      </c>
      <c r="C22" s="9">
        <f t="shared" si="17"/>
        <v>3</v>
      </c>
      <c r="D22" s="9">
        <v>0</v>
      </c>
      <c r="E22" s="41">
        <f t="shared" si="0"/>
        <v>0</v>
      </c>
      <c r="F22" s="9">
        <v>0</v>
      </c>
      <c r="G22" s="9">
        <v>0</v>
      </c>
      <c r="H22" s="41">
        <f t="shared" si="1"/>
        <v>0</v>
      </c>
      <c r="I22" s="9">
        <v>0</v>
      </c>
      <c r="J22" s="9">
        <v>0</v>
      </c>
      <c r="K22" s="41">
        <f t="shared" si="2"/>
        <v>0</v>
      </c>
      <c r="L22" s="9">
        <v>0</v>
      </c>
      <c r="M22" s="9">
        <v>0</v>
      </c>
      <c r="N22" s="41">
        <f t="shared" si="3"/>
        <v>0</v>
      </c>
      <c r="O22" s="9">
        <v>0</v>
      </c>
      <c r="P22" s="9">
        <v>0</v>
      </c>
      <c r="Q22" s="41">
        <f t="shared" si="4"/>
        <v>0</v>
      </c>
      <c r="R22" s="9">
        <v>0</v>
      </c>
      <c r="S22" s="9">
        <v>0</v>
      </c>
      <c r="T22" s="41">
        <f t="shared" si="5"/>
        <v>0</v>
      </c>
      <c r="U22" s="9">
        <v>0</v>
      </c>
      <c r="V22" s="52" t="s">
        <v>38</v>
      </c>
      <c r="W22" s="9">
        <v>0</v>
      </c>
      <c r="X22" s="41">
        <f t="shared" si="6"/>
        <v>0</v>
      </c>
      <c r="Y22" s="9">
        <v>0</v>
      </c>
      <c r="Z22" s="9">
        <v>0</v>
      </c>
      <c r="AA22" s="41">
        <f t="shared" si="7"/>
        <v>0</v>
      </c>
      <c r="AB22" s="9">
        <v>0</v>
      </c>
      <c r="AC22" s="9">
        <v>1</v>
      </c>
      <c r="AD22" s="41">
        <f t="shared" si="8"/>
        <v>33.33333333333333</v>
      </c>
      <c r="AE22" s="9">
        <v>1</v>
      </c>
      <c r="AF22" s="9">
        <v>0</v>
      </c>
      <c r="AG22" s="41">
        <f t="shared" si="9"/>
        <v>0</v>
      </c>
      <c r="AH22" s="9">
        <v>0</v>
      </c>
      <c r="AI22" s="9">
        <v>0</v>
      </c>
      <c r="AJ22" s="41">
        <f t="shared" si="10"/>
        <v>0</v>
      </c>
      <c r="AK22" s="9">
        <v>0</v>
      </c>
      <c r="AL22" s="9">
        <v>0</v>
      </c>
      <c r="AM22" s="41">
        <f t="shared" si="11"/>
        <v>0</v>
      </c>
      <c r="AN22" s="9">
        <v>0</v>
      </c>
      <c r="AO22" s="9">
        <v>0</v>
      </c>
      <c r="AP22" s="41">
        <f t="shared" si="12"/>
        <v>0</v>
      </c>
      <c r="AQ22" s="9">
        <v>0</v>
      </c>
      <c r="AR22" s="52" t="s">
        <v>38</v>
      </c>
      <c r="AS22" s="9">
        <v>0</v>
      </c>
      <c r="AT22" s="41">
        <f t="shared" si="13"/>
        <v>0</v>
      </c>
      <c r="AU22" s="9">
        <v>0</v>
      </c>
      <c r="AV22" s="9">
        <v>2</v>
      </c>
      <c r="AW22" s="41">
        <f t="shared" si="14"/>
        <v>66.66666666666666</v>
      </c>
      <c r="AX22" s="9">
        <v>2</v>
      </c>
      <c r="AY22" s="9">
        <v>0</v>
      </c>
      <c r="AZ22" s="41">
        <f t="shared" si="15"/>
        <v>0</v>
      </c>
      <c r="BA22" s="9">
        <v>0</v>
      </c>
    </row>
    <row r="23" spans="1:53" s="2" customFormat="1" ht="12" customHeight="1">
      <c r="A23" s="52" t="s">
        <v>39</v>
      </c>
      <c r="B23" s="9">
        <v>28</v>
      </c>
      <c r="C23" s="9">
        <f t="shared" si="17"/>
        <v>47</v>
      </c>
      <c r="D23" s="9">
        <v>1</v>
      </c>
      <c r="E23" s="41">
        <f t="shared" si="0"/>
        <v>3.571428571428571</v>
      </c>
      <c r="F23" s="9">
        <v>1</v>
      </c>
      <c r="G23" s="9">
        <v>0</v>
      </c>
      <c r="H23" s="41">
        <f t="shared" si="1"/>
        <v>0</v>
      </c>
      <c r="I23" s="9">
        <v>0</v>
      </c>
      <c r="J23" s="9">
        <v>13</v>
      </c>
      <c r="K23" s="41">
        <f t="shared" si="2"/>
        <v>46.42857142857143</v>
      </c>
      <c r="L23" s="9">
        <v>16</v>
      </c>
      <c r="M23" s="9">
        <v>9</v>
      </c>
      <c r="N23" s="41">
        <f t="shared" si="3"/>
        <v>32.142857142857146</v>
      </c>
      <c r="O23" s="9">
        <v>10</v>
      </c>
      <c r="P23" s="9">
        <v>9</v>
      </c>
      <c r="Q23" s="41">
        <f t="shared" si="4"/>
        <v>32.142857142857146</v>
      </c>
      <c r="R23" s="9">
        <v>10</v>
      </c>
      <c r="S23" s="9">
        <v>0</v>
      </c>
      <c r="T23" s="41">
        <f t="shared" si="5"/>
        <v>0</v>
      </c>
      <c r="U23" s="9">
        <v>0</v>
      </c>
      <c r="V23" s="52" t="s">
        <v>39</v>
      </c>
      <c r="W23" s="9">
        <v>1</v>
      </c>
      <c r="X23" s="41">
        <f t="shared" si="6"/>
        <v>3.571428571428571</v>
      </c>
      <c r="Y23" s="9">
        <v>1</v>
      </c>
      <c r="Z23" s="9">
        <v>1</v>
      </c>
      <c r="AA23" s="41">
        <f t="shared" si="7"/>
        <v>3.571428571428571</v>
      </c>
      <c r="AB23" s="9">
        <v>1</v>
      </c>
      <c r="AC23" s="9">
        <v>2</v>
      </c>
      <c r="AD23" s="41">
        <f t="shared" si="8"/>
        <v>7.142857142857142</v>
      </c>
      <c r="AE23" s="9">
        <v>2</v>
      </c>
      <c r="AF23" s="9">
        <v>0</v>
      </c>
      <c r="AG23" s="41">
        <f t="shared" si="9"/>
        <v>0</v>
      </c>
      <c r="AH23" s="9">
        <v>0</v>
      </c>
      <c r="AI23" s="9">
        <v>2</v>
      </c>
      <c r="AJ23" s="41">
        <f t="shared" si="10"/>
        <v>7.142857142857142</v>
      </c>
      <c r="AK23" s="9">
        <v>2</v>
      </c>
      <c r="AL23" s="9">
        <v>0</v>
      </c>
      <c r="AM23" s="41">
        <f t="shared" si="11"/>
        <v>0</v>
      </c>
      <c r="AN23" s="9">
        <v>0</v>
      </c>
      <c r="AO23" s="9">
        <v>0</v>
      </c>
      <c r="AP23" s="41">
        <f t="shared" si="12"/>
        <v>0</v>
      </c>
      <c r="AQ23" s="9">
        <v>0</v>
      </c>
      <c r="AR23" s="52" t="s">
        <v>39</v>
      </c>
      <c r="AS23" s="9">
        <v>0</v>
      </c>
      <c r="AT23" s="41">
        <f t="shared" si="13"/>
        <v>0</v>
      </c>
      <c r="AU23" s="9">
        <v>0</v>
      </c>
      <c r="AV23" s="9">
        <v>3</v>
      </c>
      <c r="AW23" s="41">
        <f t="shared" si="14"/>
        <v>10.714285714285714</v>
      </c>
      <c r="AX23" s="9">
        <v>3</v>
      </c>
      <c r="AY23" s="9">
        <v>1</v>
      </c>
      <c r="AZ23" s="41">
        <f t="shared" si="15"/>
        <v>3.571428571428571</v>
      </c>
      <c r="BA23" s="9">
        <v>1</v>
      </c>
    </row>
    <row r="24" spans="1:53" s="2" customFormat="1" ht="21" customHeight="1">
      <c r="A24" s="52" t="s">
        <v>40</v>
      </c>
      <c r="B24" s="9">
        <f>SUM(B25:B33)</f>
        <v>0</v>
      </c>
      <c r="C24" s="9">
        <f>SUM(C25:C33)</f>
        <v>0</v>
      </c>
      <c r="D24" s="9">
        <f>SUM(D25:D33)</f>
        <v>0</v>
      </c>
      <c r="E24" s="41">
        <f t="shared" si="0"/>
        <v>0</v>
      </c>
      <c r="F24" s="9">
        <f>SUM(F25:F33)</f>
        <v>0</v>
      </c>
      <c r="G24" s="9">
        <f>SUM(G25:G33)</f>
        <v>0</v>
      </c>
      <c r="H24" s="41">
        <f t="shared" si="1"/>
        <v>0</v>
      </c>
      <c r="I24" s="9">
        <f>SUM(I25:I33)</f>
        <v>0</v>
      </c>
      <c r="J24" s="9">
        <f>SUM(J25:J33)</f>
        <v>0</v>
      </c>
      <c r="K24" s="41">
        <f t="shared" si="2"/>
        <v>0</v>
      </c>
      <c r="L24" s="9">
        <f>SUM(L25:L33)</f>
        <v>0</v>
      </c>
      <c r="M24" s="9">
        <f>SUM(M25:M33)</f>
        <v>0</v>
      </c>
      <c r="N24" s="41">
        <f t="shared" si="3"/>
        <v>0</v>
      </c>
      <c r="O24" s="9">
        <f>SUM(O25:O33)</f>
        <v>0</v>
      </c>
      <c r="P24" s="9">
        <f>SUM(P25:P33)</f>
        <v>0</v>
      </c>
      <c r="Q24" s="41">
        <f t="shared" si="4"/>
        <v>0</v>
      </c>
      <c r="R24" s="9">
        <f>SUM(R25:R33)</f>
        <v>0</v>
      </c>
      <c r="S24" s="9">
        <f>SUM(S25:S33)</f>
        <v>0</v>
      </c>
      <c r="T24" s="41">
        <f t="shared" si="5"/>
        <v>0</v>
      </c>
      <c r="U24" s="9">
        <f>SUM(U25:U33)</f>
        <v>0</v>
      </c>
      <c r="V24" s="52" t="s">
        <v>40</v>
      </c>
      <c r="W24" s="9">
        <f>SUM(W25:W33)</f>
        <v>0</v>
      </c>
      <c r="X24" s="41">
        <f t="shared" si="6"/>
        <v>0</v>
      </c>
      <c r="Y24" s="9">
        <f>SUM(Y25:Y33)</f>
        <v>0</v>
      </c>
      <c r="Z24" s="9">
        <f>SUM(Z25:Z33)</f>
        <v>0</v>
      </c>
      <c r="AA24" s="41">
        <f t="shared" si="7"/>
        <v>0</v>
      </c>
      <c r="AB24" s="9">
        <f>SUM(AB25:AB33)</f>
        <v>0</v>
      </c>
      <c r="AC24" s="9">
        <f>SUM(AC25:AC33)</f>
        <v>0</v>
      </c>
      <c r="AD24" s="41">
        <f t="shared" si="8"/>
        <v>0</v>
      </c>
      <c r="AE24" s="9">
        <f>SUM(AE25:AE33)</f>
        <v>0</v>
      </c>
      <c r="AF24" s="9">
        <f>SUM(AF25:AF33)</f>
        <v>0</v>
      </c>
      <c r="AG24" s="41">
        <f t="shared" si="9"/>
        <v>0</v>
      </c>
      <c r="AH24" s="9">
        <f>SUM(AH25:AH33)</f>
        <v>0</v>
      </c>
      <c r="AI24" s="9">
        <f>SUM(AI25:AI33)</f>
        <v>0</v>
      </c>
      <c r="AJ24" s="41">
        <f t="shared" si="10"/>
        <v>0</v>
      </c>
      <c r="AK24" s="9">
        <f>SUM(AK25:AK33)</f>
        <v>0</v>
      </c>
      <c r="AL24" s="9">
        <f>SUM(AL25:AL33)</f>
        <v>0</v>
      </c>
      <c r="AM24" s="41">
        <f t="shared" si="11"/>
        <v>0</v>
      </c>
      <c r="AN24" s="9">
        <f>SUM(AN25:AN33)</f>
        <v>0</v>
      </c>
      <c r="AO24" s="9">
        <f>SUM(AO25:AO33)</f>
        <v>0</v>
      </c>
      <c r="AP24" s="41">
        <f t="shared" si="12"/>
        <v>0</v>
      </c>
      <c r="AQ24" s="9">
        <f>SUM(AQ25:AQ33)</f>
        <v>0</v>
      </c>
      <c r="AR24" s="52" t="s">
        <v>40</v>
      </c>
      <c r="AS24" s="9">
        <f>SUM(AS25:AS33)</f>
        <v>0</v>
      </c>
      <c r="AT24" s="41">
        <f t="shared" si="13"/>
        <v>0</v>
      </c>
      <c r="AU24" s="9">
        <f>SUM(AU25:AU33)</f>
        <v>0</v>
      </c>
      <c r="AV24" s="9">
        <f>SUM(AV25:AV33)</f>
        <v>0</v>
      </c>
      <c r="AW24" s="41">
        <f t="shared" si="14"/>
        <v>0</v>
      </c>
      <c r="AX24" s="9">
        <f>SUM(AX25:AX33)</f>
        <v>0</v>
      </c>
      <c r="AY24" s="9">
        <f>SUM(AY25:AY33)</f>
        <v>0</v>
      </c>
      <c r="AZ24" s="41">
        <f t="shared" si="15"/>
        <v>0</v>
      </c>
      <c r="BA24" s="9">
        <f>SUM(BA25:BA33)</f>
        <v>0</v>
      </c>
    </row>
    <row r="25" spans="1:53" s="2" customFormat="1" ht="21" customHeight="1">
      <c r="A25" s="52" t="s">
        <v>41</v>
      </c>
      <c r="B25" s="9">
        <v>0</v>
      </c>
      <c r="C25" s="9">
        <f aca="true" t="shared" si="18" ref="C25:C39">SUM(F25+I25+L25+O25+R25+U25+Y25+AB25+AE25+AH25+AK25+AN25+AQ25+AU25+AX25+BA25)</f>
        <v>0</v>
      </c>
      <c r="D25" s="9">
        <v>0</v>
      </c>
      <c r="E25" s="41">
        <f t="shared" si="0"/>
        <v>0</v>
      </c>
      <c r="F25" s="9">
        <v>0</v>
      </c>
      <c r="G25" s="9">
        <v>0</v>
      </c>
      <c r="H25" s="41">
        <f t="shared" si="1"/>
        <v>0</v>
      </c>
      <c r="I25" s="9">
        <v>0</v>
      </c>
      <c r="J25" s="9">
        <v>0</v>
      </c>
      <c r="K25" s="41">
        <f t="shared" si="2"/>
        <v>0</v>
      </c>
      <c r="L25" s="9">
        <v>0</v>
      </c>
      <c r="M25" s="9">
        <v>0</v>
      </c>
      <c r="N25" s="41">
        <f t="shared" si="3"/>
        <v>0</v>
      </c>
      <c r="O25" s="9">
        <v>0</v>
      </c>
      <c r="P25" s="9">
        <v>0</v>
      </c>
      <c r="Q25" s="41">
        <f t="shared" si="4"/>
        <v>0</v>
      </c>
      <c r="R25" s="9">
        <v>0</v>
      </c>
      <c r="S25" s="9">
        <v>0</v>
      </c>
      <c r="T25" s="41">
        <f t="shared" si="5"/>
        <v>0</v>
      </c>
      <c r="U25" s="9">
        <v>0</v>
      </c>
      <c r="V25" s="52" t="s">
        <v>41</v>
      </c>
      <c r="W25" s="9">
        <v>0</v>
      </c>
      <c r="X25" s="41">
        <f t="shared" si="6"/>
        <v>0</v>
      </c>
      <c r="Y25" s="9">
        <v>0</v>
      </c>
      <c r="Z25" s="9">
        <v>0</v>
      </c>
      <c r="AA25" s="41">
        <f t="shared" si="7"/>
        <v>0</v>
      </c>
      <c r="AB25" s="9">
        <v>0</v>
      </c>
      <c r="AC25" s="9">
        <v>0</v>
      </c>
      <c r="AD25" s="41">
        <f t="shared" si="8"/>
        <v>0</v>
      </c>
      <c r="AE25" s="9">
        <v>0</v>
      </c>
      <c r="AF25" s="9">
        <v>0</v>
      </c>
      <c r="AG25" s="41">
        <f t="shared" si="9"/>
        <v>0</v>
      </c>
      <c r="AH25" s="9">
        <v>0</v>
      </c>
      <c r="AI25" s="9">
        <v>0</v>
      </c>
      <c r="AJ25" s="41">
        <f t="shared" si="10"/>
        <v>0</v>
      </c>
      <c r="AK25" s="9">
        <v>0</v>
      </c>
      <c r="AL25" s="9">
        <v>0</v>
      </c>
      <c r="AM25" s="41">
        <f t="shared" si="11"/>
        <v>0</v>
      </c>
      <c r="AN25" s="9">
        <v>0</v>
      </c>
      <c r="AO25" s="9">
        <v>0</v>
      </c>
      <c r="AP25" s="41">
        <f t="shared" si="12"/>
        <v>0</v>
      </c>
      <c r="AQ25" s="9">
        <v>0</v>
      </c>
      <c r="AR25" s="52" t="s">
        <v>41</v>
      </c>
      <c r="AS25" s="9">
        <v>0</v>
      </c>
      <c r="AT25" s="41">
        <f t="shared" si="13"/>
        <v>0</v>
      </c>
      <c r="AU25" s="9">
        <v>0</v>
      </c>
      <c r="AV25" s="9">
        <v>0</v>
      </c>
      <c r="AW25" s="41">
        <f t="shared" si="14"/>
        <v>0</v>
      </c>
      <c r="AX25" s="9">
        <v>0</v>
      </c>
      <c r="AY25" s="9">
        <v>0</v>
      </c>
      <c r="AZ25" s="41">
        <f t="shared" si="15"/>
        <v>0</v>
      </c>
      <c r="BA25" s="9">
        <v>0</v>
      </c>
    </row>
    <row r="26" spans="1:53" s="2" customFormat="1" ht="12" customHeight="1">
      <c r="A26" s="52" t="s">
        <v>42</v>
      </c>
      <c r="B26" s="9">
        <v>0</v>
      </c>
      <c r="C26" s="9">
        <f t="shared" si="18"/>
        <v>0</v>
      </c>
      <c r="D26" s="9">
        <v>0</v>
      </c>
      <c r="E26" s="41">
        <f t="shared" si="0"/>
        <v>0</v>
      </c>
      <c r="F26" s="9">
        <v>0</v>
      </c>
      <c r="G26" s="9">
        <v>0</v>
      </c>
      <c r="H26" s="41">
        <f t="shared" si="1"/>
        <v>0</v>
      </c>
      <c r="I26" s="9">
        <v>0</v>
      </c>
      <c r="J26" s="9">
        <v>0</v>
      </c>
      <c r="K26" s="41">
        <f t="shared" si="2"/>
        <v>0</v>
      </c>
      <c r="L26" s="9">
        <v>0</v>
      </c>
      <c r="M26" s="9">
        <v>0</v>
      </c>
      <c r="N26" s="41">
        <f t="shared" si="3"/>
        <v>0</v>
      </c>
      <c r="O26" s="9">
        <v>0</v>
      </c>
      <c r="P26" s="9">
        <v>0</v>
      </c>
      <c r="Q26" s="41">
        <f t="shared" si="4"/>
        <v>0</v>
      </c>
      <c r="R26" s="9">
        <v>0</v>
      </c>
      <c r="S26" s="9">
        <v>0</v>
      </c>
      <c r="T26" s="41">
        <f t="shared" si="5"/>
        <v>0</v>
      </c>
      <c r="U26" s="9">
        <v>0</v>
      </c>
      <c r="V26" s="52" t="s">
        <v>42</v>
      </c>
      <c r="W26" s="9">
        <v>0</v>
      </c>
      <c r="X26" s="41">
        <f t="shared" si="6"/>
        <v>0</v>
      </c>
      <c r="Y26" s="9">
        <v>0</v>
      </c>
      <c r="Z26" s="9">
        <v>0</v>
      </c>
      <c r="AA26" s="41">
        <f t="shared" si="7"/>
        <v>0</v>
      </c>
      <c r="AB26" s="9">
        <v>0</v>
      </c>
      <c r="AC26" s="9">
        <v>0</v>
      </c>
      <c r="AD26" s="41">
        <f t="shared" si="8"/>
        <v>0</v>
      </c>
      <c r="AE26" s="9">
        <v>0</v>
      </c>
      <c r="AF26" s="9">
        <v>0</v>
      </c>
      <c r="AG26" s="41">
        <f t="shared" si="9"/>
        <v>0</v>
      </c>
      <c r="AH26" s="9">
        <v>0</v>
      </c>
      <c r="AI26" s="9">
        <v>0</v>
      </c>
      <c r="AJ26" s="41">
        <f t="shared" si="10"/>
        <v>0</v>
      </c>
      <c r="AK26" s="9">
        <v>0</v>
      </c>
      <c r="AL26" s="9">
        <v>0</v>
      </c>
      <c r="AM26" s="41">
        <f t="shared" si="11"/>
        <v>0</v>
      </c>
      <c r="AN26" s="9">
        <v>0</v>
      </c>
      <c r="AO26" s="9">
        <v>0</v>
      </c>
      <c r="AP26" s="41">
        <f t="shared" si="12"/>
        <v>0</v>
      </c>
      <c r="AQ26" s="9">
        <v>0</v>
      </c>
      <c r="AR26" s="52" t="s">
        <v>42</v>
      </c>
      <c r="AS26" s="9">
        <v>0</v>
      </c>
      <c r="AT26" s="41">
        <f t="shared" si="13"/>
        <v>0</v>
      </c>
      <c r="AU26" s="9">
        <v>0</v>
      </c>
      <c r="AV26" s="9">
        <v>0</v>
      </c>
      <c r="AW26" s="41">
        <f t="shared" si="14"/>
        <v>0</v>
      </c>
      <c r="AX26" s="9">
        <v>0</v>
      </c>
      <c r="AY26" s="9">
        <v>0</v>
      </c>
      <c r="AZ26" s="41">
        <f t="shared" si="15"/>
        <v>0</v>
      </c>
      <c r="BA26" s="9">
        <v>0</v>
      </c>
    </row>
    <row r="27" spans="1:53" s="2" customFormat="1" ht="12" customHeight="1">
      <c r="A27" s="52" t="s">
        <v>43</v>
      </c>
      <c r="B27" s="9">
        <v>0</v>
      </c>
      <c r="C27" s="9">
        <f t="shared" si="18"/>
        <v>0</v>
      </c>
      <c r="D27" s="9">
        <v>0</v>
      </c>
      <c r="E27" s="41">
        <f t="shared" si="0"/>
        <v>0</v>
      </c>
      <c r="F27" s="9">
        <v>0</v>
      </c>
      <c r="G27" s="9">
        <v>0</v>
      </c>
      <c r="H27" s="41">
        <f t="shared" si="1"/>
        <v>0</v>
      </c>
      <c r="I27" s="9">
        <v>0</v>
      </c>
      <c r="J27" s="9">
        <v>0</v>
      </c>
      <c r="K27" s="41">
        <f t="shared" si="2"/>
        <v>0</v>
      </c>
      <c r="L27" s="9">
        <v>0</v>
      </c>
      <c r="M27" s="9">
        <v>0</v>
      </c>
      <c r="N27" s="41">
        <f t="shared" si="3"/>
        <v>0</v>
      </c>
      <c r="O27" s="9">
        <v>0</v>
      </c>
      <c r="P27" s="9">
        <v>0</v>
      </c>
      <c r="Q27" s="41">
        <f t="shared" si="4"/>
        <v>0</v>
      </c>
      <c r="R27" s="9">
        <v>0</v>
      </c>
      <c r="S27" s="9">
        <v>0</v>
      </c>
      <c r="T27" s="41">
        <f t="shared" si="5"/>
        <v>0</v>
      </c>
      <c r="U27" s="9">
        <v>0</v>
      </c>
      <c r="V27" s="52" t="s">
        <v>43</v>
      </c>
      <c r="W27" s="9">
        <v>0</v>
      </c>
      <c r="X27" s="41">
        <f t="shared" si="6"/>
        <v>0</v>
      </c>
      <c r="Y27" s="9">
        <v>0</v>
      </c>
      <c r="Z27" s="9">
        <v>0</v>
      </c>
      <c r="AA27" s="41">
        <f t="shared" si="7"/>
        <v>0</v>
      </c>
      <c r="AB27" s="9">
        <v>0</v>
      </c>
      <c r="AC27" s="9">
        <v>0</v>
      </c>
      <c r="AD27" s="41">
        <f t="shared" si="8"/>
        <v>0</v>
      </c>
      <c r="AE27" s="9">
        <v>0</v>
      </c>
      <c r="AF27" s="9">
        <v>0</v>
      </c>
      <c r="AG27" s="41">
        <f t="shared" si="9"/>
        <v>0</v>
      </c>
      <c r="AH27" s="9">
        <v>0</v>
      </c>
      <c r="AI27" s="9">
        <v>0</v>
      </c>
      <c r="AJ27" s="41">
        <f t="shared" si="10"/>
        <v>0</v>
      </c>
      <c r="AK27" s="9">
        <v>0</v>
      </c>
      <c r="AL27" s="9">
        <v>0</v>
      </c>
      <c r="AM27" s="41">
        <f t="shared" si="11"/>
        <v>0</v>
      </c>
      <c r="AN27" s="9">
        <v>0</v>
      </c>
      <c r="AO27" s="9">
        <v>0</v>
      </c>
      <c r="AP27" s="41">
        <f t="shared" si="12"/>
        <v>0</v>
      </c>
      <c r="AQ27" s="9">
        <v>0</v>
      </c>
      <c r="AR27" s="52" t="s">
        <v>43</v>
      </c>
      <c r="AS27" s="9">
        <v>0</v>
      </c>
      <c r="AT27" s="41">
        <f t="shared" si="13"/>
        <v>0</v>
      </c>
      <c r="AU27" s="9">
        <v>0</v>
      </c>
      <c r="AV27" s="9">
        <v>0</v>
      </c>
      <c r="AW27" s="41">
        <f t="shared" si="14"/>
        <v>0</v>
      </c>
      <c r="AX27" s="9">
        <v>0</v>
      </c>
      <c r="AY27" s="9">
        <v>0</v>
      </c>
      <c r="AZ27" s="41">
        <f t="shared" si="15"/>
        <v>0</v>
      </c>
      <c r="BA27" s="9">
        <v>0</v>
      </c>
    </row>
    <row r="28" spans="1:53" s="2" customFormat="1" ht="12" customHeight="1">
      <c r="A28" s="52" t="s">
        <v>44</v>
      </c>
      <c r="B28" s="9">
        <v>0</v>
      </c>
      <c r="C28" s="9">
        <f t="shared" si="18"/>
        <v>0</v>
      </c>
      <c r="D28" s="9">
        <v>0</v>
      </c>
      <c r="E28" s="41">
        <f t="shared" si="0"/>
        <v>0</v>
      </c>
      <c r="F28" s="9">
        <v>0</v>
      </c>
      <c r="G28" s="9">
        <v>0</v>
      </c>
      <c r="H28" s="41">
        <f t="shared" si="1"/>
        <v>0</v>
      </c>
      <c r="I28" s="9">
        <v>0</v>
      </c>
      <c r="J28" s="9">
        <v>0</v>
      </c>
      <c r="K28" s="41">
        <f t="shared" si="2"/>
        <v>0</v>
      </c>
      <c r="L28" s="9">
        <v>0</v>
      </c>
      <c r="M28" s="9">
        <v>0</v>
      </c>
      <c r="N28" s="41">
        <f t="shared" si="3"/>
        <v>0</v>
      </c>
      <c r="O28" s="9">
        <v>0</v>
      </c>
      <c r="P28" s="9">
        <v>0</v>
      </c>
      <c r="Q28" s="41">
        <f t="shared" si="4"/>
        <v>0</v>
      </c>
      <c r="R28" s="9">
        <v>0</v>
      </c>
      <c r="S28" s="9">
        <v>0</v>
      </c>
      <c r="T28" s="41">
        <f t="shared" si="5"/>
        <v>0</v>
      </c>
      <c r="U28" s="9">
        <v>0</v>
      </c>
      <c r="V28" s="52" t="s">
        <v>44</v>
      </c>
      <c r="W28" s="9">
        <v>0</v>
      </c>
      <c r="X28" s="41">
        <f t="shared" si="6"/>
        <v>0</v>
      </c>
      <c r="Y28" s="9">
        <v>0</v>
      </c>
      <c r="Z28" s="9">
        <v>0</v>
      </c>
      <c r="AA28" s="41">
        <f t="shared" si="7"/>
        <v>0</v>
      </c>
      <c r="AB28" s="9">
        <v>0</v>
      </c>
      <c r="AC28" s="9">
        <v>0</v>
      </c>
      <c r="AD28" s="41">
        <f t="shared" si="8"/>
        <v>0</v>
      </c>
      <c r="AE28" s="9">
        <v>0</v>
      </c>
      <c r="AF28" s="9">
        <v>0</v>
      </c>
      <c r="AG28" s="41">
        <f t="shared" si="9"/>
        <v>0</v>
      </c>
      <c r="AH28" s="9">
        <v>0</v>
      </c>
      <c r="AI28" s="9">
        <v>0</v>
      </c>
      <c r="AJ28" s="41">
        <f t="shared" si="10"/>
        <v>0</v>
      </c>
      <c r="AK28" s="9">
        <v>0</v>
      </c>
      <c r="AL28" s="9">
        <v>0</v>
      </c>
      <c r="AM28" s="41">
        <f t="shared" si="11"/>
        <v>0</v>
      </c>
      <c r="AN28" s="9">
        <v>0</v>
      </c>
      <c r="AO28" s="9">
        <v>0</v>
      </c>
      <c r="AP28" s="41">
        <f t="shared" si="12"/>
        <v>0</v>
      </c>
      <c r="AQ28" s="9">
        <v>0</v>
      </c>
      <c r="AR28" s="52" t="s">
        <v>44</v>
      </c>
      <c r="AS28" s="9">
        <v>0</v>
      </c>
      <c r="AT28" s="41">
        <f t="shared" si="13"/>
        <v>0</v>
      </c>
      <c r="AU28" s="9">
        <v>0</v>
      </c>
      <c r="AV28" s="9">
        <v>0</v>
      </c>
      <c r="AW28" s="41">
        <f t="shared" si="14"/>
        <v>0</v>
      </c>
      <c r="AX28" s="9">
        <v>0</v>
      </c>
      <c r="AY28" s="9">
        <v>0</v>
      </c>
      <c r="AZ28" s="41">
        <f t="shared" si="15"/>
        <v>0</v>
      </c>
      <c r="BA28" s="9">
        <v>0</v>
      </c>
    </row>
    <row r="29" spans="1:53" s="2" customFormat="1" ht="12" customHeight="1">
      <c r="A29" s="52" t="s">
        <v>45</v>
      </c>
      <c r="B29" s="9">
        <v>0</v>
      </c>
      <c r="C29" s="9">
        <f t="shared" si="18"/>
        <v>0</v>
      </c>
      <c r="D29" s="9">
        <v>0</v>
      </c>
      <c r="E29" s="41">
        <f t="shared" si="0"/>
        <v>0</v>
      </c>
      <c r="F29" s="9">
        <v>0</v>
      </c>
      <c r="G29" s="9">
        <v>0</v>
      </c>
      <c r="H29" s="41">
        <f t="shared" si="1"/>
        <v>0</v>
      </c>
      <c r="I29" s="9">
        <v>0</v>
      </c>
      <c r="J29" s="9">
        <v>0</v>
      </c>
      <c r="K29" s="41">
        <f t="shared" si="2"/>
        <v>0</v>
      </c>
      <c r="L29" s="9">
        <v>0</v>
      </c>
      <c r="M29" s="9">
        <v>0</v>
      </c>
      <c r="N29" s="41">
        <f t="shared" si="3"/>
        <v>0</v>
      </c>
      <c r="O29" s="9">
        <v>0</v>
      </c>
      <c r="P29" s="9">
        <v>0</v>
      </c>
      <c r="Q29" s="41">
        <f t="shared" si="4"/>
        <v>0</v>
      </c>
      <c r="R29" s="9">
        <v>0</v>
      </c>
      <c r="S29" s="9">
        <v>0</v>
      </c>
      <c r="T29" s="41">
        <f t="shared" si="5"/>
        <v>0</v>
      </c>
      <c r="U29" s="9">
        <v>0</v>
      </c>
      <c r="V29" s="52" t="s">
        <v>45</v>
      </c>
      <c r="W29" s="9">
        <v>0</v>
      </c>
      <c r="X29" s="41">
        <f t="shared" si="6"/>
        <v>0</v>
      </c>
      <c r="Y29" s="9">
        <v>0</v>
      </c>
      <c r="Z29" s="9">
        <v>0</v>
      </c>
      <c r="AA29" s="41">
        <f t="shared" si="7"/>
        <v>0</v>
      </c>
      <c r="AB29" s="9">
        <v>0</v>
      </c>
      <c r="AC29" s="9">
        <v>0</v>
      </c>
      <c r="AD29" s="41">
        <f t="shared" si="8"/>
        <v>0</v>
      </c>
      <c r="AE29" s="9">
        <v>0</v>
      </c>
      <c r="AF29" s="9">
        <v>0</v>
      </c>
      <c r="AG29" s="41">
        <f t="shared" si="9"/>
        <v>0</v>
      </c>
      <c r="AH29" s="9">
        <v>0</v>
      </c>
      <c r="AI29" s="9">
        <v>0</v>
      </c>
      <c r="AJ29" s="41">
        <f t="shared" si="10"/>
        <v>0</v>
      </c>
      <c r="AK29" s="9">
        <v>0</v>
      </c>
      <c r="AL29" s="9">
        <v>0</v>
      </c>
      <c r="AM29" s="41">
        <f t="shared" si="11"/>
        <v>0</v>
      </c>
      <c r="AN29" s="9">
        <v>0</v>
      </c>
      <c r="AO29" s="9">
        <v>0</v>
      </c>
      <c r="AP29" s="41">
        <f t="shared" si="12"/>
        <v>0</v>
      </c>
      <c r="AQ29" s="9">
        <v>0</v>
      </c>
      <c r="AR29" s="52" t="s">
        <v>45</v>
      </c>
      <c r="AS29" s="9">
        <v>0</v>
      </c>
      <c r="AT29" s="41">
        <f t="shared" si="13"/>
        <v>0</v>
      </c>
      <c r="AU29" s="9">
        <v>0</v>
      </c>
      <c r="AV29" s="9">
        <v>0</v>
      </c>
      <c r="AW29" s="41">
        <f t="shared" si="14"/>
        <v>0</v>
      </c>
      <c r="AX29" s="9">
        <v>0</v>
      </c>
      <c r="AY29" s="9">
        <v>0</v>
      </c>
      <c r="AZ29" s="41">
        <f t="shared" si="15"/>
        <v>0</v>
      </c>
      <c r="BA29" s="9">
        <v>0</v>
      </c>
    </row>
    <row r="30" spans="1:53" s="2" customFormat="1" ht="12" customHeight="1">
      <c r="A30" s="52" t="s">
        <v>46</v>
      </c>
      <c r="B30" s="9">
        <v>0</v>
      </c>
      <c r="C30" s="9">
        <f t="shared" si="18"/>
        <v>0</v>
      </c>
      <c r="D30" s="9">
        <v>0</v>
      </c>
      <c r="E30" s="41">
        <f t="shared" si="0"/>
        <v>0</v>
      </c>
      <c r="F30" s="9">
        <v>0</v>
      </c>
      <c r="G30" s="9">
        <v>0</v>
      </c>
      <c r="H30" s="41">
        <f t="shared" si="1"/>
        <v>0</v>
      </c>
      <c r="I30" s="9">
        <v>0</v>
      </c>
      <c r="J30" s="9">
        <v>0</v>
      </c>
      <c r="K30" s="41">
        <f t="shared" si="2"/>
        <v>0</v>
      </c>
      <c r="L30" s="9">
        <v>0</v>
      </c>
      <c r="M30" s="9">
        <v>0</v>
      </c>
      <c r="N30" s="41">
        <f t="shared" si="3"/>
        <v>0</v>
      </c>
      <c r="O30" s="9">
        <v>0</v>
      </c>
      <c r="P30" s="9">
        <v>0</v>
      </c>
      <c r="Q30" s="41">
        <f t="shared" si="4"/>
        <v>0</v>
      </c>
      <c r="R30" s="9">
        <v>0</v>
      </c>
      <c r="S30" s="9">
        <v>0</v>
      </c>
      <c r="T30" s="41">
        <f t="shared" si="5"/>
        <v>0</v>
      </c>
      <c r="U30" s="9">
        <v>0</v>
      </c>
      <c r="V30" s="52" t="s">
        <v>46</v>
      </c>
      <c r="W30" s="9">
        <v>0</v>
      </c>
      <c r="X30" s="41">
        <f t="shared" si="6"/>
        <v>0</v>
      </c>
      <c r="Y30" s="9">
        <v>0</v>
      </c>
      <c r="Z30" s="9">
        <v>0</v>
      </c>
      <c r="AA30" s="41">
        <f t="shared" si="7"/>
        <v>0</v>
      </c>
      <c r="AB30" s="9">
        <v>0</v>
      </c>
      <c r="AC30" s="9">
        <v>0</v>
      </c>
      <c r="AD30" s="41">
        <f t="shared" si="8"/>
        <v>0</v>
      </c>
      <c r="AE30" s="9">
        <v>0</v>
      </c>
      <c r="AF30" s="9">
        <v>0</v>
      </c>
      <c r="AG30" s="41">
        <f t="shared" si="9"/>
        <v>0</v>
      </c>
      <c r="AH30" s="9">
        <v>0</v>
      </c>
      <c r="AI30" s="9">
        <v>0</v>
      </c>
      <c r="AJ30" s="41">
        <f t="shared" si="10"/>
        <v>0</v>
      </c>
      <c r="AK30" s="9">
        <v>0</v>
      </c>
      <c r="AL30" s="9">
        <v>0</v>
      </c>
      <c r="AM30" s="41">
        <f t="shared" si="11"/>
        <v>0</v>
      </c>
      <c r="AN30" s="9">
        <v>0</v>
      </c>
      <c r="AO30" s="9">
        <v>0</v>
      </c>
      <c r="AP30" s="41">
        <f t="shared" si="12"/>
        <v>0</v>
      </c>
      <c r="AQ30" s="9">
        <v>0</v>
      </c>
      <c r="AR30" s="52" t="s">
        <v>46</v>
      </c>
      <c r="AS30" s="9">
        <v>0</v>
      </c>
      <c r="AT30" s="41">
        <f t="shared" si="13"/>
        <v>0</v>
      </c>
      <c r="AU30" s="9">
        <v>0</v>
      </c>
      <c r="AV30" s="9">
        <v>0</v>
      </c>
      <c r="AW30" s="41">
        <f t="shared" si="14"/>
        <v>0</v>
      </c>
      <c r="AX30" s="9">
        <v>0</v>
      </c>
      <c r="AY30" s="9">
        <v>0</v>
      </c>
      <c r="AZ30" s="41">
        <f t="shared" si="15"/>
        <v>0</v>
      </c>
      <c r="BA30" s="9">
        <v>0</v>
      </c>
    </row>
    <row r="31" spans="1:53" s="2" customFormat="1" ht="12" customHeight="1">
      <c r="A31" s="52" t="s">
        <v>47</v>
      </c>
      <c r="B31" s="9">
        <v>0</v>
      </c>
      <c r="C31" s="9">
        <f t="shared" si="18"/>
        <v>0</v>
      </c>
      <c r="D31" s="9">
        <v>0</v>
      </c>
      <c r="E31" s="41">
        <f t="shared" si="0"/>
        <v>0</v>
      </c>
      <c r="F31" s="9">
        <v>0</v>
      </c>
      <c r="G31" s="9">
        <v>0</v>
      </c>
      <c r="H31" s="41">
        <f t="shared" si="1"/>
        <v>0</v>
      </c>
      <c r="I31" s="9">
        <v>0</v>
      </c>
      <c r="J31" s="9">
        <v>0</v>
      </c>
      <c r="K31" s="41">
        <f t="shared" si="2"/>
        <v>0</v>
      </c>
      <c r="L31" s="9">
        <v>0</v>
      </c>
      <c r="M31" s="9">
        <v>0</v>
      </c>
      <c r="N31" s="41">
        <f t="shared" si="3"/>
        <v>0</v>
      </c>
      <c r="O31" s="9">
        <v>0</v>
      </c>
      <c r="P31" s="9">
        <v>0</v>
      </c>
      <c r="Q31" s="41">
        <f t="shared" si="4"/>
        <v>0</v>
      </c>
      <c r="R31" s="9">
        <v>0</v>
      </c>
      <c r="S31" s="9">
        <v>0</v>
      </c>
      <c r="T31" s="41">
        <f t="shared" si="5"/>
        <v>0</v>
      </c>
      <c r="U31" s="9">
        <v>0</v>
      </c>
      <c r="V31" s="52" t="s">
        <v>47</v>
      </c>
      <c r="W31" s="9">
        <v>0</v>
      </c>
      <c r="X31" s="41">
        <f t="shared" si="6"/>
        <v>0</v>
      </c>
      <c r="Y31" s="9">
        <v>0</v>
      </c>
      <c r="Z31" s="9">
        <v>0</v>
      </c>
      <c r="AA31" s="41">
        <f t="shared" si="7"/>
        <v>0</v>
      </c>
      <c r="AB31" s="9">
        <v>0</v>
      </c>
      <c r="AC31" s="9">
        <v>0</v>
      </c>
      <c r="AD31" s="41">
        <f t="shared" si="8"/>
        <v>0</v>
      </c>
      <c r="AE31" s="9">
        <v>0</v>
      </c>
      <c r="AF31" s="9">
        <v>0</v>
      </c>
      <c r="AG31" s="41">
        <f t="shared" si="9"/>
        <v>0</v>
      </c>
      <c r="AH31" s="9">
        <v>0</v>
      </c>
      <c r="AI31" s="9">
        <v>0</v>
      </c>
      <c r="AJ31" s="41">
        <f t="shared" si="10"/>
        <v>0</v>
      </c>
      <c r="AK31" s="9">
        <v>0</v>
      </c>
      <c r="AL31" s="9">
        <v>0</v>
      </c>
      <c r="AM31" s="41">
        <f t="shared" si="11"/>
        <v>0</v>
      </c>
      <c r="AN31" s="9">
        <v>0</v>
      </c>
      <c r="AO31" s="9">
        <v>0</v>
      </c>
      <c r="AP31" s="41">
        <f t="shared" si="12"/>
        <v>0</v>
      </c>
      <c r="AQ31" s="9">
        <v>0</v>
      </c>
      <c r="AR31" s="52" t="s">
        <v>47</v>
      </c>
      <c r="AS31" s="9">
        <v>0</v>
      </c>
      <c r="AT31" s="41">
        <f t="shared" si="13"/>
        <v>0</v>
      </c>
      <c r="AU31" s="9">
        <v>0</v>
      </c>
      <c r="AV31" s="9">
        <v>0</v>
      </c>
      <c r="AW31" s="41">
        <f t="shared" si="14"/>
        <v>0</v>
      </c>
      <c r="AX31" s="9">
        <v>0</v>
      </c>
      <c r="AY31" s="9">
        <v>0</v>
      </c>
      <c r="AZ31" s="41">
        <f t="shared" si="15"/>
        <v>0</v>
      </c>
      <c r="BA31" s="9">
        <v>0</v>
      </c>
    </row>
    <row r="32" spans="1:53" s="2" customFormat="1" ht="12" customHeight="1">
      <c r="A32" s="52" t="s">
        <v>48</v>
      </c>
      <c r="B32" s="9">
        <v>0</v>
      </c>
      <c r="C32" s="9">
        <f t="shared" si="18"/>
        <v>0</v>
      </c>
      <c r="D32" s="9">
        <v>0</v>
      </c>
      <c r="E32" s="41">
        <f t="shared" si="0"/>
        <v>0</v>
      </c>
      <c r="F32" s="9">
        <v>0</v>
      </c>
      <c r="G32" s="9">
        <v>0</v>
      </c>
      <c r="H32" s="41">
        <f t="shared" si="1"/>
        <v>0</v>
      </c>
      <c r="I32" s="9">
        <v>0</v>
      </c>
      <c r="J32" s="9">
        <v>0</v>
      </c>
      <c r="K32" s="41">
        <f t="shared" si="2"/>
        <v>0</v>
      </c>
      <c r="L32" s="9">
        <v>0</v>
      </c>
      <c r="M32" s="9">
        <v>0</v>
      </c>
      <c r="N32" s="41">
        <f t="shared" si="3"/>
        <v>0</v>
      </c>
      <c r="O32" s="9">
        <v>0</v>
      </c>
      <c r="P32" s="9">
        <v>0</v>
      </c>
      <c r="Q32" s="41">
        <f t="shared" si="4"/>
        <v>0</v>
      </c>
      <c r="R32" s="9">
        <v>0</v>
      </c>
      <c r="S32" s="9">
        <v>0</v>
      </c>
      <c r="T32" s="41">
        <f t="shared" si="5"/>
        <v>0</v>
      </c>
      <c r="U32" s="9">
        <v>0</v>
      </c>
      <c r="V32" s="52" t="s">
        <v>48</v>
      </c>
      <c r="W32" s="9">
        <v>0</v>
      </c>
      <c r="X32" s="41">
        <f t="shared" si="6"/>
        <v>0</v>
      </c>
      <c r="Y32" s="9">
        <v>0</v>
      </c>
      <c r="Z32" s="9">
        <v>0</v>
      </c>
      <c r="AA32" s="41">
        <f t="shared" si="7"/>
        <v>0</v>
      </c>
      <c r="AB32" s="9">
        <v>0</v>
      </c>
      <c r="AC32" s="9">
        <v>0</v>
      </c>
      <c r="AD32" s="41">
        <f t="shared" si="8"/>
        <v>0</v>
      </c>
      <c r="AE32" s="9">
        <v>0</v>
      </c>
      <c r="AF32" s="9">
        <v>0</v>
      </c>
      <c r="AG32" s="41">
        <f t="shared" si="9"/>
        <v>0</v>
      </c>
      <c r="AH32" s="9">
        <v>0</v>
      </c>
      <c r="AI32" s="9">
        <v>0</v>
      </c>
      <c r="AJ32" s="41">
        <f t="shared" si="10"/>
        <v>0</v>
      </c>
      <c r="AK32" s="9">
        <v>0</v>
      </c>
      <c r="AL32" s="9">
        <v>0</v>
      </c>
      <c r="AM32" s="41">
        <f t="shared" si="11"/>
        <v>0</v>
      </c>
      <c r="AN32" s="9">
        <v>0</v>
      </c>
      <c r="AO32" s="9">
        <v>0</v>
      </c>
      <c r="AP32" s="41">
        <f t="shared" si="12"/>
        <v>0</v>
      </c>
      <c r="AQ32" s="9">
        <v>0</v>
      </c>
      <c r="AR32" s="52" t="s">
        <v>48</v>
      </c>
      <c r="AS32" s="9">
        <v>0</v>
      </c>
      <c r="AT32" s="41">
        <f t="shared" si="13"/>
        <v>0</v>
      </c>
      <c r="AU32" s="9">
        <v>0</v>
      </c>
      <c r="AV32" s="9">
        <v>0</v>
      </c>
      <c r="AW32" s="41">
        <f t="shared" si="14"/>
        <v>0</v>
      </c>
      <c r="AX32" s="9">
        <v>0</v>
      </c>
      <c r="AY32" s="9">
        <v>0</v>
      </c>
      <c r="AZ32" s="41">
        <f t="shared" si="15"/>
        <v>0</v>
      </c>
      <c r="BA32" s="9">
        <v>0</v>
      </c>
    </row>
    <row r="33" spans="1:53" s="2" customFormat="1" ht="12" customHeight="1">
      <c r="A33" s="52" t="s">
        <v>49</v>
      </c>
      <c r="B33" s="9">
        <v>0</v>
      </c>
      <c r="C33" s="9">
        <f t="shared" si="18"/>
        <v>0</v>
      </c>
      <c r="D33" s="9">
        <v>0</v>
      </c>
      <c r="E33" s="41">
        <f t="shared" si="0"/>
        <v>0</v>
      </c>
      <c r="F33" s="9">
        <v>0</v>
      </c>
      <c r="G33" s="9">
        <v>0</v>
      </c>
      <c r="H33" s="41">
        <f t="shared" si="1"/>
        <v>0</v>
      </c>
      <c r="I33" s="9">
        <v>0</v>
      </c>
      <c r="J33" s="9">
        <v>0</v>
      </c>
      <c r="K33" s="41">
        <f t="shared" si="2"/>
        <v>0</v>
      </c>
      <c r="L33" s="9">
        <v>0</v>
      </c>
      <c r="M33" s="9">
        <v>0</v>
      </c>
      <c r="N33" s="41">
        <f t="shared" si="3"/>
        <v>0</v>
      </c>
      <c r="O33" s="9">
        <v>0</v>
      </c>
      <c r="P33" s="9">
        <v>0</v>
      </c>
      <c r="Q33" s="41">
        <f t="shared" si="4"/>
        <v>0</v>
      </c>
      <c r="R33" s="9">
        <v>0</v>
      </c>
      <c r="S33" s="9">
        <v>0</v>
      </c>
      <c r="T33" s="41">
        <f t="shared" si="5"/>
        <v>0</v>
      </c>
      <c r="U33" s="9">
        <v>0</v>
      </c>
      <c r="V33" s="52" t="s">
        <v>49</v>
      </c>
      <c r="W33" s="9">
        <v>0</v>
      </c>
      <c r="X33" s="41">
        <f t="shared" si="6"/>
        <v>0</v>
      </c>
      <c r="Y33" s="9">
        <v>0</v>
      </c>
      <c r="Z33" s="9">
        <v>0</v>
      </c>
      <c r="AA33" s="41">
        <f t="shared" si="7"/>
        <v>0</v>
      </c>
      <c r="AB33" s="9">
        <v>0</v>
      </c>
      <c r="AC33" s="9">
        <v>0</v>
      </c>
      <c r="AD33" s="41">
        <f t="shared" si="8"/>
        <v>0</v>
      </c>
      <c r="AE33" s="9">
        <v>0</v>
      </c>
      <c r="AF33" s="9">
        <v>0</v>
      </c>
      <c r="AG33" s="41">
        <f t="shared" si="9"/>
        <v>0</v>
      </c>
      <c r="AH33" s="9">
        <v>0</v>
      </c>
      <c r="AI33" s="9">
        <v>0</v>
      </c>
      <c r="AJ33" s="41">
        <f t="shared" si="10"/>
        <v>0</v>
      </c>
      <c r="AK33" s="9">
        <v>0</v>
      </c>
      <c r="AL33" s="9">
        <v>0</v>
      </c>
      <c r="AM33" s="41">
        <f t="shared" si="11"/>
        <v>0</v>
      </c>
      <c r="AN33" s="9">
        <v>0</v>
      </c>
      <c r="AO33" s="9">
        <v>0</v>
      </c>
      <c r="AP33" s="41">
        <f t="shared" si="12"/>
        <v>0</v>
      </c>
      <c r="AQ33" s="9">
        <v>0</v>
      </c>
      <c r="AR33" s="52" t="s">
        <v>49</v>
      </c>
      <c r="AS33" s="9">
        <v>0</v>
      </c>
      <c r="AT33" s="41">
        <f t="shared" si="13"/>
        <v>0</v>
      </c>
      <c r="AU33" s="9">
        <v>0</v>
      </c>
      <c r="AV33" s="9">
        <v>0</v>
      </c>
      <c r="AW33" s="41">
        <f t="shared" si="14"/>
        <v>0</v>
      </c>
      <c r="AX33" s="9">
        <v>0</v>
      </c>
      <c r="AY33" s="9">
        <v>0</v>
      </c>
      <c r="AZ33" s="41">
        <f t="shared" si="15"/>
        <v>0</v>
      </c>
      <c r="BA33" s="9">
        <v>0</v>
      </c>
    </row>
    <row r="34" spans="1:53" s="2" customFormat="1" ht="24" customHeight="1">
      <c r="A34" s="52" t="s">
        <v>50</v>
      </c>
      <c r="B34" s="9">
        <v>1203</v>
      </c>
      <c r="C34" s="9">
        <f t="shared" si="18"/>
        <v>565</v>
      </c>
      <c r="D34" s="9">
        <v>8</v>
      </c>
      <c r="E34" s="41">
        <f t="shared" si="0"/>
        <v>0.6650041562759768</v>
      </c>
      <c r="F34" s="9">
        <v>8</v>
      </c>
      <c r="G34" s="9">
        <v>12</v>
      </c>
      <c r="H34" s="41">
        <f t="shared" si="1"/>
        <v>0.997506234413965</v>
      </c>
      <c r="I34" s="9">
        <v>12</v>
      </c>
      <c r="J34" s="9">
        <v>212</v>
      </c>
      <c r="K34" s="41">
        <f t="shared" si="2"/>
        <v>17.622610141313384</v>
      </c>
      <c r="L34" s="9">
        <v>212</v>
      </c>
      <c r="M34" s="9">
        <v>105</v>
      </c>
      <c r="N34" s="41">
        <f t="shared" si="3"/>
        <v>8.728179551122196</v>
      </c>
      <c r="O34" s="9">
        <v>105</v>
      </c>
      <c r="P34" s="9">
        <v>60</v>
      </c>
      <c r="Q34" s="41">
        <f t="shared" si="4"/>
        <v>4.987531172069826</v>
      </c>
      <c r="R34" s="9">
        <v>60</v>
      </c>
      <c r="S34" s="9">
        <v>0</v>
      </c>
      <c r="T34" s="41">
        <f t="shared" si="5"/>
        <v>0</v>
      </c>
      <c r="U34" s="9">
        <v>0</v>
      </c>
      <c r="V34" s="52" t="s">
        <v>50</v>
      </c>
      <c r="W34" s="9">
        <v>8</v>
      </c>
      <c r="X34" s="41">
        <f t="shared" si="6"/>
        <v>0.6650041562759768</v>
      </c>
      <c r="Y34" s="9">
        <v>8</v>
      </c>
      <c r="Z34" s="9">
        <v>1</v>
      </c>
      <c r="AA34" s="41">
        <f t="shared" si="7"/>
        <v>0.0831255195344971</v>
      </c>
      <c r="AB34" s="9">
        <v>1</v>
      </c>
      <c r="AC34" s="9">
        <v>10</v>
      </c>
      <c r="AD34" s="41">
        <f t="shared" si="8"/>
        <v>0.8312551953449709</v>
      </c>
      <c r="AE34" s="9">
        <v>10</v>
      </c>
      <c r="AF34" s="9">
        <v>0</v>
      </c>
      <c r="AG34" s="41">
        <f t="shared" si="9"/>
        <v>0</v>
      </c>
      <c r="AH34" s="9">
        <v>0</v>
      </c>
      <c r="AI34" s="9">
        <v>23</v>
      </c>
      <c r="AJ34" s="41">
        <f t="shared" si="10"/>
        <v>1.9118869492934332</v>
      </c>
      <c r="AK34" s="9">
        <v>23</v>
      </c>
      <c r="AL34" s="9">
        <v>49</v>
      </c>
      <c r="AM34" s="41">
        <f t="shared" si="11"/>
        <v>4.073150457190358</v>
      </c>
      <c r="AN34" s="9">
        <v>49</v>
      </c>
      <c r="AO34" s="9">
        <v>6</v>
      </c>
      <c r="AP34" s="41">
        <f t="shared" si="12"/>
        <v>0.4987531172069825</v>
      </c>
      <c r="AQ34" s="9">
        <v>6</v>
      </c>
      <c r="AR34" s="52" t="s">
        <v>50</v>
      </c>
      <c r="AS34" s="9">
        <v>11</v>
      </c>
      <c r="AT34" s="41">
        <f t="shared" si="13"/>
        <v>0.914380714879468</v>
      </c>
      <c r="AU34" s="9">
        <v>11</v>
      </c>
      <c r="AV34" s="9">
        <v>47</v>
      </c>
      <c r="AW34" s="41">
        <f t="shared" si="14"/>
        <v>3.906899418121363</v>
      </c>
      <c r="AX34" s="9">
        <v>47</v>
      </c>
      <c r="AY34" s="9">
        <v>13</v>
      </c>
      <c r="AZ34" s="41">
        <f t="shared" si="15"/>
        <v>1.0806317539484622</v>
      </c>
      <c r="BA34" s="9">
        <v>13</v>
      </c>
    </row>
    <row r="35" spans="1:53" s="2" customFormat="1" ht="21" customHeight="1">
      <c r="A35" s="52" t="s">
        <v>51</v>
      </c>
      <c r="B35" s="9">
        <v>81</v>
      </c>
      <c r="C35" s="9">
        <f t="shared" si="18"/>
        <v>4</v>
      </c>
      <c r="D35" s="9">
        <v>0</v>
      </c>
      <c r="E35" s="41">
        <f t="shared" si="0"/>
        <v>0</v>
      </c>
      <c r="F35" s="9">
        <v>0</v>
      </c>
      <c r="G35" s="9">
        <v>0</v>
      </c>
      <c r="H35" s="41">
        <f t="shared" si="1"/>
        <v>0</v>
      </c>
      <c r="I35" s="9">
        <v>0</v>
      </c>
      <c r="J35" s="9">
        <v>2</v>
      </c>
      <c r="K35" s="41">
        <f t="shared" si="2"/>
        <v>2.4691358024691357</v>
      </c>
      <c r="L35" s="9">
        <v>2</v>
      </c>
      <c r="M35" s="9">
        <v>1</v>
      </c>
      <c r="N35" s="41">
        <f t="shared" si="3"/>
        <v>1.2345679012345678</v>
      </c>
      <c r="O35" s="9">
        <v>1</v>
      </c>
      <c r="P35" s="9">
        <v>1</v>
      </c>
      <c r="Q35" s="41">
        <f t="shared" si="4"/>
        <v>1.2345679012345678</v>
      </c>
      <c r="R35" s="9">
        <v>1</v>
      </c>
      <c r="S35" s="9">
        <v>0</v>
      </c>
      <c r="T35" s="41">
        <f t="shared" si="5"/>
        <v>0</v>
      </c>
      <c r="U35" s="9">
        <v>0</v>
      </c>
      <c r="V35" s="52" t="s">
        <v>51</v>
      </c>
      <c r="W35" s="9">
        <v>0</v>
      </c>
      <c r="X35" s="41">
        <f t="shared" si="6"/>
        <v>0</v>
      </c>
      <c r="Y35" s="9">
        <v>0</v>
      </c>
      <c r="Z35" s="9">
        <v>0</v>
      </c>
      <c r="AA35" s="41">
        <f t="shared" si="7"/>
        <v>0</v>
      </c>
      <c r="AB35" s="9">
        <v>0</v>
      </c>
      <c r="AC35" s="9">
        <v>0</v>
      </c>
      <c r="AD35" s="41">
        <f t="shared" si="8"/>
        <v>0</v>
      </c>
      <c r="AE35" s="9">
        <v>0</v>
      </c>
      <c r="AF35" s="9">
        <v>0</v>
      </c>
      <c r="AG35" s="41">
        <f t="shared" si="9"/>
        <v>0</v>
      </c>
      <c r="AH35" s="9">
        <v>0</v>
      </c>
      <c r="AI35" s="9">
        <v>0</v>
      </c>
      <c r="AJ35" s="41">
        <f t="shared" si="10"/>
        <v>0</v>
      </c>
      <c r="AK35" s="9">
        <v>0</v>
      </c>
      <c r="AL35" s="9">
        <v>0</v>
      </c>
      <c r="AM35" s="41">
        <f t="shared" si="11"/>
        <v>0</v>
      </c>
      <c r="AN35" s="9">
        <v>0</v>
      </c>
      <c r="AO35" s="9">
        <v>0</v>
      </c>
      <c r="AP35" s="41">
        <f t="shared" si="12"/>
        <v>0</v>
      </c>
      <c r="AQ35" s="9">
        <v>0</v>
      </c>
      <c r="AR35" s="52" t="s">
        <v>51</v>
      </c>
      <c r="AS35" s="9">
        <v>0</v>
      </c>
      <c r="AT35" s="41">
        <f t="shared" si="13"/>
        <v>0</v>
      </c>
      <c r="AU35" s="9">
        <v>0</v>
      </c>
      <c r="AV35" s="9">
        <v>0</v>
      </c>
      <c r="AW35" s="41">
        <f t="shared" si="14"/>
        <v>0</v>
      </c>
      <c r="AX35" s="9">
        <v>0</v>
      </c>
      <c r="AY35" s="9">
        <v>0</v>
      </c>
      <c r="AZ35" s="41">
        <f t="shared" si="15"/>
        <v>0</v>
      </c>
      <c r="BA35" s="9">
        <v>0</v>
      </c>
    </row>
    <row r="36" spans="1:53" s="2" customFormat="1" ht="21" customHeight="1">
      <c r="A36" s="52" t="s">
        <v>52</v>
      </c>
      <c r="B36" s="9">
        <v>7</v>
      </c>
      <c r="C36" s="9">
        <f>SUM(F36+I36+L36+O36+R36+U36+Y36+AB36+AE36+AH36+AK36+AN36+AQ36+AU36+AX36+BA36)</f>
        <v>8</v>
      </c>
      <c r="D36" s="9">
        <v>0</v>
      </c>
      <c r="E36" s="41">
        <f t="shared" si="0"/>
        <v>0</v>
      </c>
      <c r="F36" s="9">
        <v>0</v>
      </c>
      <c r="G36" s="9">
        <v>0</v>
      </c>
      <c r="H36" s="41">
        <f t="shared" si="1"/>
        <v>0</v>
      </c>
      <c r="I36" s="9">
        <v>0</v>
      </c>
      <c r="J36" s="9">
        <v>0</v>
      </c>
      <c r="K36" s="41">
        <f t="shared" si="2"/>
        <v>0</v>
      </c>
      <c r="L36" s="9">
        <v>0</v>
      </c>
      <c r="M36" s="9">
        <v>4</v>
      </c>
      <c r="N36" s="41">
        <f t="shared" si="3"/>
        <v>57.14285714285714</v>
      </c>
      <c r="O36" s="9">
        <v>4</v>
      </c>
      <c r="P36" s="9">
        <v>4</v>
      </c>
      <c r="Q36" s="41">
        <f t="shared" si="4"/>
        <v>57.14285714285714</v>
      </c>
      <c r="R36" s="9">
        <v>4</v>
      </c>
      <c r="S36" s="9">
        <v>0</v>
      </c>
      <c r="T36" s="41">
        <f t="shared" si="5"/>
        <v>0</v>
      </c>
      <c r="U36" s="9">
        <v>0</v>
      </c>
      <c r="V36" s="52" t="s">
        <v>52</v>
      </c>
      <c r="W36" s="9">
        <v>0</v>
      </c>
      <c r="X36" s="41">
        <f t="shared" si="6"/>
        <v>0</v>
      </c>
      <c r="Y36" s="9">
        <v>0</v>
      </c>
      <c r="Z36" s="9">
        <v>0</v>
      </c>
      <c r="AA36" s="41">
        <f t="shared" si="7"/>
        <v>0</v>
      </c>
      <c r="AB36" s="9">
        <v>0</v>
      </c>
      <c r="AC36" s="9">
        <v>0</v>
      </c>
      <c r="AD36" s="41">
        <f t="shared" si="8"/>
        <v>0</v>
      </c>
      <c r="AE36" s="9">
        <v>0</v>
      </c>
      <c r="AF36" s="9">
        <v>0</v>
      </c>
      <c r="AG36" s="41">
        <f t="shared" si="9"/>
        <v>0</v>
      </c>
      <c r="AH36" s="9">
        <v>0</v>
      </c>
      <c r="AI36" s="9">
        <v>0</v>
      </c>
      <c r="AJ36" s="41">
        <f t="shared" si="10"/>
        <v>0</v>
      </c>
      <c r="AK36" s="9">
        <v>0</v>
      </c>
      <c r="AL36" s="9">
        <v>0</v>
      </c>
      <c r="AM36" s="41">
        <f t="shared" si="11"/>
        <v>0</v>
      </c>
      <c r="AN36" s="9">
        <v>0</v>
      </c>
      <c r="AO36" s="9">
        <v>0</v>
      </c>
      <c r="AP36" s="41">
        <f t="shared" si="12"/>
        <v>0</v>
      </c>
      <c r="AQ36" s="9">
        <v>0</v>
      </c>
      <c r="AR36" s="52" t="s">
        <v>52</v>
      </c>
      <c r="AS36" s="9">
        <v>0</v>
      </c>
      <c r="AT36" s="41">
        <f t="shared" si="13"/>
        <v>0</v>
      </c>
      <c r="AU36" s="9">
        <v>0</v>
      </c>
      <c r="AV36" s="9">
        <v>0</v>
      </c>
      <c r="AW36" s="41">
        <f t="shared" si="14"/>
        <v>0</v>
      </c>
      <c r="AX36" s="9">
        <v>0</v>
      </c>
      <c r="AY36" s="9">
        <v>0</v>
      </c>
      <c r="AZ36" s="41">
        <f t="shared" si="15"/>
        <v>0</v>
      </c>
      <c r="BA36" s="9">
        <v>0</v>
      </c>
    </row>
    <row r="37" spans="1:53" s="2" customFormat="1" ht="21" customHeight="1">
      <c r="A37" s="52" t="s">
        <v>53</v>
      </c>
      <c r="B37" s="9">
        <v>1</v>
      </c>
      <c r="C37" s="9">
        <f>SUM(F37+I37+L37+O37+R37+U37+Y37+AB37+AE37+AH37+AK37+AN37+AQ37+AU37+AX37+BA37)</f>
        <v>0</v>
      </c>
      <c r="D37" s="9">
        <v>0</v>
      </c>
      <c r="E37" s="41">
        <f t="shared" si="0"/>
        <v>0</v>
      </c>
      <c r="F37" s="9">
        <v>0</v>
      </c>
      <c r="G37" s="9">
        <v>0</v>
      </c>
      <c r="H37" s="41">
        <f t="shared" si="1"/>
        <v>0</v>
      </c>
      <c r="I37" s="9">
        <v>0</v>
      </c>
      <c r="J37" s="9">
        <v>0</v>
      </c>
      <c r="K37" s="41">
        <f t="shared" si="2"/>
        <v>0</v>
      </c>
      <c r="L37" s="9">
        <v>0</v>
      </c>
      <c r="M37" s="9">
        <v>0</v>
      </c>
      <c r="N37" s="41">
        <f t="shared" si="3"/>
        <v>0</v>
      </c>
      <c r="O37" s="9">
        <v>0</v>
      </c>
      <c r="P37" s="9">
        <v>0</v>
      </c>
      <c r="Q37" s="41">
        <f t="shared" si="4"/>
        <v>0</v>
      </c>
      <c r="R37" s="9">
        <v>0</v>
      </c>
      <c r="S37" s="9">
        <v>0</v>
      </c>
      <c r="T37" s="41">
        <f t="shared" si="5"/>
        <v>0</v>
      </c>
      <c r="U37" s="9">
        <v>0</v>
      </c>
      <c r="V37" s="52" t="s">
        <v>53</v>
      </c>
      <c r="W37" s="9">
        <v>0</v>
      </c>
      <c r="X37" s="41">
        <f t="shared" si="6"/>
        <v>0</v>
      </c>
      <c r="Y37" s="9">
        <v>0</v>
      </c>
      <c r="Z37" s="9">
        <v>0</v>
      </c>
      <c r="AA37" s="41">
        <f t="shared" si="7"/>
        <v>0</v>
      </c>
      <c r="AB37" s="9">
        <v>0</v>
      </c>
      <c r="AC37" s="9">
        <v>0</v>
      </c>
      <c r="AD37" s="41">
        <f t="shared" si="8"/>
        <v>0</v>
      </c>
      <c r="AE37" s="9">
        <v>0</v>
      </c>
      <c r="AF37" s="9">
        <v>0</v>
      </c>
      <c r="AG37" s="41">
        <f t="shared" si="9"/>
        <v>0</v>
      </c>
      <c r="AH37" s="9">
        <v>0</v>
      </c>
      <c r="AI37" s="9">
        <v>0</v>
      </c>
      <c r="AJ37" s="41">
        <f t="shared" si="10"/>
        <v>0</v>
      </c>
      <c r="AK37" s="9">
        <v>0</v>
      </c>
      <c r="AL37" s="9">
        <v>0</v>
      </c>
      <c r="AM37" s="41">
        <f t="shared" si="11"/>
        <v>0</v>
      </c>
      <c r="AN37" s="9">
        <v>0</v>
      </c>
      <c r="AO37" s="9">
        <v>0</v>
      </c>
      <c r="AP37" s="41">
        <f t="shared" si="12"/>
        <v>0</v>
      </c>
      <c r="AQ37" s="9">
        <v>0</v>
      </c>
      <c r="AR37" s="52" t="s">
        <v>53</v>
      </c>
      <c r="AS37" s="9">
        <v>0</v>
      </c>
      <c r="AT37" s="41">
        <f t="shared" si="13"/>
        <v>0</v>
      </c>
      <c r="AU37" s="9">
        <v>0</v>
      </c>
      <c r="AV37" s="9">
        <v>0</v>
      </c>
      <c r="AW37" s="41">
        <f t="shared" si="14"/>
        <v>0</v>
      </c>
      <c r="AX37" s="9">
        <v>0</v>
      </c>
      <c r="AY37" s="9">
        <v>0</v>
      </c>
      <c r="AZ37" s="41">
        <f t="shared" si="15"/>
        <v>0</v>
      </c>
      <c r="BA37" s="9">
        <v>0</v>
      </c>
    </row>
    <row r="38" spans="1:53" s="2" customFormat="1" ht="21" customHeight="1">
      <c r="A38" s="52" t="s">
        <v>726</v>
      </c>
      <c r="B38" s="9">
        <v>0</v>
      </c>
      <c r="C38" s="9">
        <f t="shared" si="18"/>
        <v>0</v>
      </c>
      <c r="D38" s="9">
        <v>0</v>
      </c>
      <c r="E38" s="41">
        <f t="shared" si="0"/>
        <v>0</v>
      </c>
      <c r="F38" s="9">
        <v>0</v>
      </c>
      <c r="G38" s="9">
        <v>0</v>
      </c>
      <c r="H38" s="41">
        <f t="shared" si="1"/>
        <v>0</v>
      </c>
      <c r="I38" s="9">
        <v>0</v>
      </c>
      <c r="J38" s="9">
        <v>0</v>
      </c>
      <c r="K38" s="41">
        <f t="shared" si="2"/>
        <v>0</v>
      </c>
      <c r="L38" s="9">
        <v>0</v>
      </c>
      <c r="M38" s="9">
        <v>0</v>
      </c>
      <c r="N38" s="41">
        <f t="shared" si="3"/>
        <v>0</v>
      </c>
      <c r="O38" s="9">
        <v>0</v>
      </c>
      <c r="P38" s="9">
        <v>0</v>
      </c>
      <c r="Q38" s="41">
        <f t="shared" si="4"/>
        <v>0</v>
      </c>
      <c r="R38" s="9">
        <v>0</v>
      </c>
      <c r="S38" s="9">
        <v>0</v>
      </c>
      <c r="T38" s="41">
        <f t="shared" si="5"/>
        <v>0</v>
      </c>
      <c r="U38" s="9">
        <v>0</v>
      </c>
      <c r="V38" s="52" t="s">
        <v>726</v>
      </c>
      <c r="W38" s="9">
        <v>0</v>
      </c>
      <c r="X38" s="41">
        <f t="shared" si="6"/>
        <v>0</v>
      </c>
      <c r="Y38" s="9">
        <v>0</v>
      </c>
      <c r="Z38" s="9">
        <v>0</v>
      </c>
      <c r="AA38" s="41">
        <f t="shared" si="7"/>
        <v>0</v>
      </c>
      <c r="AB38" s="9">
        <v>0</v>
      </c>
      <c r="AC38" s="9">
        <v>0</v>
      </c>
      <c r="AD38" s="41">
        <f t="shared" si="8"/>
        <v>0</v>
      </c>
      <c r="AE38" s="9">
        <v>0</v>
      </c>
      <c r="AF38" s="9">
        <v>0</v>
      </c>
      <c r="AG38" s="41">
        <f t="shared" si="9"/>
        <v>0</v>
      </c>
      <c r="AH38" s="9">
        <v>0</v>
      </c>
      <c r="AI38" s="9">
        <v>0</v>
      </c>
      <c r="AJ38" s="41">
        <f t="shared" si="10"/>
        <v>0</v>
      </c>
      <c r="AK38" s="9">
        <v>0</v>
      </c>
      <c r="AL38" s="9">
        <v>0</v>
      </c>
      <c r="AM38" s="41">
        <f t="shared" si="11"/>
        <v>0</v>
      </c>
      <c r="AN38" s="9">
        <v>0</v>
      </c>
      <c r="AO38" s="9">
        <v>0</v>
      </c>
      <c r="AP38" s="41">
        <f t="shared" si="12"/>
        <v>0</v>
      </c>
      <c r="AQ38" s="9">
        <v>0</v>
      </c>
      <c r="AR38" s="52" t="s">
        <v>726</v>
      </c>
      <c r="AS38" s="9">
        <v>0</v>
      </c>
      <c r="AT38" s="41">
        <f t="shared" si="13"/>
        <v>0</v>
      </c>
      <c r="AU38" s="9">
        <v>0</v>
      </c>
      <c r="AV38" s="9">
        <v>0</v>
      </c>
      <c r="AW38" s="41">
        <f t="shared" si="14"/>
        <v>0</v>
      </c>
      <c r="AX38" s="9">
        <v>0</v>
      </c>
      <c r="AY38" s="9">
        <v>0</v>
      </c>
      <c r="AZ38" s="41">
        <f t="shared" si="15"/>
        <v>0</v>
      </c>
      <c r="BA38" s="9">
        <v>0</v>
      </c>
    </row>
    <row r="39" spans="1:53" s="2" customFormat="1" ht="21" customHeight="1" thickBot="1">
      <c r="A39" s="52" t="s">
        <v>54</v>
      </c>
      <c r="B39" s="9">
        <v>0</v>
      </c>
      <c r="C39" s="9">
        <f t="shared" si="18"/>
        <v>0</v>
      </c>
      <c r="D39" s="9">
        <v>0</v>
      </c>
      <c r="E39" s="41">
        <f t="shared" si="0"/>
        <v>0</v>
      </c>
      <c r="F39" s="9">
        <v>0</v>
      </c>
      <c r="G39" s="9">
        <v>0</v>
      </c>
      <c r="H39" s="41">
        <f t="shared" si="1"/>
        <v>0</v>
      </c>
      <c r="I39" s="9">
        <v>0</v>
      </c>
      <c r="J39" s="9">
        <v>0</v>
      </c>
      <c r="K39" s="41">
        <f t="shared" si="2"/>
        <v>0</v>
      </c>
      <c r="L39" s="9">
        <v>0</v>
      </c>
      <c r="M39" s="9">
        <v>0</v>
      </c>
      <c r="N39" s="41">
        <f t="shared" si="3"/>
        <v>0</v>
      </c>
      <c r="O39" s="9">
        <v>0</v>
      </c>
      <c r="P39" s="9">
        <v>0</v>
      </c>
      <c r="Q39" s="41">
        <f t="shared" si="4"/>
        <v>0</v>
      </c>
      <c r="R39" s="9">
        <v>0</v>
      </c>
      <c r="S39" s="9">
        <v>0</v>
      </c>
      <c r="T39" s="41">
        <f t="shared" si="5"/>
        <v>0</v>
      </c>
      <c r="U39" s="9">
        <v>0</v>
      </c>
      <c r="V39" s="53" t="s">
        <v>54</v>
      </c>
      <c r="W39" s="9">
        <v>0</v>
      </c>
      <c r="X39" s="41">
        <f t="shared" si="6"/>
        <v>0</v>
      </c>
      <c r="Y39" s="9">
        <v>0</v>
      </c>
      <c r="Z39" s="9">
        <v>0</v>
      </c>
      <c r="AA39" s="41">
        <f t="shared" si="7"/>
        <v>0</v>
      </c>
      <c r="AB39" s="9">
        <v>0</v>
      </c>
      <c r="AC39" s="9">
        <v>0</v>
      </c>
      <c r="AD39" s="41">
        <f t="shared" si="8"/>
        <v>0</v>
      </c>
      <c r="AE39" s="9">
        <v>0</v>
      </c>
      <c r="AF39" s="9">
        <v>0</v>
      </c>
      <c r="AG39" s="41">
        <f t="shared" si="9"/>
        <v>0</v>
      </c>
      <c r="AH39" s="9">
        <v>0</v>
      </c>
      <c r="AI39" s="9">
        <v>0</v>
      </c>
      <c r="AJ39" s="41">
        <f t="shared" si="10"/>
        <v>0</v>
      </c>
      <c r="AK39" s="9">
        <v>0</v>
      </c>
      <c r="AL39" s="9">
        <v>0</v>
      </c>
      <c r="AM39" s="41">
        <f t="shared" si="11"/>
        <v>0</v>
      </c>
      <c r="AN39" s="9">
        <v>0</v>
      </c>
      <c r="AO39" s="9">
        <v>0</v>
      </c>
      <c r="AP39" s="41">
        <f t="shared" si="12"/>
        <v>0</v>
      </c>
      <c r="AQ39" s="9">
        <v>0</v>
      </c>
      <c r="AR39" s="53" t="s">
        <v>54</v>
      </c>
      <c r="AS39" s="9">
        <v>0</v>
      </c>
      <c r="AT39" s="41">
        <f t="shared" si="13"/>
        <v>0</v>
      </c>
      <c r="AU39" s="9">
        <v>0</v>
      </c>
      <c r="AV39" s="9">
        <v>0</v>
      </c>
      <c r="AW39" s="41">
        <f t="shared" si="14"/>
        <v>0</v>
      </c>
      <c r="AX39" s="9">
        <v>0</v>
      </c>
      <c r="AY39" s="9">
        <v>0</v>
      </c>
      <c r="AZ39" s="41">
        <f t="shared" si="15"/>
        <v>0</v>
      </c>
      <c r="BA39" s="9">
        <v>0</v>
      </c>
    </row>
    <row r="40" spans="1:53" s="10" customFormat="1" ht="12" customHeight="1">
      <c r="A40" s="37" t="s">
        <v>21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</row>
    <row r="41" s="2" customFormat="1" ht="15" customHeight="1"/>
    <row r="42" spans="1:53" s="2" customFormat="1" ht="12.75" customHeight="1">
      <c r="A42" s="97" t="s">
        <v>5</v>
      </c>
      <c r="B42" s="87"/>
      <c r="C42" s="87"/>
      <c r="D42" s="87"/>
      <c r="E42" s="87"/>
      <c r="F42" s="87"/>
      <c r="G42" s="87"/>
      <c r="H42" s="87"/>
      <c r="I42" s="87"/>
      <c r="J42" s="97" t="s">
        <v>6</v>
      </c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 t="s">
        <v>7</v>
      </c>
      <c r="W42" s="87"/>
      <c r="X42" s="87"/>
      <c r="Y42" s="87"/>
      <c r="Z42" s="87"/>
      <c r="AA42" s="87"/>
      <c r="AB42" s="87"/>
      <c r="AC42" s="87"/>
      <c r="AD42" s="87"/>
      <c r="AE42" s="87"/>
      <c r="AF42" s="87" t="s">
        <v>8</v>
      </c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 t="s">
        <v>9</v>
      </c>
      <c r="AS42" s="87"/>
      <c r="AT42" s="87"/>
      <c r="AU42" s="87"/>
      <c r="AV42" s="87"/>
      <c r="AW42" s="87"/>
      <c r="AX42" s="87"/>
      <c r="AY42" s="87"/>
      <c r="AZ42" s="87"/>
      <c r="BA42" s="87"/>
    </row>
  </sheetData>
  <mergeCells count="42">
    <mergeCell ref="S1:U1"/>
    <mergeCell ref="AF1:AN1"/>
    <mergeCell ref="AR42:BA42"/>
    <mergeCell ref="A42:I42"/>
    <mergeCell ref="J42:U42"/>
    <mergeCell ref="V42:AE42"/>
    <mergeCell ref="AF42:AQ42"/>
    <mergeCell ref="AY3:BA4"/>
    <mergeCell ref="D4:F4"/>
    <mergeCell ref="G4:I4"/>
    <mergeCell ref="J4:L4"/>
    <mergeCell ref="M4:O4"/>
    <mergeCell ref="P4:R4"/>
    <mergeCell ref="S4:U4"/>
    <mergeCell ref="W4:Y4"/>
    <mergeCell ref="Z4:AB4"/>
    <mergeCell ref="AC4:AE4"/>
    <mergeCell ref="AO3:AQ4"/>
    <mergeCell ref="AR3:AR5"/>
    <mergeCell ref="AS3:AU4"/>
    <mergeCell ref="AV3:AX4"/>
    <mergeCell ref="J3:U3"/>
    <mergeCell ref="V3:V5"/>
    <mergeCell ref="W3:AE3"/>
    <mergeCell ref="AF3:AN3"/>
    <mergeCell ref="AF4:AH4"/>
    <mergeCell ref="AI4:AK4"/>
    <mergeCell ref="AL4:AN4"/>
    <mergeCell ref="A3:A5"/>
    <mergeCell ref="B3:B5"/>
    <mergeCell ref="C3:C5"/>
    <mergeCell ref="D3:I3"/>
    <mergeCell ref="AR2:AX2"/>
    <mergeCell ref="A1:I1"/>
    <mergeCell ref="A2:I2"/>
    <mergeCell ref="J2:R2"/>
    <mergeCell ref="V2:AE2"/>
    <mergeCell ref="AF2:AN2"/>
    <mergeCell ref="AP1:AQ1"/>
    <mergeCell ref="V1:AE1"/>
    <mergeCell ref="AR1:BA1"/>
    <mergeCell ref="J1:R1"/>
  </mergeCells>
  <dataValidations count="1">
    <dataValidation type="whole" allowBlank="1" showInputMessage="1" showErrorMessage="1" errorTitle="嘿嘿！你粉混喔" error="數字必須素整數而且不得小於 0 也應該不會大於 50000000 吧" sqref="AS9:AS16 AS18:AS23 AX18:AY23 AQ9:AQ16 D9:D16 F18:G23 I18:J23 AN9:AO16 L18:M23 B9:B16 O18:P23 D18:D23 AQ18:AQ23 R9:S16 AU18:AV23 U9:U16 U18:U23 AK9:AL16 Y18:Z23 AB18:AC23 B18:B23 AE9:AF16 AU9:AV16 AH9:AI16 O9:P16 AB9:AC16 AK18:AL23 W9:W16 L9:M16 I9:J16 W18:W23 AN18:AO23 F9:G16 R18:S23 AH18:AI23 AE18:AF23 Y9:Z16 AX9:AY16 BA9:BA16 BA18:BA23 AN25:AO39 F25:G39 AX25:AY39 I25:J39 L25:M39 O25:P39 AU25:AV39 AQ25:AQ39 D25:D39 Y25:Z39 R25:S39 AB25:AC39 AE25:AF39 AH25:AI39 AK25:AL39 B25:B39 AS25:AS39 U25:U39 W25:W39 BA25:BA39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orientation="portrait" paperSize="9" r:id="rId1"/>
  <colBreaks count="2" manualBreakCount="2">
    <brk id="9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50"/>
  <sheetViews>
    <sheetView workbookViewId="0" topLeftCell="A1">
      <selection activeCell="A1" sqref="A1:G1"/>
    </sheetView>
  </sheetViews>
  <sheetFormatPr defaultColWidth="9.00390625" defaultRowHeight="16.5"/>
  <cols>
    <col min="1" max="1" width="27.125" style="0" customWidth="1"/>
    <col min="2" max="7" width="8.75390625" style="0" customWidth="1"/>
    <col min="8" max="16" width="8.50390625" style="0" customWidth="1"/>
    <col min="17" max="17" width="26.25390625" style="0" customWidth="1"/>
    <col min="18" max="18" width="8.125" style="0" customWidth="1"/>
    <col min="19" max="19" width="7.625" style="0" customWidth="1"/>
    <col min="20" max="20" width="7.50390625" style="0" customWidth="1"/>
    <col min="21" max="21" width="7.625" style="0" customWidth="1"/>
    <col min="22" max="22" width="7.50390625" style="0" customWidth="1"/>
    <col min="23" max="23" width="7.25390625" style="0" customWidth="1"/>
    <col min="24" max="24" width="7.00390625" style="0" customWidth="1"/>
    <col min="25" max="34" width="7.875" style="0" customWidth="1"/>
    <col min="35" max="35" width="9.125" style="0" customWidth="1"/>
  </cols>
  <sheetData>
    <row r="1" spans="1:25" s="19" customFormat="1" ht="48" customHeight="1">
      <c r="A1" s="92" t="s">
        <v>446</v>
      </c>
      <c r="B1" s="92"/>
      <c r="C1" s="92"/>
      <c r="D1" s="92"/>
      <c r="E1" s="92"/>
      <c r="F1" s="92"/>
      <c r="G1" s="92"/>
      <c r="H1" s="75" t="s">
        <v>408</v>
      </c>
      <c r="I1" s="75"/>
      <c r="J1" s="75"/>
      <c r="K1" s="75"/>
      <c r="L1" s="75"/>
      <c r="M1" s="75"/>
      <c r="N1" s="75"/>
      <c r="O1" s="75"/>
      <c r="P1" s="75"/>
      <c r="Q1" s="92" t="s">
        <v>648</v>
      </c>
      <c r="R1" s="92"/>
      <c r="S1" s="92"/>
      <c r="T1" s="92"/>
      <c r="U1" s="92"/>
      <c r="V1" s="92"/>
      <c r="W1" s="92"/>
      <c r="X1" s="92"/>
      <c r="Y1" s="19" t="s">
        <v>409</v>
      </c>
    </row>
    <row r="2" spans="1:34" s="10" customFormat="1" ht="12.75" customHeight="1" thickBot="1">
      <c r="A2" s="76" t="s">
        <v>410</v>
      </c>
      <c r="B2" s="76"/>
      <c r="C2" s="76"/>
      <c r="D2" s="76"/>
      <c r="E2" s="76"/>
      <c r="F2" s="76"/>
      <c r="G2" s="76"/>
      <c r="H2" s="77" t="s">
        <v>727</v>
      </c>
      <c r="I2" s="77"/>
      <c r="J2" s="77"/>
      <c r="K2" s="77"/>
      <c r="L2" s="77"/>
      <c r="M2" s="77"/>
      <c r="N2" s="77"/>
      <c r="O2" s="77"/>
      <c r="P2" s="11" t="s">
        <v>411</v>
      </c>
      <c r="Q2" s="76" t="s">
        <v>410</v>
      </c>
      <c r="R2" s="76"/>
      <c r="S2" s="76"/>
      <c r="T2" s="76"/>
      <c r="U2" s="76"/>
      <c r="V2" s="76"/>
      <c r="W2" s="76"/>
      <c r="X2" s="76"/>
      <c r="Y2" s="68" t="s">
        <v>727</v>
      </c>
      <c r="Z2" s="68"/>
      <c r="AA2" s="68"/>
      <c r="AB2" s="68"/>
      <c r="AC2" s="68"/>
      <c r="AD2" s="68"/>
      <c r="AE2" s="68"/>
      <c r="AF2" s="68"/>
      <c r="AG2" s="68"/>
      <c r="AH2" s="11" t="s">
        <v>411</v>
      </c>
    </row>
    <row r="3" spans="1:34" s="2" customFormat="1" ht="18" customHeight="1">
      <c r="A3" s="88" t="s">
        <v>416</v>
      </c>
      <c r="B3" s="82" t="s">
        <v>447</v>
      </c>
      <c r="C3" s="83" t="s">
        <v>448</v>
      </c>
      <c r="D3" s="74" t="s">
        <v>449</v>
      </c>
      <c r="E3" s="86"/>
      <c r="F3" s="86"/>
      <c r="G3" s="86"/>
      <c r="H3" s="95" t="s">
        <v>450</v>
      </c>
      <c r="I3" s="95"/>
      <c r="J3" s="95"/>
      <c r="K3" s="95"/>
      <c r="L3" s="95"/>
      <c r="M3" s="95"/>
      <c r="N3" s="95"/>
      <c r="O3" s="95"/>
      <c r="P3" s="95"/>
      <c r="Q3" s="88" t="s">
        <v>416</v>
      </c>
      <c r="R3" s="20" t="s">
        <v>451</v>
      </c>
      <c r="S3" s="21"/>
      <c r="T3" s="21"/>
      <c r="U3" s="21"/>
      <c r="V3" s="21"/>
      <c r="W3" s="21"/>
      <c r="X3" s="21"/>
      <c r="Y3" s="85" t="s">
        <v>452</v>
      </c>
      <c r="Z3" s="86"/>
      <c r="AA3" s="86"/>
      <c r="AB3" s="80"/>
      <c r="AC3" s="81" t="s">
        <v>453</v>
      </c>
      <c r="AD3" s="81" t="s">
        <v>454</v>
      </c>
      <c r="AE3" s="83" t="s">
        <v>455</v>
      </c>
      <c r="AF3" s="83" t="s">
        <v>456</v>
      </c>
      <c r="AG3" s="83" t="s">
        <v>709</v>
      </c>
      <c r="AH3" s="83" t="s">
        <v>457</v>
      </c>
    </row>
    <row r="4" spans="1:34" s="2" customFormat="1" ht="36" customHeight="1" thickBot="1">
      <c r="A4" s="89"/>
      <c r="B4" s="73"/>
      <c r="C4" s="84"/>
      <c r="D4" s="13" t="s">
        <v>412</v>
      </c>
      <c r="E4" s="13" t="s">
        <v>458</v>
      </c>
      <c r="F4" s="13" t="s">
        <v>459</v>
      </c>
      <c r="G4" s="13" t="s">
        <v>460</v>
      </c>
      <c r="H4" s="14" t="s">
        <v>461</v>
      </c>
      <c r="I4" s="13" t="s">
        <v>462</v>
      </c>
      <c r="J4" s="13" t="s">
        <v>463</v>
      </c>
      <c r="K4" s="13" t="s">
        <v>464</v>
      </c>
      <c r="L4" s="13" t="s">
        <v>465</v>
      </c>
      <c r="M4" s="13" t="s">
        <v>466</v>
      </c>
      <c r="N4" s="13" t="s">
        <v>467</v>
      </c>
      <c r="O4" s="13" t="s">
        <v>468</v>
      </c>
      <c r="P4" s="13" t="s">
        <v>469</v>
      </c>
      <c r="Q4" s="89"/>
      <c r="R4" s="30" t="s">
        <v>470</v>
      </c>
      <c r="S4" s="16" t="s">
        <v>471</v>
      </c>
      <c r="T4" s="16" t="s">
        <v>472</v>
      </c>
      <c r="U4" s="16" t="s">
        <v>473</v>
      </c>
      <c r="V4" s="13" t="s">
        <v>474</v>
      </c>
      <c r="W4" s="14" t="s">
        <v>475</v>
      </c>
      <c r="X4" s="13" t="s">
        <v>476</v>
      </c>
      <c r="Y4" s="14" t="s">
        <v>477</v>
      </c>
      <c r="Z4" s="13" t="s">
        <v>478</v>
      </c>
      <c r="AA4" s="13" t="s">
        <v>479</v>
      </c>
      <c r="AB4" s="22" t="s">
        <v>480</v>
      </c>
      <c r="AC4" s="84"/>
      <c r="AD4" s="84"/>
      <c r="AE4" s="84"/>
      <c r="AF4" s="84"/>
      <c r="AG4" s="84"/>
      <c r="AH4" s="84"/>
    </row>
    <row r="5" spans="1:45" s="2" customFormat="1" ht="15" customHeight="1">
      <c r="A5" s="33" t="s">
        <v>482</v>
      </c>
      <c r="B5" s="9">
        <f>SUM(B7,B8,B9,B34:B46)</f>
        <v>85776</v>
      </c>
      <c r="C5" s="9"/>
      <c r="D5" s="9">
        <f aca="true" t="shared" si="0" ref="D5:P5">SUM(D7,D8,D9,D34:D46)</f>
        <v>54100</v>
      </c>
      <c r="E5" s="9">
        <f t="shared" si="0"/>
        <v>10383</v>
      </c>
      <c r="F5" s="9">
        <f t="shared" si="0"/>
        <v>997</v>
      </c>
      <c r="G5" s="9">
        <f t="shared" si="0"/>
        <v>6739</v>
      </c>
      <c r="H5" s="9">
        <f t="shared" si="0"/>
        <v>1346</v>
      </c>
      <c r="I5" s="9">
        <f t="shared" si="0"/>
        <v>1035</v>
      </c>
      <c r="J5" s="9">
        <f t="shared" si="0"/>
        <v>4819</v>
      </c>
      <c r="K5" s="9">
        <f t="shared" si="0"/>
        <v>2697</v>
      </c>
      <c r="L5" s="9">
        <f t="shared" si="0"/>
        <v>1188</v>
      </c>
      <c r="M5" s="9">
        <f t="shared" si="0"/>
        <v>1716</v>
      </c>
      <c r="N5" s="9">
        <f t="shared" si="0"/>
        <v>952</v>
      </c>
      <c r="O5" s="9">
        <f t="shared" si="0"/>
        <v>5360</v>
      </c>
      <c r="P5" s="9">
        <f t="shared" si="0"/>
        <v>5680</v>
      </c>
      <c r="Q5" s="12" t="s">
        <v>482</v>
      </c>
      <c r="R5" s="9">
        <f aca="true" t="shared" si="1" ref="R5:AH5">SUM(R7,R8,R9,R34:R46)</f>
        <v>1219</v>
      </c>
      <c r="S5" s="9">
        <f t="shared" si="1"/>
        <v>150</v>
      </c>
      <c r="T5" s="9">
        <f t="shared" si="1"/>
        <v>670</v>
      </c>
      <c r="U5" s="9">
        <f t="shared" si="1"/>
        <v>31</v>
      </c>
      <c r="V5" s="9">
        <f t="shared" si="1"/>
        <v>876</v>
      </c>
      <c r="W5" s="9">
        <f t="shared" si="1"/>
        <v>814</v>
      </c>
      <c r="X5" s="9">
        <f t="shared" si="1"/>
        <v>3860</v>
      </c>
      <c r="Y5" s="9">
        <f t="shared" si="1"/>
        <v>430</v>
      </c>
      <c r="Z5" s="9">
        <f t="shared" si="1"/>
        <v>3108</v>
      </c>
      <c r="AA5" s="9">
        <f t="shared" si="1"/>
        <v>19</v>
      </c>
      <c r="AB5" s="9">
        <f t="shared" si="1"/>
        <v>11</v>
      </c>
      <c r="AC5" s="9">
        <f t="shared" si="1"/>
        <v>25751</v>
      </c>
      <c r="AD5" s="9">
        <f t="shared" si="1"/>
        <v>4482</v>
      </c>
      <c r="AE5" s="9">
        <f t="shared" si="1"/>
        <v>538</v>
      </c>
      <c r="AF5" s="9">
        <f t="shared" si="1"/>
        <v>550</v>
      </c>
      <c r="AG5" s="9">
        <f t="shared" si="1"/>
        <v>66</v>
      </c>
      <c r="AH5" s="9">
        <f t="shared" si="1"/>
        <v>289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34" s="2" customFormat="1" ht="12" customHeight="1">
      <c r="A6" s="12" t="s">
        <v>481</v>
      </c>
      <c r="B6" s="9"/>
      <c r="C6" s="35">
        <f>SUM(C7+C8+C9,C34:C46)</f>
        <v>100.00000000000001</v>
      </c>
      <c r="D6" s="35">
        <f aca="true" t="shared" si="2" ref="D6:AH6">IF(D5&gt;$B$5,999,IF($B$5=0,0,D5/$B$5*100))</f>
        <v>63.071255362805445</v>
      </c>
      <c r="E6" s="35">
        <f t="shared" si="2"/>
        <v>12.104784555120315</v>
      </c>
      <c r="F6" s="35">
        <f t="shared" si="2"/>
        <v>1.1623297892184294</v>
      </c>
      <c r="G6" s="35">
        <f t="shared" si="2"/>
        <v>7.856509979481439</v>
      </c>
      <c r="H6" s="35">
        <f t="shared" si="2"/>
        <v>1.5692035068084313</v>
      </c>
      <c r="I6" s="35">
        <f t="shared" si="2"/>
        <v>1.2066312255176272</v>
      </c>
      <c r="J6" s="35">
        <f t="shared" si="2"/>
        <v>5.618121619100914</v>
      </c>
      <c r="K6" s="35">
        <f t="shared" si="2"/>
        <v>3.1442361499720204</v>
      </c>
      <c r="L6" s="35">
        <f t="shared" si="2"/>
        <v>1.3850027979854505</v>
      </c>
      <c r="M6" s="35">
        <f t="shared" si="2"/>
        <v>2.000559597090095</v>
      </c>
      <c r="N6" s="35">
        <f t="shared" si="2"/>
        <v>1.1098675620220109</v>
      </c>
      <c r="O6" s="35">
        <f t="shared" si="2"/>
        <v>6.2488341727289685</v>
      </c>
      <c r="P6" s="35">
        <f t="shared" si="2"/>
        <v>6.6218988994590555</v>
      </c>
      <c r="Q6" s="12" t="s">
        <v>481</v>
      </c>
      <c r="R6" s="35">
        <f t="shared" si="2"/>
        <v>1.4211434433874277</v>
      </c>
      <c r="S6" s="35">
        <f t="shared" si="2"/>
        <v>0.1748740906547286</v>
      </c>
      <c r="T6" s="35">
        <f t="shared" si="2"/>
        <v>0.7811042715911211</v>
      </c>
      <c r="U6" s="35">
        <f t="shared" si="2"/>
        <v>0.03614064540197724</v>
      </c>
      <c r="V6" s="35">
        <f t="shared" si="2"/>
        <v>1.021264689423615</v>
      </c>
      <c r="W6" s="35">
        <f t="shared" si="2"/>
        <v>0.9489833986196605</v>
      </c>
      <c r="X6" s="35">
        <f t="shared" si="2"/>
        <v>4.500093266181683</v>
      </c>
      <c r="Y6" s="35">
        <f t="shared" si="2"/>
        <v>0.5013057265435553</v>
      </c>
      <c r="Z6" s="35">
        <f t="shared" si="2"/>
        <v>3.6233911583659766</v>
      </c>
      <c r="AA6" s="35">
        <f t="shared" si="2"/>
        <v>0.022150718149598955</v>
      </c>
      <c r="AB6" s="35">
        <f t="shared" si="2"/>
        <v>0.012824099981346765</v>
      </c>
      <c r="AC6" s="35">
        <f t="shared" si="2"/>
        <v>30.02121805633277</v>
      </c>
      <c r="AD6" s="35">
        <f t="shared" si="2"/>
        <v>5.225237828763291</v>
      </c>
      <c r="AE6" s="35">
        <f t="shared" si="2"/>
        <v>0.6272150718149598</v>
      </c>
      <c r="AF6" s="35">
        <f t="shared" si="2"/>
        <v>0.6412049990673382</v>
      </c>
      <c r="AG6" s="35">
        <f t="shared" si="2"/>
        <v>0.07694459988808058</v>
      </c>
      <c r="AH6" s="35">
        <f t="shared" si="2"/>
        <v>0.3369240813281104</v>
      </c>
    </row>
    <row r="7" spans="1:34" s="2" customFormat="1" ht="12" customHeight="1">
      <c r="A7" s="12" t="s">
        <v>414</v>
      </c>
      <c r="B7" s="9">
        <f>SUM(D7+AC7+AD7+AE7+AG7+AF7+AH7)</f>
        <v>75</v>
      </c>
      <c r="C7" s="35">
        <f aca="true" t="shared" si="3" ref="C7:C46">IF(B7&gt;$B$5,999,IF($B$5=0,0,B7/$B$5*100))</f>
        <v>0.0874370453273643</v>
      </c>
      <c r="D7" s="9">
        <f>SUM(E7:P7,R7:AB7)</f>
        <v>32</v>
      </c>
      <c r="E7" s="9">
        <v>2</v>
      </c>
      <c r="F7" s="9">
        <v>2</v>
      </c>
      <c r="G7" s="9">
        <v>1</v>
      </c>
      <c r="H7" s="9">
        <v>0</v>
      </c>
      <c r="I7" s="9">
        <v>3</v>
      </c>
      <c r="J7" s="9">
        <v>0</v>
      </c>
      <c r="K7" s="9">
        <v>6</v>
      </c>
      <c r="L7" s="9">
        <v>1</v>
      </c>
      <c r="M7" s="9">
        <v>2</v>
      </c>
      <c r="N7" s="9">
        <v>0</v>
      </c>
      <c r="O7" s="9">
        <v>2</v>
      </c>
      <c r="P7" s="9">
        <v>7</v>
      </c>
      <c r="Q7" s="12" t="str">
        <f>A7</f>
        <v>農、林、漁、牧業</v>
      </c>
      <c r="R7" s="9">
        <v>2</v>
      </c>
      <c r="S7" s="9">
        <v>2</v>
      </c>
      <c r="T7" s="9">
        <v>0</v>
      </c>
      <c r="U7" s="9">
        <v>0</v>
      </c>
      <c r="V7" s="9">
        <v>0</v>
      </c>
      <c r="W7" s="9">
        <v>0</v>
      </c>
      <c r="X7" s="9">
        <v>1</v>
      </c>
      <c r="Y7" s="9">
        <v>0</v>
      </c>
      <c r="Z7" s="9">
        <v>1</v>
      </c>
      <c r="AA7" s="9">
        <v>0</v>
      </c>
      <c r="AB7" s="9">
        <v>0</v>
      </c>
      <c r="AC7" s="9">
        <v>7</v>
      </c>
      <c r="AD7" s="9">
        <v>35</v>
      </c>
      <c r="AE7" s="9">
        <v>0</v>
      </c>
      <c r="AF7" s="9">
        <v>0</v>
      </c>
      <c r="AG7" s="9">
        <v>0</v>
      </c>
      <c r="AH7" s="9">
        <v>1</v>
      </c>
    </row>
    <row r="8" spans="1:34" s="2" customFormat="1" ht="12" customHeight="1">
      <c r="A8" s="12" t="s">
        <v>413</v>
      </c>
      <c r="B8" s="9">
        <f>SUM(D8+AC8+AD8+AE8+AG8+AF8+AH8)</f>
        <v>57</v>
      </c>
      <c r="C8" s="35">
        <f t="shared" si="3"/>
        <v>0.06645215444879686</v>
      </c>
      <c r="D8" s="9">
        <f>SUM(E8:P8,R8:AB8)</f>
        <v>44</v>
      </c>
      <c r="E8" s="9">
        <v>2</v>
      </c>
      <c r="F8" s="9">
        <v>5</v>
      </c>
      <c r="G8" s="9">
        <v>1</v>
      </c>
      <c r="H8" s="9">
        <v>3</v>
      </c>
      <c r="I8" s="9">
        <v>10</v>
      </c>
      <c r="J8" s="9">
        <v>2</v>
      </c>
      <c r="K8" s="9">
        <v>3</v>
      </c>
      <c r="L8" s="9">
        <v>2</v>
      </c>
      <c r="M8" s="9">
        <v>0</v>
      </c>
      <c r="N8" s="9">
        <v>2</v>
      </c>
      <c r="O8" s="9">
        <v>2</v>
      </c>
      <c r="P8" s="9">
        <v>0</v>
      </c>
      <c r="Q8" s="12" t="str">
        <f aca="true" t="shared" si="4" ref="Q8:Q46">A8</f>
        <v>礦業及土石採取業</v>
      </c>
      <c r="R8" s="9">
        <v>0</v>
      </c>
      <c r="S8" s="9">
        <v>1</v>
      </c>
      <c r="T8" s="9">
        <v>4</v>
      </c>
      <c r="U8" s="9">
        <v>0</v>
      </c>
      <c r="V8" s="9">
        <v>2</v>
      </c>
      <c r="W8" s="9">
        <v>1</v>
      </c>
      <c r="X8" s="9">
        <v>1</v>
      </c>
      <c r="Y8" s="9">
        <v>2</v>
      </c>
      <c r="Z8" s="9">
        <v>1</v>
      </c>
      <c r="AA8" s="9">
        <v>0</v>
      </c>
      <c r="AB8" s="9">
        <v>0</v>
      </c>
      <c r="AC8" s="9">
        <v>5</v>
      </c>
      <c r="AD8" s="9">
        <v>8</v>
      </c>
      <c r="AE8" s="9">
        <v>0</v>
      </c>
      <c r="AF8" s="9">
        <v>0</v>
      </c>
      <c r="AG8" s="9">
        <v>0</v>
      </c>
      <c r="AH8" s="9">
        <v>0</v>
      </c>
    </row>
    <row r="9" spans="1:34" s="2" customFormat="1" ht="12" customHeight="1">
      <c r="A9" s="12" t="s">
        <v>483</v>
      </c>
      <c r="B9" s="9">
        <f>SUM(B10:B33)</f>
        <v>25851</v>
      </c>
      <c r="C9" s="35">
        <f t="shared" si="3"/>
        <v>30.137800783435925</v>
      </c>
      <c r="D9" s="9">
        <f>SUM(D10:D33)</f>
        <v>22815</v>
      </c>
      <c r="E9" s="9">
        <f>SUM(E10:E33)</f>
        <v>3295</v>
      </c>
      <c r="F9" s="9">
        <f aca="true" t="shared" si="5" ref="F9:P9">SUM(F10:F33)</f>
        <v>237</v>
      </c>
      <c r="G9" s="9">
        <f t="shared" si="5"/>
        <v>3482</v>
      </c>
      <c r="H9" s="9">
        <f t="shared" si="5"/>
        <v>434</v>
      </c>
      <c r="I9" s="9">
        <f t="shared" si="5"/>
        <v>460</v>
      </c>
      <c r="J9" s="9">
        <f t="shared" si="5"/>
        <v>2923</v>
      </c>
      <c r="K9" s="9">
        <f t="shared" si="5"/>
        <v>1974</v>
      </c>
      <c r="L9" s="9">
        <f t="shared" si="5"/>
        <v>389</v>
      </c>
      <c r="M9" s="9">
        <f t="shared" si="5"/>
        <v>854</v>
      </c>
      <c r="N9" s="9">
        <f t="shared" si="5"/>
        <v>449</v>
      </c>
      <c r="O9" s="9">
        <f t="shared" si="5"/>
        <v>3013</v>
      </c>
      <c r="P9" s="9">
        <f t="shared" si="5"/>
        <v>2637</v>
      </c>
      <c r="Q9" s="12" t="str">
        <f t="shared" si="4"/>
        <v>製      造      業</v>
      </c>
      <c r="R9" s="9">
        <f aca="true" t="shared" si="6" ref="R9:AH9">SUM(R10:R33)</f>
        <v>384</v>
      </c>
      <c r="S9" s="9">
        <f t="shared" si="6"/>
        <v>39</v>
      </c>
      <c r="T9" s="9">
        <f t="shared" si="6"/>
        <v>179</v>
      </c>
      <c r="U9" s="9">
        <f t="shared" si="6"/>
        <v>1</v>
      </c>
      <c r="V9" s="9">
        <f t="shared" si="6"/>
        <v>128</v>
      </c>
      <c r="W9" s="9">
        <f t="shared" si="6"/>
        <v>159</v>
      </c>
      <c r="X9" s="9">
        <f t="shared" si="6"/>
        <v>739</v>
      </c>
      <c r="Y9" s="9">
        <f t="shared" si="6"/>
        <v>131</v>
      </c>
      <c r="Z9" s="9">
        <f t="shared" si="6"/>
        <v>906</v>
      </c>
      <c r="AA9" s="9">
        <f t="shared" si="6"/>
        <v>2</v>
      </c>
      <c r="AB9" s="9">
        <f t="shared" si="6"/>
        <v>0</v>
      </c>
      <c r="AC9" s="9">
        <f t="shared" si="6"/>
        <v>1132</v>
      </c>
      <c r="AD9" s="9">
        <f t="shared" si="6"/>
        <v>1258</v>
      </c>
      <c r="AE9" s="9">
        <f t="shared" si="6"/>
        <v>390</v>
      </c>
      <c r="AF9" s="9">
        <f>SUM(AF10:AF33)</f>
        <v>167</v>
      </c>
      <c r="AG9" s="9">
        <f t="shared" si="6"/>
        <v>11</v>
      </c>
      <c r="AH9" s="9">
        <f t="shared" si="6"/>
        <v>78</v>
      </c>
    </row>
    <row r="10" spans="1:34" s="2" customFormat="1" ht="12" customHeight="1">
      <c r="A10" s="12" t="s">
        <v>484</v>
      </c>
      <c r="B10" s="9">
        <f>SUM(D10+AC10+AD10+AE10+AG10+AF10+AH10)</f>
        <v>680</v>
      </c>
      <c r="C10" s="35">
        <f t="shared" si="3"/>
        <v>0.7927625443014363</v>
      </c>
      <c r="D10" s="9">
        <f>SUM(E10:P10,R10:AB10)</f>
        <v>579</v>
      </c>
      <c r="E10" s="9">
        <v>60</v>
      </c>
      <c r="F10" s="9">
        <v>16</v>
      </c>
      <c r="G10" s="9">
        <v>97</v>
      </c>
      <c r="H10" s="9">
        <v>5</v>
      </c>
      <c r="I10" s="9">
        <v>6</v>
      </c>
      <c r="J10" s="9">
        <v>39</v>
      </c>
      <c r="K10" s="9">
        <v>47</v>
      </c>
      <c r="L10" s="9">
        <v>15</v>
      </c>
      <c r="M10" s="9">
        <v>23</v>
      </c>
      <c r="N10" s="9">
        <v>13</v>
      </c>
      <c r="O10" s="9">
        <v>62</v>
      </c>
      <c r="P10" s="9">
        <v>87</v>
      </c>
      <c r="Q10" s="12" t="str">
        <f t="shared" si="4"/>
        <v>    食品及飲料製造業</v>
      </c>
      <c r="R10" s="9">
        <v>55</v>
      </c>
      <c r="S10" s="9">
        <v>1</v>
      </c>
      <c r="T10" s="9">
        <v>4</v>
      </c>
      <c r="U10" s="9">
        <v>0</v>
      </c>
      <c r="V10" s="9">
        <v>13</v>
      </c>
      <c r="W10" s="9">
        <v>0</v>
      </c>
      <c r="X10" s="9">
        <v>26</v>
      </c>
      <c r="Y10" s="9">
        <v>2</v>
      </c>
      <c r="Z10" s="9">
        <v>8</v>
      </c>
      <c r="AA10" s="9">
        <v>0</v>
      </c>
      <c r="AB10" s="9">
        <v>0</v>
      </c>
      <c r="AC10" s="9">
        <v>26</v>
      </c>
      <c r="AD10" s="9">
        <v>74</v>
      </c>
      <c r="AE10" s="9">
        <v>1</v>
      </c>
      <c r="AF10" s="9">
        <v>0</v>
      </c>
      <c r="AG10" s="9">
        <v>0</v>
      </c>
      <c r="AH10" s="9">
        <v>0</v>
      </c>
    </row>
    <row r="11" spans="1:34" s="2" customFormat="1" ht="12" customHeight="1">
      <c r="A11" s="12" t="s">
        <v>485</v>
      </c>
      <c r="B11" s="9">
        <f aca="true" t="shared" si="7" ref="B11:B46">SUM(D11+AC11+AD11+AE11+AG11+AF11+AH11)</f>
        <v>1</v>
      </c>
      <c r="C11" s="35">
        <f t="shared" si="3"/>
        <v>0.001165827271031524</v>
      </c>
      <c r="D11" s="9">
        <f aca="true" t="shared" si="8" ref="D11:D46">SUM(E11:P11,R11:AB11)</f>
        <v>1</v>
      </c>
      <c r="E11" s="9">
        <v>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 t="str">
        <f t="shared" si="4"/>
        <v>    菸草製造業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</row>
    <row r="12" spans="1:34" s="2" customFormat="1" ht="12" customHeight="1">
      <c r="A12" s="12" t="s">
        <v>486</v>
      </c>
      <c r="B12" s="9">
        <f t="shared" si="7"/>
        <v>1900</v>
      </c>
      <c r="C12" s="35">
        <f t="shared" si="3"/>
        <v>2.2150718149598956</v>
      </c>
      <c r="D12" s="9">
        <f t="shared" si="8"/>
        <v>1888</v>
      </c>
      <c r="E12" s="9">
        <v>337</v>
      </c>
      <c r="F12" s="9">
        <v>4</v>
      </c>
      <c r="G12" s="9">
        <v>634</v>
      </c>
      <c r="H12" s="9">
        <v>12</v>
      </c>
      <c r="I12" s="9">
        <v>24</v>
      </c>
      <c r="J12" s="9">
        <v>159</v>
      </c>
      <c r="K12" s="9">
        <v>424</v>
      </c>
      <c r="L12" s="9">
        <v>7</v>
      </c>
      <c r="M12" s="9">
        <v>64</v>
      </c>
      <c r="N12" s="9">
        <v>11</v>
      </c>
      <c r="O12" s="9">
        <v>154</v>
      </c>
      <c r="P12" s="9">
        <v>16</v>
      </c>
      <c r="Q12" s="12" t="str">
        <f t="shared" si="4"/>
        <v>    紡    織    業</v>
      </c>
      <c r="R12" s="9">
        <v>4</v>
      </c>
      <c r="S12" s="9">
        <v>0</v>
      </c>
      <c r="T12" s="9">
        <v>0</v>
      </c>
      <c r="U12" s="9">
        <v>0</v>
      </c>
      <c r="V12" s="9">
        <v>8</v>
      </c>
      <c r="W12" s="9">
        <v>1</v>
      </c>
      <c r="X12" s="9">
        <v>9</v>
      </c>
      <c r="Y12" s="9">
        <v>0</v>
      </c>
      <c r="Z12" s="9">
        <v>20</v>
      </c>
      <c r="AA12" s="9">
        <v>0</v>
      </c>
      <c r="AB12" s="9">
        <v>0</v>
      </c>
      <c r="AC12" s="9">
        <v>10</v>
      </c>
      <c r="AD12" s="9">
        <v>0</v>
      </c>
      <c r="AE12" s="9">
        <v>2</v>
      </c>
      <c r="AF12" s="9">
        <v>0</v>
      </c>
      <c r="AG12" s="9">
        <v>0</v>
      </c>
      <c r="AH12" s="9">
        <v>0</v>
      </c>
    </row>
    <row r="13" spans="1:34" s="2" customFormat="1" ht="12" customHeight="1">
      <c r="A13" s="12" t="s">
        <v>487</v>
      </c>
      <c r="B13" s="9">
        <f t="shared" si="7"/>
        <v>479</v>
      </c>
      <c r="C13" s="35">
        <f t="shared" si="3"/>
        <v>0.5584312628241</v>
      </c>
      <c r="D13" s="9">
        <f t="shared" si="8"/>
        <v>455</v>
      </c>
      <c r="E13" s="9">
        <v>113</v>
      </c>
      <c r="F13" s="9">
        <v>7</v>
      </c>
      <c r="G13" s="9">
        <v>78</v>
      </c>
      <c r="H13" s="9">
        <v>0</v>
      </c>
      <c r="I13" s="9">
        <v>10</v>
      </c>
      <c r="J13" s="9">
        <v>4</v>
      </c>
      <c r="K13" s="9">
        <v>4</v>
      </c>
      <c r="L13" s="9">
        <v>0</v>
      </c>
      <c r="M13" s="9">
        <v>3</v>
      </c>
      <c r="N13" s="9">
        <v>27</v>
      </c>
      <c r="O13" s="9">
        <v>71</v>
      </c>
      <c r="P13" s="9">
        <v>30</v>
      </c>
      <c r="Q13" s="12" t="str">
        <f t="shared" si="4"/>
        <v>    成衣、服飾品及其他紡織製品製造業</v>
      </c>
      <c r="R13" s="9">
        <v>5</v>
      </c>
      <c r="S13" s="9">
        <v>0</v>
      </c>
      <c r="T13" s="9">
        <v>0</v>
      </c>
      <c r="U13" s="9">
        <v>0</v>
      </c>
      <c r="V13" s="9">
        <v>1</v>
      </c>
      <c r="W13" s="9">
        <v>0</v>
      </c>
      <c r="X13" s="9">
        <v>0</v>
      </c>
      <c r="Y13" s="9">
        <v>9</v>
      </c>
      <c r="Z13" s="9">
        <v>93</v>
      </c>
      <c r="AA13" s="9">
        <v>0</v>
      </c>
      <c r="AB13" s="9">
        <v>0</v>
      </c>
      <c r="AC13" s="9">
        <v>5</v>
      </c>
      <c r="AD13" s="9">
        <v>5</v>
      </c>
      <c r="AE13" s="9">
        <v>14</v>
      </c>
      <c r="AF13" s="9">
        <v>0</v>
      </c>
      <c r="AG13" s="9">
        <v>0</v>
      </c>
      <c r="AH13" s="9">
        <v>0</v>
      </c>
    </row>
    <row r="14" spans="1:34" s="2" customFormat="1" ht="12" customHeight="1">
      <c r="A14" s="12" t="s">
        <v>488</v>
      </c>
      <c r="B14" s="9">
        <f t="shared" si="7"/>
        <v>256</v>
      </c>
      <c r="C14" s="35">
        <f t="shared" si="3"/>
        <v>0.29845178138407014</v>
      </c>
      <c r="D14" s="9">
        <f t="shared" si="8"/>
        <v>248</v>
      </c>
      <c r="E14" s="9">
        <v>13</v>
      </c>
      <c r="F14" s="9">
        <v>2</v>
      </c>
      <c r="G14" s="9">
        <v>19</v>
      </c>
      <c r="H14" s="9">
        <v>0</v>
      </c>
      <c r="I14" s="9">
        <v>1</v>
      </c>
      <c r="J14" s="9">
        <v>29</v>
      </c>
      <c r="K14" s="9">
        <v>35</v>
      </c>
      <c r="L14" s="9">
        <v>5</v>
      </c>
      <c r="M14" s="9">
        <v>11</v>
      </c>
      <c r="N14" s="9">
        <v>7</v>
      </c>
      <c r="O14" s="9">
        <v>65</v>
      </c>
      <c r="P14" s="9">
        <v>39</v>
      </c>
      <c r="Q14" s="12" t="str">
        <f t="shared" si="4"/>
        <v>    皮革、毛皮及其製品製造業</v>
      </c>
      <c r="R14" s="9">
        <v>5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7</v>
      </c>
      <c r="Y14" s="9">
        <v>1</v>
      </c>
      <c r="Z14" s="9">
        <v>9</v>
      </c>
      <c r="AA14" s="9">
        <v>0</v>
      </c>
      <c r="AB14" s="9">
        <v>0</v>
      </c>
      <c r="AC14" s="9">
        <v>3</v>
      </c>
      <c r="AD14" s="9">
        <v>3</v>
      </c>
      <c r="AE14" s="9">
        <v>2</v>
      </c>
      <c r="AF14" s="9">
        <v>0</v>
      </c>
      <c r="AG14" s="9">
        <v>0</v>
      </c>
      <c r="AH14" s="9">
        <v>0</v>
      </c>
    </row>
    <row r="15" spans="1:34" s="2" customFormat="1" ht="12" customHeight="1">
      <c r="A15" s="12" t="s">
        <v>489</v>
      </c>
      <c r="B15" s="9">
        <f t="shared" si="7"/>
        <v>133</v>
      </c>
      <c r="C15" s="35">
        <f t="shared" si="3"/>
        <v>0.15505502704719268</v>
      </c>
      <c r="D15" s="9">
        <f t="shared" si="8"/>
        <v>114</v>
      </c>
      <c r="E15" s="9">
        <v>3</v>
      </c>
      <c r="F15" s="9">
        <v>4</v>
      </c>
      <c r="G15" s="9">
        <v>6</v>
      </c>
      <c r="H15" s="9">
        <v>0</v>
      </c>
      <c r="I15" s="9">
        <v>2</v>
      </c>
      <c r="J15" s="9">
        <v>33</v>
      </c>
      <c r="K15" s="9">
        <v>17</v>
      </c>
      <c r="L15" s="9">
        <v>1</v>
      </c>
      <c r="M15" s="9">
        <v>15</v>
      </c>
      <c r="N15" s="9">
        <v>2</v>
      </c>
      <c r="O15" s="9">
        <v>5</v>
      </c>
      <c r="P15" s="9">
        <v>17</v>
      </c>
      <c r="Q15" s="12" t="str">
        <f t="shared" si="4"/>
        <v>    木竹製品製造業</v>
      </c>
      <c r="R15" s="9">
        <v>2</v>
      </c>
      <c r="S15" s="9">
        <v>0</v>
      </c>
      <c r="T15" s="9">
        <v>0</v>
      </c>
      <c r="U15" s="9">
        <v>0</v>
      </c>
      <c r="V15" s="9">
        <v>0</v>
      </c>
      <c r="W15" s="9">
        <v>2</v>
      </c>
      <c r="X15" s="9">
        <v>5</v>
      </c>
      <c r="Y15" s="9">
        <v>0</v>
      </c>
      <c r="Z15" s="9">
        <v>0</v>
      </c>
      <c r="AA15" s="9">
        <v>0</v>
      </c>
      <c r="AB15" s="9">
        <v>0</v>
      </c>
      <c r="AC15" s="9">
        <v>6</v>
      </c>
      <c r="AD15" s="9">
        <v>8</v>
      </c>
      <c r="AE15" s="9">
        <v>5</v>
      </c>
      <c r="AF15" s="9">
        <v>0</v>
      </c>
      <c r="AG15" s="9">
        <v>0</v>
      </c>
      <c r="AH15" s="9">
        <v>0</v>
      </c>
    </row>
    <row r="16" spans="1:34" s="2" customFormat="1" ht="12" customHeight="1">
      <c r="A16" s="12" t="s">
        <v>490</v>
      </c>
      <c r="B16" s="9">
        <f t="shared" si="7"/>
        <v>688</v>
      </c>
      <c r="C16" s="35">
        <f t="shared" si="3"/>
        <v>0.8020891624696885</v>
      </c>
      <c r="D16" s="9">
        <f t="shared" si="8"/>
        <v>657</v>
      </c>
      <c r="E16" s="9">
        <v>12</v>
      </c>
      <c r="F16" s="9">
        <v>0</v>
      </c>
      <c r="G16" s="9">
        <v>35</v>
      </c>
      <c r="H16" s="9">
        <v>8</v>
      </c>
      <c r="I16" s="9">
        <v>5</v>
      </c>
      <c r="J16" s="9">
        <v>247</v>
      </c>
      <c r="K16" s="9">
        <v>74</v>
      </c>
      <c r="L16" s="9">
        <v>23</v>
      </c>
      <c r="M16" s="9">
        <v>8</v>
      </c>
      <c r="N16" s="9">
        <v>37</v>
      </c>
      <c r="O16" s="9">
        <v>56</v>
      </c>
      <c r="P16" s="9">
        <v>62</v>
      </c>
      <c r="Q16" s="12" t="str">
        <f t="shared" si="4"/>
        <v>    家具及裝設品製造業</v>
      </c>
      <c r="R16" s="9">
        <v>18</v>
      </c>
      <c r="S16" s="9">
        <v>0</v>
      </c>
      <c r="T16" s="9">
        <v>0</v>
      </c>
      <c r="U16" s="9">
        <v>0</v>
      </c>
      <c r="V16" s="9">
        <v>0</v>
      </c>
      <c r="W16" s="9">
        <v>1</v>
      </c>
      <c r="X16" s="9">
        <v>43</v>
      </c>
      <c r="Y16" s="9">
        <v>11</v>
      </c>
      <c r="Z16" s="9">
        <v>17</v>
      </c>
      <c r="AA16" s="9">
        <v>0</v>
      </c>
      <c r="AB16" s="9">
        <v>0</v>
      </c>
      <c r="AC16" s="9">
        <v>15</v>
      </c>
      <c r="AD16" s="9">
        <v>11</v>
      </c>
      <c r="AE16" s="9">
        <v>4</v>
      </c>
      <c r="AF16" s="9">
        <v>1</v>
      </c>
      <c r="AG16" s="9">
        <v>0</v>
      </c>
      <c r="AH16" s="9">
        <v>0</v>
      </c>
    </row>
    <row r="17" spans="1:34" s="2" customFormat="1" ht="12" customHeight="1">
      <c r="A17" s="12" t="s">
        <v>491</v>
      </c>
      <c r="B17" s="9">
        <f t="shared" si="7"/>
        <v>421</v>
      </c>
      <c r="C17" s="35">
        <f t="shared" si="3"/>
        <v>0.4908132811042716</v>
      </c>
      <c r="D17" s="9">
        <f t="shared" si="8"/>
        <v>393</v>
      </c>
      <c r="E17" s="9">
        <v>13</v>
      </c>
      <c r="F17" s="9">
        <v>6</v>
      </c>
      <c r="G17" s="9">
        <v>25</v>
      </c>
      <c r="H17" s="9">
        <v>5</v>
      </c>
      <c r="I17" s="9">
        <v>18</v>
      </c>
      <c r="J17" s="9">
        <v>38</v>
      </c>
      <c r="K17" s="9">
        <v>29</v>
      </c>
      <c r="L17" s="9">
        <v>17</v>
      </c>
      <c r="M17" s="9">
        <v>16</v>
      </c>
      <c r="N17" s="9">
        <v>19</v>
      </c>
      <c r="O17" s="9">
        <v>74</v>
      </c>
      <c r="P17" s="9">
        <v>85</v>
      </c>
      <c r="Q17" s="12" t="str">
        <f t="shared" si="4"/>
        <v>    紙漿、紙及紙製品製造業</v>
      </c>
      <c r="R17" s="9">
        <v>9</v>
      </c>
      <c r="S17" s="9">
        <v>3</v>
      </c>
      <c r="T17" s="9">
        <v>5</v>
      </c>
      <c r="U17" s="9">
        <v>0</v>
      </c>
      <c r="V17" s="9">
        <v>0</v>
      </c>
      <c r="W17" s="9">
        <v>0</v>
      </c>
      <c r="X17" s="9">
        <v>18</v>
      </c>
      <c r="Y17" s="9">
        <v>2</v>
      </c>
      <c r="Z17" s="9">
        <v>11</v>
      </c>
      <c r="AA17" s="9">
        <v>0</v>
      </c>
      <c r="AB17" s="9">
        <v>0</v>
      </c>
      <c r="AC17" s="9">
        <v>14</v>
      </c>
      <c r="AD17" s="9">
        <v>10</v>
      </c>
      <c r="AE17" s="9">
        <v>3</v>
      </c>
      <c r="AF17" s="9">
        <v>1</v>
      </c>
      <c r="AG17" s="9">
        <v>0</v>
      </c>
      <c r="AH17" s="9">
        <v>0</v>
      </c>
    </row>
    <row r="18" spans="1:34" s="2" customFormat="1" ht="12" customHeight="1">
      <c r="A18" s="12" t="s">
        <v>492</v>
      </c>
      <c r="B18" s="9">
        <f t="shared" si="7"/>
        <v>215</v>
      </c>
      <c r="C18" s="35">
        <f t="shared" si="3"/>
        <v>0.25065286327177766</v>
      </c>
      <c r="D18" s="9">
        <f t="shared" si="8"/>
        <v>59</v>
      </c>
      <c r="E18" s="9">
        <v>10</v>
      </c>
      <c r="F18" s="9">
        <v>2</v>
      </c>
      <c r="G18" s="9">
        <v>12</v>
      </c>
      <c r="H18" s="9">
        <v>0</v>
      </c>
      <c r="I18" s="9">
        <v>0</v>
      </c>
      <c r="J18" s="9">
        <v>6</v>
      </c>
      <c r="K18" s="9">
        <v>0</v>
      </c>
      <c r="L18" s="9">
        <v>0</v>
      </c>
      <c r="M18" s="9">
        <v>2</v>
      </c>
      <c r="N18" s="9">
        <v>0</v>
      </c>
      <c r="O18" s="9">
        <v>3</v>
      </c>
      <c r="P18" s="9">
        <v>14</v>
      </c>
      <c r="Q18" s="12" t="str">
        <f t="shared" si="4"/>
        <v>    印刷及其輔助業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9</v>
      </c>
      <c r="Y18" s="9">
        <v>0</v>
      </c>
      <c r="Z18" s="9">
        <v>1</v>
      </c>
      <c r="AA18" s="9">
        <v>0</v>
      </c>
      <c r="AB18" s="9">
        <v>0</v>
      </c>
      <c r="AC18" s="9">
        <v>144</v>
      </c>
      <c r="AD18" s="9">
        <v>9</v>
      </c>
      <c r="AE18" s="9">
        <v>3</v>
      </c>
      <c r="AF18" s="9">
        <v>0</v>
      </c>
      <c r="AG18" s="9">
        <v>0</v>
      </c>
      <c r="AH18" s="9">
        <v>0</v>
      </c>
    </row>
    <row r="19" spans="1:34" s="2" customFormat="1" ht="12" customHeight="1">
      <c r="A19" s="12" t="s">
        <v>493</v>
      </c>
      <c r="B19" s="9">
        <f t="shared" si="7"/>
        <v>1291</v>
      </c>
      <c r="C19" s="35">
        <f t="shared" si="3"/>
        <v>1.5050830069016974</v>
      </c>
      <c r="D19" s="9">
        <f t="shared" si="8"/>
        <v>1159</v>
      </c>
      <c r="E19" s="9">
        <v>24</v>
      </c>
      <c r="F19" s="9">
        <v>6</v>
      </c>
      <c r="G19" s="9">
        <v>115</v>
      </c>
      <c r="H19" s="9">
        <v>56</v>
      </c>
      <c r="I19" s="9">
        <v>53</v>
      </c>
      <c r="J19" s="9">
        <v>84</v>
      </c>
      <c r="K19" s="9">
        <v>59</v>
      </c>
      <c r="L19" s="9">
        <v>38</v>
      </c>
      <c r="M19" s="9">
        <v>206</v>
      </c>
      <c r="N19" s="9">
        <v>26</v>
      </c>
      <c r="O19" s="9">
        <v>111</v>
      </c>
      <c r="P19" s="9">
        <v>271</v>
      </c>
      <c r="Q19" s="12" t="str">
        <f t="shared" si="4"/>
        <v>    化學材料製造業</v>
      </c>
      <c r="R19" s="9">
        <v>9</v>
      </c>
      <c r="S19" s="9">
        <v>0</v>
      </c>
      <c r="T19" s="9">
        <v>1</v>
      </c>
      <c r="U19" s="9">
        <v>0</v>
      </c>
      <c r="V19" s="9">
        <v>26</v>
      </c>
      <c r="W19" s="9">
        <v>5</v>
      </c>
      <c r="X19" s="9">
        <v>49</v>
      </c>
      <c r="Y19" s="9">
        <v>7</v>
      </c>
      <c r="Z19" s="9">
        <v>13</v>
      </c>
      <c r="AA19" s="9">
        <v>0</v>
      </c>
      <c r="AB19" s="9">
        <v>0</v>
      </c>
      <c r="AC19" s="9">
        <v>7</v>
      </c>
      <c r="AD19" s="9">
        <v>102</v>
      </c>
      <c r="AE19" s="9">
        <v>16</v>
      </c>
      <c r="AF19" s="9">
        <v>3</v>
      </c>
      <c r="AG19" s="9">
        <v>0</v>
      </c>
      <c r="AH19" s="9">
        <v>4</v>
      </c>
    </row>
    <row r="20" spans="1:34" s="2" customFormat="1" ht="12" customHeight="1">
      <c r="A20" s="12" t="s">
        <v>494</v>
      </c>
      <c r="B20" s="9">
        <f t="shared" si="7"/>
        <v>679</v>
      </c>
      <c r="C20" s="35">
        <f t="shared" si="3"/>
        <v>0.7915967170304048</v>
      </c>
      <c r="D20" s="9">
        <f>SUM(E20:P20,R20:AB20)</f>
        <v>587</v>
      </c>
      <c r="E20" s="9">
        <v>34</v>
      </c>
      <c r="F20" s="9">
        <v>0</v>
      </c>
      <c r="G20" s="9">
        <v>157</v>
      </c>
      <c r="H20" s="9">
        <v>10</v>
      </c>
      <c r="I20" s="9">
        <v>14</v>
      </c>
      <c r="J20" s="9">
        <v>68</v>
      </c>
      <c r="K20" s="9">
        <v>28</v>
      </c>
      <c r="L20" s="9">
        <v>30</v>
      </c>
      <c r="M20" s="9">
        <v>21</v>
      </c>
      <c r="N20" s="9">
        <v>8</v>
      </c>
      <c r="O20" s="9">
        <v>65</v>
      </c>
      <c r="P20" s="9">
        <v>89</v>
      </c>
      <c r="Q20" s="12" t="str">
        <f t="shared" si="4"/>
        <v>    化學製品製造業</v>
      </c>
      <c r="R20" s="9">
        <v>2</v>
      </c>
      <c r="S20" s="9">
        <v>0</v>
      </c>
      <c r="T20" s="9">
        <v>0</v>
      </c>
      <c r="U20" s="9">
        <v>0</v>
      </c>
      <c r="V20" s="9">
        <v>2</v>
      </c>
      <c r="W20" s="9">
        <v>3</v>
      </c>
      <c r="X20" s="9">
        <v>33</v>
      </c>
      <c r="Y20" s="9">
        <v>0</v>
      </c>
      <c r="Z20" s="9">
        <v>23</v>
      </c>
      <c r="AA20" s="9">
        <v>0</v>
      </c>
      <c r="AB20" s="9">
        <v>0</v>
      </c>
      <c r="AC20" s="9">
        <v>23</v>
      </c>
      <c r="AD20" s="9">
        <v>62</v>
      </c>
      <c r="AE20" s="9">
        <v>3</v>
      </c>
      <c r="AF20" s="9">
        <v>2</v>
      </c>
      <c r="AG20" s="9">
        <v>0</v>
      </c>
      <c r="AH20" s="9">
        <v>2</v>
      </c>
    </row>
    <row r="21" spans="1:34" s="2" customFormat="1" ht="12" customHeight="1">
      <c r="A21" s="12" t="s">
        <v>495</v>
      </c>
      <c r="B21" s="9">
        <f t="shared" si="7"/>
        <v>195</v>
      </c>
      <c r="C21" s="35">
        <f t="shared" si="3"/>
        <v>0.22733631785114716</v>
      </c>
      <c r="D21" s="9">
        <f t="shared" si="8"/>
        <v>88</v>
      </c>
      <c r="E21" s="9">
        <v>3</v>
      </c>
      <c r="F21" s="9">
        <v>1</v>
      </c>
      <c r="G21" s="9">
        <v>6</v>
      </c>
      <c r="H21" s="9">
        <v>2</v>
      </c>
      <c r="I21" s="9">
        <v>0</v>
      </c>
      <c r="J21" s="9">
        <v>6</v>
      </c>
      <c r="K21" s="9">
        <v>5</v>
      </c>
      <c r="L21" s="9">
        <v>0</v>
      </c>
      <c r="M21" s="9">
        <v>56</v>
      </c>
      <c r="N21" s="9">
        <v>0</v>
      </c>
      <c r="O21" s="9">
        <v>5</v>
      </c>
      <c r="P21" s="9">
        <v>4</v>
      </c>
      <c r="Q21" s="12" t="str">
        <f t="shared" si="4"/>
        <v>    石油及煤製品製造業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107</v>
      </c>
      <c r="AE21" s="9">
        <v>0</v>
      </c>
      <c r="AF21" s="9">
        <v>0</v>
      </c>
      <c r="AG21" s="9">
        <v>0</v>
      </c>
      <c r="AH21" s="9">
        <v>0</v>
      </c>
    </row>
    <row r="22" spans="1:34" s="2" customFormat="1" ht="12" customHeight="1">
      <c r="A22" s="12" t="s">
        <v>496</v>
      </c>
      <c r="B22" s="9">
        <f t="shared" si="7"/>
        <v>678</v>
      </c>
      <c r="C22" s="35">
        <f t="shared" si="3"/>
        <v>0.7904308897593733</v>
      </c>
      <c r="D22" s="9">
        <f t="shared" si="8"/>
        <v>658</v>
      </c>
      <c r="E22" s="9">
        <v>118</v>
      </c>
      <c r="F22" s="9">
        <v>5</v>
      </c>
      <c r="G22" s="9">
        <v>64</v>
      </c>
      <c r="H22" s="9">
        <v>10</v>
      </c>
      <c r="I22" s="9">
        <v>7</v>
      </c>
      <c r="J22" s="9">
        <v>92</v>
      </c>
      <c r="K22" s="9">
        <v>106</v>
      </c>
      <c r="L22" s="9">
        <v>28</v>
      </c>
      <c r="M22" s="9">
        <v>25</v>
      </c>
      <c r="N22" s="9">
        <v>17</v>
      </c>
      <c r="O22" s="9">
        <v>54</v>
      </c>
      <c r="P22" s="9">
        <v>73</v>
      </c>
      <c r="Q22" s="12" t="str">
        <f t="shared" si="4"/>
        <v>    橡膠製品製造業</v>
      </c>
      <c r="R22" s="9">
        <v>8</v>
      </c>
      <c r="S22" s="9">
        <v>0</v>
      </c>
      <c r="T22" s="9">
        <v>0</v>
      </c>
      <c r="U22" s="9">
        <v>0</v>
      </c>
      <c r="V22" s="9">
        <v>0</v>
      </c>
      <c r="W22" s="9">
        <v>12</v>
      </c>
      <c r="X22" s="9">
        <v>14</v>
      </c>
      <c r="Y22" s="9">
        <v>1</v>
      </c>
      <c r="Z22" s="9">
        <v>24</v>
      </c>
      <c r="AA22" s="9">
        <v>0</v>
      </c>
      <c r="AB22" s="9">
        <v>0</v>
      </c>
      <c r="AC22" s="9">
        <v>3</v>
      </c>
      <c r="AD22" s="9">
        <v>17</v>
      </c>
      <c r="AE22" s="9">
        <v>0</v>
      </c>
      <c r="AF22" s="9">
        <v>0</v>
      </c>
      <c r="AG22" s="9">
        <v>0</v>
      </c>
      <c r="AH22" s="9">
        <v>0</v>
      </c>
    </row>
    <row r="23" spans="1:34" s="2" customFormat="1" ht="12" customHeight="1">
      <c r="A23" s="12" t="s">
        <v>497</v>
      </c>
      <c r="B23" s="9">
        <f t="shared" si="7"/>
        <v>4230</v>
      </c>
      <c r="C23" s="35">
        <f t="shared" si="3"/>
        <v>4.931449356463347</v>
      </c>
      <c r="D23" s="9">
        <f t="shared" si="8"/>
        <v>4160</v>
      </c>
      <c r="E23" s="9">
        <v>685</v>
      </c>
      <c r="F23" s="9">
        <v>6</v>
      </c>
      <c r="G23" s="9">
        <v>316</v>
      </c>
      <c r="H23" s="9">
        <v>69</v>
      </c>
      <c r="I23" s="9">
        <v>43</v>
      </c>
      <c r="J23" s="9">
        <v>727</v>
      </c>
      <c r="K23" s="9">
        <v>328</v>
      </c>
      <c r="L23" s="9">
        <v>51</v>
      </c>
      <c r="M23" s="9">
        <v>85</v>
      </c>
      <c r="N23" s="9">
        <v>119</v>
      </c>
      <c r="O23" s="9">
        <v>793</v>
      </c>
      <c r="P23" s="9">
        <v>368</v>
      </c>
      <c r="Q23" s="12" t="str">
        <f t="shared" si="4"/>
        <v>    塑膠製品製造業</v>
      </c>
      <c r="R23" s="9">
        <v>40</v>
      </c>
      <c r="S23" s="9">
        <v>1</v>
      </c>
      <c r="T23" s="9">
        <v>0</v>
      </c>
      <c r="U23" s="9">
        <v>0</v>
      </c>
      <c r="V23" s="9">
        <v>8</v>
      </c>
      <c r="W23" s="9">
        <v>30</v>
      </c>
      <c r="X23" s="9">
        <v>145</v>
      </c>
      <c r="Y23" s="9">
        <v>31</v>
      </c>
      <c r="Z23" s="9">
        <v>315</v>
      </c>
      <c r="AA23" s="9">
        <v>0</v>
      </c>
      <c r="AB23" s="9">
        <v>0</v>
      </c>
      <c r="AC23" s="9">
        <v>10</v>
      </c>
      <c r="AD23" s="9">
        <v>43</v>
      </c>
      <c r="AE23" s="9">
        <v>17</v>
      </c>
      <c r="AF23" s="9">
        <v>0</v>
      </c>
      <c r="AG23" s="9">
        <v>0</v>
      </c>
      <c r="AH23" s="9">
        <v>0</v>
      </c>
    </row>
    <row r="24" spans="1:34" s="2" customFormat="1" ht="12" customHeight="1">
      <c r="A24" s="12" t="s">
        <v>498</v>
      </c>
      <c r="B24" s="9">
        <f t="shared" si="7"/>
        <v>1325</v>
      </c>
      <c r="C24" s="35">
        <f t="shared" si="3"/>
        <v>1.5447211341167693</v>
      </c>
      <c r="D24" s="9">
        <f t="shared" si="8"/>
        <v>1228</v>
      </c>
      <c r="E24" s="9">
        <v>261</v>
      </c>
      <c r="F24" s="9">
        <v>90</v>
      </c>
      <c r="G24" s="9">
        <v>118</v>
      </c>
      <c r="H24" s="9">
        <v>36</v>
      </c>
      <c r="I24" s="9">
        <v>79</v>
      </c>
      <c r="J24" s="9">
        <v>66</v>
      </c>
      <c r="K24" s="9">
        <v>61</v>
      </c>
      <c r="L24" s="9">
        <v>15</v>
      </c>
      <c r="M24" s="9">
        <v>53</v>
      </c>
      <c r="N24" s="9">
        <v>32</v>
      </c>
      <c r="O24" s="9">
        <v>90</v>
      </c>
      <c r="P24" s="9">
        <v>95</v>
      </c>
      <c r="Q24" s="12" t="str">
        <f t="shared" si="4"/>
        <v>    非金屬礦物製品製造業</v>
      </c>
      <c r="R24" s="9">
        <v>24</v>
      </c>
      <c r="S24" s="9">
        <v>8</v>
      </c>
      <c r="T24" s="9">
        <v>135</v>
      </c>
      <c r="U24" s="9">
        <v>0</v>
      </c>
      <c r="V24" s="9">
        <v>13</v>
      </c>
      <c r="W24" s="9">
        <v>22</v>
      </c>
      <c r="X24" s="9">
        <v>17</v>
      </c>
      <c r="Y24" s="9">
        <v>2</v>
      </c>
      <c r="Z24" s="9">
        <v>9</v>
      </c>
      <c r="AA24" s="9">
        <v>2</v>
      </c>
      <c r="AB24" s="9">
        <v>0</v>
      </c>
      <c r="AC24" s="9">
        <v>60</v>
      </c>
      <c r="AD24" s="9">
        <v>31</v>
      </c>
      <c r="AE24" s="9">
        <v>5</v>
      </c>
      <c r="AF24" s="9">
        <v>0</v>
      </c>
      <c r="AG24" s="9">
        <v>0</v>
      </c>
      <c r="AH24" s="9">
        <v>1</v>
      </c>
    </row>
    <row r="25" spans="1:34" s="2" customFormat="1" ht="12" customHeight="1">
      <c r="A25" s="12" t="s">
        <v>499</v>
      </c>
      <c r="B25" s="9">
        <f t="shared" si="7"/>
        <v>1980</v>
      </c>
      <c r="C25" s="35">
        <f t="shared" si="3"/>
        <v>2.3083379966424173</v>
      </c>
      <c r="D25" s="9">
        <f t="shared" si="8"/>
        <v>1586</v>
      </c>
      <c r="E25" s="9">
        <v>287</v>
      </c>
      <c r="F25" s="9">
        <v>10</v>
      </c>
      <c r="G25" s="9">
        <v>320</v>
      </c>
      <c r="H25" s="9">
        <v>27</v>
      </c>
      <c r="I25" s="9">
        <v>57</v>
      </c>
      <c r="J25" s="9">
        <v>214</v>
      </c>
      <c r="K25" s="9">
        <v>87</v>
      </c>
      <c r="L25" s="9">
        <v>25</v>
      </c>
      <c r="M25" s="9">
        <v>25</v>
      </c>
      <c r="N25" s="9">
        <v>14</v>
      </c>
      <c r="O25" s="9">
        <v>187</v>
      </c>
      <c r="P25" s="9">
        <v>169</v>
      </c>
      <c r="Q25" s="12" t="str">
        <f t="shared" si="4"/>
        <v>    金屬基本工業</v>
      </c>
      <c r="R25" s="9">
        <v>37</v>
      </c>
      <c r="S25" s="9">
        <v>2</v>
      </c>
      <c r="T25" s="9">
        <v>1</v>
      </c>
      <c r="U25" s="9">
        <v>0</v>
      </c>
      <c r="V25" s="9">
        <v>13</v>
      </c>
      <c r="W25" s="9">
        <v>8</v>
      </c>
      <c r="X25" s="9">
        <v>52</v>
      </c>
      <c r="Y25" s="9">
        <v>4</v>
      </c>
      <c r="Z25" s="9">
        <v>47</v>
      </c>
      <c r="AA25" s="9">
        <v>0</v>
      </c>
      <c r="AB25" s="9">
        <v>0</v>
      </c>
      <c r="AC25" s="9">
        <v>96</v>
      </c>
      <c r="AD25" s="9">
        <v>287</v>
      </c>
      <c r="AE25" s="9">
        <v>3</v>
      </c>
      <c r="AF25" s="9">
        <v>4</v>
      </c>
      <c r="AG25" s="9">
        <v>2</v>
      </c>
      <c r="AH25" s="9">
        <v>2</v>
      </c>
    </row>
    <row r="26" spans="1:34" s="2" customFormat="1" ht="12" customHeight="1">
      <c r="A26" s="12" t="s">
        <v>500</v>
      </c>
      <c r="B26" s="9">
        <f t="shared" si="7"/>
        <v>4844</v>
      </c>
      <c r="C26" s="35">
        <f t="shared" si="3"/>
        <v>5.6472673008767025</v>
      </c>
      <c r="D26" s="9">
        <f t="shared" si="8"/>
        <v>4494</v>
      </c>
      <c r="E26" s="9">
        <v>672</v>
      </c>
      <c r="F26" s="9">
        <v>26</v>
      </c>
      <c r="G26" s="9">
        <v>527</v>
      </c>
      <c r="H26" s="9">
        <v>110</v>
      </c>
      <c r="I26" s="9">
        <v>31</v>
      </c>
      <c r="J26" s="9">
        <v>700</v>
      </c>
      <c r="K26" s="9">
        <v>463</v>
      </c>
      <c r="L26" s="9">
        <v>69</v>
      </c>
      <c r="M26" s="9">
        <v>64</v>
      </c>
      <c r="N26" s="9">
        <v>54</v>
      </c>
      <c r="O26" s="9">
        <v>597</v>
      </c>
      <c r="P26" s="9">
        <v>650</v>
      </c>
      <c r="Q26" s="12" t="str">
        <f t="shared" si="4"/>
        <v>    金屬製品製造業</v>
      </c>
      <c r="R26" s="9">
        <v>104</v>
      </c>
      <c r="S26" s="9">
        <v>18</v>
      </c>
      <c r="T26" s="9">
        <v>6</v>
      </c>
      <c r="U26" s="9">
        <v>1</v>
      </c>
      <c r="V26" s="9">
        <v>7</v>
      </c>
      <c r="W26" s="9">
        <v>36</v>
      </c>
      <c r="X26" s="9">
        <v>179</v>
      </c>
      <c r="Y26" s="9">
        <v>45</v>
      </c>
      <c r="Z26" s="9">
        <v>135</v>
      </c>
      <c r="AA26" s="9">
        <v>0</v>
      </c>
      <c r="AB26" s="9">
        <v>0</v>
      </c>
      <c r="AC26" s="9">
        <v>225</v>
      </c>
      <c r="AD26" s="9">
        <v>83</v>
      </c>
      <c r="AE26" s="9">
        <v>24</v>
      </c>
      <c r="AF26" s="9">
        <v>3</v>
      </c>
      <c r="AG26" s="9">
        <v>0</v>
      </c>
      <c r="AH26" s="9">
        <v>15</v>
      </c>
    </row>
    <row r="27" spans="1:34" s="2" customFormat="1" ht="12" customHeight="1">
      <c r="A27" s="12" t="s">
        <v>501</v>
      </c>
      <c r="B27" s="9">
        <f t="shared" si="7"/>
        <v>2601</v>
      </c>
      <c r="C27" s="35">
        <f t="shared" si="3"/>
        <v>3.032316731952994</v>
      </c>
      <c r="D27" s="9">
        <f t="shared" si="8"/>
        <v>2122</v>
      </c>
      <c r="E27" s="9">
        <v>361</v>
      </c>
      <c r="F27" s="9">
        <v>33</v>
      </c>
      <c r="G27" s="9">
        <v>443</v>
      </c>
      <c r="H27" s="9">
        <v>35</v>
      </c>
      <c r="I27" s="9">
        <v>24</v>
      </c>
      <c r="J27" s="9">
        <v>144</v>
      </c>
      <c r="K27" s="9">
        <v>47</v>
      </c>
      <c r="L27" s="9">
        <v>19</v>
      </c>
      <c r="M27" s="9">
        <v>134</v>
      </c>
      <c r="N27" s="9">
        <v>40</v>
      </c>
      <c r="O27" s="9">
        <v>314</v>
      </c>
      <c r="P27" s="9">
        <v>332</v>
      </c>
      <c r="Q27" s="12" t="str">
        <f t="shared" si="4"/>
        <v>    機械設備製造修配業</v>
      </c>
      <c r="R27" s="9">
        <v>18</v>
      </c>
      <c r="S27" s="9">
        <v>3</v>
      </c>
      <c r="T27" s="9">
        <v>20</v>
      </c>
      <c r="U27" s="9">
        <v>0</v>
      </c>
      <c r="V27" s="9">
        <v>15</v>
      </c>
      <c r="W27" s="9">
        <v>19</v>
      </c>
      <c r="X27" s="9">
        <v>41</v>
      </c>
      <c r="Y27" s="9">
        <v>8</v>
      </c>
      <c r="Z27" s="9">
        <v>72</v>
      </c>
      <c r="AA27" s="9">
        <v>0</v>
      </c>
      <c r="AB27" s="9">
        <v>0</v>
      </c>
      <c r="AC27" s="9">
        <v>221</v>
      </c>
      <c r="AD27" s="9">
        <v>141</v>
      </c>
      <c r="AE27" s="9">
        <v>49</v>
      </c>
      <c r="AF27" s="9">
        <v>39</v>
      </c>
      <c r="AG27" s="9">
        <v>8</v>
      </c>
      <c r="AH27" s="9">
        <v>21</v>
      </c>
    </row>
    <row r="28" spans="1:34" s="2" customFormat="1" ht="12" customHeight="1">
      <c r="A28" s="12" t="s">
        <v>502</v>
      </c>
      <c r="B28" s="9">
        <f t="shared" si="7"/>
        <v>255</v>
      </c>
      <c r="C28" s="35">
        <f t="shared" si="3"/>
        <v>0.2972859541130386</v>
      </c>
      <c r="D28" s="9">
        <f t="shared" si="8"/>
        <v>114</v>
      </c>
      <c r="E28" s="9">
        <v>28</v>
      </c>
      <c r="F28" s="9">
        <v>1</v>
      </c>
      <c r="G28" s="9">
        <v>35</v>
      </c>
      <c r="H28" s="9">
        <v>5</v>
      </c>
      <c r="I28" s="9">
        <v>9</v>
      </c>
      <c r="J28" s="9">
        <v>7</v>
      </c>
      <c r="K28" s="9">
        <v>1</v>
      </c>
      <c r="L28" s="9">
        <v>5</v>
      </c>
      <c r="M28" s="9">
        <v>0</v>
      </c>
      <c r="N28" s="9">
        <v>0</v>
      </c>
      <c r="O28" s="9">
        <v>7</v>
      </c>
      <c r="P28" s="9">
        <v>5</v>
      </c>
      <c r="Q28" s="12" t="str">
        <f t="shared" si="4"/>
        <v>    電腦、通信及視聽電子產品製造業</v>
      </c>
      <c r="R28" s="9">
        <v>4</v>
      </c>
      <c r="S28" s="9">
        <v>0</v>
      </c>
      <c r="T28" s="9">
        <v>0</v>
      </c>
      <c r="U28" s="9">
        <v>0</v>
      </c>
      <c r="V28" s="9">
        <v>0</v>
      </c>
      <c r="W28" s="9">
        <v>2</v>
      </c>
      <c r="X28" s="9">
        <v>2</v>
      </c>
      <c r="Y28" s="9">
        <v>0</v>
      </c>
      <c r="Z28" s="9">
        <v>3</v>
      </c>
      <c r="AA28" s="9">
        <v>0</v>
      </c>
      <c r="AB28" s="9">
        <v>0</v>
      </c>
      <c r="AC28" s="9">
        <v>84</v>
      </c>
      <c r="AD28" s="9">
        <v>5</v>
      </c>
      <c r="AE28" s="9">
        <v>30</v>
      </c>
      <c r="AF28" s="9">
        <v>18</v>
      </c>
      <c r="AG28" s="9">
        <v>0</v>
      </c>
      <c r="AH28" s="9">
        <v>4</v>
      </c>
    </row>
    <row r="29" spans="1:34" s="2" customFormat="1" ht="12" customHeight="1">
      <c r="A29" s="12" t="s">
        <v>503</v>
      </c>
      <c r="B29" s="9">
        <f t="shared" si="7"/>
        <v>1094</v>
      </c>
      <c r="C29" s="35">
        <f t="shared" si="3"/>
        <v>1.2754150345084874</v>
      </c>
      <c r="D29" s="9">
        <f t="shared" si="8"/>
        <v>734</v>
      </c>
      <c r="E29" s="9">
        <v>76</v>
      </c>
      <c r="F29" s="9">
        <v>3</v>
      </c>
      <c r="G29" s="9">
        <v>237</v>
      </c>
      <c r="H29" s="9">
        <v>17</v>
      </c>
      <c r="I29" s="9">
        <v>37</v>
      </c>
      <c r="J29" s="9">
        <v>96</v>
      </c>
      <c r="K29" s="9">
        <v>34</v>
      </c>
      <c r="L29" s="9">
        <v>22</v>
      </c>
      <c r="M29" s="9">
        <v>27</v>
      </c>
      <c r="N29" s="9">
        <v>0</v>
      </c>
      <c r="O29" s="9">
        <v>28</v>
      </c>
      <c r="P29" s="9">
        <v>82</v>
      </c>
      <c r="Q29" s="12" t="str">
        <f t="shared" si="4"/>
        <v>    電子零組件製造業</v>
      </c>
      <c r="R29" s="9">
        <v>5</v>
      </c>
      <c r="S29" s="9">
        <v>3</v>
      </c>
      <c r="T29" s="9">
        <v>1</v>
      </c>
      <c r="U29" s="9">
        <v>0</v>
      </c>
      <c r="V29" s="9">
        <v>5</v>
      </c>
      <c r="W29" s="9">
        <v>1</v>
      </c>
      <c r="X29" s="9">
        <v>42</v>
      </c>
      <c r="Y29" s="9">
        <v>0</v>
      </c>
      <c r="Z29" s="9">
        <v>18</v>
      </c>
      <c r="AA29" s="9">
        <v>0</v>
      </c>
      <c r="AB29" s="9">
        <v>0</v>
      </c>
      <c r="AC29" s="9">
        <v>48</v>
      </c>
      <c r="AD29" s="9">
        <v>32</v>
      </c>
      <c r="AE29" s="9">
        <v>167</v>
      </c>
      <c r="AF29" s="9">
        <v>87</v>
      </c>
      <c r="AG29" s="9">
        <v>0</v>
      </c>
      <c r="AH29" s="9">
        <v>26</v>
      </c>
    </row>
    <row r="30" spans="1:34" s="2" customFormat="1" ht="12" customHeight="1">
      <c r="A30" s="34" t="s">
        <v>504</v>
      </c>
      <c r="B30" s="9">
        <f t="shared" si="7"/>
        <v>663</v>
      </c>
      <c r="C30" s="35">
        <f t="shared" si="3"/>
        <v>0.7729434806939004</v>
      </c>
      <c r="D30" s="9">
        <f>SUM(E30:P30,R30:AB30)</f>
        <v>519</v>
      </c>
      <c r="E30" s="9">
        <v>103</v>
      </c>
      <c r="F30" s="9">
        <v>8</v>
      </c>
      <c r="G30" s="9">
        <v>103</v>
      </c>
      <c r="H30" s="9">
        <v>11</v>
      </c>
      <c r="I30" s="9">
        <v>9</v>
      </c>
      <c r="J30" s="9">
        <v>52</v>
      </c>
      <c r="K30" s="9">
        <v>31</v>
      </c>
      <c r="L30" s="9">
        <v>4</v>
      </c>
      <c r="M30" s="9">
        <v>14</v>
      </c>
      <c r="N30" s="9">
        <v>2</v>
      </c>
      <c r="O30" s="9">
        <v>70</v>
      </c>
      <c r="P30" s="9">
        <v>52</v>
      </c>
      <c r="Q30" s="12" t="str">
        <f t="shared" si="4"/>
        <v>    電力機械器材及設備製造修配業</v>
      </c>
      <c r="R30" s="9">
        <v>9</v>
      </c>
      <c r="S30" s="9">
        <v>0</v>
      </c>
      <c r="T30" s="9">
        <v>5</v>
      </c>
      <c r="U30" s="9">
        <v>0</v>
      </c>
      <c r="V30" s="9">
        <v>4</v>
      </c>
      <c r="W30" s="9">
        <v>3</v>
      </c>
      <c r="X30" s="9">
        <v>11</v>
      </c>
      <c r="Y30" s="9">
        <v>7</v>
      </c>
      <c r="Z30" s="9">
        <v>21</v>
      </c>
      <c r="AA30" s="9">
        <v>0</v>
      </c>
      <c r="AB30" s="9">
        <v>0</v>
      </c>
      <c r="AC30" s="9">
        <v>101</v>
      </c>
      <c r="AD30" s="9">
        <v>32</v>
      </c>
      <c r="AE30" s="9">
        <v>7</v>
      </c>
      <c r="AF30" s="9">
        <v>3</v>
      </c>
      <c r="AG30" s="9">
        <v>0</v>
      </c>
      <c r="AH30" s="9">
        <v>1</v>
      </c>
    </row>
    <row r="31" spans="1:34" s="2" customFormat="1" ht="12" customHeight="1">
      <c r="A31" s="12" t="s">
        <v>505</v>
      </c>
      <c r="B31" s="9">
        <f t="shared" si="7"/>
        <v>971</v>
      </c>
      <c r="C31" s="35">
        <f t="shared" si="3"/>
        <v>1.1320182801716099</v>
      </c>
      <c r="D31" s="9">
        <f t="shared" si="8"/>
        <v>776</v>
      </c>
      <c r="E31" s="9">
        <v>46</v>
      </c>
      <c r="F31" s="9">
        <v>3</v>
      </c>
      <c r="G31" s="9">
        <v>114</v>
      </c>
      <c r="H31" s="9">
        <v>15</v>
      </c>
      <c r="I31" s="9">
        <v>19</v>
      </c>
      <c r="J31" s="9">
        <v>96</v>
      </c>
      <c r="K31" s="9">
        <v>78</v>
      </c>
      <c r="L31" s="9">
        <v>6</v>
      </c>
      <c r="M31" s="9">
        <v>2</v>
      </c>
      <c r="N31" s="9">
        <v>17</v>
      </c>
      <c r="O31" s="9">
        <v>173</v>
      </c>
      <c r="P31" s="9">
        <v>75</v>
      </c>
      <c r="Q31" s="12" t="str">
        <f t="shared" si="4"/>
        <v>    運輸工具製造修配業</v>
      </c>
      <c r="R31" s="9">
        <v>24</v>
      </c>
      <c r="S31" s="9">
        <v>0</v>
      </c>
      <c r="T31" s="9">
        <v>1</v>
      </c>
      <c r="U31" s="9">
        <v>0</v>
      </c>
      <c r="V31" s="9">
        <v>12</v>
      </c>
      <c r="W31" s="9">
        <v>5</v>
      </c>
      <c r="X31" s="9">
        <v>28</v>
      </c>
      <c r="Y31" s="9">
        <v>1</v>
      </c>
      <c r="Z31" s="9">
        <v>61</v>
      </c>
      <c r="AA31" s="9">
        <v>0</v>
      </c>
      <c r="AB31" s="9">
        <v>0</v>
      </c>
      <c r="AC31" s="9">
        <v>10</v>
      </c>
      <c r="AD31" s="9">
        <v>180</v>
      </c>
      <c r="AE31" s="9">
        <v>4</v>
      </c>
      <c r="AF31" s="9">
        <v>0</v>
      </c>
      <c r="AG31" s="9">
        <v>0</v>
      </c>
      <c r="AH31" s="9">
        <v>1</v>
      </c>
    </row>
    <row r="32" spans="1:34" s="2" customFormat="1" ht="12" customHeight="1">
      <c r="A32" s="12" t="s">
        <v>506</v>
      </c>
      <c r="B32" s="9">
        <f t="shared" si="7"/>
        <v>94</v>
      </c>
      <c r="C32" s="35">
        <f t="shared" si="3"/>
        <v>0.10958776347696325</v>
      </c>
      <c r="D32" s="9">
        <f t="shared" si="8"/>
        <v>54</v>
      </c>
      <c r="E32" s="9">
        <v>6</v>
      </c>
      <c r="F32" s="9">
        <v>1</v>
      </c>
      <c r="G32" s="9">
        <v>3</v>
      </c>
      <c r="H32" s="9">
        <v>0</v>
      </c>
      <c r="I32" s="9">
        <v>12</v>
      </c>
      <c r="J32" s="9">
        <v>3</v>
      </c>
      <c r="K32" s="9">
        <v>0</v>
      </c>
      <c r="L32" s="9">
        <v>2</v>
      </c>
      <c r="M32" s="9">
        <v>0</v>
      </c>
      <c r="N32" s="9">
        <v>3</v>
      </c>
      <c r="O32" s="9">
        <v>13</v>
      </c>
      <c r="P32" s="9">
        <v>6</v>
      </c>
      <c r="Q32" s="12" t="str">
        <f t="shared" si="4"/>
        <v>    精密、光學、醫療器材及鐘錶製造業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4</v>
      </c>
      <c r="Y32" s="9">
        <v>0</v>
      </c>
      <c r="Z32" s="9">
        <v>1</v>
      </c>
      <c r="AA32" s="9">
        <v>0</v>
      </c>
      <c r="AB32" s="9">
        <v>0</v>
      </c>
      <c r="AC32" s="9">
        <v>13</v>
      </c>
      <c r="AD32" s="9">
        <v>5</v>
      </c>
      <c r="AE32" s="9">
        <v>14</v>
      </c>
      <c r="AF32" s="9">
        <v>6</v>
      </c>
      <c r="AG32" s="9">
        <v>1</v>
      </c>
      <c r="AH32" s="9">
        <v>1</v>
      </c>
    </row>
    <row r="33" spans="1:34" s="2" customFormat="1" ht="12" customHeight="1">
      <c r="A33" s="12" t="s">
        <v>507</v>
      </c>
      <c r="B33" s="9">
        <f t="shared" si="7"/>
        <v>178</v>
      </c>
      <c r="C33" s="35">
        <f t="shared" si="3"/>
        <v>0.20751725424361125</v>
      </c>
      <c r="D33" s="9">
        <f t="shared" si="8"/>
        <v>142</v>
      </c>
      <c r="E33" s="9">
        <v>29</v>
      </c>
      <c r="F33" s="9">
        <v>3</v>
      </c>
      <c r="G33" s="9">
        <v>18</v>
      </c>
      <c r="H33" s="9">
        <v>1</v>
      </c>
      <c r="I33" s="9">
        <v>0</v>
      </c>
      <c r="J33" s="9">
        <v>13</v>
      </c>
      <c r="K33" s="9">
        <v>16</v>
      </c>
      <c r="L33" s="9">
        <v>7</v>
      </c>
      <c r="M33" s="9">
        <v>0</v>
      </c>
      <c r="N33" s="9">
        <v>1</v>
      </c>
      <c r="O33" s="9">
        <v>16</v>
      </c>
      <c r="P33" s="9">
        <v>16</v>
      </c>
      <c r="Q33" s="12" t="str">
        <f t="shared" si="4"/>
        <v>    其他工業製品製造業</v>
      </c>
      <c r="R33" s="9">
        <v>2</v>
      </c>
      <c r="S33" s="9">
        <v>0</v>
      </c>
      <c r="T33" s="9">
        <v>0</v>
      </c>
      <c r="U33" s="9">
        <v>0</v>
      </c>
      <c r="V33" s="9">
        <v>1</v>
      </c>
      <c r="W33" s="9">
        <v>9</v>
      </c>
      <c r="X33" s="9">
        <v>5</v>
      </c>
      <c r="Y33" s="9">
        <v>0</v>
      </c>
      <c r="Z33" s="9">
        <v>5</v>
      </c>
      <c r="AA33" s="9">
        <v>0</v>
      </c>
      <c r="AB33" s="9">
        <v>0</v>
      </c>
      <c r="AC33" s="9">
        <v>8</v>
      </c>
      <c r="AD33" s="9">
        <v>11</v>
      </c>
      <c r="AE33" s="9">
        <v>17</v>
      </c>
      <c r="AF33" s="9">
        <v>0</v>
      </c>
      <c r="AG33" s="9">
        <v>0</v>
      </c>
      <c r="AH33" s="9">
        <v>0</v>
      </c>
    </row>
    <row r="34" spans="1:34" s="2" customFormat="1" ht="12" customHeight="1">
      <c r="A34" s="12" t="s">
        <v>508</v>
      </c>
      <c r="B34" s="9">
        <f t="shared" si="7"/>
        <v>1146</v>
      </c>
      <c r="C34" s="35">
        <f t="shared" si="3"/>
        <v>1.3360380526021265</v>
      </c>
      <c r="D34" s="9">
        <f t="shared" si="8"/>
        <v>983</v>
      </c>
      <c r="E34" s="9">
        <v>181</v>
      </c>
      <c r="F34" s="9">
        <v>65</v>
      </c>
      <c r="G34" s="9">
        <v>91</v>
      </c>
      <c r="H34" s="9">
        <v>23</v>
      </c>
      <c r="I34" s="9">
        <v>22</v>
      </c>
      <c r="J34" s="9">
        <v>52</v>
      </c>
      <c r="K34" s="9">
        <v>46</v>
      </c>
      <c r="L34" s="9">
        <v>27</v>
      </c>
      <c r="M34" s="9">
        <v>39</v>
      </c>
      <c r="N34" s="9">
        <v>63</v>
      </c>
      <c r="O34" s="9">
        <v>55</v>
      </c>
      <c r="P34" s="9">
        <v>74</v>
      </c>
      <c r="Q34" s="12" t="str">
        <f t="shared" si="4"/>
        <v>水 電 燃 氣 業</v>
      </c>
      <c r="R34" s="9">
        <v>55</v>
      </c>
      <c r="S34" s="9">
        <v>5</v>
      </c>
      <c r="T34" s="9">
        <v>52</v>
      </c>
      <c r="U34" s="9">
        <v>6</v>
      </c>
      <c r="V34" s="9">
        <v>49</v>
      </c>
      <c r="W34" s="9">
        <v>41</v>
      </c>
      <c r="X34" s="9">
        <v>12</v>
      </c>
      <c r="Y34" s="9">
        <v>12</v>
      </c>
      <c r="Z34" s="9">
        <v>9</v>
      </c>
      <c r="AA34" s="9">
        <v>4</v>
      </c>
      <c r="AB34" s="9">
        <v>0</v>
      </c>
      <c r="AC34" s="9">
        <v>88</v>
      </c>
      <c r="AD34" s="9">
        <v>71</v>
      </c>
      <c r="AE34" s="9">
        <v>1</v>
      </c>
      <c r="AF34" s="9">
        <v>1</v>
      </c>
      <c r="AG34" s="9">
        <v>2</v>
      </c>
      <c r="AH34" s="9">
        <v>0</v>
      </c>
    </row>
    <row r="35" spans="1:34" s="2" customFormat="1" ht="12" customHeight="1">
      <c r="A35" s="12" t="s">
        <v>509</v>
      </c>
      <c r="B35" s="9">
        <f>SUM(D35+AC35+AD35+AE35+AG35+AF35+AH35)</f>
        <v>47110</v>
      </c>
      <c r="C35" s="35">
        <f t="shared" si="3"/>
        <v>54.9221227382951</v>
      </c>
      <c r="D35" s="9">
        <f t="shared" si="8"/>
        <v>25919</v>
      </c>
      <c r="E35" s="9">
        <v>6125</v>
      </c>
      <c r="F35" s="9">
        <v>602</v>
      </c>
      <c r="G35" s="9">
        <v>2732</v>
      </c>
      <c r="H35" s="9">
        <v>820</v>
      </c>
      <c r="I35" s="9">
        <v>482</v>
      </c>
      <c r="J35" s="9">
        <v>1590</v>
      </c>
      <c r="K35" s="9">
        <v>555</v>
      </c>
      <c r="L35" s="9">
        <v>689</v>
      </c>
      <c r="M35" s="9">
        <v>692</v>
      </c>
      <c r="N35" s="9">
        <v>338</v>
      </c>
      <c r="O35" s="9">
        <v>1828</v>
      </c>
      <c r="P35" s="9">
        <v>2378</v>
      </c>
      <c r="Q35" s="12" t="str">
        <f t="shared" si="4"/>
        <v>營      造      業</v>
      </c>
      <c r="R35" s="9">
        <v>571</v>
      </c>
      <c r="S35" s="9">
        <v>80</v>
      </c>
      <c r="T35" s="9">
        <v>393</v>
      </c>
      <c r="U35" s="9">
        <v>22</v>
      </c>
      <c r="V35" s="9">
        <v>542</v>
      </c>
      <c r="W35" s="9">
        <v>550</v>
      </c>
      <c r="X35" s="9">
        <v>2837</v>
      </c>
      <c r="Y35" s="9">
        <v>217</v>
      </c>
      <c r="Z35" s="9">
        <v>1855</v>
      </c>
      <c r="AA35" s="9">
        <v>10</v>
      </c>
      <c r="AB35" s="9">
        <v>11</v>
      </c>
      <c r="AC35" s="9">
        <v>18209</v>
      </c>
      <c r="AD35" s="9">
        <v>2275</v>
      </c>
      <c r="AE35" s="9">
        <v>125</v>
      </c>
      <c r="AF35" s="9">
        <v>340</v>
      </c>
      <c r="AG35" s="9">
        <v>48</v>
      </c>
      <c r="AH35" s="9">
        <v>194</v>
      </c>
    </row>
    <row r="36" spans="1:34" s="2" customFormat="1" ht="12" customHeight="1">
      <c r="A36" s="12" t="s">
        <v>510</v>
      </c>
      <c r="B36" s="9">
        <f t="shared" si="7"/>
        <v>3252</v>
      </c>
      <c r="C36" s="35">
        <f t="shared" si="3"/>
        <v>3.791270285394516</v>
      </c>
      <c r="D36" s="9">
        <f t="shared" si="8"/>
        <v>1452</v>
      </c>
      <c r="E36" s="9">
        <v>231</v>
      </c>
      <c r="F36" s="9">
        <v>10</v>
      </c>
      <c r="G36" s="9">
        <v>167</v>
      </c>
      <c r="H36" s="9">
        <v>23</v>
      </c>
      <c r="I36" s="9">
        <v>9</v>
      </c>
      <c r="J36" s="9">
        <v>45</v>
      </c>
      <c r="K36" s="9">
        <v>31</v>
      </c>
      <c r="L36" s="9">
        <v>10</v>
      </c>
      <c r="M36" s="9">
        <v>34</v>
      </c>
      <c r="N36" s="9">
        <v>42</v>
      </c>
      <c r="O36" s="9">
        <v>212</v>
      </c>
      <c r="P36" s="9">
        <v>245</v>
      </c>
      <c r="Q36" s="12" t="str">
        <f t="shared" si="4"/>
        <v>批發及零售業</v>
      </c>
      <c r="R36" s="9">
        <v>104</v>
      </c>
      <c r="S36" s="9">
        <v>8</v>
      </c>
      <c r="T36" s="9">
        <v>6</v>
      </c>
      <c r="U36" s="9">
        <v>0</v>
      </c>
      <c r="V36" s="9">
        <v>27</v>
      </c>
      <c r="W36" s="9">
        <v>16</v>
      </c>
      <c r="X36" s="9">
        <v>84</v>
      </c>
      <c r="Y36" s="9">
        <v>3</v>
      </c>
      <c r="Z36" s="9">
        <v>145</v>
      </c>
      <c r="AA36" s="9">
        <v>0</v>
      </c>
      <c r="AB36" s="9">
        <v>0</v>
      </c>
      <c r="AC36" s="9">
        <v>1611</v>
      </c>
      <c r="AD36" s="9">
        <v>171</v>
      </c>
      <c r="AE36" s="9">
        <v>11</v>
      </c>
      <c r="AF36" s="9">
        <v>0</v>
      </c>
      <c r="AG36" s="9">
        <v>1</v>
      </c>
      <c r="AH36" s="9">
        <v>6</v>
      </c>
    </row>
    <row r="37" spans="1:34" s="2" customFormat="1" ht="12" customHeight="1">
      <c r="A37" s="12" t="s">
        <v>511</v>
      </c>
      <c r="B37" s="9">
        <f t="shared" si="7"/>
        <v>687</v>
      </c>
      <c r="C37" s="35">
        <f t="shared" si="3"/>
        <v>0.8009233351986569</v>
      </c>
      <c r="D37" s="9">
        <f t="shared" si="8"/>
        <v>105</v>
      </c>
      <c r="E37" s="9">
        <v>5</v>
      </c>
      <c r="F37" s="9">
        <v>3</v>
      </c>
      <c r="G37" s="9">
        <v>6</v>
      </c>
      <c r="H37" s="9">
        <v>1</v>
      </c>
      <c r="I37" s="9">
        <v>1</v>
      </c>
      <c r="J37" s="9">
        <v>2</v>
      </c>
      <c r="K37" s="9">
        <v>4</v>
      </c>
      <c r="L37" s="9">
        <v>7</v>
      </c>
      <c r="M37" s="9">
        <v>0</v>
      </c>
      <c r="N37" s="9">
        <v>2</v>
      </c>
      <c r="O37" s="9">
        <v>9</v>
      </c>
      <c r="P37" s="9">
        <v>10</v>
      </c>
      <c r="Q37" s="12" t="str">
        <f t="shared" si="4"/>
        <v>住宿及餐飲業</v>
      </c>
      <c r="R37" s="9">
        <v>12</v>
      </c>
      <c r="S37" s="9">
        <v>6</v>
      </c>
      <c r="T37" s="9">
        <v>0</v>
      </c>
      <c r="U37" s="9">
        <v>0</v>
      </c>
      <c r="V37" s="9">
        <v>0</v>
      </c>
      <c r="W37" s="9">
        <v>1</v>
      </c>
      <c r="X37" s="9">
        <v>18</v>
      </c>
      <c r="Y37" s="9">
        <v>3</v>
      </c>
      <c r="Z37" s="9">
        <v>15</v>
      </c>
      <c r="AA37" s="9">
        <v>0</v>
      </c>
      <c r="AB37" s="9">
        <v>0</v>
      </c>
      <c r="AC37" s="9">
        <v>550</v>
      </c>
      <c r="AD37" s="9">
        <v>32</v>
      </c>
      <c r="AE37" s="9">
        <v>0</v>
      </c>
      <c r="AF37" s="9">
        <v>0</v>
      </c>
      <c r="AG37" s="9">
        <v>0</v>
      </c>
      <c r="AH37" s="9">
        <v>0</v>
      </c>
    </row>
    <row r="38" spans="1:34" s="2" customFormat="1" ht="12" customHeight="1">
      <c r="A38" s="12" t="s">
        <v>512</v>
      </c>
      <c r="B38" s="9">
        <f t="shared" si="7"/>
        <v>1724</v>
      </c>
      <c r="C38" s="35">
        <f t="shared" si="3"/>
        <v>2.0098862152583474</v>
      </c>
      <c r="D38" s="9">
        <f t="shared" si="8"/>
        <v>817</v>
      </c>
      <c r="E38" s="9">
        <v>192</v>
      </c>
      <c r="F38" s="9">
        <v>28</v>
      </c>
      <c r="G38" s="9">
        <v>129</v>
      </c>
      <c r="H38" s="9">
        <v>6</v>
      </c>
      <c r="I38" s="9">
        <v>5</v>
      </c>
      <c r="J38" s="9">
        <v>101</v>
      </c>
      <c r="K38" s="9">
        <v>10</v>
      </c>
      <c r="L38" s="9">
        <v>8</v>
      </c>
      <c r="M38" s="9">
        <v>27</v>
      </c>
      <c r="N38" s="9">
        <v>15</v>
      </c>
      <c r="O38" s="9">
        <v>39</v>
      </c>
      <c r="P38" s="9">
        <v>55</v>
      </c>
      <c r="Q38" s="12" t="str">
        <f t="shared" si="4"/>
        <v>運輸、倉儲及通信業</v>
      </c>
      <c r="R38" s="9">
        <v>13</v>
      </c>
      <c r="S38" s="9">
        <v>4</v>
      </c>
      <c r="T38" s="9">
        <v>23</v>
      </c>
      <c r="U38" s="9">
        <v>1</v>
      </c>
      <c r="V38" s="9">
        <v>82</v>
      </c>
      <c r="W38" s="9">
        <v>18</v>
      </c>
      <c r="X38" s="9">
        <v>34</v>
      </c>
      <c r="Y38" s="9">
        <v>7</v>
      </c>
      <c r="Z38" s="9">
        <v>18</v>
      </c>
      <c r="AA38" s="9">
        <v>2</v>
      </c>
      <c r="AB38" s="9">
        <v>0</v>
      </c>
      <c r="AC38" s="9">
        <v>553</v>
      </c>
      <c r="AD38" s="9">
        <v>348</v>
      </c>
      <c r="AE38" s="9">
        <v>4</v>
      </c>
      <c r="AF38" s="9">
        <v>0</v>
      </c>
      <c r="AG38" s="9">
        <v>0</v>
      </c>
      <c r="AH38" s="9">
        <v>2</v>
      </c>
    </row>
    <row r="39" spans="1:34" s="2" customFormat="1" ht="12" customHeight="1">
      <c r="A39" s="12" t="s">
        <v>513</v>
      </c>
      <c r="B39" s="9">
        <f t="shared" si="7"/>
        <v>287</v>
      </c>
      <c r="C39" s="35">
        <f t="shared" si="3"/>
        <v>0.3345924267860474</v>
      </c>
      <c r="D39" s="9">
        <f t="shared" si="8"/>
        <v>1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12" t="str">
        <f t="shared" si="4"/>
        <v>金融及保險業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1</v>
      </c>
      <c r="Y39" s="9">
        <v>0</v>
      </c>
      <c r="Z39" s="9">
        <v>0</v>
      </c>
      <c r="AA39" s="9">
        <v>0</v>
      </c>
      <c r="AB39" s="9">
        <v>0</v>
      </c>
      <c r="AC39" s="9">
        <v>275</v>
      </c>
      <c r="AD39" s="9">
        <v>11</v>
      </c>
      <c r="AE39" s="9">
        <v>0</v>
      </c>
      <c r="AF39" s="9">
        <v>0</v>
      </c>
      <c r="AG39" s="9">
        <v>0</v>
      </c>
      <c r="AH39" s="9">
        <v>0</v>
      </c>
    </row>
    <row r="40" spans="1:34" s="2" customFormat="1" ht="12" customHeight="1">
      <c r="A40" s="12" t="s">
        <v>514</v>
      </c>
      <c r="B40" s="9">
        <f t="shared" si="7"/>
        <v>1751</v>
      </c>
      <c r="C40" s="35">
        <f t="shared" si="3"/>
        <v>2.0413635515761985</v>
      </c>
      <c r="D40" s="9">
        <f>SUM(E40:P40,R40:AB40)</f>
        <v>507</v>
      </c>
      <c r="E40" s="9">
        <v>64</v>
      </c>
      <c r="F40" s="9">
        <v>7</v>
      </c>
      <c r="G40" s="9">
        <v>19</v>
      </c>
      <c r="H40" s="9">
        <v>5</v>
      </c>
      <c r="I40" s="9">
        <v>11</v>
      </c>
      <c r="J40" s="9">
        <v>23</v>
      </c>
      <c r="K40" s="9">
        <v>5</v>
      </c>
      <c r="L40" s="9">
        <v>13</v>
      </c>
      <c r="M40" s="9">
        <v>11</v>
      </c>
      <c r="N40" s="9">
        <v>8</v>
      </c>
      <c r="O40" s="9">
        <v>60</v>
      </c>
      <c r="P40" s="9">
        <v>126</v>
      </c>
      <c r="Q40" s="12" t="str">
        <f t="shared" si="4"/>
        <v>不動產及租賃業</v>
      </c>
      <c r="R40" s="9">
        <v>13</v>
      </c>
      <c r="S40" s="9">
        <v>1</v>
      </c>
      <c r="T40" s="9">
        <v>5</v>
      </c>
      <c r="U40" s="9">
        <v>0</v>
      </c>
      <c r="V40" s="9">
        <v>1</v>
      </c>
      <c r="W40" s="9">
        <v>1</v>
      </c>
      <c r="X40" s="9">
        <v>42</v>
      </c>
      <c r="Y40" s="9">
        <v>13</v>
      </c>
      <c r="Z40" s="9">
        <v>79</v>
      </c>
      <c r="AA40" s="9">
        <v>0</v>
      </c>
      <c r="AB40" s="9">
        <v>0</v>
      </c>
      <c r="AC40" s="9">
        <v>1180</v>
      </c>
      <c r="AD40" s="9">
        <v>57</v>
      </c>
      <c r="AE40" s="9">
        <v>4</v>
      </c>
      <c r="AF40" s="9">
        <v>0</v>
      </c>
      <c r="AG40" s="9">
        <v>1</v>
      </c>
      <c r="AH40" s="9">
        <v>2</v>
      </c>
    </row>
    <row r="41" spans="1:34" s="2" customFormat="1" ht="12" customHeight="1">
      <c r="A41" s="12" t="s">
        <v>515</v>
      </c>
      <c r="B41" s="9">
        <f t="shared" si="7"/>
        <v>1295</v>
      </c>
      <c r="C41" s="35">
        <f t="shared" si="3"/>
        <v>1.5097463159858235</v>
      </c>
      <c r="D41" s="9">
        <f t="shared" si="8"/>
        <v>269</v>
      </c>
      <c r="E41" s="9">
        <v>59</v>
      </c>
      <c r="F41" s="9">
        <v>3</v>
      </c>
      <c r="G41" s="9">
        <v>35</v>
      </c>
      <c r="H41" s="9">
        <v>6</v>
      </c>
      <c r="I41" s="9">
        <v>2</v>
      </c>
      <c r="J41" s="9">
        <v>3</v>
      </c>
      <c r="K41" s="9">
        <v>6</v>
      </c>
      <c r="L41" s="9">
        <v>6</v>
      </c>
      <c r="M41" s="9">
        <v>16</v>
      </c>
      <c r="N41" s="9">
        <v>2</v>
      </c>
      <c r="O41" s="9">
        <v>34</v>
      </c>
      <c r="P41" s="9">
        <v>35</v>
      </c>
      <c r="Q41" s="12" t="str">
        <f t="shared" si="4"/>
        <v>專業、科學及技術服務業</v>
      </c>
      <c r="R41" s="9">
        <v>5</v>
      </c>
      <c r="S41" s="9">
        <v>0</v>
      </c>
      <c r="T41" s="9">
        <v>1</v>
      </c>
      <c r="U41" s="9">
        <v>0</v>
      </c>
      <c r="V41" s="9">
        <v>8</v>
      </c>
      <c r="W41" s="9">
        <v>5</v>
      </c>
      <c r="X41" s="9">
        <v>16</v>
      </c>
      <c r="Y41" s="9">
        <v>19</v>
      </c>
      <c r="Z41" s="9">
        <v>8</v>
      </c>
      <c r="AA41" s="9">
        <v>0</v>
      </c>
      <c r="AB41" s="9">
        <v>0</v>
      </c>
      <c r="AC41" s="9">
        <v>967</v>
      </c>
      <c r="AD41" s="9">
        <v>34</v>
      </c>
      <c r="AE41" s="9">
        <v>1</v>
      </c>
      <c r="AF41" s="9">
        <v>23</v>
      </c>
      <c r="AG41" s="9">
        <v>0</v>
      </c>
      <c r="AH41" s="9">
        <v>1</v>
      </c>
    </row>
    <row r="42" spans="1:34" s="2" customFormat="1" ht="12" customHeight="1">
      <c r="A42" s="12" t="s">
        <v>516</v>
      </c>
      <c r="B42" s="9">
        <f t="shared" si="7"/>
        <v>97</v>
      </c>
      <c r="C42" s="35">
        <f t="shared" si="3"/>
        <v>0.11308524529005783</v>
      </c>
      <c r="D42" s="9">
        <f>SUM(E42:P42,R42:AB42)</f>
        <v>23</v>
      </c>
      <c r="E42" s="9">
        <v>4</v>
      </c>
      <c r="F42" s="9">
        <v>0</v>
      </c>
      <c r="G42" s="9">
        <v>2</v>
      </c>
      <c r="H42" s="9">
        <v>0</v>
      </c>
      <c r="I42" s="9">
        <v>0</v>
      </c>
      <c r="J42" s="9">
        <v>0</v>
      </c>
      <c r="K42" s="9">
        <v>0</v>
      </c>
      <c r="L42" s="9">
        <v>1</v>
      </c>
      <c r="M42" s="9">
        <v>0</v>
      </c>
      <c r="N42" s="9">
        <v>0</v>
      </c>
      <c r="O42" s="9">
        <v>5</v>
      </c>
      <c r="P42" s="9">
        <v>4</v>
      </c>
      <c r="Q42" s="12" t="str">
        <f t="shared" si="4"/>
        <v>教 育 服 務 業</v>
      </c>
      <c r="R42" s="9">
        <v>1</v>
      </c>
      <c r="S42" s="9">
        <v>0</v>
      </c>
      <c r="T42" s="9">
        <v>0</v>
      </c>
      <c r="U42" s="9">
        <v>0</v>
      </c>
      <c r="V42" s="9">
        <v>1</v>
      </c>
      <c r="W42" s="9">
        <v>1</v>
      </c>
      <c r="X42" s="9">
        <v>1</v>
      </c>
      <c r="Y42" s="9">
        <v>2</v>
      </c>
      <c r="Z42" s="9">
        <v>1</v>
      </c>
      <c r="AA42" s="9">
        <v>0</v>
      </c>
      <c r="AB42" s="9">
        <v>0</v>
      </c>
      <c r="AC42" s="9">
        <v>50</v>
      </c>
      <c r="AD42" s="9">
        <v>24</v>
      </c>
      <c r="AE42" s="9">
        <v>0</v>
      </c>
      <c r="AF42" s="9">
        <v>0</v>
      </c>
      <c r="AG42" s="9">
        <v>0</v>
      </c>
      <c r="AH42" s="9">
        <v>0</v>
      </c>
    </row>
    <row r="43" spans="1:34" s="2" customFormat="1" ht="12" customHeight="1">
      <c r="A43" s="12" t="s">
        <v>517</v>
      </c>
      <c r="B43" s="9">
        <f t="shared" si="7"/>
        <v>438</v>
      </c>
      <c r="C43" s="35">
        <f t="shared" si="3"/>
        <v>0.5106323447118075</v>
      </c>
      <c r="D43" s="9">
        <f t="shared" si="8"/>
        <v>212</v>
      </c>
      <c r="E43" s="9">
        <v>5</v>
      </c>
      <c r="F43" s="9">
        <v>3</v>
      </c>
      <c r="G43" s="9">
        <v>1</v>
      </c>
      <c r="H43" s="9">
        <v>2</v>
      </c>
      <c r="I43" s="9">
        <v>13</v>
      </c>
      <c r="J43" s="9">
        <v>24</v>
      </c>
      <c r="K43" s="9">
        <v>22</v>
      </c>
      <c r="L43" s="9">
        <v>15</v>
      </c>
      <c r="M43" s="9">
        <v>9</v>
      </c>
      <c r="N43" s="9">
        <v>11</v>
      </c>
      <c r="O43" s="9">
        <v>19</v>
      </c>
      <c r="P43" s="9">
        <v>14</v>
      </c>
      <c r="Q43" s="12" t="str">
        <f t="shared" si="4"/>
        <v>醫療保健及社會福利服務業</v>
      </c>
      <c r="R43" s="9">
        <v>14</v>
      </c>
      <c r="S43" s="9">
        <v>0</v>
      </c>
      <c r="T43" s="9">
        <v>0</v>
      </c>
      <c r="U43" s="9">
        <v>1</v>
      </c>
      <c r="V43" s="9">
        <v>4</v>
      </c>
      <c r="W43" s="9">
        <v>4</v>
      </c>
      <c r="X43" s="9">
        <v>20</v>
      </c>
      <c r="Y43" s="9">
        <v>11</v>
      </c>
      <c r="Z43" s="9">
        <v>20</v>
      </c>
      <c r="AA43" s="9">
        <v>0</v>
      </c>
      <c r="AB43" s="9">
        <v>0</v>
      </c>
      <c r="AC43" s="9">
        <v>197</v>
      </c>
      <c r="AD43" s="9">
        <v>29</v>
      </c>
      <c r="AE43" s="9">
        <v>0</v>
      </c>
      <c r="AF43" s="9">
        <v>0</v>
      </c>
      <c r="AG43" s="9">
        <v>0</v>
      </c>
      <c r="AH43" s="9">
        <v>0</v>
      </c>
    </row>
    <row r="44" spans="1:34" s="2" customFormat="1" ht="12" customHeight="1">
      <c r="A44" s="12" t="s">
        <v>318</v>
      </c>
      <c r="B44" s="9">
        <f t="shared" si="7"/>
        <v>356</v>
      </c>
      <c r="C44" s="35">
        <f t="shared" si="3"/>
        <v>0.4150345084872225</v>
      </c>
      <c r="D44" s="9">
        <f t="shared" si="8"/>
        <v>86</v>
      </c>
      <c r="E44" s="9">
        <v>38</v>
      </c>
      <c r="F44" s="9">
        <v>5</v>
      </c>
      <c r="G44" s="9">
        <v>12</v>
      </c>
      <c r="H44" s="9">
        <v>1</v>
      </c>
      <c r="I44" s="9">
        <v>2</v>
      </c>
      <c r="J44" s="9">
        <v>3</v>
      </c>
      <c r="K44" s="9">
        <v>0</v>
      </c>
      <c r="L44" s="9">
        <v>0</v>
      </c>
      <c r="M44" s="9">
        <v>5</v>
      </c>
      <c r="N44" s="9">
        <v>1</v>
      </c>
      <c r="O44" s="9">
        <v>1</v>
      </c>
      <c r="P44" s="9">
        <v>5</v>
      </c>
      <c r="Q44" s="12" t="str">
        <f t="shared" si="4"/>
        <v>文化、運動及休閒服務業</v>
      </c>
      <c r="R44" s="9">
        <v>2</v>
      </c>
      <c r="S44" s="9">
        <v>0</v>
      </c>
      <c r="T44" s="9">
        <v>0</v>
      </c>
      <c r="U44" s="9">
        <v>0</v>
      </c>
      <c r="V44" s="9">
        <v>5</v>
      </c>
      <c r="W44" s="9">
        <v>3</v>
      </c>
      <c r="X44" s="9">
        <v>3</v>
      </c>
      <c r="Y44" s="9">
        <v>0</v>
      </c>
      <c r="Z44" s="9">
        <v>0</v>
      </c>
      <c r="AA44" s="9">
        <v>0</v>
      </c>
      <c r="AB44" s="9">
        <v>0</v>
      </c>
      <c r="AC44" s="9">
        <v>262</v>
      </c>
      <c r="AD44" s="9">
        <v>8</v>
      </c>
      <c r="AE44" s="9">
        <v>0</v>
      </c>
      <c r="AF44" s="9">
        <v>0</v>
      </c>
      <c r="AG44" s="9">
        <v>0</v>
      </c>
      <c r="AH44" s="9">
        <v>0</v>
      </c>
    </row>
    <row r="45" spans="1:34" s="2" customFormat="1" ht="12" customHeight="1">
      <c r="A45" s="12" t="s">
        <v>319</v>
      </c>
      <c r="B45" s="9">
        <f t="shared" si="7"/>
        <v>1531</v>
      </c>
      <c r="C45" s="35">
        <f t="shared" si="3"/>
        <v>1.7848815519492633</v>
      </c>
      <c r="D45" s="9">
        <f t="shared" si="8"/>
        <v>794</v>
      </c>
      <c r="E45" s="9">
        <v>176</v>
      </c>
      <c r="F45" s="9">
        <v>23</v>
      </c>
      <c r="G45" s="9">
        <v>57</v>
      </c>
      <c r="H45" s="9">
        <v>22</v>
      </c>
      <c r="I45" s="9">
        <v>14</v>
      </c>
      <c r="J45" s="9">
        <v>50</v>
      </c>
      <c r="K45" s="9">
        <v>35</v>
      </c>
      <c r="L45" s="9">
        <v>20</v>
      </c>
      <c r="M45" s="9">
        <v>27</v>
      </c>
      <c r="N45" s="9">
        <v>15</v>
      </c>
      <c r="O45" s="9">
        <v>75</v>
      </c>
      <c r="P45" s="9">
        <v>81</v>
      </c>
      <c r="Q45" s="12" t="str">
        <f t="shared" si="4"/>
        <v>其 他 服 務 業</v>
      </c>
      <c r="R45" s="9">
        <v>40</v>
      </c>
      <c r="S45" s="9">
        <v>4</v>
      </c>
      <c r="T45" s="9">
        <v>7</v>
      </c>
      <c r="U45" s="9">
        <v>0</v>
      </c>
      <c r="V45" s="9">
        <v>24</v>
      </c>
      <c r="W45" s="9">
        <v>14</v>
      </c>
      <c r="X45" s="9">
        <v>51</v>
      </c>
      <c r="Y45" s="9">
        <v>10</v>
      </c>
      <c r="Z45" s="9">
        <v>49</v>
      </c>
      <c r="AA45" s="9">
        <v>0</v>
      </c>
      <c r="AB45" s="9">
        <v>0</v>
      </c>
      <c r="AC45" s="9">
        <v>628</v>
      </c>
      <c r="AD45" s="9">
        <v>80</v>
      </c>
      <c r="AE45" s="9">
        <v>2</v>
      </c>
      <c r="AF45" s="9">
        <v>19</v>
      </c>
      <c r="AG45" s="9">
        <v>3</v>
      </c>
      <c r="AH45" s="9">
        <v>5</v>
      </c>
    </row>
    <row r="46" spans="1:34" s="2" customFormat="1" ht="12" customHeight="1" thickBot="1">
      <c r="A46" s="12" t="s">
        <v>320</v>
      </c>
      <c r="B46" s="9">
        <f t="shared" si="7"/>
        <v>119</v>
      </c>
      <c r="C46" s="35">
        <f t="shared" si="3"/>
        <v>0.13873344525275136</v>
      </c>
      <c r="D46" s="9">
        <f t="shared" si="8"/>
        <v>41</v>
      </c>
      <c r="E46" s="9">
        <v>4</v>
      </c>
      <c r="F46" s="9">
        <v>4</v>
      </c>
      <c r="G46" s="9">
        <v>4</v>
      </c>
      <c r="H46" s="9">
        <v>0</v>
      </c>
      <c r="I46" s="9">
        <v>1</v>
      </c>
      <c r="J46" s="9">
        <v>1</v>
      </c>
      <c r="K46" s="9">
        <v>0</v>
      </c>
      <c r="L46" s="9">
        <v>0</v>
      </c>
      <c r="M46" s="9">
        <v>0</v>
      </c>
      <c r="N46" s="9">
        <v>4</v>
      </c>
      <c r="O46" s="9">
        <v>6</v>
      </c>
      <c r="P46" s="9">
        <v>9</v>
      </c>
      <c r="Q46" s="12" t="str">
        <f t="shared" si="4"/>
        <v>公 共 行 政 業</v>
      </c>
      <c r="R46" s="9">
        <v>3</v>
      </c>
      <c r="S46" s="9">
        <v>0</v>
      </c>
      <c r="T46" s="9">
        <v>0</v>
      </c>
      <c r="U46" s="9">
        <v>0</v>
      </c>
      <c r="V46" s="9">
        <v>3</v>
      </c>
      <c r="W46" s="9">
        <v>0</v>
      </c>
      <c r="X46" s="9">
        <v>0</v>
      </c>
      <c r="Y46" s="9">
        <v>0</v>
      </c>
      <c r="Z46" s="9">
        <v>1</v>
      </c>
      <c r="AA46" s="9">
        <v>1</v>
      </c>
      <c r="AB46" s="9">
        <v>0</v>
      </c>
      <c r="AC46" s="9">
        <v>37</v>
      </c>
      <c r="AD46" s="9">
        <v>41</v>
      </c>
      <c r="AE46" s="9">
        <v>0</v>
      </c>
      <c r="AF46" s="9">
        <v>0</v>
      </c>
      <c r="AG46" s="9">
        <v>0</v>
      </c>
      <c r="AH46" s="9">
        <v>0</v>
      </c>
    </row>
    <row r="47" spans="1:34" s="2" customFormat="1" ht="12" customHeight="1">
      <c r="A47" s="37" t="s">
        <v>326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</row>
    <row r="48" s="2" customFormat="1" ht="12" customHeight="1">
      <c r="A48" s="10" t="s">
        <v>327</v>
      </c>
    </row>
    <row r="49" s="2" customFormat="1" ht="23.25" customHeight="1"/>
    <row r="50" spans="1:34" s="8" customFormat="1" ht="11.25" customHeight="1">
      <c r="A50" s="87" t="s">
        <v>321</v>
      </c>
      <c r="B50" s="87"/>
      <c r="C50" s="87"/>
      <c r="D50" s="87"/>
      <c r="E50" s="87"/>
      <c r="F50" s="87"/>
      <c r="G50" s="87"/>
      <c r="H50" s="87" t="s">
        <v>322</v>
      </c>
      <c r="I50" s="87"/>
      <c r="J50" s="87"/>
      <c r="K50" s="87"/>
      <c r="L50" s="87"/>
      <c r="M50" s="87"/>
      <c r="N50" s="87"/>
      <c r="O50" s="87"/>
      <c r="P50" s="87"/>
      <c r="Q50" s="87" t="s">
        <v>324</v>
      </c>
      <c r="R50" s="87"/>
      <c r="S50" s="87"/>
      <c r="T50" s="87"/>
      <c r="U50" s="87"/>
      <c r="V50" s="87"/>
      <c r="W50" s="87"/>
      <c r="X50" s="87"/>
      <c r="Y50" s="87" t="s">
        <v>325</v>
      </c>
      <c r="Z50" s="87"/>
      <c r="AA50" s="87"/>
      <c r="AB50" s="87"/>
      <c r="AC50" s="87"/>
      <c r="AD50" s="87"/>
      <c r="AE50" s="87"/>
      <c r="AF50" s="87"/>
      <c r="AG50" s="87"/>
      <c r="AH50" s="87"/>
    </row>
  </sheetData>
  <mergeCells count="23">
    <mergeCell ref="A1:G1"/>
    <mergeCell ref="H1:P1"/>
    <mergeCell ref="Q1:X1"/>
    <mergeCell ref="A2:G2"/>
    <mergeCell ref="H2:O2"/>
    <mergeCell ref="Q2:X2"/>
    <mergeCell ref="A3:A4"/>
    <mergeCell ref="B3:B4"/>
    <mergeCell ref="C3:C4"/>
    <mergeCell ref="D3:G3"/>
    <mergeCell ref="A50:G50"/>
    <mergeCell ref="H50:P50"/>
    <mergeCell ref="Q50:X50"/>
    <mergeCell ref="Y50:AH50"/>
    <mergeCell ref="H3:P3"/>
    <mergeCell ref="AE3:AE4"/>
    <mergeCell ref="AG3:AG4"/>
    <mergeCell ref="AH3:AH4"/>
    <mergeCell ref="Q3:Q4"/>
    <mergeCell ref="Y3:AB3"/>
    <mergeCell ref="AC3:AC4"/>
    <mergeCell ref="AD3:AD4"/>
    <mergeCell ref="AF3:AF4"/>
  </mergeCells>
  <dataValidations count="1">
    <dataValidation type="whole" allowBlank="1" showInputMessage="1" showErrorMessage="1" errorTitle="嘿嘿！你粉混喔" error="數字必須素整數而且不得小於 0 也應該不會大於 50000000 吧" sqref="E10:P46 E7:P8 R10:AH46 R7:AH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50"/>
  <sheetViews>
    <sheetView workbookViewId="0" topLeftCell="A1">
      <selection activeCell="A1" sqref="A1:G1"/>
    </sheetView>
  </sheetViews>
  <sheetFormatPr defaultColWidth="9.00390625" defaultRowHeight="16.5"/>
  <cols>
    <col min="1" max="1" width="27.125" style="0" customWidth="1"/>
    <col min="2" max="7" width="8.75390625" style="0" customWidth="1"/>
    <col min="8" max="16" width="8.50390625" style="0" customWidth="1"/>
    <col min="17" max="17" width="26.25390625" style="0" customWidth="1"/>
    <col min="18" max="18" width="8.125" style="0" customWidth="1"/>
    <col min="19" max="19" width="7.625" style="0" customWidth="1"/>
    <col min="20" max="20" width="7.50390625" style="0" customWidth="1"/>
    <col min="21" max="21" width="7.625" style="0" customWidth="1"/>
    <col min="22" max="22" width="7.50390625" style="0" customWidth="1"/>
    <col min="23" max="23" width="7.25390625" style="0" customWidth="1"/>
    <col min="24" max="24" width="7.00390625" style="0" customWidth="1"/>
    <col min="25" max="34" width="7.875" style="0" customWidth="1"/>
    <col min="35" max="35" width="9.125" style="0" customWidth="1"/>
  </cols>
  <sheetData>
    <row r="1" spans="1:25" s="19" customFormat="1" ht="48" customHeight="1">
      <c r="A1" s="92" t="s">
        <v>710</v>
      </c>
      <c r="B1" s="92"/>
      <c r="C1" s="92"/>
      <c r="D1" s="92"/>
      <c r="E1" s="92"/>
      <c r="F1" s="92"/>
      <c r="G1" s="92"/>
      <c r="H1" s="75" t="s">
        <v>711</v>
      </c>
      <c r="I1" s="75"/>
      <c r="J1" s="75"/>
      <c r="K1" s="75"/>
      <c r="L1" s="75"/>
      <c r="M1" s="75"/>
      <c r="N1" s="75"/>
      <c r="O1" s="75"/>
      <c r="P1" s="75"/>
      <c r="Q1" s="92" t="s">
        <v>712</v>
      </c>
      <c r="R1" s="92"/>
      <c r="S1" s="92"/>
      <c r="T1" s="92"/>
      <c r="U1" s="92"/>
      <c r="V1" s="92"/>
      <c r="W1" s="92"/>
      <c r="X1" s="92"/>
      <c r="Y1" s="19" t="s">
        <v>323</v>
      </c>
    </row>
    <row r="2" spans="1:34" s="10" customFormat="1" ht="12.75" customHeight="1" thickBot="1">
      <c r="A2" s="76" t="s">
        <v>410</v>
      </c>
      <c r="B2" s="76"/>
      <c r="C2" s="76"/>
      <c r="D2" s="76"/>
      <c r="E2" s="76"/>
      <c r="F2" s="76"/>
      <c r="G2" s="76"/>
      <c r="H2" s="77" t="s">
        <v>727</v>
      </c>
      <c r="I2" s="77"/>
      <c r="J2" s="77"/>
      <c r="K2" s="77"/>
      <c r="L2" s="77"/>
      <c r="M2" s="77"/>
      <c r="N2" s="77"/>
      <c r="O2" s="77"/>
      <c r="P2" s="11" t="s">
        <v>411</v>
      </c>
      <c r="Q2" s="76" t="s">
        <v>410</v>
      </c>
      <c r="R2" s="76"/>
      <c r="S2" s="76"/>
      <c r="T2" s="76"/>
      <c r="U2" s="76"/>
      <c r="V2" s="76"/>
      <c r="W2" s="76"/>
      <c r="X2" s="76"/>
      <c r="Y2" s="68" t="s">
        <v>727</v>
      </c>
      <c r="Z2" s="68"/>
      <c r="AA2" s="68"/>
      <c r="AB2" s="68"/>
      <c r="AC2" s="68"/>
      <c r="AD2" s="68"/>
      <c r="AE2" s="68"/>
      <c r="AF2" s="68"/>
      <c r="AG2" s="68"/>
      <c r="AH2" s="11" t="s">
        <v>411</v>
      </c>
    </row>
    <row r="3" spans="1:34" s="2" customFormat="1" ht="18" customHeight="1">
      <c r="A3" s="88" t="s">
        <v>416</v>
      </c>
      <c r="B3" s="82" t="s">
        <v>447</v>
      </c>
      <c r="C3" s="83" t="s">
        <v>448</v>
      </c>
      <c r="D3" s="74" t="s">
        <v>449</v>
      </c>
      <c r="E3" s="86"/>
      <c r="F3" s="86"/>
      <c r="G3" s="86"/>
      <c r="H3" s="95" t="s">
        <v>450</v>
      </c>
      <c r="I3" s="95"/>
      <c r="J3" s="95"/>
      <c r="K3" s="95"/>
      <c r="L3" s="95"/>
      <c r="M3" s="95"/>
      <c r="N3" s="95"/>
      <c r="O3" s="95"/>
      <c r="P3" s="95"/>
      <c r="Q3" s="88" t="s">
        <v>416</v>
      </c>
      <c r="R3" s="20" t="s">
        <v>451</v>
      </c>
      <c r="S3" s="21"/>
      <c r="T3" s="21"/>
      <c r="U3" s="21"/>
      <c r="V3" s="21"/>
      <c r="W3" s="21"/>
      <c r="X3" s="21"/>
      <c r="Y3" s="85" t="s">
        <v>452</v>
      </c>
      <c r="Z3" s="86"/>
      <c r="AA3" s="86"/>
      <c r="AB3" s="80"/>
      <c r="AC3" s="81" t="s">
        <v>453</v>
      </c>
      <c r="AD3" s="81" t="s">
        <v>454</v>
      </c>
      <c r="AE3" s="83" t="s">
        <v>455</v>
      </c>
      <c r="AF3" s="83" t="s">
        <v>456</v>
      </c>
      <c r="AG3" s="83" t="s">
        <v>709</v>
      </c>
      <c r="AH3" s="83" t="s">
        <v>457</v>
      </c>
    </row>
    <row r="4" spans="1:34" s="2" customFormat="1" ht="36" customHeight="1" thickBot="1">
      <c r="A4" s="89"/>
      <c r="B4" s="73"/>
      <c r="C4" s="84"/>
      <c r="D4" s="13" t="s">
        <v>412</v>
      </c>
      <c r="E4" s="13" t="s">
        <v>458</v>
      </c>
      <c r="F4" s="13" t="s">
        <v>459</v>
      </c>
      <c r="G4" s="13" t="s">
        <v>460</v>
      </c>
      <c r="H4" s="14" t="s">
        <v>461</v>
      </c>
      <c r="I4" s="13" t="s">
        <v>462</v>
      </c>
      <c r="J4" s="13" t="s">
        <v>463</v>
      </c>
      <c r="K4" s="13" t="s">
        <v>464</v>
      </c>
      <c r="L4" s="13" t="s">
        <v>465</v>
      </c>
      <c r="M4" s="13" t="s">
        <v>466</v>
      </c>
      <c r="N4" s="13" t="s">
        <v>467</v>
      </c>
      <c r="O4" s="13" t="s">
        <v>468</v>
      </c>
      <c r="P4" s="13" t="s">
        <v>469</v>
      </c>
      <c r="Q4" s="89"/>
      <c r="R4" s="30" t="s">
        <v>470</v>
      </c>
      <c r="S4" s="16" t="s">
        <v>471</v>
      </c>
      <c r="T4" s="16" t="s">
        <v>472</v>
      </c>
      <c r="U4" s="16" t="s">
        <v>473</v>
      </c>
      <c r="V4" s="13" t="s">
        <v>474</v>
      </c>
      <c r="W4" s="14" t="s">
        <v>475</v>
      </c>
      <c r="X4" s="13" t="s">
        <v>476</v>
      </c>
      <c r="Y4" s="14" t="s">
        <v>477</v>
      </c>
      <c r="Z4" s="13" t="s">
        <v>478</v>
      </c>
      <c r="AA4" s="13" t="s">
        <v>479</v>
      </c>
      <c r="AB4" s="22" t="s">
        <v>480</v>
      </c>
      <c r="AC4" s="84"/>
      <c r="AD4" s="84"/>
      <c r="AE4" s="84"/>
      <c r="AF4" s="84"/>
      <c r="AG4" s="84"/>
      <c r="AH4" s="84"/>
    </row>
    <row r="5" spans="1:45" s="2" customFormat="1" ht="15" customHeight="1">
      <c r="A5" s="33" t="s">
        <v>482</v>
      </c>
      <c r="B5" s="9">
        <f>SUM(B7,B8,B9,B34:B46)</f>
        <v>10406</v>
      </c>
      <c r="C5" s="9"/>
      <c r="D5" s="9">
        <f aca="true" t="shared" si="0" ref="D5:P5">SUM(D7,D8,D9,D34:D46)</f>
        <v>6423</v>
      </c>
      <c r="E5" s="9">
        <f t="shared" si="0"/>
        <v>1021</v>
      </c>
      <c r="F5" s="9">
        <f t="shared" si="0"/>
        <v>42</v>
      </c>
      <c r="G5" s="9">
        <f t="shared" si="0"/>
        <v>481</v>
      </c>
      <c r="H5" s="9">
        <f t="shared" si="0"/>
        <v>62</v>
      </c>
      <c r="I5" s="9">
        <f t="shared" si="0"/>
        <v>215</v>
      </c>
      <c r="J5" s="9">
        <f t="shared" si="0"/>
        <v>788</v>
      </c>
      <c r="K5" s="9">
        <f t="shared" si="0"/>
        <v>232</v>
      </c>
      <c r="L5" s="9">
        <f t="shared" si="0"/>
        <v>305</v>
      </c>
      <c r="M5" s="9">
        <f t="shared" si="0"/>
        <v>313</v>
      </c>
      <c r="N5" s="9">
        <f t="shared" si="0"/>
        <v>58</v>
      </c>
      <c r="O5" s="9">
        <f t="shared" si="0"/>
        <v>243</v>
      </c>
      <c r="P5" s="9">
        <f t="shared" si="0"/>
        <v>318</v>
      </c>
      <c r="Q5" s="12" t="s">
        <v>482</v>
      </c>
      <c r="R5" s="9">
        <f aca="true" t="shared" si="1" ref="R5:AH5">SUM(R7,R8,R9,R34:R46)</f>
        <v>124</v>
      </c>
      <c r="S5" s="9">
        <f t="shared" si="1"/>
        <v>13</v>
      </c>
      <c r="T5" s="9">
        <f t="shared" si="1"/>
        <v>55</v>
      </c>
      <c r="U5" s="9">
        <f t="shared" si="1"/>
        <v>2</v>
      </c>
      <c r="V5" s="9">
        <f t="shared" si="1"/>
        <v>66</v>
      </c>
      <c r="W5" s="9">
        <f t="shared" si="1"/>
        <v>70</v>
      </c>
      <c r="X5" s="9">
        <f t="shared" si="1"/>
        <v>1387</v>
      </c>
      <c r="Y5" s="9">
        <f t="shared" si="1"/>
        <v>16</v>
      </c>
      <c r="Z5" s="9">
        <f t="shared" si="1"/>
        <v>605</v>
      </c>
      <c r="AA5" s="9">
        <f t="shared" si="1"/>
        <v>7</v>
      </c>
      <c r="AB5" s="9">
        <f t="shared" si="1"/>
        <v>0</v>
      </c>
      <c r="AC5" s="9">
        <f t="shared" si="1"/>
        <v>3189</v>
      </c>
      <c r="AD5" s="9">
        <f t="shared" si="1"/>
        <v>456</v>
      </c>
      <c r="AE5" s="9">
        <f t="shared" si="1"/>
        <v>254</v>
      </c>
      <c r="AF5" s="9">
        <f t="shared" si="1"/>
        <v>70</v>
      </c>
      <c r="AG5" s="9">
        <f t="shared" si="1"/>
        <v>0</v>
      </c>
      <c r="AH5" s="9">
        <f t="shared" si="1"/>
        <v>14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34" s="2" customFormat="1" ht="12" customHeight="1">
      <c r="A6" s="12" t="s">
        <v>481</v>
      </c>
      <c r="B6" s="9"/>
      <c r="C6" s="35">
        <f>SUM(C7+C8+C9,C34:C46)</f>
        <v>100</v>
      </c>
      <c r="D6" s="35">
        <f aca="true" t="shared" si="2" ref="D6:AH6">IF(D5&gt;$B$5,999,IF($B$5=0,0,D5/$B$5*100))</f>
        <v>61.72400538151067</v>
      </c>
      <c r="E6" s="35">
        <f t="shared" si="2"/>
        <v>9.811647126657698</v>
      </c>
      <c r="F6" s="35">
        <f t="shared" si="2"/>
        <v>0.4036133000192197</v>
      </c>
      <c r="G6" s="35">
        <f t="shared" si="2"/>
        <v>4.62233326926773</v>
      </c>
      <c r="H6" s="35">
        <f t="shared" si="2"/>
        <v>0.5958101095521814</v>
      </c>
      <c r="I6" s="35">
        <f t="shared" si="2"/>
        <v>2.066115702479339</v>
      </c>
      <c r="J6" s="35">
        <f t="shared" si="2"/>
        <v>7.572554295598693</v>
      </c>
      <c r="K6" s="35">
        <f t="shared" si="2"/>
        <v>2.2294829905823565</v>
      </c>
      <c r="L6" s="35">
        <f t="shared" si="2"/>
        <v>2.9310013453776667</v>
      </c>
      <c r="M6" s="35">
        <f t="shared" si="2"/>
        <v>3.0078800691908514</v>
      </c>
      <c r="N6" s="35">
        <f t="shared" si="2"/>
        <v>0.5573707476455891</v>
      </c>
      <c r="O6" s="35">
        <f t="shared" si="2"/>
        <v>2.3351912358254854</v>
      </c>
      <c r="P6" s="35">
        <f t="shared" si="2"/>
        <v>3.055929271574092</v>
      </c>
      <c r="Q6" s="12" t="s">
        <v>481</v>
      </c>
      <c r="R6" s="35">
        <f t="shared" si="2"/>
        <v>1.1916202191043628</v>
      </c>
      <c r="S6" s="35">
        <f t="shared" si="2"/>
        <v>0.12492792619642513</v>
      </c>
      <c r="T6" s="35">
        <f t="shared" si="2"/>
        <v>0.5285412262156448</v>
      </c>
      <c r="U6" s="35">
        <f t="shared" si="2"/>
        <v>0.019219680953296174</v>
      </c>
      <c r="V6" s="35">
        <f t="shared" si="2"/>
        <v>0.6342494714587738</v>
      </c>
      <c r="W6" s="35">
        <f t="shared" si="2"/>
        <v>0.6726888333653661</v>
      </c>
      <c r="X6" s="35">
        <f t="shared" si="2"/>
        <v>13.328848741110896</v>
      </c>
      <c r="Y6" s="35">
        <f t="shared" si="2"/>
        <v>0.1537574476263694</v>
      </c>
      <c r="Z6" s="35">
        <f t="shared" si="2"/>
        <v>5.813953488372093</v>
      </c>
      <c r="AA6" s="35">
        <f t="shared" si="2"/>
        <v>0.06726888333653662</v>
      </c>
      <c r="AB6" s="35">
        <f t="shared" si="2"/>
        <v>0</v>
      </c>
      <c r="AC6" s="35">
        <f t="shared" si="2"/>
        <v>30.645781280030754</v>
      </c>
      <c r="AD6" s="35">
        <f t="shared" si="2"/>
        <v>4.382087257351528</v>
      </c>
      <c r="AE6" s="35">
        <f t="shared" si="2"/>
        <v>2.440899481068614</v>
      </c>
      <c r="AF6" s="35">
        <f t="shared" si="2"/>
        <v>0.6726888333653661</v>
      </c>
      <c r="AG6" s="35">
        <f t="shared" si="2"/>
        <v>0</v>
      </c>
      <c r="AH6" s="35">
        <f t="shared" si="2"/>
        <v>0.13453776667307324</v>
      </c>
    </row>
    <row r="7" spans="1:34" s="2" customFormat="1" ht="12" customHeight="1">
      <c r="A7" s="12" t="s">
        <v>414</v>
      </c>
      <c r="B7" s="9">
        <f>SUM(D7+AC7+AD7+AE7+AG7+AF7+AH7)</f>
        <v>11</v>
      </c>
      <c r="C7" s="35">
        <f aca="true" t="shared" si="3" ref="C7:C46">IF(B7&gt;$B$5,999,IF($B$5=0,0,B7/$B$5*100))</f>
        <v>0.10570824524312897</v>
      </c>
      <c r="D7" s="9">
        <f>SUM(E7:P7,R7:AB7)</f>
        <v>5</v>
      </c>
      <c r="E7" s="9">
        <v>1</v>
      </c>
      <c r="F7" s="9">
        <v>0</v>
      </c>
      <c r="G7" s="9">
        <v>0</v>
      </c>
      <c r="H7" s="9">
        <v>0</v>
      </c>
      <c r="I7" s="9">
        <v>1</v>
      </c>
      <c r="J7" s="9">
        <v>0</v>
      </c>
      <c r="K7" s="9">
        <v>0</v>
      </c>
      <c r="L7" s="9">
        <v>1</v>
      </c>
      <c r="M7" s="9">
        <v>1</v>
      </c>
      <c r="N7" s="9">
        <v>0</v>
      </c>
      <c r="O7" s="9">
        <v>1</v>
      </c>
      <c r="P7" s="9">
        <v>0</v>
      </c>
      <c r="Q7" s="12" t="str">
        <f>A7</f>
        <v>農、林、漁、牧業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3</v>
      </c>
      <c r="AD7" s="9">
        <v>3</v>
      </c>
      <c r="AE7" s="9">
        <v>0</v>
      </c>
      <c r="AF7" s="9">
        <v>0</v>
      </c>
      <c r="AG7" s="9">
        <v>0</v>
      </c>
      <c r="AH7" s="9">
        <v>0</v>
      </c>
    </row>
    <row r="8" spans="1:34" s="2" customFormat="1" ht="12" customHeight="1">
      <c r="A8" s="12" t="s">
        <v>413</v>
      </c>
      <c r="B8" s="9">
        <f>SUM(D8+AC8+AD8+AE8+AG8+AF8+AH8)</f>
        <v>6</v>
      </c>
      <c r="C8" s="35">
        <f t="shared" si="3"/>
        <v>0.05765904285988853</v>
      </c>
      <c r="D8" s="9">
        <f>SUM(E8:P8,R8:AB8)</f>
        <v>3</v>
      </c>
      <c r="E8" s="9">
        <v>1</v>
      </c>
      <c r="F8" s="9">
        <v>0</v>
      </c>
      <c r="G8" s="9">
        <v>0</v>
      </c>
      <c r="H8" s="9">
        <v>0</v>
      </c>
      <c r="I8" s="9">
        <v>1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12" t="str">
        <f aca="true" t="shared" si="4" ref="Q8:Q46">A8</f>
        <v>礦業及土石採取業</v>
      </c>
      <c r="R8" s="9">
        <v>0</v>
      </c>
      <c r="S8" s="9">
        <v>0</v>
      </c>
      <c r="T8" s="9">
        <v>1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2</v>
      </c>
      <c r="AD8" s="9">
        <v>1</v>
      </c>
      <c r="AE8" s="9">
        <v>0</v>
      </c>
      <c r="AF8" s="9">
        <v>0</v>
      </c>
      <c r="AG8" s="9">
        <v>0</v>
      </c>
      <c r="AH8" s="9">
        <v>0</v>
      </c>
    </row>
    <row r="9" spans="1:34" s="2" customFormat="1" ht="12" customHeight="1">
      <c r="A9" s="12" t="s">
        <v>483</v>
      </c>
      <c r="B9" s="9">
        <f>SUM(B10:B33)</f>
        <v>924</v>
      </c>
      <c r="C9" s="35">
        <f t="shared" si="3"/>
        <v>8.879492600422834</v>
      </c>
      <c r="D9" s="9">
        <f>SUM(D10:D33)</f>
        <v>415</v>
      </c>
      <c r="E9" s="9">
        <f>SUM(E10:E33)</f>
        <v>76</v>
      </c>
      <c r="F9" s="9">
        <f aca="true" t="shared" si="5" ref="F9:P9">SUM(F10:F33)</f>
        <v>7</v>
      </c>
      <c r="G9" s="9">
        <f t="shared" si="5"/>
        <v>68</v>
      </c>
      <c r="H9" s="9">
        <f t="shared" si="5"/>
        <v>5</v>
      </c>
      <c r="I9" s="9">
        <f t="shared" si="5"/>
        <v>22</v>
      </c>
      <c r="J9" s="9">
        <f t="shared" si="5"/>
        <v>57</v>
      </c>
      <c r="K9" s="9">
        <f t="shared" si="5"/>
        <v>18</v>
      </c>
      <c r="L9" s="9">
        <f t="shared" si="5"/>
        <v>10</v>
      </c>
      <c r="M9" s="9">
        <f t="shared" si="5"/>
        <v>40</v>
      </c>
      <c r="N9" s="9">
        <f t="shared" si="5"/>
        <v>5</v>
      </c>
      <c r="O9" s="9">
        <f t="shared" si="5"/>
        <v>26</v>
      </c>
      <c r="P9" s="9">
        <f t="shared" si="5"/>
        <v>23</v>
      </c>
      <c r="Q9" s="12" t="str">
        <f t="shared" si="4"/>
        <v>製      造      業</v>
      </c>
      <c r="R9" s="9">
        <f aca="true" t="shared" si="6" ref="R9:AH9">SUM(R10:R33)</f>
        <v>5</v>
      </c>
      <c r="S9" s="9">
        <f t="shared" si="6"/>
        <v>0</v>
      </c>
      <c r="T9" s="9">
        <f t="shared" si="6"/>
        <v>3</v>
      </c>
      <c r="U9" s="9">
        <f t="shared" si="6"/>
        <v>0</v>
      </c>
      <c r="V9" s="9">
        <f t="shared" si="6"/>
        <v>4</v>
      </c>
      <c r="W9" s="9">
        <f t="shared" si="6"/>
        <v>2</v>
      </c>
      <c r="X9" s="9">
        <f t="shared" si="6"/>
        <v>22</v>
      </c>
      <c r="Y9" s="9">
        <f t="shared" si="6"/>
        <v>1</v>
      </c>
      <c r="Z9" s="9">
        <f t="shared" si="6"/>
        <v>21</v>
      </c>
      <c r="AA9" s="9">
        <f t="shared" si="6"/>
        <v>0</v>
      </c>
      <c r="AB9" s="9">
        <f t="shared" si="6"/>
        <v>0</v>
      </c>
      <c r="AC9" s="9">
        <f t="shared" si="6"/>
        <v>164</v>
      </c>
      <c r="AD9" s="9">
        <f t="shared" si="6"/>
        <v>103</v>
      </c>
      <c r="AE9" s="9">
        <f t="shared" si="6"/>
        <v>221</v>
      </c>
      <c r="AF9" s="9">
        <f t="shared" si="6"/>
        <v>20</v>
      </c>
      <c r="AG9" s="9">
        <f t="shared" si="6"/>
        <v>0</v>
      </c>
      <c r="AH9" s="9">
        <f t="shared" si="6"/>
        <v>1</v>
      </c>
    </row>
    <row r="10" spans="1:34" s="2" customFormat="1" ht="12" customHeight="1">
      <c r="A10" s="12" t="s">
        <v>484</v>
      </c>
      <c r="B10" s="9">
        <f>SUM(D10+AC10+AD10+AE10+AG10+AF10+AH10)</f>
        <v>54</v>
      </c>
      <c r="C10" s="35">
        <f t="shared" si="3"/>
        <v>0.5189313857389968</v>
      </c>
      <c r="D10" s="9">
        <f>SUM(E10:P10,R10:AB10)</f>
        <v>34</v>
      </c>
      <c r="E10" s="9">
        <v>16</v>
      </c>
      <c r="F10" s="9">
        <v>2</v>
      </c>
      <c r="G10" s="9">
        <v>10</v>
      </c>
      <c r="H10" s="9">
        <v>0</v>
      </c>
      <c r="I10" s="9">
        <v>1</v>
      </c>
      <c r="J10" s="9">
        <v>1</v>
      </c>
      <c r="K10" s="9">
        <v>0</v>
      </c>
      <c r="L10" s="9">
        <v>1</v>
      </c>
      <c r="M10" s="9">
        <v>2</v>
      </c>
      <c r="N10" s="9">
        <v>0</v>
      </c>
      <c r="O10" s="9">
        <v>1</v>
      </c>
      <c r="P10" s="9">
        <v>0</v>
      </c>
      <c r="Q10" s="12" t="str">
        <f t="shared" si="4"/>
        <v>    食品及飲料製造業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13</v>
      </c>
      <c r="AD10" s="9">
        <v>6</v>
      </c>
      <c r="AE10" s="9">
        <v>1</v>
      </c>
      <c r="AF10" s="9">
        <v>0</v>
      </c>
      <c r="AG10" s="9">
        <v>0</v>
      </c>
      <c r="AH10" s="9">
        <v>0</v>
      </c>
    </row>
    <row r="11" spans="1:34" s="2" customFormat="1" ht="12" customHeight="1">
      <c r="A11" s="12" t="s">
        <v>485</v>
      </c>
      <c r="B11" s="9">
        <f aca="true" t="shared" si="7" ref="B11:B46">SUM(D11+AC11+AD11+AE11+AG11+AF11+AH11)</f>
        <v>0</v>
      </c>
      <c r="C11" s="35">
        <f t="shared" si="3"/>
        <v>0</v>
      </c>
      <c r="D11" s="9">
        <f aca="true" t="shared" si="8" ref="D11:D46">SUM(E11:P11,R11:AB11)</f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 t="str">
        <f t="shared" si="4"/>
        <v>    菸草製造業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</row>
    <row r="12" spans="1:34" s="2" customFormat="1" ht="12" customHeight="1">
      <c r="A12" s="12" t="s">
        <v>486</v>
      </c>
      <c r="B12" s="9">
        <f t="shared" si="7"/>
        <v>22</v>
      </c>
      <c r="C12" s="35">
        <f t="shared" si="3"/>
        <v>0.21141649048625794</v>
      </c>
      <c r="D12" s="9">
        <f t="shared" si="8"/>
        <v>13</v>
      </c>
      <c r="E12" s="9">
        <v>0</v>
      </c>
      <c r="F12" s="9">
        <v>0</v>
      </c>
      <c r="G12" s="9">
        <v>3</v>
      </c>
      <c r="H12" s="9">
        <v>0</v>
      </c>
      <c r="I12" s="9">
        <v>2</v>
      </c>
      <c r="J12" s="9">
        <v>4</v>
      </c>
      <c r="K12" s="9">
        <v>0</v>
      </c>
      <c r="L12" s="9">
        <v>0</v>
      </c>
      <c r="M12" s="9">
        <v>2</v>
      </c>
      <c r="N12" s="9">
        <v>0</v>
      </c>
      <c r="O12" s="9">
        <v>2</v>
      </c>
      <c r="P12" s="9">
        <v>0</v>
      </c>
      <c r="Q12" s="12" t="str">
        <f t="shared" si="4"/>
        <v>    紡    織    業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7</v>
      </c>
      <c r="AD12" s="9">
        <v>0</v>
      </c>
      <c r="AE12" s="9">
        <v>2</v>
      </c>
      <c r="AF12" s="9">
        <v>0</v>
      </c>
      <c r="AG12" s="9">
        <v>0</v>
      </c>
      <c r="AH12" s="9">
        <v>0</v>
      </c>
    </row>
    <row r="13" spans="1:34" s="2" customFormat="1" ht="12" customHeight="1">
      <c r="A13" s="12" t="s">
        <v>487</v>
      </c>
      <c r="B13" s="9">
        <f t="shared" si="7"/>
        <v>18</v>
      </c>
      <c r="C13" s="35">
        <f t="shared" si="3"/>
        <v>0.17297712857966557</v>
      </c>
      <c r="D13" s="9">
        <f t="shared" si="8"/>
        <v>4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2</v>
      </c>
      <c r="P13" s="9">
        <v>0</v>
      </c>
      <c r="Q13" s="12" t="str">
        <f t="shared" si="4"/>
        <v>    成衣、服飾品及其他紡織製品製造業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1</v>
      </c>
      <c r="AA13" s="9">
        <v>0</v>
      </c>
      <c r="AB13" s="9">
        <v>0</v>
      </c>
      <c r="AC13" s="9">
        <v>2</v>
      </c>
      <c r="AD13" s="9">
        <v>1</v>
      </c>
      <c r="AE13" s="9">
        <v>11</v>
      </c>
      <c r="AF13" s="9">
        <v>0</v>
      </c>
      <c r="AG13" s="9">
        <v>0</v>
      </c>
      <c r="AH13" s="9">
        <v>0</v>
      </c>
    </row>
    <row r="14" spans="1:34" s="2" customFormat="1" ht="12" customHeight="1">
      <c r="A14" s="12" t="s">
        <v>488</v>
      </c>
      <c r="B14" s="9">
        <f t="shared" si="7"/>
        <v>9</v>
      </c>
      <c r="C14" s="35">
        <f t="shared" si="3"/>
        <v>0.08648856428983279</v>
      </c>
      <c r="D14" s="9">
        <f t="shared" si="8"/>
        <v>5</v>
      </c>
      <c r="E14" s="9">
        <v>0</v>
      </c>
      <c r="F14" s="9">
        <v>0</v>
      </c>
      <c r="G14" s="9">
        <v>2</v>
      </c>
      <c r="H14" s="9">
        <v>0</v>
      </c>
      <c r="I14" s="9">
        <v>0</v>
      </c>
      <c r="J14" s="9">
        <v>2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1</v>
      </c>
      <c r="Q14" s="12" t="str">
        <f t="shared" si="4"/>
        <v>    皮革、毛皮及其製品製造業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3</v>
      </c>
      <c r="AE14" s="9">
        <v>1</v>
      </c>
      <c r="AF14" s="9">
        <v>0</v>
      </c>
      <c r="AG14" s="9">
        <v>0</v>
      </c>
      <c r="AH14" s="9">
        <v>0</v>
      </c>
    </row>
    <row r="15" spans="1:34" s="2" customFormat="1" ht="12" customHeight="1">
      <c r="A15" s="12" t="s">
        <v>489</v>
      </c>
      <c r="B15" s="9">
        <f t="shared" si="7"/>
        <v>9</v>
      </c>
      <c r="C15" s="35">
        <f t="shared" si="3"/>
        <v>0.08648856428983279</v>
      </c>
      <c r="D15" s="9">
        <f t="shared" si="8"/>
        <v>1</v>
      </c>
      <c r="E15" s="9">
        <v>0</v>
      </c>
      <c r="F15" s="9">
        <v>0</v>
      </c>
      <c r="G15" s="9">
        <v>0</v>
      </c>
      <c r="H15" s="9">
        <v>0</v>
      </c>
      <c r="I15" s="9">
        <v>1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2" t="str">
        <f t="shared" si="4"/>
        <v>    木竹製品製造業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1</v>
      </c>
      <c r="AD15" s="9">
        <v>4</v>
      </c>
      <c r="AE15" s="9">
        <v>3</v>
      </c>
      <c r="AF15" s="9">
        <v>0</v>
      </c>
      <c r="AG15" s="9">
        <v>0</v>
      </c>
      <c r="AH15" s="9">
        <v>0</v>
      </c>
    </row>
    <row r="16" spans="1:34" s="2" customFormat="1" ht="12" customHeight="1">
      <c r="A16" s="12" t="s">
        <v>490</v>
      </c>
      <c r="B16" s="9">
        <f t="shared" si="7"/>
        <v>16</v>
      </c>
      <c r="C16" s="35">
        <f t="shared" si="3"/>
        <v>0.1537574476263694</v>
      </c>
      <c r="D16" s="9">
        <f t="shared" si="8"/>
        <v>6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3</v>
      </c>
      <c r="K16" s="9">
        <v>0</v>
      </c>
      <c r="L16" s="9">
        <v>1</v>
      </c>
      <c r="M16" s="9">
        <v>0</v>
      </c>
      <c r="N16" s="9">
        <v>0</v>
      </c>
      <c r="O16" s="9">
        <v>0</v>
      </c>
      <c r="P16" s="9">
        <v>1</v>
      </c>
      <c r="Q16" s="12" t="str">
        <f t="shared" si="4"/>
        <v>    家具及裝設品製造業</v>
      </c>
      <c r="R16" s="9">
        <v>1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3</v>
      </c>
      <c r="AD16" s="9">
        <v>3</v>
      </c>
      <c r="AE16" s="9">
        <v>4</v>
      </c>
      <c r="AF16" s="9">
        <v>0</v>
      </c>
      <c r="AG16" s="9">
        <v>0</v>
      </c>
      <c r="AH16" s="9">
        <v>0</v>
      </c>
    </row>
    <row r="17" spans="1:34" s="2" customFormat="1" ht="12" customHeight="1">
      <c r="A17" s="12" t="s">
        <v>491</v>
      </c>
      <c r="B17" s="9">
        <f t="shared" si="7"/>
        <v>12</v>
      </c>
      <c r="C17" s="35">
        <f t="shared" si="3"/>
        <v>0.11531808571977706</v>
      </c>
      <c r="D17" s="9">
        <f t="shared" si="8"/>
        <v>7</v>
      </c>
      <c r="E17" s="9">
        <v>0</v>
      </c>
      <c r="F17" s="9">
        <v>0</v>
      </c>
      <c r="G17" s="9">
        <v>0</v>
      </c>
      <c r="H17" s="9">
        <v>2</v>
      </c>
      <c r="I17" s="9">
        <v>1</v>
      </c>
      <c r="J17" s="9">
        <v>1</v>
      </c>
      <c r="K17" s="9">
        <v>0</v>
      </c>
      <c r="L17" s="9">
        <v>1</v>
      </c>
      <c r="M17" s="9">
        <v>0</v>
      </c>
      <c r="N17" s="9">
        <v>0</v>
      </c>
      <c r="O17" s="9">
        <v>0</v>
      </c>
      <c r="P17" s="9">
        <v>1</v>
      </c>
      <c r="Q17" s="12" t="str">
        <f t="shared" si="4"/>
        <v>    紙漿、紙及紙製品製造業</v>
      </c>
      <c r="R17" s="9">
        <v>0</v>
      </c>
      <c r="S17" s="9">
        <v>0</v>
      </c>
      <c r="T17" s="9">
        <v>1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2</v>
      </c>
      <c r="AD17" s="9">
        <v>0</v>
      </c>
      <c r="AE17" s="9">
        <v>3</v>
      </c>
      <c r="AF17" s="9">
        <v>0</v>
      </c>
      <c r="AG17" s="9">
        <v>0</v>
      </c>
      <c r="AH17" s="9">
        <v>0</v>
      </c>
    </row>
    <row r="18" spans="1:34" s="2" customFormat="1" ht="12" customHeight="1">
      <c r="A18" s="12" t="s">
        <v>492</v>
      </c>
      <c r="B18" s="9">
        <f t="shared" si="7"/>
        <v>3</v>
      </c>
      <c r="C18" s="35">
        <f t="shared" si="3"/>
        <v>0.028829521429944265</v>
      </c>
      <c r="D18" s="9">
        <f t="shared" si="8"/>
        <v>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1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12" t="str">
        <f t="shared" si="4"/>
        <v>    印刷及其輔助業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1</v>
      </c>
      <c r="AD18" s="9">
        <v>0</v>
      </c>
      <c r="AE18" s="9">
        <v>1</v>
      </c>
      <c r="AF18" s="9">
        <v>0</v>
      </c>
      <c r="AG18" s="9">
        <v>0</v>
      </c>
      <c r="AH18" s="9">
        <v>0</v>
      </c>
    </row>
    <row r="19" spans="1:34" s="2" customFormat="1" ht="12" customHeight="1">
      <c r="A19" s="12" t="s">
        <v>493</v>
      </c>
      <c r="B19" s="9">
        <f t="shared" si="7"/>
        <v>21</v>
      </c>
      <c r="C19" s="35">
        <f t="shared" si="3"/>
        <v>0.20180665000960984</v>
      </c>
      <c r="D19" s="9">
        <f t="shared" si="8"/>
        <v>11</v>
      </c>
      <c r="E19" s="9">
        <v>0</v>
      </c>
      <c r="F19" s="9">
        <v>0</v>
      </c>
      <c r="G19" s="9">
        <v>1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6</v>
      </c>
      <c r="N19" s="9">
        <v>0</v>
      </c>
      <c r="O19" s="9">
        <v>2</v>
      </c>
      <c r="P19" s="9">
        <v>1</v>
      </c>
      <c r="Q19" s="12" t="str">
        <f t="shared" si="4"/>
        <v>    化學材料製造業</v>
      </c>
      <c r="R19" s="9">
        <v>0</v>
      </c>
      <c r="S19" s="9">
        <v>0</v>
      </c>
      <c r="T19" s="9">
        <v>0</v>
      </c>
      <c r="U19" s="9">
        <v>0</v>
      </c>
      <c r="V19" s="9">
        <v>1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2</v>
      </c>
      <c r="AD19" s="9">
        <v>1</v>
      </c>
      <c r="AE19" s="9">
        <v>5</v>
      </c>
      <c r="AF19" s="9">
        <v>2</v>
      </c>
      <c r="AG19" s="9">
        <v>0</v>
      </c>
      <c r="AH19" s="9">
        <v>0</v>
      </c>
    </row>
    <row r="20" spans="1:34" s="2" customFormat="1" ht="12" customHeight="1">
      <c r="A20" s="12" t="s">
        <v>494</v>
      </c>
      <c r="B20" s="9">
        <f t="shared" si="7"/>
        <v>35</v>
      </c>
      <c r="C20" s="35">
        <f t="shared" si="3"/>
        <v>0.33634441668268306</v>
      </c>
      <c r="D20" s="9">
        <f>SUM(E20:P20,R20:AB20)</f>
        <v>12</v>
      </c>
      <c r="E20" s="9">
        <v>1</v>
      </c>
      <c r="F20" s="9">
        <v>0</v>
      </c>
      <c r="G20" s="9">
        <v>8</v>
      </c>
      <c r="H20" s="9">
        <v>0</v>
      </c>
      <c r="I20" s="9">
        <v>1</v>
      </c>
      <c r="J20" s="9">
        <v>2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12" t="str">
        <f t="shared" si="4"/>
        <v>    化學製品製造業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20</v>
      </c>
      <c r="AD20" s="9">
        <v>2</v>
      </c>
      <c r="AE20" s="9">
        <v>1</v>
      </c>
      <c r="AF20" s="9">
        <v>0</v>
      </c>
      <c r="AG20" s="9">
        <v>0</v>
      </c>
      <c r="AH20" s="9">
        <v>0</v>
      </c>
    </row>
    <row r="21" spans="1:34" s="2" customFormat="1" ht="12" customHeight="1">
      <c r="A21" s="12" t="s">
        <v>495</v>
      </c>
      <c r="B21" s="9">
        <f t="shared" si="7"/>
        <v>5</v>
      </c>
      <c r="C21" s="35">
        <f t="shared" si="3"/>
        <v>0.04804920238324044</v>
      </c>
      <c r="D21" s="9">
        <f t="shared" si="8"/>
        <v>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</v>
      </c>
      <c r="N21" s="9">
        <v>0</v>
      </c>
      <c r="O21" s="9">
        <v>0</v>
      </c>
      <c r="P21" s="9">
        <v>0</v>
      </c>
      <c r="Q21" s="12" t="str">
        <f t="shared" si="4"/>
        <v>    石油及煤製品製造業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4</v>
      </c>
      <c r="AE21" s="9">
        <v>0</v>
      </c>
      <c r="AF21" s="9">
        <v>0</v>
      </c>
      <c r="AG21" s="9">
        <v>0</v>
      </c>
      <c r="AH21" s="9">
        <v>0</v>
      </c>
    </row>
    <row r="22" spans="1:34" s="2" customFormat="1" ht="12" customHeight="1">
      <c r="A22" s="12" t="s">
        <v>496</v>
      </c>
      <c r="B22" s="9">
        <f t="shared" si="7"/>
        <v>9</v>
      </c>
      <c r="C22" s="35">
        <f t="shared" si="3"/>
        <v>0.08648856428983279</v>
      </c>
      <c r="D22" s="9">
        <f t="shared" si="8"/>
        <v>3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1</v>
      </c>
      <c r="K22" s="9">
        <v>1</v>
      </c>
      <c r="L22" s="9">
        <v>1</v>
      </c>
      <c r="M22" s="9">
        <v>0</v>
      </c>
      <c r="N22" s="9">
        <v>0</v>
      </c>
      <c r="O22" s="9">
        <v>0</v>
      </c>
      <c r="P22" s="9">
        <v>0</v>
      </c>
      <c r="Q22" s="12" t="str">
        <f t="shared" si="4"/>
        <v>    橡膠製品製造業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6</v>
      </c>
      <c r="AE22" s="9">
        <v>0</v>
      </c>
      <c r="AF22" s="9">
        <v>0</v>
      </c>
      <c r="AG22" s="9">
        <v>0</v>
      </c>
      <c r="AH22" s="9">
        <v>0</v>
      </c>
    </row>
    <row r="23" spans="1:34" s="2" customFormat="1" ht="12" customHeight="1">
      <c r="A23" s="12" t="s">
        <v>497</v>
      </c>
      <c r="B23" s="9">
        <f t="shared" si="7"/>
        <v>50</v>
      </c>
      <c r="C23" s="35">
        <f t="shared" si="3"/>
        <v>0.48049202383240436</v>
      </c>
      <c r="D23" s="9">
        <f t="shared" si="8"/>
        <v>26</v>
      </c>
      <c r="E23" s="9">
        <v>8</v>
      </c>
      <c r="F23" s="9">
        <v>0</v>
      </c>
      <c r="G23" s="9">
        <v>2</v>
      </c>
      <c r="H23" s="9">
        <v>1</v>
      </c>
      <c r="I23" s="9">
        <v>2</v>
      </c>
      <c r="J23" s="9">
        <v>7</v>
      </c>
      <c r="K23" s="9">
        <v>1</v>
      </c>
      <c r="L23" s="9">
        <v>0</v>
      </c>
      <c r="M23" s="9">
        <v>0</v>
      </c>
      <c r="N23" s="9">
        <v>0</v>
      </c>
      <c r="O23" s="9">
        <v>0</v>
      </c>
      <c r="P23" s="9">
        <v>1</v>
      </c>
      <c r="Q23" s="12" t="str">
        <f t="shared" si="4"/>
        <v>    塑膠製品製造業</v>
      </c>
      <c r="R23" s="9">
        <v>2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2</v>
      </c>
      <c r="Y23" s="9">
        <v>0</v>
      </c>
      <c r="Z23" s="9">
        <v>0</v>
      </c>
      <c r="AA23" s="9">
        <v>0</v>
      </c>
      <c r="AB23" s="9">
        <v>0</v>
      </c>
      <c r="AC23" s="9">
        <v>2</v>
      </c>
      <c r="AD23" s="9">
        <v>12</v>
      </c>
      <c r="AE23" s="9">
        <v>10</v>
      </c>
      <c r="AF23" s="9">
        <v>0</v>
      </c>
      <c r="AG23" s="9">
        <v>0</v>
      </c>
      <c r="AH23" s="9">
        <v>0</v>
      </c>
    </row>
    <row r="24" spans="1:34" s="2" customFormat="1" ht="12" customHeight="1">
      <c r="A24" s="12" t="s">
        <v>498</v>
      </c>
      <c r="B24" s="9">
        <f t="shared" si="7"/>
        <v>53</v>
      </c>
      <c r="C24" s="35">
        <f t="shared" si="3"/>
        <v>0.5093215452623486</v>
      </c>
      <c r="D24" s="9">
        <f t="shared" si="8"/>
        <v>42</v>
      </c>
      <c r="E24" s="9">
        <v>14</v>
      </c>
      <c r="F24" s="9">
        <v>1</v>
      </c>
      <c r="G24" s="9">
        <v>4</v>
      </c>
      <c r="H24" s="9">
        <v>1</v>
      </c>
      <c r="I24" s="9">
        <v>3</v>
      </c>
      <c r="J24" s="9">
        <v>1</v>
      </c>
      <c r="K24" s="9">
        <v>2</v>
      </c>
      <c r="L24" s="9">
        <v>2</v>
      </c>
      <c r="M24" s="9">
        <v>0</v>
      </c>
      <c r="N24" s="9">
        <v>4</v>
      </c>
      <c r="O24" s="9">
        <v>3</v>
      </c>
      <c r="P24" s="9">
        <v>2</v>
      </c>
      <c r="Q24" s="12" t="str">
        <f t="shared" si="4"/>
        <v>    非金屬礦物製品製造業</v>
      </c>
      <c r="R24" s="9">
        <v>0</v>
      </c>
      <c r="S24" s="9">
        <v>0</v>
      </c>
      <c r="T24" s="9">
        <v>2</v>
      </c>
      <c r="U24" s="9">
        <v>0</v>
      </c>
      <c r="V24" s="9">
        <v>0</v>
      </c>
      <c r="W24" s="9">
        <v>0</v>
      </c>
      <c r="X24" s="9">
        <v>3</v>
      </c>
      <c r="Y24" s="9">
        <v>0</v>
      </c>
      <c r="Z24" s="9">
        <v>0</v>
      </c>
      <c r="AA24" s="9">
        <v>0</v>
      </c>
      <c r="AB24" s="9">
        <v>0</v>
      </c>
      <c r="AC24" s="9">
        <v>5</v>
      </c>
      <c r="AD24" s="9">
        <v>3</v>
      </c>
      <c r="AE24" s="9">
        <v>3</v>
      </c>
      <c r="AF24" s="9">
        <v>0</v>
      </c>
      <c r="AG24" s="9">
        <v>0</v>
      </c>
      <c r="AH24" s="9">
        <v>0</v>
      </c>
    </row>
    <row r="25" spans="1:34" s="2" customFormat="1" ht="12" customHeight="1">
      <c r="A25" s="12" t="s">
        <v>499</v>
      </c>
      <c r="B25" s="9">
        <f t="shared" si="7"/>
        <v>69</v>
      </c>
      <c r="C25" s="35">
        <f t="shared" si="3"/>
        <v>0.6630789928887181</v>
      </c>
      <c r="D25" s="9">
        <f t="shared" si="8"/>
        <v>44</v>
      </c>
      <c r="E25" s="9">
        <v>1</v>
      </c>
      <c r="F25" s="9">
        <v>0</v>
      </c>
      <c r="G25" s="9">
        <v>5</v>
      </c>
      <c r="H25" s="9">
        <v>1</v>
      </c>
      <c r="I25" s="9">
        <v>6</v>
      </c>
      <c r="J25" s="9">
        <v>4</v>
      </c>
      <c r="K25" s="9">
        <v>6</v>
      </c>
      <c r="L25" s="9">
        <v>1</v>
      </c>
      <c r="M25" s="9">
        <v>4</v>
      </c>
      <c r="N25" s="9">
        <v>1</v>
      </c>
      <c r="O25" s="9">
        <v>6</v>
      </c>
      <c r="P25" s="9">
        <v>1</v>
      </c>
      <c r="Q25" s="12" t="str">
        <f t="shared" si="4"/>
        <v>    金屬基本工業</v>
      </c>
      <c r="R25" s="9">
        <v>0</v>
      </c>
      <c r="S25" s="9">
        <v>0</v>
      </c>
      <c r="T25" s="9">
        <v>0</v>
      </c>
      <c r="U25" s="9">
        <v>0</v>
      </c>
      <c r="V25" s="9">
        <v>1</v>
      </c>
      <c r="W25" s="9">
        <v>0</v>
      </c>
      <c r="X25" s="9">
        <v>5</v>
      </c>
      <c r="Y25" s="9">
        <v>0</v>
      </c>
      <c r="Z25" s="9">
        <v>2</v>
      </c>
      <c r="AA25" s="9">
        <v>0</v>
      </c>
      <c r="AB25" s="9">
        <v>0</v>
      </c>
      <c r="AC25" s="9">
        <v>8</v>
      </c>
      <c r="AD25" s="9">
        <v>16</v>
      </c>
      <c r="AE25" s="9">
        <v>1</v>
      </c>
      <c r="AF25" s="9">
        <v>0</v>
      </c>
      <c r="AG25" s="9">
        <v>0</v>
      </c>
      <c r="AH25" s="9">
        <v>0</v>
      </c>
    </row>
    <row r="26" spans="1:34" s="2" customFormat="1" ht="12" customHeight="1">
      <c r="A26" s="12" t="s">
        <v>500</v>
      </c>
      <c r="B26" s="9">
        <f t="shared" si="7"/>
        <v>123</v>
      </c>
      <c r="C26" s="35">
        <f t="shared" si="3"/>
        <v>1.1820103786277147</v>
      </c>
      <c r="D26" s="9">
        <f t="shared" si="8"/>
        <v>89</v>
      </c>
      <c r="E26" s="9">
        <v>16</v>
      </c>
      <c r="F26" s="9">
        <v>2</v>
      </c>
      <c r="G26" s="9">
        <v>7</v>
      </c>
      <c r="H26" s="9">
        <v>0</v>
      </c>
      <c r="I26" s="9">
        <v>3</v>
      </c>
      <c r="J26" s="9">
        <v>11</v>
      </c>
      <c r="K26" s="9">
        <v>8</v>
      </c>
      <c r="L26" s="9">
        <v>3</v>
      </c>
      <c r="M26" s="9">
        <v>10</v>
      </c>
      <c r="N26" s="9">
        <v>0</v>
      </c>
      <c r="O26" s="9">
        <v>6</v>
      </c>
      <c r="P26" s="9">
        <v>4</v>
      </c>
      <c r="Q26" s="12" t="str">
        <f t="shared" si="4"/>
        <v>    金屬製品製造業</v>
      </c>
      <c r="R26" s="9">
        <v>2</v>
      </c>
      <c r="S26" s="9">
        <v>0</v>
      </c>
      <c r="T26" s="9">
        <v>0</v>
      </c>
      <c r="U26" s="9">
        <v>0</v>
      </c>
      <c r="V26" s="9">
        <v>0</v>
      </c>
      <c r="W26" s="9">
        <v>1</v>
      </c>
      <c r="X26" s="9">
        <v>8</v>
      </c>
      <c r="Y26" s="9">
        <v>1</v>
      </c>
      <c r="Z26" s="9">
        <v>7</v>
      </c>
      <c r="AA26" s="9">
        <v>0</v>
      </c>
      <c r="AB26" s="9">
        <v>0</v>
      </c>
      <c r="AC26" s="9">
        <v>11</v>
      </c>
      <c r="AD26" s="9">
        <v>9</v>
      </c>
      <c r="AE26" s="9">
        <v>14</v>
      </c>
      <c r="AF26" s="9">
        <v>0</v>
      </c>
      <c r="AG26" s="9">
        <v>0</v>
      </c>
      <c r="AH26" s="9">
        <v>0</v>
      </c>
    </row>
    <row r="27" spans="1:34" s="2" customFormat="1" ht="12" customHeight="1">
      <c r="A27" s="12" t="s">
        <v>501</v>
      </c>
      <c r="B27" s="9">
        <f t="shared" si="7"/>
        <v>129</v>
      </c>
      <c r="C27" s="35">
        <f t="shared" si="3"/>
        <v>1.2396694214876034</v>
      </c>
      <c r="D27" s="9">
        <f t="shared" si="8"/>
        <v>63</v>
      </c>
      <c r="E27" s="9">
        <v>13</v>
      </c>
      <c r="F27" s="9">
        <v>1</v>
      </c>
      <c r="G27" s="9">
        <v>11</v>
      </c>
      <c r="H27" s="9">
        <v>0</v>
      </c>
      <c r="I27" s="9">
        <v>2</v>
      </c>
      <c r="J27" s="9">
        <v>6</v>
      </c>
      <c r="K27" s="9">
        <v>0</v>
      </c>
      <c r="L27" s="9">
        <v>0</v>
      </c>
      <c r="M27" s="9">
        <v>14</v>
      </c>
      <c r="N27" s="9">
        <v>0</v>
      </c>
      <c r="O27" s="9">
        <v>3</v>
      </c>
      <c r="P27" s="9">
        <v>4</v>
      </c>
      <c r="Q27" s="12" t="str">
        <f t="shared" si="4"/>
        <v>    機械設備製造修配業</v>
      </c>
      <c r="R27" s="9">
        <v>0</v>
      </c>
      <c r="S27" s="9">
        <v>0</v>
      </c>
      <c r="T27" s="9">
        <v>0</v>
      </c>
      <c r="U27" s="9">
        <v>0</v>
      </c>
      <c r="V27" s="9">
        <v>1</v>
      </c>
      <c r="W27" s="9">
        <v>1</v>
      </c>
      <c r="X27" s="9">
        <v>2</v>
      </c>
      <c r="Y27" s="9">
        <v>0</v>
      </c>
      <c r="Z27" s="9">
        <v>5</v>
      </c>
      <c r="AA27" s="9">
        <v>0</v>
      </c>
      <c r="AB27" s="9">
        <v>0</v>
      </c>
      <c r="AC27" s="9">
        <v>23</v>
      </c>
      <c r="AD27" s="9">
        <v>7</v>
      </c>
      <c r="AE27" s="9">
        <v>30</v>
      </c>
      <c r="AF27" s="9">
        <v>6</v>
      </c>
      <c r="AG27" s="9">
        <v>0</v>
      </c>
      <c r="AH27" s="9">
        <v>0</v>
      </c>
    </row>
    <row r="28" spans="1:34" s="2" customFormat="1" ht="12" customHeight="1">
      <c r="A28" s="12" t="s">
        <v>502</v>
      </c>
      <c r="B28" s="9">
        <f t="shared" si="7"/>
        <v>44</v>
      </c>
      <c r="C28" s="35">
        <f t="shared" si="3"/>
        <v>0.42283298097251587</v>
      </c>
      <c r="D28" s="9">
        <f t="shared" si="8"/>
        <v>1</v>
      </c>
      <c r="E28" s="9">
        <v>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12" t="str">
        <f t="shared" si="4"/>
        <v>    電腦、通信及視聽電子產品製造業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26</v>
      </c>
      <c r="AD28" s="9">
        <v>0</v>
      </c>
      <c r="AE28" s="9">
        <v>17</v>
      </c>
      <c r="AF28" s="9">
        <v>0</v>
      </c>
      <c r="AG28" s="9">
        <v>0</v>
      </c>
      <c r="AH28" s="9">
        <v>0</v>
      </c>
    </row>
    <row r="29" spans="1:34" s="2" customFormat="1" ht="12" customHeight="1">
      <c r="A29" s="12" t="s">
        <v>503</v>
      </c>
      <c r="B29" s="9">
        <f t="shared" si="7"/>
        <v>124</v>
      </c>
      <c r="C29" s="35">
        <f t="shared" si="3"/>
        <v>1.1916202191043628</v>
      </c>
      <c r="D29" s="9">
        <f t="shared" si="8"/>
        <v>10</v>
      </c>
      <c r="E29" s="9">
        <v>2</v>
      </c>
      <c r="F29" s="9">
        <v>0</v>
      </c>
      <c r="G29" s="9">
        <v>4</v>
      </c>
      <c r="H29" s="9">
        <v>0</v>
      </c>
      <c r="I29" s="9">
        <v>0</v>
      </c>
      <c r="J29" s="9">
        <v>1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1</v>
      </c>
      <c r="Q29" s="12" t="str">
        <f t="shared" si="4"/>
        <v>    電子零組件製造業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1</v>
      </c>
      <c r="Y29" s="9">
        <v>0</v>
      </c>
      <c r="Z29" s="9">
        <v>1</v>
      </c>
      <c r="AA29" s="9">
        <v>0</v>
      </c>
      <c r="AB29" s="9">
        <v>0</v>
      </c>
      <c r="AC29" s="9">
        <v>12</v>
      </c>
      <c r="AD29" s="9">
        <v>1</v>
      </c>
      <c r="AE29" s="9">
        <v>90</v>
      </c>
      <c r="AF29" s="9">
        <v>11</v>
      </c>
      <c r="AG29" s="9">
        <v>0</v>
      </c>
      <c r="AH29" s="9">
        <v>0</v>
      </c>
    </row>
    <row r="30" spans="1:34" s="2" customFormat="1" ht="12" customHeight="1">
      <c r="A30" s="34" t="s">
        <v>504</v>
      </c>
      <c r="B30" s="9">
        <f t="shared" si="7"/>
        <v>51</v>
      </c>
      <c r="C30" s="35">
        <f t="shared" si="3"/>
        <v>0.49010186430905245</v>
      </c>
      <c r="D30" s="9">
        <f>SUM(E30:P30,R30:AB30)</f>
        <v>25</v>
      </c>
      <c r="E30" s="9">
        <v>0</v>
      </c>
      <c r="F30" s="9">
        <v>0</v>
      </c>
      <c r="G30" s="9">
        <v>9</v>
      </c>
      <c r="H30" s="9">
        <v>0</v>
      </c>
      <c r="I30" s="9">
        <v>0</v>
      </c>
      <c r="J30" s="9">
        <v>4</v>
      </c>
      <c r="K30" s="9">
        <v>0</v>
      </c>
      <c r="L30" s="9">
        <v>0</v>
      </c>
      <c r="M30" s="9">
        <v>0</v>
      </c>
      <c r="N30" s="9">
        <v>0</v>
      </c>
      <c r="O30" s="9">
        <v>1</v>
      </c>
      <c r="P30" s="9">
        <v>5</v>
      </c>
      <c r="Q30" s="12" t="str">
        <f t="shared" si="4"/>
        <v>    電力機械器材及設備製造修配業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1</v>
      </c>
      <c r="Y30" s="9">
        <v>0</v>
      </c>
      <c r="Z30" s="9">
        <v>5</v>
      </c>
      <c r="AA30" s="9">
        <v>0</v>
      </c>
      <c r="AB30" s="9">
        <v>0</v>
      </c>
      <c r="AC30" s="9">
        <v>18</v>
      </c>
      <c r="AD30" s="9">
        <v>2</v>
      </c>
      <c r="AE30" s="9">
        <v>5</v>
      </c>
      <c r="AF30" s="9">
        <v>0</v>
      </c>
      <c r="AG30" s="9">
        <v>0</v>
      </c>
      <c r="AH30" s="9">
        <v>1</v>
      </c>
    </row>
    <row r="31" spans="1:34" s="2" customFormat="1" ht="12" customHeight="1">
      <c r="A31" s="12" t="s">
        <v>505</v>
      </c>
      <c r="B31" s="9">
        <f t="shared" si="7"/>
        <v>43</v>
      </c>
      <c r="C31" s="35">
        <f t="shared" si="3"/>
        <v>0.4132231404958678</v>
      </c>
      <c r="D31" s="9">
        <f t="shared" si="8"/>
        <v>13</v>
      </c>
      <c r="E31" s="9">
        <v>4</v>
      </c>
      <c r="F31" s="9">
        <v>0</v>
      </c>
      <c r="G31" s="9">
        <v>1</v>
      </c>
      <c r="H31" s="9">
        <v>0</v>
      </c>
      <c r="I31" s="9">
        <v>0</v>
      </c>
      <c r="J31" s="9">
        <v>5</v>
      </c>
      <c r="K31" s="9">
        <v>0</v>
      </c>
      <c r="L31" s="9">
        <v>0</v>
      </c>
      <c r="M31" s="9">
        <v>1</v>
      </c>
      <c r="N31" s="9">
        <v>0</v>
      </c>
      <c r="O31" s="9">
        <v>0</v>
      </c>
      <c r="P31" s="9">
        <v>1</v>
      </c>
      <c r="Q31" s="12" t="str">
        <f t="shared" si="4"/>
        <v>    運輸工具製造修配業</v>
      </c>
      <c r="R31" s="9">
        <v>0</v>
      </c>
      <c r="S31" s="9">
        <v>0</v>
      </c>
      <c r="T31" s="9">
        <v>0</v>
      </c>
      <c r="U31" s="9">
        <v>0</v>
      </c>
      <c r="V31" s="9">
        <v>1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5</v>
      </c>
      <c r="AD31" s="9">
        <v>21</v>
      </c>
      <c r="AE31" s="9">
        <v>4</v>
      </c>
      <c r="AF31" s="9">
        <v>0</v>
      </c>
      <c r="AG31" s="9">
        <v>0</v>
      </c>
      <c r="AH31" s="9">
        <v>0</v>
      </c>
    </row>
    <row r="32" spans="1:34" s="2" customFormat="1" ht="12" customHeight="1">
      <c r="A32" s="12" t="s">
        <v>506</v>
      </c>
      <c r="B32" s="9">
        <f t="shared" si="7"/>
        <v>14</v>
      </c>
      <c r="C32" s="35">
        <f t="shared" si="3"/>
        <v>0.13453776667307324</v>
      </c>
      <c r="D32" s="9">
        <f t="shared" si="8"/>
        <v>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1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12" t="str">
        <f t="shared" si="4"/>
        <v>    精密、光學、醫療器材及鐘錶製造業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3</v>
      </c>
      <c r="AD32" s="9">
        <v>0</v>
      </c>
      <c r="AE32" s="9">
        <v>9</v>
      </c>
      <c r="AF32" s="9">
        <v>1</v>
      </c>
      <c r="AG32" s="9">
        <v>0</v>
      </c>
      <c r="AH32" s="9">
        <v>0</v>
      </c>
    </row>
    <row r="33" spans="1:34" s="2" customFormat="1" ht="12" customHeight="1">
      <c r="A33" s="12" t="s">
        <v>507</v>
      </c>
      <c r="B33" s="9">
        <f t="shared" si="7"/>
        <v>11</v>
      </c>
      <c r="C33" s="35">
        <f t="shared" si="3"/>
        <v>0.10570824524312897</v>
      </c>
      <c r="D33" s="9">
        <f t="shared" si="8"/>
        <v>3</v>
      </c>
      <c r="E33" s="9">
        <v>0</v>
      </c>
      <c r="F33" s="9">
        <v>0</v>
      </c>
      <c r="G33" s="9">
        <v>1</v>
      </c>
      <c r="H33" s="9">
        <v>0</v>
      </c>
      <c r="I33" s="9">
        <v>0</v>
      </c>
      <c r="J33" s="9">
        <v>2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12" t="str">
        <f t="shared" si="4"/>
        <v>    其他工業製品製造業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2</v>
      </c>
      <c r="AE33" s="9">
        <v>6</v>
      </c>
      <c r="AF33" s="9">
        <v>0</v>
      </c>
      <c r="AG33" s="9">
        <v>0</v>
      </c>
      <c r="AH33" s="9">
        <v>0</v>
      </c>
    </row>
    <row r="34" spans="1:34" s="2" customFormat="1" ht="12" customHeight="1">
      <c r="A34" s="12" t="s">
        <v>508</v>
      </c>
      <c r="B34" s="9">
        <f t="shared" si="7"/>
        <v>46</v>
      </c>
      <c r="C34" s="35">
        <f t="shared" si="3"/>
        <v>0.44205266192581205</v>
      </c>
      <c r="D34" s="9">
        <f t="shared" si="8"/>
        <v>43</v>
      </c>
      <c r="E34" s="9">
        <v>14</v>
      </c>
      <c r="F34" s="9">
        <v>1</v>
      </c>
      <c r="G34" s="9">
        <v>0</v>
      </c>
      <c r="H34" s="9">
        <v>3</v>
      </c>
      <c r="I34" s="9">
        <v>4</v>
      </c>
      <c r="J34" s="9">
        <v>5</v>
      </c>
      <c r="K34" s="9">
        <v>0</v>
      </c>
      <c r="L34" s="9">
        <v>4</v>
      </c>
      <c r="M34" s="9">
        <v>1</v>
      </c>
      <c r="N34" s="9">
        <v>0</v>
      </c>
      <c r="O34" s="9">
        <v>0</v>
      </c>
      <c r="P34" s="9">
        <v>0</v>
      </c>
      <c r="Q34" s="12" t="str">
        <f t="shared" si="4"/>
        <v>水 電 燃 氣 業</v>
      </c>
      <c r="R34" s="9">
        <v>6</v>
      </c>
      <c r="S34" s="9">
        <v>0</v>
      </c>
      <c r="T34" s="9">
        <v>0</v>
      </c>
      <c r="U34" s="9">
        <v>0</v>
      </c>
      <c r="V34" s="9">
        <v>2</v>
      </c>
      <c r="W34" s="9">
        <v>2</v>
      </c>
      <c r="X34" s="9">
        <v>0</v>
      </c>
      <c r="Y34" s="9">
        <v>0</v>
      </c>
      <c r="Z34" s="9">
        <v>1</v>
      </c>
      <c r="AA34" s="9">
        <v>0</v>
      </c>
      <c r="AB34" s="9">
        <v>0</v>
      </c>
      <c r="AC34" s="9">
        <v>3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1:34" s="2" customFormat="1" ht="12" customHeight="1">
      <c r="A35" s="12" t="s">
        <v>509</v>
      </c>
      <c r="B35" s="9">
        <f>SUM(D35+AC35+AD35+AE35+AG35+AF35+AH35)</f>
        <v>6239</v>
      </c>
      <c r="C35" s="35">
        <f t="shared" si="3"/>
        <v>59.95579473380742</v>
      </c>
      <c r="D35" s="9">
        <f t="shared" si="8"/>
        <v>5480</v>
      </c>
      <c r="E35" s="9">
        <v>823</v>
      </c>
      <c r="F35" s="9">
        <v>30</v>
      </c>
      <c r="G35" s="9">
        <v>362</v>
      </c>
      <c r="H35" s="9">
        <v>52</v>
      </c>
      <c r="I35" s="9">
        <v>173</v>
      </c>
      <c r="J35" s="9">
        <v>664</v>
      </c>
      <c r="K35" s="9">
        <v>196</v>
      </c>
      <c r="L35" s="9">
        <v>273</v>
      </c>
      <c r="M35" s="9">
        <v>251</v>
      </c>
      <c r="N35" s="9">
        <v>53</v>
      </c>
      <c r="O35" s="9">
        <v>201</v>
      </c>
      <c r="P35" s="9">
        <v>278</v>
      </c>
      <c r="Q35" s="12" t="str">
        <f t="shared" si="4"/>
        <v>營      造      業</v>
      </c>
      <c r="R35" s="9">
        <v>109</v>
      </c>
      <c r="S35" s="9">
        <v>11</v>
      </c>
      <c r="T35" s="9">
        <v>46</v>
      </c>
      <c r="U35" s="9">
        <v>2</v>
      </c>
      <c r="V35" s="9">
        <v>50</v>
      </c>
      <c r="W35" s="9">
        <v>59</v>
      </c>
      <c r="X35" s="9">
        <v>1283</v>
      </c>
      <c r="Y35" s="9">
        <v>11</v>
      </c>
      <c r="Z35" s="9">
        <v>548</v>
      </c>
      <c r="AA35" s="9">
        <v>5</v>
      </c>
      <c r="AB35" s="9">
        <v>0</v>
      </c>
      <c r="AC35" s="9">
        <v>509</v>
      </c>
      <c r="AD35" s="9">
        <v>165</v>
      </c>
      <c r="AE35" s="9">
        <v>27</v>
      </c>
      <c r="AF35" s="9">
        <v>45</v>
      </c>
      <c r="AG35" s="9">
        <v>0</v>
      </c>
      <c r="AH35" s="9">
        <v>13</v>
      </c>
    </row>
    <row r="36" spans="1:34" s="2" customFormat="1" ht="12" customHeight="1">
      <c r="A36" s="12" t="s">
        <v>510</v>
      </c>
      <c r="B36" s="9">
        <f t="shared" si="7"/>
        <v>874</v>
      </c>
      <c r="C36" s="35">
        <f t="shared" si="3"/>
        <v>8.39900057659043</v>
      </c>
      <c r="D36" s="9">
        <f t="shared" si="8"/>
        <v>126</v>
      </c>
      <c r="E36" s="9">
        <v>18</v>
      </c>
      <c r="F36" s="9">
        <v>0</v>
      </c>
      <c r="G36" s="9">
        <v>12</v>
      </c>
      <c r="H36" s="9">
        <v>0</v>
      </c>
      <c r="I36" s="9">
        <v>1</v>
      </c>
      <c r="J36" s="9">
        <v>17</v>
      </c>
      <c r="K36" s="9">
        <v>5</v>
      </c>
      <c r="L36" s="9">
        <v>3</v>
      </c>
      <c r="M36" s="9">
        <v>8</v>
      </c>
      <c r="N36" s="9">
        <v>0</v>
      </c>
      <c r="O36" s="9">
        <v>1</v>
      </c>
      <c r="P36" s="9">
        <v>8</v>
      </c>
      <c r="Q36" s="12" t="str">
        <f t="shared" si="4"/>
        <v>批發及零售業</v>
      </c>
      <c r="R36" s="9">
        <v>0</v>
      </c>
      <c r="S36" s="9">
        <v>1</v>
      </c>
      <c r="T36" s="9">
        <v>1</v>
      </c>
      <c r="U36" s="9">
        <v>0</v>
      </c>
      <c r="V36" s="9">
        <v>0</v>
      </c>
      <c r="W36" s="9">
        <v>3</v>
      </c>
      <c r="X36" s="9">
        <v>38</v>
      </c>
      <c r="Y36" s="9">
        <v>0</v>
      </c>
      <c r="Z36" s="9">
        <v>10</v>
      </c>
      <c r="AA36" s="9">
        <v>0</v>
      </c>
      <c r="AB36" s="9">
        <v>0</v>
      </c>
      <c r="AC36" s="9">
        <v>720</v>
      </c>
      <c r="AD36" s="9">
        <v>24</v>
      </c>
      <c r="AE36" s="9">
        <v>4</v>
      </c>
      <c r="AF36" s="9">
        <v>0</v>
      </c>
      <c r="AG36" s="9">
        <v>0</v>
      </c>
      <c r="AH36" s="9">
        <v>0</v>
      </c>
    </row>
    <row r="37" spans="1:34" s="2" customFormat="1" ht="12" customHeight="1">
      <c r="A37" s="12" t="s">
        <v>511</v>
      </c>
      <c r="B37" s="9">
        <f t="shared" si="7"/>
        <v>300</v>
      </c>
      <c r="C37" s="35">
        <f t="shared" si="3"/>
        <v>2.8829521429944265</v>
      </c>
      <c r="D37" s="9">
        <f t="shared" si="8"/>
        <v>10</v>
      </c>
      <c r="E37" s="9">
        <v>2</v>
      </c>
      <c r="F37" s="9">
        <v>0</v>
      </c>
      <c r="G37" s="9">
        <v>1</v>
      </c>
      <c r="H37" s="9">
        <v>0</v>
      </c>
      <c r="I37" s="9">
        <v>0</v>
      </c>
      <c r="J37" s="9">
        <v>0</v>
      </c>
      <c r="K37" s="9">
        <v>1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12" t="str">
        <f t="shared" si="4"/>
        <v>住宿及餐飲業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6</v>
      </c>
      <c r="Y37" s="9">
        <v>0</v>
      </c>
      <c r="Z37" s="9">
        <v>0</v>
      </c>
      <c r="AA37" s="9">
        <v>0</v>
      </c>
      <c r="AB37" s="9">
        <v>0</v>
      </c>
      <c r="AC37" s="9">
        <v>275</v>
      </c>
      <c r="AD37" s="9">
        <v>15</v>
      </c>
      <c r="AE37" s="9">
        <v>0</v>
      </c>
      <c r="AF37" s="9">
        <v>0</v>
      </c>
      <c r="AG37" s="9">
        <v>0</v>
      </c>
      <c r="AH37" s="9">
        <v>0</v>
      </c>
    </row>
    <row r="38" spans="1:34" s="2" customFormat="1" ht="12" customHeight="1">
      <c r="A38" s="12" t="s">
        <v>512</v>
      </c>
      <c r="B38" s="9">
        <f t="shared" si="7"/>
        <v>430</v>
      </c>
      <c r="C38" s="35">
        <f t="shared" si="3"/>
        <v>4.132231404958678</v>
      </c>
      <c r="D38" s="9">
        <f t="shared" si="8"/>
        <v>78</v>
      </c>
      <c r="E38" s="9">
        <v>29</v>
      </c>
      <c r="F38" s="9">
        <v>2</v>
      </c>
      <c r="G38" s="9">
        <v>5</v>
      </c>
      <c r="H38" s="9">
        <v>1</v>
      </c>
      <c r="I38" s="9">
        <v>2</v>
      </c>
      <c r="J38" s="9">
        <v>24</v>
      </c>
      <c r="K38" s="9">
        <v>1</v>
      </c>
      <c r="L38" s="9">
        <v>2</v>
      </c>
      <c r="M38" s="9">
        <v>2</v>
      </c>
      <c r="N38" s="9">
        <v>0</v>
      </c>
      <c r="O38" s="9">
        <v>0</v>
      </c>
      <c r="P38" s="9">
        <v>0</v>
      </c>
      <c r="Q38" s="12" t="str">
        <f t="shared" si="4"/>
        <v>運輸、倉儲及通信業</v>
      </c>
      <c r="R38" s="9">
        <v>1</v>
      </c>
      <c r="S38" s="9">
        <v>0</v>
      </c>
      <c r="T38" s="9">
        <v>0</v>
      </c>
      <c r="U38" s="9">
        <v>0</v>
      </c>
      <c r="V38" s="9">
        <v>1</v>
      </c>
      <c r="W38" s="9">
        <v>1</v>
      </c>
      <c r="X38" s="9">
        <v>4</v>
      </c>
      <c r="Y38" s="9">
        <v>0</v>
      </c>
      <c r="Z38" s="9">
        <v>2</v>
      </c>
      <c r="AA38" s="9">
        <v>1</v>
      </c>
      <c r="AB38" s="9">
        <v>0</v>
      </c>
      <c r="AC38" s="9">
        <v>280</v>
      </c>
      <c r="AD38" s="9">
        <v>71</v>
      </c>
      <c r="AE38" s="9">
        <v>1</v>
      </c>
      <c r="AF38" s="9">
        <v>0</v>
      </c>
      <c r="AG38" s="9">
        <v>0</v>
      </c>
      <c r="AH38" s="9">
        <v>0</v>
      </c>
    </row>
    <row r="39" spans="1:34" s="2" customFormat="1" ht="12" customHeight="1">
      <c r="A39" s="12" t="s">
        <v>513</v>
      </c>
      <c r="B39" s="9">
        <f t="shared" si="7"/>
        <v>261</v>
      </c>
      <c r="C39" s="35">
        <f t="shared" si="3"/>
        <v>2.508168364405151</v>
      </c>
      <c r="D39" s="9">
        <f t="shared" si="8"/>
        <v>1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12" t="str">
        <f t="shared" si="4"/>
        <v>金融及保險業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1</v>
      </c>
      <c r="Y39" s="9">
        <v>0</v>
      </c>
      <c r="Z39" s="9">
        <v>0</v>
      </c>
      <c r="AA39" s="9">
        <v>0</v>
      </c>
      <c r="AB39" s="9">
        <v>0</v>
      </c>
      <c r="AC39" s="9">
        <v>253</v>
      </c>
      <c r="AD39" s="9">
        <v>7</v>
      </c>
      <c r="AE39" s="9">
        <v>0</v>
      </c>
      <c r="AF39" s="9">
        <v>0</v>
      </c>
      <c r="AG39" s="9">
        <v>0</v>
      </c>
      <c r="AH39" s="9">
        <v>0</v>
      </c>
    </row>
    <row r="40" spans="1:34" s="2" customFormat="1" ht="12" customHeight="1">
      <c r="A40" s="12" t="s">
        <v>514</v>
      </c>
      <c r="B40" s="9">
        <f t="shared" si="7"/>
        <v>183</v>
      </c>
      <c r="C40" s="35">
        <f t="shared" si="3"/>
        <v>1.7586008072266</v>
      </c>
      <c r="D40" s="9">
        <f>SUM(E40:P40,R40:AB40)</f>
        <v>85</v>
      </c>
      <c r="E40" s="9">
        <v>12</v>
      </c>
      <c r="F40" s="9">
        <v>0</v>
      </c>
      <c r="G40" s="9">
        <v>6</v>
      </c>
      <c r="H40" s="9">
        <v>0</v>
      </c>
      <c r="I40" s="9">
        <v>4</v>
      </c>
      <c r="J40" s="9">
        <v>8</v>
      </c>
      <c r="K40" s="9">
        <v>2</v>
      </c>
      <c r="L40" s="9">
        <v>4</v>
      </c>
      <c r="M40" s="9">
        <v>0</v>
      </c>
      <c r="N40" s="9">
        <v>0</v>
      </c>
      <c r="O40" s="9">
        <v>8</v>
      </c>
      <c r="P40" s="9">
        <v>4</v>
      </c>
      <c r="Q40" s="12" t="str">
        <f t="shared" si="4"/>
        <v>不動產及租賃業</v>
      </c>
      <c r="R40" s="9">
        <v>2</v>
      </c>
      <c r="S40" s="9">
        <v>1</v>
      </c>
      <c r="T40" s="9">
        <v>2</v>
      </c>
      <c r="U40" s="9">
        <v>0</v>
      </c>
      <c r="V40" s="9">
        <v>0</v>
      </c>
      <c r="W40" s="9">
        <v>1</v>
      </c>
      <c r="X40" s="9">
        <v>12</v>
      </c>
      <c r="Y40" s="9">
        <v>0</v>
      </c>
      <c r="Z40" s="9">
        <v>19</v>
      </c>
      <c r="AA40" s="9">
        <v>0</v>
      </c>
      <c r="AB40" s="9">
        <v>0</v>
      </c>
      <c r="AC40" s="9">
        <v>91</v>
      </c>
      <c r="AD40" s="9">
        <v>6</v>
      </c>
      <c r="AE40" s="9">
        <v>1</v>
      </c>
      <c r="AF40" s="9">
        <v>0</v>
      </c>
      <c r="AG40" s="9">
        <v>0</v>
      </c>
      <c r="AH40" s="9">
        <v>0</v>
      </c>
    </row>
    <row r="41" spans="1:34" s="2" customFormat="1" ht="12" customHeight="1">
      <c r="A41" s="12" t="s">
        <v>515</v>
      </c>
      <c r="B41" s="9">
        <f t="shared" si="7"/>
        <v>427</v>
      </c>
      <c r="C41" s="35">
        <f t="shared" si="3"/>
        <v>4.103401883528733</v>
      </c>
      <c r="D41" s="9">
        <f t="shared" si="8"/>
        <v>84</v>
      </c>
      <c r="E41" s="9">
        <v>34</v>
      </c>
      <c r="F41" s="9">
        <v>0</v>
      </c>
      <c r="G41" s="9">
        <v>18</v>
      </c>
      <c r="H41" s="9">
        <v>1</v>
      </c>
      <c r="I41" s="9">
        <v>0</v>
      </c>
      <c r="J41" s="9">
        <v>1</v>
      </c>
      <c r="K41" s="9">
        <v>2</v>
      </c>
      <c r="L41" s="9">
        <v>2</v>
      </c>
      <c r="M41" s="9">
        <v>4</v>
      </c>
      <c r="N41" s="9">
        <v>0</v>
      </c>
      <c r="O41" s="9">
        <v>6</v>
      </c>
      <c r="P41" s="9">
        <v>4</v>
      </c>
      <c r="Q41" s="12" t="str">
        <f t="shared" si="4"/>
        <v>專業、科學及技術服務業</v>
      </c>
      <c r="R41" s="9">
        <v>1</v>
      </c>
      <c r="S41" s="9">
        <v>0</v>
      </c>
      <c r="T41" s="9">
        <v>0</v>
      </c>
      <c r="U41" s="9">
        <v>0</v>
      </c>
      <c r="V41" s="9">
        <v>2</v>
      </c>
      <c r="W41" s="9">
        <v>2</v>
      </c>
      <c r="X41" s="9">
        <v>4</v>
      </c>
      <c r="Y41" s="9">
        <v>3</v>
      </c>
      <c r="Z41" s="9">
        <v>0</v>
      </c>
      <c r="AA41" s="9">
        <v>0</v>
      </c>
      <c r="AB41" s="9">
        <v>0</v>
      </c>
      <c r="AC41" s="9">
        <v>327</v>
      </c>
      <c r="AD41" s="9">
        <v>11</v>
      </c>
      <c r="AE41" s="9">
        <v>0</v>
      </c>
      <c r="AF41" s="9">
        <v>5</v>
      </c>
      <c r="AG41" s="9">
        <v>0</v>
      </c>
      <c r="AH41" s="9">
        <v>0</v>
      </c>
    </row>
    <row r="42" spans="1:34" s="2" customFormat="1" ht="12" customHeight="1">
      <c r="A42" s="12" t="s">
        <v>516</v>
      </c>
      <c r="B42" s="9">
        <f t="shared" si="7"/>
        <v>54</v>
      </c>
      <c r="C42" s="35">
        <f t="shared" si="3"/>
        <v>0.5189313857389968</v>
      </c>
      <c r="D42" s="9">
        <f>SUM(E42:P42,R42:AB42)</f>
        <v>1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1</v>
      </c>
      <c r="M42" s="9">
        <v>0</v>
      </c>
      <c r="N42" s="9">
        <v>0</v>
      </c>
      <c r="O42" s="9">
        <v>0</v>
      </c>
      <c r="P42" s="9">
        <v>0</v>
      </c>
      <c r="Q42" s="12" t="str">
        <f t="shared" si="4"/>
        <v>教 育 服 務 業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45</v>
      </c>
      <c r="AD42" s="9">
        <v>8</v>
      </c>
      <c r="AE42" s="9">
        <v>0</v>
      </c>
      <c r="AF42" s="9">
        <v>0</v>
      </c>
      <c r="AG42" s="9">
        <v>0</v>
      </c>
      <c r="AH42" s="9">
        <v>0</v>
      </c>
    </row>
    <row r="43" spans="1:34" s="2" customFormat="1" ht="12" customHeight="1">
      <c r="A43" s="12" t="s">
        <v>517</v>
      </c>
      <c r="B43" s="9">
        <f t="shared" si="7"/>
        <v>123</v>
      </c>
      <c r="C43" s="35">
        <f t="shared" si="3"/>
        <v>1.1820103786277147</v>
      </c>
      <c r="D43" s="9">
        <f t="shared" si="8"/>
        <v>20</v>
      </c>
      <c r="E43" s="9">
        <v>0</v>
      </c>
      <c r="F43" s="9">
        <v>0</v>
      </c>
      <c r="G43" s="9">
        <v>0</v>
      </c>
      <c r="H43" s="9">
        <v>0</v>
      </c>
      <c r="I43" s="9">
        <v>3</v>
      </c>
      <c r="J43" s="9">
        <v>5</v>
      </c>
      <c r="K43" s="9">
        <v>2</v>
      </c>
      <c r="L43" s="9">
        <v>4</v>
      </c>
      <c r="M43" s="9">
        <v>0</v>
      </c>
      <c r="N43" s="9">
        <v>0</v>
      </c>
      <c r="O43" s="9">
        <v>0</v>
      </c>
      <c r="P43" s="9">
        <v>0</v>
      </c>
      <c r="Q43" s="12" t="str">
        <f t="shared" si="4"/>
        <v>醫療保健及社會福利服務業</v>
      </c>
      <c r="R43" s="9">
        <v>0</v>
      </c>
      <c r="S43" s="9">
        <v>0</v>
      </c>
      <c r="T43" s="9">
        <v>0</v>
      </c>
      <c r="U43" s="9">
        <v>0</v>
      </c>
      <c r="V43" s="9">
        <v>3</v>
      </c>
      <c r="W43" s="9">
        <v>0</v>
      </c>
      <c r="X43" s="9">
        <v>3</v>
      </c>
      <c r="Y43" s="9">
        <v>0</v>
      </c>
      <c r="Z43" s="9">
        <v>0</v>
      </c>
      <c r="AA43" s="9">
        <v>0</v>
      </c>
      <c r="AB43" s="9">
        <v>0</v>
      </c>
      <c r="AC43" s="9">
        <v>89</v>
      </c>
      <c r="AD43" s="9">
        <v>14</v>
      </c>
      <c r="AE43" s="9">
        <v>0</v>
      </c>
      <c r="AF43" s="9">
        <v>0</v>
      </c>
      <c r="AG43" s="9">
        <v>0</v>
      </c>
      <c r="AH43" s="9">
        <v>0</v>
      </c>
    </row>
    <row r="44" spans="1:34" s="2" customFormat="1" ht="12" customHeight="1">
      <c r="A44" s="12" t="s">
        <v>318</v>
      </c>
      <c r="B44" s="9">
        <f t="shared" si="7"/>
        <v>133</v>
      </c>
      <c r="C44" s="35">
        <f t="shared" si="3"/>
        <v>1.2781087833941958</v>
      </c>
      <c r="D44" s="9">
        <f t="shared" si="8"/>
        <v>9</v>
      </c>
      <c r="E44" s="9">
        <v>0</v>
      </c>
      <c r="F44" s="9">
        <v>0</v>
      </c>
      <c r="G44" s="9">
        <v>0</v>
      </c>
      <c r="H44" s="9">
        <v>0</v>
      </c>
      <c r="I44" s="9">
        <v>2</v>
      </c>
      <c r="J44" s="9">
        <v>0</v>
      </c>
      <c r="K44" s="9">
        <v>0</v>
      </c>
      <c r="L44" s="9">
        <v>0</v>
      </c>
      <c r="M44" s="9">
        <v>4</v>
      </c>
      <c r="N44" s="9">
        <v>0</v>
      </c>
      <c r="O44" s="9">
        <v>0</v>
      </c>
      <c r="P44" s="9">
        <v>0</v>
      </c>
      <c r="Q44" s="12" t="str">
        <f t="shared" si="4"/>
        <v>文化、運動及休閒服務業</v>
      </c>
      <c r="R44" s="9">
        <v>0</v>
      </c>
      <c r="S44" s="9">
        <v>0</v>
      </c>
      <c r="T44" s="9">
        <v>0</v>
      </c>
      <c r="U44" s="9">
        <v>0</v>
      </c>
      <c r="V44" s="9">
        <v>1</v>
      </c>
      <c r="W44" s="9">
        <v>0</v>
      </c>
      <c r="X44" s="9">
        <v>2</v>
      </c>
      <c r="Y44" s="9">
        <v>0</v>
      </c>
      <c r="Z44" s="9">
        <v>0</v>
      </c>
      <c r="AA44" s="9">
        <v>0</v>
      </c>
      <c r="AB44" s="9">
        <v>0</v>
      </c>
      <c r="AC44" s="9">
        <v>121</v>
      </c>
      <c r="AD44" s="9">
        <v>3</v>
      </c>
      <c r="AE44" s="9">
        <v>0</v>
      </c>
      <c r="AF44" s="9">
        <v>0</v>
      </c>
      <c r="AG44" s="9">
        <v>0</v>
      </c>
      <c r="AH44" s="9">
        <v>0</v>
      </c>
    </row>
    <row r="45" spans="1:34" s="2" customFormat="1" ht="12" customHeight="1">
      <c r="A45" s="12" t="s">
        <v>319</v>
      </c>
      <c r="B45" s="9">
        <f t="shared" si="7"/>
        <v>379</v>
      </c>
      <c r="C45" s="35">
        <f t="shared" si="3"/>
        <v>3.6421295406496252</v>
      </c>
      <c r="D45" s="9">
        <f t="shared" si="8"/>
        <v>59</v>
      </c>
      <c r="E45" s="9">
        <v>11</v>
      </c>
      <c r="F45" s="9">
        <v>2</v>
      </c>
      <c r="G45" s="9">
        <v>9</v>
      </c>
      <c r="H45" s="9">
        <v>0</v>
      </c>
      <c r="I45" s="9">
        <v>1</v>
      </c>
      <c r="J45" s="9">
        <v>6</v>
      </c>
      <c r="K45" s="9">
        <v>5</v>
      </c>
      <c r="L45" s="9">
        <v>1</v>
      </c>
      <c r="M45" s="9">
        <v>2</v>
      </c>
      <c r="N45" s="9">
        <v>0</v>
      </c>
      <c r="O45" s="9">
        <v>0</v>
      </c>
      <c r="P45" s="9">
        <v>1</v>
      </c>
      <c r="Q45" s="12" t="str">
        <f t="shared" si="4"/>
        <v>其 他 服 務 業</v>
      </c>
      <c r="R45" s="9">
        <v>0</v>
      </c>
      <c r="S45" s="9">
        <v>0</v>
      </c>
      <c r="T45" s="9">
        <v>2</v>
      </c>
      <c r="U45" s="9">
        <v>0</v>
      </c>
      <c r="V45" s="9">
        <v>3</v>
      </c>
      <c r="W45" s="9">
        <v>0</v>
      </c>
      <c r="X45" s="9">
        <v>12</v>
      </c>
      <c r="Y45" s="9">
        <v>1</v>
      </c>
      <c r="Z45" s="9">
        <v>3</v>
      </c>
      <c r="AA45" s="9">
        <v>0</v>
      </c>
      <c r="AB45" s="9">
        <v>0</v>
      </c>
      <c r="AC45" s="9">
        <v>300</v>
      </c>
      <c r="AD45" s="9">
        <v>20</v>
      </c>
      <c r="AE45" s="9">
        <v>0</v>
      </c>
      <c r="AF45" s="9">
        <v>0</v>
      </c>
      <c r="AG45" s="9">
        <v>0</v>
      </c>
      <c r="AH45" s="9">
        <v>0</v>
      </c>
    </row>
    <row r="46" spans="1:34" s="2" customFormat="1" ht="12" customHeight="1" thickBot="1">
      <c r="A46" s="12" t="s">
        <v>320</v>
      </c>
      <c r="B46" s="9">
        <f t="shared" si="7"/>
        <v>16</v>
      </c>
      <c r="C46" s="35">
        <f t="shared" si="3"/>
        <v>0.1537574476263694</v>
      </c>
      <c r="D46" s="9">
        <f t="shared" si="8"/>
        <v>4</v>
      </c>
      <c r="E46" s="9">
        <v>0</v>
      </c>
      <c r="F46" s="9">
        <v>0</v>
      </c>
      <c r="G46" s="9">
        <v>0</v>
      </c>
      <c r="H46" s="9">
        <v>0</v>
      </c>
      <c r="I46" s="9">
        <v>1</v>
      </c>
      <c r="J46" s="9">
        <v>1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12" t="str">
        <f t="shared" si="4"/>
        <v>公 共 行 政 業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1</v>
      </c>
      <c r="AA46" s="9">
        <v>1</v>
      </c>
      <c r="AB46" s="9">
        <v>0</v>
      </c>
      <c r="AC46" s="9">
        <v>7</v>
      </c>
      <c r="AD46" s="9">
        <v>5</v>
      </c>
      <c r="AE46" s="9">
        <v>0</v>
      </c>
      <c r="AF46" s="9">
        <v>0</v>
      </c>
      <c r="AG46" s="9">
        <v>0</v>
      </c>
      <c r="AH46" s="9">
        <v>0</v>
      </c>
    </row>
    <row r="47" spans="1:34" s="2" customFormat="1" ht="12" customHeight="1">
      <c r="A47" s="37" t="s">
        <v>326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</row>
    <row r="48" s="2" customFormat="1" ht="12" customHeight="1">
      <c r="A48" s="10" t="s">
        <v>327</v>
      </c>
    </row>
    <row r="49" s="2" customFormat="1" ht="23.25" customHeight="1"/>
    <row r="50" spans="1:34" s="8" customFormat="1" ht="11.25" customHeight="1">
      <c r="A50" s="87" t="s">
        <v>713</v>
      </c>
      <c r="B50" s="87"/>
      <c r="C50" s="87"/>
      <c r="D50" s="87"/>
      <c r="E50" s="87"/>
      <c r="F50" s="87"/>
      <c r="G50" s="87"/>
      <c r="H50" s="87" t="s">
        <v>714</v>
      </c>
      <c r="I50" s="87"/>
      <c r="J50" s="87"/>
      <c r="K50" s="87"/>
      <c r="L50" s="87"/>
      <c r="M50" s="87"/>
      <c r="N50" s="87"/>
      <c r="O50" s="87"/>
      <c r="P50" s="87"/>
      <c r="Q50" s="87" t="s">
        <v>715</v>
      </c>
      <c r="R50" s="87"/>
      <c r="S50" s="87"/>
      <c r="T50" s="87"/>
      <c r="U50" s="87"/>
      <c r="V50" s="87"/>
      <c r="W50" s="87"/>
      <c r="X50" s="87"/>
      <c r="Y50" s="87" t="s">
        <v>716</v>
      </c>
      <c r="Z50" s="87"/>
      <c r="AA50" s="87"/>
      <c r="AB50" s="87"/>
      <c r="AC50" s="87"/>
      <c r="AD50" s="87"/>
      <c r="AE50" s="87"/>
      <c r="AF50" s="87"/>
      <c r="AG50" s="87"/>
      <c r="AH50" s="87"/>
    </row>
  </sheetData>
  <mergeCells count="23">
    <mergeCell ref="AH3:AH4"/>
    <mergeCell ref="A50:G50"/>
    <mergeCell ref="H50:P50"/>
    <mergeCell ref="Q50:X50"/>
    <mergeCell ref="Y50:AH50"/>
    <mergeCell ref="Q3:Q4"/>
    <mergeCell ref="Y3:AB3"/>
    <mergeCell ref="A3:A4"/>
    <mergeCell ref="B3:B4"/>
    <mergeCell ref="C3:C4"/>
    <mergeCell ref="A1:G1"/>
    <mergeCell ref="H1:P1"/>
    <mergeCell ref="Q1:X1"/>
    <mergeCell ref="A2:G2"/>
    <mergeCell ref="H2:O2"/>
    <mergeCell ref="Q2:X2"/>
    <mergeCell ref="D3:G3"/>
    <mergeCell ref="AG3:AG4"/>
    <mergeCell ref="AC3:AC4"/>
    <mergeCell ref="AD3:AD4"/>
    <mergeCell ref="AE3:AE4"/>
    <mergeCell ref="AF3:AF4"/>
    <mergeCell ref="H3:P3"/>
  </mergeCells>
  <dataValidations count="1">
    <dataValidation type="whole" allowBlank="1" showInputMessage="1" showErrorMessage="1" errorTitle="嘿嘿！你粉混喔" error="數字必須素整數而且不得小於 0 也應該不會大於 50000000 吧" sqref="E10:P46 E7:P8 R10:AH46 R7:AH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50"/>
  <sheetViews>
    <sheetView workbookViewId="0" topLeftCell="A1">
      <selection activeCell="A1" sqref="A1:G1"/>
    </sheetView>
  </sheetViews>
  <sheetFormatPr defaultColWidth="9.00390625" defaultRowHeight="16.5"/>
  <cols>
    <col min="1" max="1" width="27.125" style="0" customWidth="1"/>
    <col min="2" max="7" width="8.75390625" style="0" customWidth="1"/>
    <col min="8" max="16" width="8.50390625" style="0" customWidth="1"/>
    <col min="17" max="17" width="26.25390625" style="0" customWidth="1"/>
    <col min="18" max="18" width="8.125" style="0" customWidth="1"/>
    <col min="19" max="19" width="7.625" style="0" customWidth="1"/>
    <col min="20" max="20" width="7.50390625" style="0" customWidth="1"/>
    <col min="21" max="21" width="7.625" style="0" customWidth="1"/>
    <col min="22" max="22" width="7.50390625" style="0" customWidth="1"/>
    <col min="23" max="23" width="7.25390625" style="0" customWidth="1"/>
    <col min="24" max="24" width="7.00390625" style="0" customWidth="1"/>
    <col min="25" max="34" width="7.875" style="0" customWidth="1"/>
    <col min="35" max="35" width="9.125" style="0" customWidth="1"/>
  </cols>
  <sheetData>
    <row r="1" spans="1:25" s="19" customFormat="1" ht="48" customHeight="1">
      <c r="A1" s="92" t="s">
        <v>717</v>
      </c>
      <c r="B1" s="92"/>
      <c r="C1" s="92"/>
      <c r="D1" s="92"/>
      <c r="E1" s="92"/>
      <c r="F1" s="92"/>
      <c r="G1" s="92"/>
      <c r="H1" s="75" t="s">
        <v>718</v>
      </c>
      <c r="I1" s="75"/>
      <c r="J1" s="75"/>
      <c r="K1" s="75"/>
      <c r="L1" s="75"/>
      <c r="M1" s="75"/>
      <c r="N1" s="75"/>
      <c r="O1" s="75"/>
      <c r="P1" s="75"/>
      <c r="Q1" s="92" t="s">
        <v>707</v>
      </c>
      <c r="R1" s="92"/>
      <c r="S1" s="92"/>
      <c r="T1" s="92"/>
      <c r="U1" s="92"/>
      <c r="V1" s="92"/>
      <c r="W1" s="92"/>
      <c r="X1" s="92"/>
      <c r="Y1" s="19" t="s">
        <v>719</v>
      </c>
    </row>
    <row r="2" spans="1:34" s="10" customFormat="1" ht="12.75" customHeight="1" thickBot="1">
      <c r="A2" s="76" t="s">
        <v>410</v>
      </c>
      <c r="B2" s="76"/>
      <c r="C2" s="76"/>
      <c r="D2" s="76"/>
      <c r="E2" s="76"/>
      <c r="F2" s="76"/>
      <c r="G2" s="76"/>
      <c r="H2" s="77" t="s">
        <v>727</v>
      </c>
      <c r="I2" s="77"/>
      <c r="J2" s="77"/>
      <c r="K2" s="77"/>
      <c r="L2" s="77"/>
      <c r="M2" s="77"/>
      <c r="N2" s="77"/>
      <c r="O2" s="77"/>
      <c r="P2" s="11" t="s">
        <v>411</v>
      </c>
      <c r="Q2" s="76" t="s">
        <v>410</v>
      </c>
      <c r="R2" s="76"/>
      <c r="S2" s="76"/>
      <c r="T2" s="76"/>
      <c r="U2" s="76"/>
      <c r="V2" s="76"/>
      <c r="W2" s="76"/>
      <c r="X2" s="76"/>
      <c r="Y2" s="68" t="s">
        <v>727</v>
      </c>
      <c r="Z2" s="68"/>
      <c r="AA2" s="68"/>
      <c r="AB2" s="68"/>
      <c r="AC2" s="68"/>
      <c r="AD2" s="68"/>
      <c r="AE2" s="68"/>
      <c r="AF2" s="68"/>
      <c r="AG2" s="68"/>
      <c r="AH2" s="11" t="s">
        <v>411</v>
      </c>
    </row>
    <row r="3" spans="1:34" s="2" customFormat="1" ht="18" customHeight="1">
      <c r="A3" s="88" t="s">
        <v>416</v>
      </c>
      <c r="B3" s="82" t="s">
        <v>447</v>
      </c>
      <c r="C3" s="83" t="s">
        <v>448</v>
      </c>
      <c r="D3" s="74" t="s">
        <v>449</v>
      </c>
      <c r="E3" s="86"/>
      <c r="F3" s="86"/>
      <c r="G3" s="86"/>
      <c r="H3" s="95" t="s">
        <v>450</v>
      </c>
      <c r="I3" s="95"/>
      <c r="J3" s="95"/>
      <c r="K3" s="95"/>
      <c r="L3" s="95"/>
      <c r="M3" s="95"/>
      <c r="N3" s="95"/>
      <c r="O3" s="95"/>
      <c r="P3" s="95"/>
      <c r="Q3" s="88" t="s">
        <v>416</v>
      </c>
      <c r="R3" s="20" t="s">
        <v>451</v>
      </c>
      <c r="S3" s="21"/>
      <c r="T3" s="21"/>
      <c r="U3" s="21"/>
      <c r="V3" s="21"/>
      <c r="W3" s="21"/>
      <c r="X3" s="21"/>
      <c r="Y3" s="85" t="s">
        <v>452</v>
      </c>
      <c r="Z3" s="86"/>
      <c r="AA3" s="86"/>
      <c r="AB3" s="80"/>
      <c r="AC3" s="81" t="s">
        <v>453</v>
      </c>
      <c r="AD3" s="81" t="s">
        <v>454</v>
      </c>
      <c r="AE3" s="83" t="s">
        <v>455</v>
      </c>
      <c r="AF3" s="83" t="s">
        <v>456</v>
      </c>
      <c r="AG3" s="83" t="s">
        <v>709</v>
      </c>
      <c r="AH3" s="83" t="s">
        <v>457</v>
      </c>
    </row>
    <row r="4" spans="1:34" s="2" customFormat="1" ht="36" customHeight="1" thickBot="1">
      <c r="A4" s="89"/>
      <c r="B4" s="73"/>
      <c r="C4" s="84"/>
      <c r="D4" s="13" t="s">
        <v>412</v>
      </c>
      <c r="E4" s="13" t="s">
        <v>458</v>
      </c>
      <c r="F4" s="13" t="s">
        <v>459</v>
      </c>
      <c r="G4" s="13" t="s">
        <v>460</v>
      </c>
      <c r="H4" s="14" t="s">
        <v>461</v>
      </c>
      <c r="I4" s="13" t="s">
        <v>462</v>
      </c>
      <c r="J4" s="13" t="s">
        <v>463</v>
      </c>
      <c r="K4" s="13" t="s">
        <v>464</v>
      </c>
      <c r="L4" s="13" t="s">
        <v>465</v>
      </c>
      <c r="M4" s="13" t="s">
        <v>466</v>
      </c>
      <c r="N4" s="13" t="s">
        <v>467</v>
      </c>
      <c r="O4" s="13" t="s">
        <v>468</v>
      </c>
      <c r="P4" s="13" t="s">
        <v>469</v>
      </c>
      <c r="Q4" s="89"/>
      <c r="R4" s="30" t="s">
        <v>470</v>
      </c>
      <c r="S4" s="16" t="s">
        <v>471</v>
      </c>
      <c r="T4" s="16" t="s">
        <v>472</v>
      </c>
      <c r="U4" s="16" t="s">
        <v>473</v>
      </c>
      <c r="V4" s="13" t="s">
        <v>474</v>
      </c>
      <c r="W4" s="14" t="s">
        <v>475</v>
      </c>
      <c r="X4" s="13" t="s">
        <v>476</v>
      </c>
      <c r="Y4" s="14" t="s">
        <v>477</v>
      </c>
      <c r="Z4" s="13" t="s">
        <v>478</v>
      </c>
      <c r="AA4" s="13" t="s">
        <v>479</v>
      </c>
      <c r="AB4" s="22" t="s">
        <v>480</v>
      </c>
      <c r="AC4" s="84"/>
      <c r="AD4" s="84"/>
      <c r="AE4" s="84"/>
      <c r="AF4" s="84"/>
      <c r="AG4" s="84"/>
      <c r="AH4" s="84"/>
    </row>
    <row r="5" spans="1:45" s="2" customFormat="1" ht="15" customHeight="1">
      <c r="A5" s="33" t="s">
        <v>482</v>
      </c>
      <c r="B5" s="9">
        <f>SUM(B7,B8,B9,B34:B46)</f>
        <v>83067</v>
      </c>
      <c r="C5" s="9"/>
      <c r="D5" s="9">
        <f aca="true" t="shared" si="0" ref="D5:P5">SUM(D7,D8,D9,D34:D46)</f>
        <v>53933</v>
      </c>
      <c r="E5" s="9">
        <f t="shared" si="0"/>
        <v>10324</v>
      </c>
      <c r="F5" s="9">
        <f t="shared" si="0"/>
        <v>996</v>
      </c>
      <c r="G5" s="9">
        <f t="shared" si="0"/>
        <v>6724</v>
      </c>
      <c r="H5" s="9">
        <f t="shared" si="0"/>
        <v>1343</v>
      </c>
      <c r="I5" s="9">
        <f t="shared" si="0"/>
        <v>1031</v>
      </c>
      <c r="J5" s="9">
        <f t="shared" si="0"/>
        <v>4789</v>
      </c>
      <c r="K5" s="9">
        <f t="shared" si="0"/>
        <v>2694</v>
      </c>
      <c r="L5" s="9">
        <f t="shared" si="0"/>
        <v>1187</v>
      </c>
      <c r="M5" s="9">
        <f t="shared" si="0"/>
        <v>1715</v>
      </c>
      <c r="N5" s="9">
        <f t="shared" si="0"/>
        <v>950</v>
      </c>
      <c r="O5" s="9">
        <f t="shared" si="0"/>
        <v>5355</v>
      </c>
      <c r="P5" s="9">
        <f t="shared" si="0"/>
        <v>5666</v>
      </c>
      <c r="Q5" s="12" t="s">
        <v>482</v>
      </c>
      <c r="R5" s="9">
        <f aca="true" t="shared" si="1" ref="R5:AH5">SUM(R7,R8,R9,R34:R46)</f>
        <v>1216</v>
      </c>
      <c r="S5" s="9">
        <f t="shared" si="1"/>
        <v>150</v>
      </c>
      <c r="T5" s="9">
        <f t="shared" si="1"/>
        <v>668</v>
      </c>
      <c r="U5" s="9">
        <f t="shared" si="1"/>
        <v>31</v>
      </c>
      <c r="V5" s="9">
        <f t="shared" si="1"/>
        <v>875</v>
      </c>
      <c r="W5" s="9">
        <f t="shared" si="1"/>
        <v>814</v>
      </c>
      <c r="X5" s="9">
        <f t="shared" si="1"/>
        <v>3844</v>
      </c>
      <c r="Y5" s="9">
        <f t="shared" si="1"/>
        <v>429</v>
      </c>
      <c r="Z5" s="9">
        <f t="shared" si="1"/>
        <v>3104</v>
      </c>
      <c r="AA5" s="9">
        <f t="shared" si="1"/>
        <v>17</v>
      </c>
      <c r="AB5" s="9">
        <f t="shared" si="1"/>
        <v>11</v>
      </c>
      <c r="AC5" s="9">
        <f t="shared" si="1"/>
        <v>23469</v>
      </c>
      <c r="AD5" s="9">
        <f t="shared" si="1"/>
        <v>4270</v>
      </c>
      <c r="AE5" s="9">
        <f t="shared" si="1"/>
        <v>490</v>
      </c>
      <c r="AF5" s="9">
        <f t="shared" si="1"/>
        <v>550</v>
      </c>
      <c r="AG5" s="9">
        <f t="shared" si="1"/>
        <v>66</v>
      </c>
      <c r="AH5" s="9">
        <f t="shared" si="1"/>
        <v>289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34" s="2" customFormat="1" ht="12" customHeight="1">
      <c r="A6" s="12" t="s">
        <v>481</v>
      </c>
      <c r="B6" s="9"/>
      <c r="C6" s="35">
        <f>SUM(C7+C8+C9,C34:C46)</f>
        <v>100.00000000000001</v>
      </c>
      <c r="D6" s="35">
        <f aca="true" t="shared" si="2" ref="D6:AH6">IF(D5&gt;$B$5,999,IF($B$5=0,0,D5/$B$5*100))</f>
        <v>64.92710703408092</v>
      </c>
      <c r="E6" s="35">
        <f t="shared" si="2"/>
        <v>12.428521554889427</v>
      </c>
      <c r="F6" s="35">
        <f t="shared" si="2"/>
        <v>1.1990321066127343</v>
      </c>
      <c r="G6" s="35">
        <f t="shared" si="2"/>
        <v>8.094670567132557</v>
      </c>
      <c r="H6" s="35">
        <f t="shared" si="2"/>
        <v>1.6167671879326329</v>
      </c>
      <c r="I6" s="35">
        <f t="shared" si="2"/>
        <v>1.241166768993704</v>
      </c>
      <c r="J6" s="35">
        <f t="shared" si="2"/>
        <v>5.765225661213238</v>
      </c>
      <c r="K6" s="35">
        <f t="shared" si="2"/>
        <v>3.2431651558380583</v>
      </c>
      <c r="L6" s="35">
        <f t="shared" si="2"/>
        <v>1.4289669784631682</v>
      </c>
      <c r="M6" s="35">
        <f t="shared" si="2"/>
        <v>2.0645984566675093</v>
      </c>
      <c r="N6" s="35">
        <f t="shared" si="2"/>
        <v>1.1436551217691742</v>
      </c>
      <c r="O6" s="35">
        <f t="shared" si="2"/>
        <v>6.446603344288346</v>
      </c>
      <c r="P6" s="35">
        <f t="shared" si="2"/>
        <v>6.820999915730676</v>
      </c>
      <c r="Q6" s="12" t="s">
        <v>481</v>
      </c>
      <c r="R6" s="35">
        <f t="shared" si="2"/>
        <v>1.463878555864543</v>
      </c>
      <c r="S6" s="35">
        <f t="shared" si="2"/>
        <v>0.18057712448986962</v>
      </c>
      <c r="T6" s="35">
        <f t="shared" si="2"/>
        <v>0.8041701277282194</v>
      </c>
      <c r="U6" s="35">
        <f t="shared" si="2"/>
        <v>0.037319272394573055</v>
      </c>
      <c r="V6" s="35">
        <f t="shared" si="2"/>
        <v>1.0533665595242394</v>
      </c>
      <c r="W6" s="35">
        <f t="shared" si="2"/>
        <v>0.9799318622316925</v>
      </c>
      <c r="X6" s="35">
        <f t="shared" si="2"/>
        <v>4.627589776927059</v>
      </c>
      <c r="Y6" s="35">
        <f t="shared" si="2"/>
        <v>0.5164505760410271</v>
      </c>
      <c r="Z6" s="35">
        <f t="shared" si="2"/>
        <v>3.736742629443702</v>
      </c>
      <c r="AA6" s="35">
        <f t="shared" si="2"/>
        <v>0.020465407442185224</v>
      </c>
      <c r="AB6" s="35">
        <f t="shared" si="2"/>
        <v>0.013242322462590439</v>
      </c>
      <c r="AC6" s="35">
        <f t="shared" si="2"/>
        <v>28.253096897685005</v>
      </c>
      <c r="AD6" s="35">
        <f t="shared" si="2"/>
        <v>5.140428810478288</v>
      </c>
      <c r="AE6" s="35">
        <f t="shared" si="2"/>
        <v>0.5898852733335741</v>
      </c>
      <c r="AF6" s="35">
        <f t="shared" si="2"/>
        <v>0.662116123129522</v>
      </c>
      <c r="AG6" s="35">
        <f t="shared" si="2"/>
        <v>0.07945393477554263</v>
      </c>
      <c r="AH6" s="35">
        <f t="shared" si="2"/>
        <v>0.3479119265171488</v>
      </c>
    </row>
    <row r="7" spans="1:34" s="2" customFormat="1" ht="12" customHeight="1">
      <c r="A7" s="12" t="s">
        <v>414</v>
      </c>
      <c r="B7" s="9">
        <f>SUM(D7+AC7+AD7+AE7+AG7+AF7+AH7)</f>
        <v>72</v>
      </c>
      <c r="C7" s="35">
        <f aca="true" t="shared" si="3" ref="C7:C46">IF(B7&gt;$B$5,999,IF($B$5=0,0,B7/$B$5*100))</f>
        <v>0.08667701975513742</v>
      </c>
      <c r="D7" s="9">
        <f>SUM(E7:P7,R7:AB7)</f>
        <v>32</v>
      </c>
      <c r="E7" s="9">
        <v>2</v>
      </c>
      <c r="F7" s="9">
        <v>2</v>
      </c>
      <c r="G7" s="9">
        <v>1</v>
      </c>
      <c r="H7" s="9">
        <v>0</v>
      </c>
      <c r="I7" s="9">
        <v>3</v>
      </c>
      <c r="J7" s="9">
        <v>0</v>
      </c>
      <c r="K7" s="9">
        <v>6</v>
      </c>
      <c r="L7" s="9">
        <v>1</v>
      </c>
      <c r="M7" s="9">
        <v>2</v>
      </c>
      <c r="N7" s="9">
        <v>0</v>
      </c>
      <c r="O7" s="9">
        <v>2</v>
      </c>
      <c r="P7" s="9">
        <v>7</v>
      </c>
      <c r="Q7" s="12" t="str">
        <f>A7</f>
        <v>農、林、漁、牧業</v>
      </c>
      <c r="R7" s="9">
        <v>2</v>
      </c>
      <c r="S7" s="9">
        <v>2</v>
      </c>
      <c r="T7" s="9">
        <v>0</v>
      </c>
      <c r="U7" s="9">
        <v>0</v>
      </c>
      <c r="V7" s="9">
        <v>0</v>
      </c>
      <c r="W7" s="9">
        <v>0</v>
      </c>
      <c r="X7" s="9">
        <v>1</v>
      </c>
      <c r="Y7" s="9">
        <v>0</v>
      </c>
      <c r="Z7" s="9">
        <v>1</v>
      </c>
      <c r="AA7" s="9">
        <v>0</v>
      </c>
      <c r="AB7" s="9">
        <v>0</v>
      </c>
      <c r="AC7" s="9">
        <v>4</v>
      </c>
      <c r="AD7" s="9">
        <v>35</v>
      </c>
      <c r="AE7" s="9">
        <v>0</v>
      </c>
      <c r="AF7" s="9">
        <v>0</v>
      </c>
      <c r="AG7" s="9">
        <v>0</v>
      </c>
      <c r="AH7" s="9">
        <v>1</v>
      </c>
    </row>
    <row r="8" spans="1:34" s="2" customFormat="1" ht="12" customHeight="1">
      <c r="A8" s="12" t="s">
        <v>413</v>
      </c>
      <c r="B8" s="9">
        <f>SUM(D8+AC8+AD8+AE8+AG8+AF8+AH8)</f>
        <v>55</v>
      </c>
      <c r="C8" s="35">
        <f t="shared" si="3"/>
        <v>0.0662116123129522</v>
      </c>
      <c r="D8" s="9">
        <f>SUM(E8:P8,R8:AB8)</f>
        <v>44</v>
      </c>
      <c r="E8" s="9">
        <v>2</v>
      </c>
      <c r="F8" s="9">
        <v>5</v>
      </c>
      <c r="G8" s="9">
        <v>1</v>
      </c>
      <c r="H8" s="9">
        <v>3</v>
      </c>
      <c r="I8" s="9">
        <v>10</v>
      </c>
      <c r="J8" s="9">
        <v>2</v>
      </c>
      <c r="K8" s="9">
        <v>3</v>
      </c>
      <c r="L8" s="9">
        <v>2</v>
      </c>
      <c r="M8" s="9">
        <v>0</v>
      </c>
      <c r="N8" s="9">
        <v>2</v>
      </c>
      <c r="O8" s="9">
        <v>2</v>
      </c>
      <c r="P8" s="9">
        <v>0</v>
      </c>
      <c r="Q8" s="12" t="str">
        <f aca="true" t="shared" si="4" ref="Q8:Q46">A8</f>
        <v>礦業及土石採取業</v>
      </c>
      <c r="R8" s="9">
        <v>0</v>
      </c>
      <c r="S8" s="9">
        <v>1</v>
      </c>
      <c r="T8" s="9">
        <v>4</v>
      </c>
      <c r="U8" s="9">
        <v>0</v>
      </c>
      <c r="V8" s="9">
        <v>2</v>
      </c>
      <c r="W8" s="9">
        <v>1</v>
      </c>
      <c r="X8" s="9">
        <v>1</v>
      </c>
      <c r="Y8" s="9">
        <v>2</v>
      </c>
      <c r="Z8" s="9">
        <v>1</v>
      </c>
      <c r="AA8" s="9">
        <v>0</v>
      </c>
      <c r="AB8" s="9">
        <v>0</v>
      </c>
      <c r="AC8" s="9">
        <v>3</v>
      </c>
      <c r="AD8" s="9">
        <v>8</v>
      </c>
      <c r="AE8" s="9">
        <v>0</v>
      </c>
      <c r="AF8" s="9">
        <v>0</v>
      </c>
      <c r="AG8" s="9">
        <v>0</v>
      </c>
      <c r="AH8" s="9">
        <v>0</v>
      </c>
    </row>
    <row r="9" spans="1:34" s="2" customFormat="1" ht="12" customHeight="1">
      <c r="A9" s="12" t="s">
        <v>483</v>
      </c>
      <c r="B9" s="9">
        <f>SUM(B10:B33)</f>
        <v>25620</v>
      </c>
      <c r="C9" s="35">
        <f t="shared" si="3"/>
        <v>30.842572862869734</v>
      </c>
      <c r="D9" s="9">
        <f>SUM(D10:D33)</f>
        <v>22786</v>
      </c>
      <c r="E9" s="9">
        <f>SUM(E10:E33)</f>
        <v>3293</v>
      </c>
      <c r="F9" s="9">
        <f aca="true" t="shared" si="5" ref="F9:P9">SUM(F10:F33)</f>
        <v>237</v>
      </c>
      <c r="G9" s="9">
        <f t="shared" si="5"/>
        <v>3478</v>
      </c>
      <c r="H9" s="9">
        <f t="shared" si="5"/>
        <v>432</v>
      </c>
      <c r="I9" s="9">
        <f t="shared" si="5"/>
        <v>459</v>
      </c>
      <c r="J9" s="9">
        <f t="shared" si="5"/>
        <v>2913</v>
      </c>
      <c r="K9" s="9">
        <f t="shared" si="5"/>
        <v>1972</v>
      </c>
      <c r="L9" s="9">
        <f t="shared" si="5"/>
        <v>389</v>
      </c>
      <c r="M9" s="9">
        <f t="shared" si="5"/>
        <v>854</v>
      </c>
      <c r="N9" s="9">
        <f t="shared" si="5"/>
        <v>448</v>
      </c>
      <c r="O9" s="9">
        <f t="shared" si="5"/>
        <v>3011</v>
      </c>
      <c r="P9" s="9">
        <f t="shared" si="5"/>
        <v>2632</v>
      </c>
      <c r="Q9" s="12" t="str">
        <f t="shared" si="4"/>
        <v>製      造      業</v>
      </c>
      <c r="R9" s="9">
        <f aca="true" t="shared" si="6" ref="R9:AH9">SUM(R10:R33)</f>
        <v>384</v>
      </c>
      <c r="S9" s="9">
        <f t="shared" si="6"/>
        <v>39</v>
      </c>
      <c r="T9" s="9">
        <f t="shared" si="6"/>
        <v>179</v>
      </c>
      <c r="U9" s="9">
        <f t="shared" si="6"/>
        <v>1</v>
      </c>
      <c r="V9" s="9">
        <f t="shared" si="6"/>
        <v>128</v>
      </c>
      <c r="W9" s="9">
        <f t="shared" si="6"/>
        <v>159</v>
      </c>
      <c r="X9" s="9">
        <f t="shared" si="6"/>
        <v>739</v>
      </c>
      <c r="Y9" s="9">
        <f t="shared" si="6"/>
        <v>131</v>
      </c>
      <c r="Z9" s="9">
        <f t="shared" si="6"/>
        <v>906</v>
      </c>
      <c r="AA9" s="9">
        <f t="shared" si="6"/>
        <v>2</v>
      </c>
      <c r="AB9" s="9">
        <f t="shared" si="6"/>
        <v>0</v>
      </c>
      <c r="AC9" s="9">
        <f t="shared" si="6"/>
        <v>1012</v>
      </c>
      <c r="AD9" s="9">
        <f t="shared" si="6"/>
        <v>1224</v>
      </c>
      <c r="AE9" s="9">
        <f t="shared" si="6"/>
        <v>342</v>
      </c>
      <c r="AF9" s="9">
        <f t="shared" si="6"/>
        <v>167</v>
      </c>
      <c r="AG9" s="9">
        <f t="shared" si="6"/>
        <v>11</v>
      </c>
      <c r="AH9" s="9">
        <f t="shared" si="6"/>
        <v>78</v>
      </c>
    </row>
    <row r="10" spans="1:34" s="2" customFormat="1" ht="12" customHeight="1">
      <c r="A10" s="12" t="s">
        <v>484</v>
      </c>
      <c r="B10" s="9">
        <f>SUM(D10+AC10+AD10+AE10+AG10+AF10+AH10)</f>
        <v>661</v>
      </c>
      <c r="C10" s="35">
        <f t="shared" si="3"/>
        <v>0.7957431952520254</v>
      </c>
      <c r="D10" s="9">
        <f>SUM(E10:P10,R10:AB10)</f>
        <v>579</v>
      </c>
      <c r="E10" s="9">
        <v>60</v>
      </c>
      <c r="F10" s="9">
        <v>16</v>
      </c>
      <c r="G10" s="9">
        <v>97</v>
      </c>
      <c r="H10" s="9">
        <v>5</v>
      </c>
      <c r="I10" s="9">
        <v>6</v>
      </c>
      <c r="J10" s="9">
        <v>39</v>
      </c>
      <c r="K10" s="9">
        <v>47</v>
      </c>
      <c r="L10" s="9">
        <v>15</v>
      </c>
      <c r="M10" s="9">
        <v>23</v>
      </c>
      <c r="N10" s="9">
        <v>13</v>
      </c>
      <c r="O10" s="9">
        <v>62</v>
      </c>
      <c r="P10" s="9">
        <v>87</v>
      </c>
      <c r="Q10" s="12" t="str">
        <f t="shared" si="4"/>
        <v>    食品及飲料製造業</v>
      </c>
      <c r="R10" s="9">
        <v>55</v>
      </c>
      <c r="S10" s="9">
        <v>1</v>
      </c>
      <c r="T10" s="9">
        <v>4</v>
      </c>
      <c r="U10" s="9">
        <v>0</v>
      </c>
      <c r="V10" s="9">
        <v>13</v>
      </c>
      <c r="W10" s="9">
        <v>0</v>
      </c>
      <c r="X10" s="9">
        <v>26</v>
      </c>
      <c r="Y10" s="9">
        <v>2</v>
      </c>
      <c r="Z10" s="9">
        <v>8</v>
      </c>
      <c r="AA10" s="9">
        <v>0</v>
      </c>
      <c r="AB10" s="9">
        <v>0</v>
      </c>
      <c r="AC10" s="9">
        <v>13</v>
      </c>
      <c r="AD10" s="9">
        <v>68</v>
      </c>
      <c r="AE10" s="9">
        <v>1</v>
      </c>
      <c r="AF10" s="9">
        <v>0</v>
      </c>
      <c r="AG10" s="9">
        <v>0</v>
      </c>
      <c r="AH10" s="9">
        <v>0</v>
      </c>
    </row>
    <row r="11" spans="1:34" s="2" customFormat="1" ht="12" customHeight="1">
      <c r="A11" s="12" t="s">
        <v>485</v>
      </c>
      <c r="B11" s="9">
        <f aca="true" t="shared" si="7" ref="B11:B46">SUM(D11+AC11+AD11+AE11+AG11+AF11+AH11)</f>
        <v>1</v>
      </c>
      <c r="C11" s="35">
        <f t="shared" si="3"/>
        <v>0.0012038474965991308</v>
      </c>
      <c r="D11" s="9">
        <f aca="true" t="shared" si="8" ref="D11:D46">SUM(E11:P11,R11:AB11)</f>
        <v>1</v>
      </c>
      <c r="E11" s="9">
        <v>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 t="str">
        <f t="shared" si="4"/>
        <v>    菸草製造業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</row>
    <row r="12" spans="1:34" s="2" customFormat="1" ht="12" customHeight="1">
      <c r="A12" s="12" t="s">
        <v>486</v>
      </c>
      <c r="B12" s="9">
        <f t="shared" si="7"/>
        <v>1890</v>
      </c>
      <c r="C12" s="35">
        <f t="shared" si="3"/>
        <v>2.2752717685723574</v>
      </c>
      <c r="D12" s="9">
        <f t="shared" si="8"/>
        <v>1885</v>
      </c>
      <c r="E12" s="9">
        <v>337</v>
      </c>
      <c r="F12" s="9">
        <v>4</v>
      </c>
      <c r="G12" s="9">
        <v>633</v>
      </c>
      <c r="H12" s="9">
        <v>12</v>
      </c>
      <c r="I12" s="9">
        <v>23</v>
      </c>
      <c r="J12" s="9">
        <v>158</v>
      </c>
      <c r="K12" s="9">
        <v>424</v>
      </c>
      <c r="L12" s="9">
        <v>7</v>
      </c>
      <c r="M12" s="9">
        <v>64</v>
      </c>
      <c r="N12" s="9">
        <v>11</v>
      </c>
      <c r="O12" s="9">
        <v>154</v>
      </c>
      <c r="P12" s="9">
        <v>16</v>
      </c>
      <c r="Q12" s="12" t="str">
        <f t="shared" si="4"/>
        <v>    紡    織    業</v>
      </c>
      <c r="R12" s="9">
        <v>4</v>
      </c>
      <c r="S12" s="9">
        <v>0</v>
      </c>
      <c r="T12" s="9">
        <v>0</v>
      </c>
      <c r="U12" s="9">
        <v>0</v>
      </c>
      <c r="V12" s="9">
        <v>8</v>
      </c>
      <c r="W12" s="9">
        <v>1</v>
      </c>
      <c r="X12" s="9">
        <v>9</v>
      </c>
      <c r="Y12" s="9">
        <v>0</v>
      </c>
      <c r="Z12" s="9">
        <v>20</v>
      </c>
      <c r="AA12" s="9">
        <v>0</v>
      </c>
      <c r="AB12" s="9">
        <v>0</v>
      </c>
      <c r="AC12" s="9">
        <v>4</v>
      </c>
      <c r="AD12" s="9">
        <v>0</v>
      </c>
      <c r="AE12" s="9">
        <v>1</v>
      </c>
      <c r="AF12" s="9">
        <v>0</v>
      </c>
      <c r="AG12" s="9">
        <v>0</v>
      </c>
      <c r="AH12" s="9">
        <v>0</v>
      </c>
    </row>
    <row r="13" spans="1:34" s="2" customFormat="1" ht="12" customHeight="1">
      <c r="A13" s="12" t="s">
        <v>487</v>
      </c>
      <c r="B13" s="9">
        <f t="shared" si="7"/>
        <v>474</v>
      </c>
      <c r="C13" s="35">
        <f t="shared" si="3"/>
        <v>0.570623713387988</v>
      </c>
      <c r="D13" s="9">
        <f t="shared" si="8"/>
        <v>454</v>
      </c>
      <c r="E13" s="9">
        <v>113</v>
      </c>
      <c r="F13" s="9">
        <v>7</v>
      </c>
      <c r="G13" s="9">
        <v>78</v>
      </c>
      <c r="H13" s="9">
        <v>0</v>
      </c>
      <c r="I13" s="9">
        <v>10</v>
      </c>
      <c r="J13" s="9">
        <v>4</v>
      </c>
      <c r="K13" s="9">
        <v>4</v>
      </c>
      <c r="L13" s="9">
        <v>0</v>
      </c>
      <c r="M13" s="9">
        <v>3</v>
      </c>
      <c r="N13" s="9">
        <v>27</v>
      </c>
      <c r="O13" s="9">
        <v>70</v>
      </c>
      <c r="P13" s="9">
        <v>30</v>
      </c>
      <c r="Q13" s="12" t="str">
        <f t="shared" si="4"/>
        <v>    成衣、服飾品及其他紡織製品製造業</v>
      </c>
      <c r="R13" s="9">
        <v>5</v>
      </c>
      <c r="S13" s="9">
        <v>0</v>
      </c>
      <c r="T13" s="9">
        <v>0</v>
      </c>
      <c r="U13" s="9">
        <v>0</v>
      </c>
      <c r="V13" s="9">
        <v>1</v>
      </c>
      <c r="W13" s="9">
        <v>0</v>
      </c>
      <c r="X13" s="9">
        <v>0</v>
      </c>
      <c r="Y13" s="9">
        <v>9</v>
      </c>
      <c r="Z13" s="9">
        <v>93</v>
      </c>
      <c r="AA13" s="9">
        <v>0</v>
      </c>
      <c r="AB13" s="9">
        <v>0</v>
      </c>
      <c r="AC13" s="9">
        <v>3</v>
      </c>
      <c r="AD13" s="9">
        <v>4</v>
      </c>
      <c r="AE13" s="9">
        <v>13</v>
      </c>
      <c r="AF13" s="9">
        <v>0</v>
      </c>
      <c r="AG13" s="9">
        <v>0</v>
      </c>
      <c r="AH13" s="9">
        <v>0</v>
      </c>
    </row>
    <row r="14" spans="1:34" s="2" customFormat="1" ht="12" customHeight="1">
      <c r="A14" s="12" t="s">
        <v>488</v>
      </c>
      <c r="B14" s="9">
        <f t="shared" si="7"/>
        <v>256</v>
      </c>
      <c r="C14" s="35">
        <f t="shared" si="3"/>
        <v>0.3081849591293775</v>
      </c>
      <c r="D14" s="9">
        <f t="shared" si="8"/>
        <v>248</v>
      </c>
      <c r="E14" s="9">
        <v>13</v>
      </c>
      <c r="F14" s="9">
        <v>2</v>
      </c>
      <c r="G14" s="9">
        <v>19</v>
      </c>
      <c r="H14" s="9">
        <v>0</v>
      </c>
      <c r="I14" s="9">
        <v>1</v>
      </c>
      <c r="J14" s="9">
        <v>29</v>
      </c>
      <c r="K14" s="9">
        <v>35</v>
      </c>
      <c r="L14" s="9">
        <v>5</v>
      </c>
      <c r="M14" s="9">
        <v>11</v>
      </c>
      <c r="N14" s="9">
        <v>7</v>
      </c>
      <c r="O14" s="9">
        <v>65</v>
      </c>
      <c r="P14" s="9">
        <v>39</v>
      </c>
      <c r="Q14" s="12" t="str">
        <f t="shared" si="4"/>
        <v>    皮革、毛皮及其製品製造業</v>
      </c>
      <c r="R14" s="9">
        <v>5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7</v>
      </c>
      <c r="Y14" s="9">
        <v>1</v>
      </c>
      <c r="Z14" s="9">
        <v>9</v>
      </c>
      <c r="AA14" s="9">
        <v>0</v>
      </c>
      <c r="AB14" s="9">
        <v>0</v>
      </c>
      <c r="AC14" s="9">
        <v>3</v>
      </c>
      <c r="AD14" s="9">
        <v>3</v>
      </c>
      <c r="AE14" s="9">
        <v>2</v>
      </c>
      <c r="AF14" s="9">
        <v>0</v>
      </c>
      <c r="AG14" s="9">
        <v>0</v>
      </c>
      <c r="AH14" s="9">
        <v>0</v>
      </c>
    </row>
    <row r="15" spans="1:34" s="2" customFormat="1" ht="12" customHeight="1">
      <c r="A15" s="12" t="s">
        <v>489</v>
      </c>
      <c r="B15" s="9">
        <f t="shared" si="7"/>
        <v>132</v>
      </c>
      <c r="C15" s="35">
        <f t="shared" si="3"/>
        <v>0.15890786955108527</v>
      </c>
      <c r="D15" s="9">
        <f t="shared" si="8"/>
        <v>114</v>
      </c>
      <c r="E15" s="9">
        <v>3</v>
      </c>
      <c r="F15" s="9">
        <v>4</v>
      </c>
      <c r="G15" s="9">
        <v>6</v>
      </c>
      <c r="H15" s="9">
        <v>0</v>
      </c>
      <c r="I15" s="9">
        <v>2</v>
      </c>
      <c r="J15" s="9">
        <v>33</v>
      </c>
      <c r="K15" s="9">
        <v>17</v>
      </c>
      <c r="L15" s="9">
        <v>1</v>
      </c>
      <c r="M15" s="9">
        <v>15</v>
      </c>
      <c r="N15" s="9">
        <v>2</v>
      </c>
      <c r="O15" s="9">
        <v>5</v>
      </c>
      <c r="P15" s="9">
        <v>17</v>
      </c>
      <c r="Q15" s="12" t="str">
        <f t="shared" si="4"/>
        <v>    木竹製品製造業</v>
      </c>
      <c r="R15" s="9">
        <v>2</v>
      </c>
      <c r="S15" s="9">
        <v>0</v>
      </c>
      <c r="T15" s="9">
        <v>0</v>
      </c>
      <c r="U15" s="9">
        <v>0</v>
      </c>
      <c r="V15" s="9">
        <v>0</v>
      </c>
      <c r="W15" s="9">
        <v>2</v>
      </c>
      <c r="X15" s="9">
        <v>5</v>
      </c>
      <c r="Y15" s="9">
        <v>0</v>
      </c>
      <c r="Z15" s="9">
        <v>0</v>
      </c>
      <c r="AA15" s="9">
        <v>0</v>
      </c>
      <c r="AB15" s="9">
        <v>0</v>
      </c>
      <c r="AC15" s="9">
        <v>6</v>
      </c>
      <c r="AD15" s="9">
        <v>8</v>
      </c>
      <c r="AE15" s="9">
        <v>4</v>
      </c>
      <c r="AF15" s="9">
        <v>0</v>
      </c>
      <c r="AG15" s="9">
        <v>0</v>
      </c>
      <c r="AH15" s="9">
        <v>0</v>
      </c>
    </row>
    <row r="16" spans="1:34" s="2" customFormat="1" ht="12" customHeight="1">
      <c r="A16" s="12" t="s">
        <v>490</v>
      </c>
      <c r="B16" s="9">
        <f t="shared" si="7"/>
        <v>681</v>
      </c>
      <c r="C16" s="35">
        <f t="shared" si="3"/>
        <v>0.8198201451840081</v>
      </c>
      <c r="D16" s="9">
        <f t="shared" si="8"/>
        <v>655</v>
      </c>
      <c r="E16" s="9">
        <v>12</v>
      </c>
      <c r="F16" s="9">
        <v>0</v>
      </c>
      <c r="G16" s="9">
        <v>35</v>
      </c>
      <c r="H16" s="9">
        <v>8</v>
      </c>
      <c r="I16" s="9">
        <v>5</v>
      </c>
      <c r="J16" s="9">
        <v>246</v>
      </c>
      <c r="K16" s="9">
        <v>74</v>
      </c>
      <c r="L16" s="9">
        <v>23</v>
      </c>
      <c r="M16" s="9">
        <v>8</v>
      </c>
      <c r="N16" s="9">
        <v>37</v>
      </c>
      <c r="O16" s="9">
        <v>56</v>
      </c>
      <c r="P16" s="9">
        <v>61</v>
      </c>
      <c r="Q16" s="12" t="str">
        <f t="shared" si="4"/>
        <v>    家具及裝設品製造業</v>
      </c>
      <c r="R16" s="9">
        <v>18</v>
      </c>
      <c r="S16" s="9">
        <v>0</v>
      </c>
      <c r="T16" s="9">
        <v>0</v>
      </c>
      <c r="U16" s="9">
        <v>0</v>
      </c>
      <c r="V16" s="9">
        <v>0</v>
      </c>
      <c r="W16" s="9">
        <v>1</v>
      </c>
      <c r="X16" s="9">
        <v>43</v>
      </c>
      <c r="Y16" s="9">
        <v>11</v>
      </c>
      <c r="Z16" s="9">
        <v>17</v>
      </c>
      <c r="AA16" s="9">
        <v>0</v>
      </c>
      <c r="AB16" s="9">
        <v>0</v>
      </c>
      <c r="AC16" s="9">
        <v>12</v>
      </c>
      <c r="AD16" s="9">
        <v>11</v>
      </c>
      <c r="AE16" s="9">
        <v>2</v>
      </c>
      <c r="AF16" s="9">
        <v>1</v>
      </c>
      <c r="AG16" s="9">
        <v>0</v>
      </c>
      <c r="AH16" s="9">
        <v>0</v>
      </c>
    </row>
    <row r="17" spans="1:34" s="2" customFormat="1" ht="12" customHeight="1">
      <c r="A17" s="12" t="s">
        <v>491</v>
      </c>
      <c r="B17" s="9">
        <f t="shared" si="7"/>
        <v>417</v>
      </c>
      <c r="C17" s="35">
        <f t="shared" si="3"/>
        <v>0.5020044060818376</v>
      </c>
      <c r="D17" s="9">
        <f t="shared" si="8"/>
        <v>391</v>
      </c>
      <c r="E17" s="9">
        <v>13</v>
      </c>
      <c r="F17" s="9">
        <v>6</v>
      </c>
      <c r="G17" s="9">
        <v>25</v>
      </c>
      <c r="H17" s="9">
        <v>4</v>
      </c>
      <c r="I17" s="9">
        <v>18</v>
      </c>
      <c r="J17" s="9">
        <v>38</v>
      </c>
      <c r="K17" s="9">
        <v>29</v>
      </c>
      <c r="L17" s="9">
        <v>17</v>
      </c>
      <c r="M17" s="9">
        <v>16</v>
      </c>
      <c r="N17" s="9">
        <v>19</v>
      </c>
      <c r="O17" s="9">
        <v>74</v>
      </c>
      <c r="P17" s="9">
        <v>84</v>
      </c>
      <c r="Q17" s="12" t="str">
        <f t="shared" si="4"/>
        <v>    紙漿、紙及紙製品製造業</v>
      </c>
      <c r="R17" s="9">
        <v>9</v>
      </c>
      <c r="S17" s="9">
        <v>3</v>
      </c>
      <c r="T17" s="9">
        <v>5</v>
      </c>
      <c r="U17" s="9">
        <v>0</v>
      </c>
      <c r="V17" s="9">
        <v>0</v>
      </c>
      <c r="W17" s="9">
        <v>0</v>
      </c>
      <c r="X17" s="9">
        <v>18</v>
      </c>
      <c r="Y17" s="9">
        <v>2</v>
      </c>
      <c r="Z17" s="9">
        <v>11</v>
      </c>
      <c r="AA17" s="9">
        <v>0</v>
      </c>
      <c r="AB17" s="9">
        <v>0</v>
      </c>
      <c r="AC17" s="9">
        <v>12</v>
      </c>
      <c r="AD17" s="9">
        <v>10</v>
      </c>
      <c r="AE17" s="9">
        <v>3</v>
      </c>
      <c r="AF17" s="9">
        <v>1</v>
      </c>
      <c r="AG17" s="9">
        <v>0</v>
      </c>
      <c r="AH17" s="9">
        <v>0</v>
      </c>
    </row>
    <row r="18" spans="1:34" s="2" customFormat="1" ht="12" customHeight="1">
      <c r="A18" s="12" t="s">
        <v>492</v>
      </c>
      <c r="B18" s="9">
        <f t="shared" si="7"/>
        <v>214</v>
      </c>
      <c r="C18" s="35">
        <f t="shared" si="3"/>
        <v>0.257623364272214</v>
      </c>
      <c r="D18" s="9">
        <f t="shared" si="8"/>
        <v>59</v>
      </c>
      <c r="E18" s="9">
        <v>10</v>
      </c>
      <c r="F18" s="9">
        <v>2</v>
      </c>
      <c r="G18" s="9">
        <v>12</v>
      </c>
      <c r="H18" s="9">
        <v>0</v>
      </c>
      <c r="I18" s="9">
        <v>0</v>
      </c>
      <c r="J18" s="9">
        <v>6</v>
      </c>
      <c r="K18" s="9">
        <v>0</v>
      </c>
      <c r="L18" s="9">
        <v>0</v>
      </c>
      <c r="M18" s="9">
        <v>2</v>
      </c>
      <c r="N18" s="9">
        <v>0</v>
      </c>
      <c r="O18" s="9">
        <v>3</v>
      </c>
      <c r="P18" s="9">
        <v>14</v>
      </c>
      <c r="Q18" s="12" t="str">
        <f t="shared" si="4"/>
        <v>    印刷及其輔助業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9</v>
      </c>
      <c r="Y18" s="9">
        <v>0</v>
      </c>
      <c r="Z18" s="9">
        <v>1</v>
      </c>
      <c r="AA18" s="9">
        <v>0</v>
      </c>
      <c r="AB18" s="9">
        <v>0</v>
      </c>
      <c r="AC18" s="9">
        <v>143</v>
      </c>
      <c r="AD18" s="9">
        <v>9</v>
      </c>
      <c r="AE18" s="9">
        <v>3</v>
      </c>
      <c r="AF18" s="9">
        <v>0</v>
      </c>
      <c r="AG18" s="9">
        <v>0</v>
      </c>
      <c r="AH18" s="9">
        <v>0</v>
      </c>
    </row>
    <row r="19" spans="1:34" s="2" customFormat="1" ht="12" customHeight="1">
      <c r="A19" s="12" t="s">
        <v>493</v>
      </c>
      <c r="B19" s="9">
        <f t="shared" si="7"/>
        <v>1289</v>
      </c>
      <c r="C19" s="35">
        <f t="shared" si="3"/>
        <v>1.5517594231162797</v>
      </c>
      <c r="D19" s="9">
        <f t="shared" si="8"/>
        <v>1159</v>
      </c>
      <c r="E19" s="9">
        <v>24</v>
      </c>
      <c r="F19" s="9">
        <v>6</v>
      </c>
      <c r="G19" s="9">
        <v>115</v>
      </c>
      <c r="H19" s="9">
        <v>56</v>
      </c>
      <c r="I19" s="9">
        <v>53</v>
      </c>
      <c r="J19" s="9">
        <v>84</v>
      </c>
      <c r="K19" s="9">
        <v>59</v>
      </c>
      <c r="L19" s="9">
        <v>38</v>
      </c>
      <c r="M19" s="9">
        <v>206</v>
      </c>
      <c r="N19" s="9">
        <v>26</v>
      </c>
      <c r="O19" s="9">
        <v>111</v>
      </c>
      <c r="P19" s="9">
        <v>271</v>
      </c>
      <c r="Q19" s="12" t="str">
        <f t="shared" si="4"/>
        <v>    化學材料製造業</v>
      </c>
      <c r="R19" s="9">
        <v>9</v>
      </c>
      <c r="S19" s="9">
        <v>0</v>
      </c>
      <c r="T19" s="9">
        <v>1</v>
      </c>
      <c r="U19" s="9">
        <v>0</v>
      </c>
      <c r="V19" s="9">
        <v>26</v>
      </c>
      <c r="W19" s="9">
        <v>5</v>
      </c>
      <c r="X19" s="9">
        <v>49</v>
      </c>
      <c r="Y19" s="9">
        <v>7</v>
      </c>
      <c r="Z19" s="9">
        <v>13</v>
      </c>
      <c r="AA19" s="9">
        <v>0</v>
      </c>
      <c r="AB19" s="9">
        <v>0</v>
      </c>
      <c r="AC19" s="9">
        <v>5</v>
      </c>
      <c r="AD19" s="9">
        <v>102</v>
      </c>
      <c r="AE19" s="9">
        <v>16</v>
      </c>
      <c r="AF19" s="9">
        <v>3</v>
      </c>
      <c r="AG19" s="9">
        <v>0</v>
      </c>
      <c r="AH19" s="9">
        <v>4</v>
      </c>
    </row>
    <row r="20" spans="1:34" s="2" customFormat="1" ht="12" customHeight="1">
      <c r="A20" s="12" t="s">
        <v>494</v>
      </c>
      <c r="B20" s="9">
        <f t="shared" si="7"/>
        <v>660</v>
      </c>
      <c r="C20" s="35">
        <f t="shared" si="3"/>
        <v>0.7945393477554263</v>
      </c>
      <c r="D20" s="9">
        <f>SUM(E20:P20,R20:AB20)</f>
        <v>587</v>
      </c>
      <c r="E20" s="9">
        <v>34</v>
      </c>
      <c r="F20" s="9">
        <v>0</v>
      </c>
      <c r="G20" s="9">
        <v>157</v>
      </c>
      <c r="H20" s="9">
        <v>10</v>
      </c>
      <c r="I20" s="9">
        <v>14</v>
      </c>
      <c r="J20" s="9">
        <v>68</v>
      </c>
      <c r="K20" s="9">
        <v>28</v>
      </c>
      <c r="L20" s="9">
        <v>30</v>
      </c>
      <c r="M20" s="9">
        <v>21</v>
      </c>
      <c r="N20" s="9">
        <v>8</v>
      </c>
      <c r="O20" s="9">
        <v>65</v>
      </c>
      <c r="P20" s="9">
        <v>89</v>
      </c>
      <c r="Q20" s="12" t="str">
        <f t="shared" si="4"/>
        <v>    化學製品製造業</v>
      </c>
      <c r="R20" s="9">
        <v>2</v>
      </c>
      <c r="S20" s="9">
        <v>0</v>
      </c>
      <c r="T20" s="9">
        <v>0</v>
      </c>
      <c r="U20" s="9">
        <v>0</v>
      </c>
      <c r="V20" s="9">
        <v>2</v>
      </c>
      <c r="W20" s="9">
        <v>3</v>
      </c>
      <c r="X20" s="9">
        <v>33</v>
      </c>
      <c r="Y20" s="9">
        <v>0</v>
      </c>
      <c r="Z20" s="9">
        <v>23</v>
      </c>
      <c r="AA20" s="9">
        <v>0</v>
      </c>
      <c r="AB20" s="9">
        <v>0</v>
      </c>
      <c r="AC20" s="9">
        <v>4</v>
      </c>
      <c r="AD20" s="9">
        <v>62</v>
      </c>
      <c r="AE20" s="9">
        <v>3</v>
      </c>
      <c r="AF20" s="9">
        <v>2</v>
      </c>
      <c r="AG20" s="9">
        <v>0</v>
      </c>
      <c r="AH20" s="9">
        <v>2</v>
      </c>
    </row>
    <row r="21" spans="1:34" s="2" customFormat="1" ht="12" customHeight="1">
      <c r="A21" s="12" t="s">
        <v>495</v>
      </c>
      <c r="B21" s="9">
        <f t="shared" si="7"/>
        <v>194</v>
      </c>
      <c r="C21" s="35">
        <f t="shared" si="3"/>
        <v>0.23354641434023138</v>
      </c>
      <c r="D21" s="9">
        <f t="shared" si="8"/>
        <v>88</v>
      </c>
      <c r="E21" s="9">
        <v>3</v>
      </c>
      <c r="F21" s="9">
        <v>1</v>
      </c>
      <c r="G21" s="9">
        <v>6</v>
      </c>
      <c r="H21" s="9">
        <v>2</v>
      </c>
      <c r="I21" s="9">
        <v>0</v>
      </c>
      <c r="J21" s="9">
        <v>6</v>
      </c>
      <c r="K21" s="9">
        <v>5</v>
      </c>
      <c r="L21" s="9">
        <v>0</v>
      </c>
      <c r="M21" s="9">
        <v>56</v>
      </c>
      <c r="N21" s="9">
        <v>0</v>
      </c>
      <c r="O21" s="9">
        <v>5</v>
      </c>
      <c r="P21" s="9">
        <v>4</v>
      </c>
      <c r="Q21" s="12" t="str">
        <f t="shared" si="4"/>
        <v>    石油及煤製品製造業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106</v>
      </c>
      <c r="AE21" s="9">
        <v>0</v>
      </c>
      <c r="AF21" s="9">
        <v>0</v>
      </c>
      <c r="AG21" s="9">
        <v>0</v>
      </c>
      <c r="AH21" s="9">
        <v>0</v>
      </c>
    </row>
    <row r="22" spans="1:34" s="2" customFormat="1" ht="12" customHeight="1">
      <c r="A22" s="12" t="s">
        <v>496</v>
      </c>
      <c r="B22" s="9">
        <f t="shared" si="7"/>
        <v>677</v>
      </c>
      <c r="C22" s="35">
        <f t="shared" si="3"/>
        <v>0.8150047551976116</v>
      </c>
      <c r="D22" s="9">
        <f t="shared" si="8"/>
        <v>657</v>
      </c>
      <c r="E22" s="9">
        <v>118</v>
      </c>
      <c r="F22" s="9">
        <v>5</v>
      </c>
      <c r="G22" s="9">
        <v>64</v>
      </c>
      <c r="H22" s="9">
        <v>10</v>
      </c>
      <c r="I22" s="9">
        <v>7</v>
      </c>
      <c r="J22" s="9">
        <v>92</v>
      </c>
      <c r="K22" s="9">
        <v>105</v>
      </c>
      <c r="L22" s="9">
        <v>28</v>
      </c>
      <c r="M22" s="9">
        <v>25</v>
      </c>
      <c r="N22" s="9">
        <v>17</v>
      </c>
      <c r="O22" s="9">
        <v>54</v>
      </c>
      <c r="P22" s="9">
        <v>73</v>
      </c>
      <c r="Q22" s="12" t="str">
        <f t="shared" si="4"/>
        <v>    橡膠製品製造業</v>
      </c>
      <c r="R22" s="9">
        <v>8</v>
      </c>
      <c r="S22" s="9">
        <v>0</v>
      </c>
      <c r="T22" s="9">
        <v>0</v>
      </c>
      <c r="U22" s="9">
        <v>0</v>
      </c>
      <c r="V22" s="9">
        <v>0</v>
      </c>
      <c r="W22" s="9">
        <v>12</v>
      </c>
      <c r="X22" s="9">
        <v>14</v>
      </c>
      <c r="Y22" s="9">
        <v>1</v>
      </c>
      <c r="Z22" s="9">
        <v>24</v>
      </c>
      <c r="AA22" s="9">
        <v>0</v>
      </c>
      <c r="AB22" s="9">
        <v>0</v>
      </c>
      <c r="AC22" s="9">
        <v>3</v>
      </c>
      <c r="AD22" s="9">
        <v>17</v>
      </c>
      <c r="AE22" s="9">
        <v>0</v>
      </c>
      <c r="AF22" s="9">
        <v>0</v>
      </c>
      <c r="AG22" s="9">
        <v>0</v>
      </c>
      <c r="AH22" s="9">
        <v>0</v>
      </c>
    </row>
    <row r="23" spans="1:34" s="2" customFormat="1" ht="12" customHeight="1">
      <c r="A23" s="12" t="s">
        <v>497</v>
      </c>
      <c r="B23" s="9">
        <f t="shared" si="7"/>
        <v>4217</v>
      </c>
      <c r="C23" s="35">
        <f t="shared" si="3"/>
        <v>5.0766248931585345</v>
      </c>
      <c r="D23" s="9">
        <f t="shared" si="8"/>
        <v>4154</v>
      </c>
      <c r="E23" s="9">
        <v>684</v>
      </c>
      <c r="F23" s="9">
        <v>6</v>
      </c>
      <c r="G23" s="9">
        <v>316</v>
      </c>
      <c r="H23" s="9">
        <v>69</v>
      </c>
      <c r="I23" s="9">
        <v>43</v>
      </c>
      <c r="J23" s="9">
        <v>723</v>
      </c>
      <c r="K23" s="9">
        <v>328</v>
      </c>
      <c r="L23" s="9">
        <v>51</v>
      </c>
      <c r="M23" s="9">
        <v>85</v>
      </c>
      <c r="N23" s="9">
        <v>119</v>
      </c>
      <c r="O23" s="9">
        <v>793</v>
      </c>
      <c r="P23" s="9">
        <v>367</v>
      </c>
      <c r="Q23" s="12" t="str">
        <f t="shared" si="4"/>
        <v>    塑膠製品製造業</v>
      </c>
      <c r="R23" s="9">
        <v>40</v>
      </c>
      <c r="S23" s="9">
        <v>1</v>
      </c>
      <c r="T23" s="9">
        <v>0</v>
      </c>
      <c r="U23" s="9">
        <v>0</v>
      </c>
      <c r="V23" s="9">
        <v>8</v>
      </c>
      <c r="W23" s="9">
        <v>30</v>
      </c>
      <c r="X23" s="9">
        <v>145</v>
      </c>
      <c r="Y23" s="9">
        <v>31</v>
      </c>
      <c r="Z23" s="9">
        <v>315</v>
      </c>
      <c r="AA23" s="9">
        <v>0</v>
      </c>
      <c r="AB23" s="9">
        <v>0</v>
      </c>
      <c r="AC23" s="9">
        <v>8</v>
      </c>
      <c r="AD23" s="9">
        <v>42</v>
      </c>
      <c r="AE23" s="9">
        <v>13</v>
      </c>
      <c r="AF23" s="9">
        <v>0</v>
      </c>
      <c r="AG23" s="9">
        <v>0</v>
      </c>
      <c r="AH23" s="9">
        <v>0</v>
      </c>
    </row>
    <row r="24" spans="1:34" s="2" customFormat="1" ht="12" customHeight="1">
      <c r="A24" s="12" t="s">
        <v>498</v>
      </c>
      <c r="B24" s="9">
        <f t="shared" si="7"/>
        <v>1322</v>
      </c>
      <c r="C24" s="35">
        <f t="shared" si="3"/>
        <v>1.5914863905040508</v>
      </c>
      <c r="D24" s="9">
        <f t="shared" si="8"/>
        <v>1226</v>
      </c>
      <c r="E24" s="9">
        <v>261</v>
      </c>
      <c r="F24" s="9">
        <v>90</v>
      </c>
      <c r="G24" s="9">
        <v>118</v>
      </c>
      <c r="H24" s="9">
        <v>35</v>
      </c>
      <c r="I24" s="9">
        <v>79</v>
      </c>
      <c r="J24" s="9">
        <v>66</v>
      </c>
      <c r="K24" s="9">
        <v>61</v>
      </c>
      <c r="L24" s="9">
        <v>15</v>
      </c>
      <c r="M24" s="9">
        <v>53</v>
      </c>
      <c r="N24" s="9">
        <v>31</v>
      </c>
      <c r="O24" s="9">
        <v>90</v>
      </c>
      <c r="P24" s="9">
        <v>95</v>
      </c>
      <c r="Q24" s="12" t="str">
        <f t="shared" si="4"/>
        <v>    非金屬礦物製品製造業</v>
      </c>
      <c r="R24" s="9">
        <v>24</v>
      </c>
      <c r="S24" s="9">
        <v>8</v>
      </c>
      <c r="T24" s="9">
        <v>135</v>
      </c>
      <c r="U24" s="9">
        <v>0</v>
      </c>
      <c r="V24" s="9">
        <v>13</v>
      </c>
      <c r="W24" s="9">
        <v>22</v>
      </c>
      <c r="X24" s="9">
        <v>17</v>
      </c>
      <c r="Y24" s="9">
        <v>2</v>
      </c>
      <c r="Z24" s="9">
        <v>9</v>
      </c>
      <c r="AA24" s="9">
        <v>2</v>
      </c>
      <c r="AB24" s="9">
        <v>0</v>
      </c>
      <c r="AC24" s="9">
        <v>59</v>
      </c>
      <c r="AD24" s="9">
        <v>31</v>
      </c>
      <c r="AE24" s="9">
        <v>5</v>
      </c>
      <c r="AF24" s="9">
        <v>0</v>
      </c>
      <c r="AG24" s="9">
        <v>0</v>
      </c>
      <c r="AH24" s="9">
        <v>1</v>
      </c>
    </row>
    <row r="25" spans="1:34" s="2" customFormat="1" ht="12" customHeight="1">
      <c r="A25" s="12" t="s">
        <v>499</v>
      </c>
      <c r="B25" s="9">
        <f t="shared" si="7"/>
        <v>1975</v>
      </c>
      <c r="C25" s="35">
        <f t="shared" si="3"/>
        <v>2.3775988057832835</v>
      </c>
      <c r="D25" s="9">
        <f t="shared" si="8"/>
        <v>1584</v>
      </c>
      <c r="E25" s="9">
        <v>287</v>
      </c>
      <c r="F25" s="9">
        <v>10</v>
      </c>
      <c r="G25" s="9">
        <v>319</v>
      </c>
      <c r="H25" s="9">
        <v>27</v>
      </c>
      <c r="I25" s="9">
        <v>57</v>
      </c>
      <c r="J25" s="9">
        <v>214</v>
      </c>
      <c r="K25" s="9">
        <v>87</v>
      </c>
      <c r="L25" s="9">
        <v>25</v>
      </c>
      <c r="M25" s="9">
        <v>25</v>
      </c>
      <c r="N25" s="9">
        <v>14</v>
      </c>
      <c r="O25" s="9">
        <v>186</v>
      </c>
      <c r="P25" s="9">
        <v>169</v>
      </c>
      <c r="Q25" s="12" t="str">
        <f t="shared" si="4"/>
        <v>    金屬基本工業</v>
      </c>
      <c r="R25" s="9">
        <v>37</v>
      </c>
      <c r="S25" s="9">
        <v>2</v>
      </c>
      <c r="T25" s="9">
        <v>1</v>
      </c>
      <c r="U25" s="9">
        <v>0</v>
      </c>
      <c r="V25" s="9">
        <v>13</v>
      </c>
      <c r="W25" s="9">
        <v>8</v>
      </c>
      <c r="X25" s="9">
        <v>52</v>
      </c>
      <c r="Y25" s="9">
        <v>4</v>
      </c>
      <c r="Z25" s="9">
        <v>47</v>
      </c>
      <c r="AA25" s="9">
        <v>0</v>
      </c>
      <c r="AB25" s="9">
        <v>0</v>
      </c>
      <c r="AC25" s="9">
        <v>95</v>
      </c>
      <c r="AD25" s="9">
        <v>285</v>
      </c>
      <c r="AE25" s="9">
        <v>3</v>
      </c>
      <c r="AF25" s="9">
        <v>4</v>
      </c>
      <c r="AG25" s="9">
        <v>2</v>
      </c>
      <c r="AH25" s="9">
        <v>2</v>
      </c>
    </row>
    <row r="26" spans="1:34" s="2" customFormat="1" ht="12" customHeight="1">
      <c r="A26" s="12" t="s">
        <v>500</v>
      </c>
      <c r="B26" s="9">
        <f t="shared" si="7"/>
        <v>4827</v>
      </c>
      <c r="C26" s="35">
        <f t="shared" si="3"/>
        <v>5.810971866084005</v>
      </c>
      <c r="D26" s="9">
        <f t="shared" si="8"/>
        <v>4488</v>
      </c>
      <c r="E26" s="9">
        <v>671</v>
      </c>
      <c r="F26" s="9">
        <v>26</v>
      </c>
      <c r="G26" s="9">
        <v>527</v>
      </c>
      <c r="H26" s="9">
        <v>110</v>
      </c>
      <c r="I26" s="9">
        <v>31</v>
      </c>
      <c r="J26" s="9">
        <v>696</v>
      </c>
      <c r="K26" s="9">
        <v>462</v>
      </c>
      <c r="L26" s="9">
        <v>69</v>
      </c>
      <c r="M26" s="9">
        <v>64</v>
      </c>
      <c r="N26" s="9">
        <v>54</v>
      </c>
      <c r="O26" s="9">
        <v>597</v>
      </c>
      <c r="P26" s="9">
        <v>650</v>
      </c>
      <c r="Q26" s="12" t="str">
        <f t="shared" si="4"/>
        <v>    金屬製品製造業</v>
      </c>
      <c r="R26" s="9">
        <v>104</v>
      </c>
      <c r="S26" s="9">
        <v>18</v>
      </c>
      <c r="T26" s="9">
        <v>6</v>
      </c>
      <c r="U26" s="9">
        <v>1</v>
      </c>
      <c r="V26" s="9">
        <v>7</v>
      </c>
      <c r="W26" s="9">
        <v>36</v>
      </c>
      <c r="X26" s="9">
        <v>179</v>
      </c>
      <c r="Y26" s="9">
        <v>45</v>
      </c>
      <c r="Z26" s="9">
        <v>135</v>
      </c>
      <c r="AA26" s="9">
        <v>0</v>
      </c>
      <c r="AB26" s="9">
        <v>0</v>
      </c>
      <c r="AC26" s="9">
        <v>221</v>
      </c>
      <c r="AD26" s="9">
        <v>82</v>
      </c>
      <c r="AE26" s="9">
        <v>18</v>
      </c>
      <c r="AF26" s="9">
        <v>3</v>
      </c>
      <c r="AG26" s="9">
        <v>0</v>
      </c>
      <c r="AH26" s="9">
        <v>15</v>
      </c>
    </row>
    <row r="27" spans="1:34" s="2" customFormat="1" ht="12" customHeight="1">
      <c r="A27" s="12" t="s">
        <v>501</v>
      </c>
      <c r="B27" s="9">
        <f t="shared" si="7"/>
        <v>2575</v>
      </c>
      <c r="C27" s="35">
        <f t="shared" si="3"/>
        <v>3.099907303742762</v>
      </c>
      <c r="D27" s="9">
        <f t="shared" si="8"/>
        <v>2121</v>
      </c>
      <c r="E27" s="9">
        <v>361</v>
      </c>
      <c r="F27" s="9">
        <v>33</v>
      </c>
      <c r="G27" s="9">
        <v>443</v>
      </c>
      <c r="H27" s="9">
        <v>35</v>
      </c>
      <c r="I27" s="9">
        <v>24</v>
      </c>
      <c r="J27" s="9">
        <v>144</v>
      </c>
      <c r="K27" s="9">
        <v>47</v>
      </c>
      <c r="L27" s="9">
        <v>19</v>
      </c>
      <c r="M27" s="9">
        <v>134</v>
      </c>
      <c r="N27" s="9">
        <v>40</v>
      </c>
      <c r="O27" s="9">
        <v>314</v>
      </c>
      <c r="P27" s="9">
        <v>331</v>
      </c>
      <c r="Q27" s="12" t="str">
        <f t="shared" si="4"/>
        <v>    機械設備製造修配業</v>
      </c>
      <c r="R27" s="9">
        <v>18</v>
      </c>
      <c r="S27" s="9">
        <v>3</v>
      </c>
      <c r="T27" s="9">
        <v>20</v>
      </c>
      <c r="U27" s="9">
        <v>0</v>
      </c>
      <c r="V27" s="9">
        <v>15</v>
      </c>
      <c r="W27" s="9">
        <v>19</v>
      </c>
      <c r="X27" s="9">
        <v>41</v>
      </c>
      <c r="Y27" s="9">
        <v>8</v>
      </c>
      <c r="Z27" s="9">
        <v>72</v>
      </c>
      <c r="AA27" s="9">
        <v>0</v>
      </c>
      <c r="AB27" s="9">
        <v>0</v>
      </c>
      <c r="AC27" s="9">
        <v>206</v>
      </c>
      <c r="AD27" s="9">
        <v>138</v>
      </c>
      <c r="AE27" s="9">
        <v>42</v>
      </c>
      <c r="AF27" s="9">
        <v>39</v>
      </c>
      <c r="AG27" s="9">
        <v>8</v>
      </c>
      <c r="AH27" s="9">
        <v>21</v>
      </c>
    </row>
    <row r="28" spans="1:34" s="2" customFormat="1" ht="12" customHeight="1">
      <c r="A28" s="12" t="s">
        <v>502</v>
      </c>
      <c r="B28" s="9">
        <f t="shared" si="7"/>
        <v>234</v>
      </c>
      <c r="C28" s="35">
        <f t="shared" si="3"/>
        <v>0.2817003142041966</v>
      </c>
      <c r="D28" s="9">
        <f t="shared" si="8"/>
        <v>114</v>
      </c>
      <c r="E28" s="9">
        <v>28</v>
      </c>
      <c r="F28" s="9">
        <v>1</v>
      </c>
      <c r="G28" s="9">
        <v>35</v>
      </c>
      <c r="H28" s="9">
        <v>5</v>
      </c>
      <c r="I28" s="9">
        <v>9</v>
      </c>
      <c r="J28" s="9">
        <v>7</v>
      </c>
      <c r="K28" s="9">
        <v>1</v>
      </c>
      <c r="L28" s="9">
        <v>5</v>
      </c>
      <c r="M28" s="9">
        <v>0</v>
      </c>
      <c r="N28" s="9">
        <v>0</v>
      </c>
      <c r="O28" s="9">
        <v>7</v>
      </c>
      <c r="P28" s="9">
        <v>5</v>
      </c>
      <c r="Q28" s="12" t="str">
        <f t="shared" si="4"/>
        <v>    電腦、通信及視聽電子產品製造業</v>
      </c>
      <c r="R28" s="9">
        <v>4</v>
      </c>
      <c r="S28" s="9">
        <v>0</v>
      </c>
      <c r="T28" s="9">
        <v>0</v>
      </c>
      <c r="U28" s="9">
        <v>0</v>
      </c>
      <c r="V28" s="9">
        <v>0</v>
      </c>
      <c r="W28" s="9">
        <v>2</v>
      </c>
      <c r="X28" s="9">
        <v>2</v>
      </c>
      <c r="Y28" s="9">
        <v>0</v>
      </c>
      <c r="Z28" s="9">
        <v>3</v>
      </c>
      <c r="AA28" s="9">
        <v>0</v>
      </c>
      <c r="AB28" s="9">
        <v>0</v>
      </c>
      <c r="AC28" s="9">
        <v>66</v>
      </c>
      <c r="AD28" s="9">
        <v>5</v>
      </c>
      <c r="AE28" s="9">
        <v>27</v>
      </c>
      <c r="AF28" s="9">
        <v>18</v>
      </c>
      <c r="AG28" s="9">
        <v>0</v>
      </c>
      <c r="AH28" s="9">
        <v>4</v>
      </c>
    </row>
    <row r="29" spans="1:34" s="2" customFormat="1" ht="12" customHeight="1">
      <c r="A29" s="12" t="s">
        <v>503</v>
      </c>
      <c r="B29" s="9">
        <f t="shared" si="7"/>
        <v>1062</v>
      </c>
      <c r="C29" s="35">
        <f t="shared" si="3"/>
        <v>1.2784860413882768</v>
      </c>
      <c r="D29" s="9">
        <f t="shared" si="8"/>
        <v>733</v>
      </c>
      <c r="E29" s="9">
        <v>76</v>
      </c>
      <c r="F29" s="9">
        <v>3</v>
      </c>
      <c r="G29" s="9">
        <v>237</v>
      </c>
      <c r="H29" s="9">
        <v>17</v>
      </c>
      <c r="I29" s="9">
        <v>37</v>
      </c>
      <c r="J29" s="9">
        <v>96</v>
      </c>
      <c r="K29" s="9">
        <v>34</v>
      </c>
      <c r="L29" s="9">
        <v>22</v>
      </c>
      <c r="M29" s="9">
        <v>27</v>
      </c>
      <c r="N29" s="9">
        <v>0</v>
      </c>
      <c r="O29" s="9">
        <v>28</v>
      </c>
      <c r="P29" s="9">
        <v>81</v>
      </c>
      <c r="Q29" s="12" t="str">
        <f t="shared" si="4"/>
        <v>    電子零組件製造業</v>
      </c>
      <c r="R29" s="9">
        <v>5</v>
      </c>
      <c r="S29" s="9">
        <v>3</v>
      </c>
      <c r="T29" s="9">
        <v>1</v>
      </c>
      <c r="U29" s="9">
        <v>0</v>
      </c>
      <c r="V29" s="9">
        <v>5</v>
      </c>
      <c r="W29" s="9">
        <v>1</v>
      </c>
      <c r="X29" s="9">
        <v>42</v>
      </c>
      <c r="Y29" s="9">
        <v>0</v>
      </c>
      <c r="Z29" s="9">
        <v>18</v>
      </c>
      <c r="AA29" s="9">
        <v>0</v>
      </c>
      <c r="AB29" s="9">
        <v>0</v>
      </c>
      <c r="AC29" s="9">
        <v>38</v>
      </c>
      <c r="AD29" s="9">
        <v>31</v>
      </c>
      <c r="AE29" s="9">
        <v>147</v>
      </c>
      <c r="AF29" s="9">
        <v>87</v>
      </c>
      <c r="AG29" s="9">
        <v>0</v>
      </c>
      <c r="AH29" s="9">
        <v>26</v>
      </c>
    </row>
    <row r="30" spans="1:34" s="2" customFormat="1" ht="12" customHeight="1">
      <c r="A30" s="34" t="s">
        <v>504</v>
      </c>
      <c r="B30" s="9">
        <f t="shared" si="7"/>
        <v>643</v>
      </c>
      <c r="C30" s="35">
        <f t="shared" si="3"/>
        <v>0.7740739403132411</v>
      </c>
      <c r="D30" s="9">
        <f>SUM(E30:P30,R30:AB30)</f>
        <v>518</v>
      </c>
      <c r="E30" s="9">
        <v>103</v>
      </c>
      <c r="F30" s="9">
        <v>8</v>
      </c>
      <c r="G30" s="9">
        <v>102</v>
      </c>
      <c r="H30" s="9">
        <v>11</v>
      </c>
      <c r="I30" s="9">
        <v>9</v>
      </c>
      <c r="J30" s="9">
        <v>52</v>
      </c>
      <c r="K30" s="9">
        <v>31</v>
      </c>
      <c r="L30" s="9">
        <v>4</v>
      </c>
      <c r="M30" s="9">
        <v>14</v>
      </c>
      <c r="N30" s="9">
        <v>2</v>
      </c>
      <c r="O30" s="9">
        <v>70</v>
      </c>
      <c r="P30" s="9">
        <v>52</v>
      </c>
      <c r="Q30" s="12" t="str">
        <f t="shared" si="4"/>
        <v>    電力機械器材及設備製造修配業</v>
      </c>
      <c r="R30" s="9">
        <v>9</v>
      </c>
      <c r="S30" s="9">
        <v>0</v>
      </c>
      <c r="T30" s="9">
        <v>5</v>
      </c>
      <c r="U30" s="9">
        <v>0</v>
      </c>
      <c r="V30" s="9">
        <v>4</v>
      </c>
      <c r="W30" s="9">
        <v>3</v>
      </c>
      <c r="X30" s="9">
        <v>11</v>
      </c>
      <c r="Y30" s="9">
        <v>7</v>
      </c>
      <c r="Z30" s="9">
        <v>21</v>
      </c>
      <c r="AA30" s="9">
        <v>0</v>
      </c>
      <c r="AB30" s="9">
        <v>0</v>
      </c>
      <c r="AC30" s="9">
        <v>85</v>
      </c>
      <c r="AD30" s="9">
        <v>30</v>
      </c>
      <c r="AE30" s="9">
        <v>6</v>
      </c>
      <c r="AF30" s="9">
        <v>3</v>
      </c>
      <c r="AG30" s="9">
        <v>0</v>
      </c>
      <c r="AH30" s="9">
        <v>1</v>
      </c>
    </row>
    <row r="31" spans="1:34" s="2" customFormat="1" ht="12" customHeight="1">
      <c r="A31" s="12" t="s">
        <v>505</v>
      </c>
      <c r="B31" s="9">
        <f t="shared" si="7"/>
        <v>953</v>
      </c>
      <c r="C31" s="35">
        <f t="shared" si="3"/>
        <v>1.1472666642589717</v>
      </c>
      <c r="D31" s="9">
        <f t="shared" si="8"/>
        <v>775</v>
      </c>
      <c r="E31" s="9">
        <v>46</v>
      </c>
      <c r="F31" s="9">
        <v>3</v>
      </c>
      <c r="G31" s="9">
        <v>113</v>
      </c>
      <c r="H31" s="9">
        <v>15</v>
      </c>
      <c r="I31" s="9">
        <v>19</v>
      </c>
      <c r="J31" s="9">
        <v>96</v>
      </c>
      <c r="K31" s="9">
        <v>78</v>
      </c>
      <c r="L31" s="9">
        <v>6</v>
      </c>
      <c r="M31" s="9">
        <v>2</v>
      </c>
      <c r="N31" s="9">
        <v>17</v>
      </c>
      <c r="O31" s="9">
        <v>173</v>
      </c>
      <c r="P31" s="9">
        <v>75</v>
      </c>
      <c r="Q31" s="12" t="str">
        <f t="shared" si="4"/>
        <v>    運輸工具製造修配業</v>
      </c>
      <c r="R31" s="9">
        <v>24</v>
      </c>
      <c r="S31" s="9">
        <v>0</v>
      </c>
      <c r="T31" s="9">
        <v>1</v>
      </c>
      <c r="U31" s="9">
        <v>0</v>
      </c>
      <c r="V31" s="9">
        <v>12</v>
      </c>
      <c r="W31" s="9">
        <v>5</v>
      </c>
      <c r="X31" s="9">
        <v>28</v>
      </c>
      <c r="Y31" s="9">
        <v>1</v>
      </c>
      <c r="Z31" s="9">
        <v>61</v>
      </c>
      <c r="AA31" s="9">
        <v>0</v>
      </c>
      <c r="AB31" s="9">
        <v>0</v>
      </c>
      <c r="AC31" s="9">
        <v>8</v>
      </c>
      <c r="AD31" s="9">
        <v>166</v>
      </c>
      <c r="AE31" s="9">
        <v>3</v>
      </c>
      <c r="AF31" s="9">
        <v>0</v>
      </c>
      <c r="AG31" s="9">
        <v>0</v>
      </c>
      <c r="AH31" s="9">
        <v>1</v>
      </c>
    </row>
    <row r="32" spans="1:34" s="2" customFormat="1" ht="12" customHeight="1">
      <c r="A32" s="12" t="s">
        <v>506</v>
      </c>
      <c r="B32" s="9">
        <f t="shared" si="7"/>
        <v>90</v>
      </c>
      <c r="C32" s="35">
        <f t="shared" si="3"/>
        <v>0.10834627469392179</v>
      </c>
      <c r="D32" s="9">
        <f t="shared" si="8"/>
        <v>54</v>
      </c>
      <c r="E32" s="9">
        <v>6</v>
      </c>
      <c r="F32" s="9">
        <v>1</v>
      </c>
      <c r="G32" s="9">
        <v>3</v>
      </c>
      <c r="H32" s="9">
        <v>0</v>
      </c>
      <c r="I32" s="9">
        <v>12</v>
      </c>
      <c r="J32" s="9">
        <v>3</v>
      </c>
      <c r="K32" s="9">
        <v>0</v>
      </c>
      <c r="L32" s="9">
        <v>2</v>
      </c>
      <c r="M32" s="9">
        <v>0</v>
      </c>
      <c r="N32" s="9">
        <v>3</v>
      </c>
      <c r="O32" s="9">
        <v>13</v>
      </c>
      <c r="P32" s="9">
        <v>6</v>
      </c>
      <c r="Q32" s="12" t="str">
        <f t="shared" si="4"/>
        <v>    精密、光學、醫療器材及鐘錶製造業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4</v>
      </c>
      <c r="Y32" s="9">
        <v>0</v>
      </c>
      <c r="Z32" s="9">
        <v>1</v>
      </c>
      <c r="AA32" s="9">
        <v>0</v>
      </c>
      <c r="AB32" s="9">
        <v>0</v>
      </c>
      <c r="AC32" s="9">
        <v>10</v>
      </c>
      <c r="AD32" s="9">
        <v>5</v>
      </c>
      <c r="AE32" s="9">
        <v>13</v>
      </c>
      <c r="AF32" s="9">
        <v>6</v>
      </c>
      <c r="AG32" s="9">
        <v>1</v>
      </c>
      <c r="AH32" s="9">
        <v>1</v>
      </c>
    </row>
    <row r="33" spans="1:34" s="2" customFormat="1" ht="12" customHeight="1">
      <c r="A33" s="12" t="s">
        <v>507</v>
      </c>
      <c r="B33" s="9">
        <f t="shared" si="7"/>
        <v>176</v>
      </c>
      <c r="C33" s="35">
        <f t="shared" si="3"/>
        <v>0.21187715940144702</v>
      </c>
      <c r="D33" s="9">
        <f t="shared" si="8"/>
        <v>142</v>
      </c>
      <c r="E33" s="9">
        <v>29</v>
      </c>
      <c r="F33" s="9">
        <v>3</v>
      </c>
      <c r="G33" s="9">
        <v>18</v>
      </c>
      <c r="H33" s="9">
        <v>1</v>
      </c>
      <c r="I33" s="9">
        <v>0</v>
      </c>
      <c r="J33" s="9">
        <v>13</v>
      </c>
      <c r="K33" s="9">
        <v>16</v>
      </c>
      <c r="L33" s="9">
        <v>7</v>
      </c>
      <c r="M33" s="9">
        <v>0</v>
      </c>
      <c r="N33" s="9">
        <v>1</v>
      </c>
      <c r="O33" s="9">
        <v>16</v>
      </c>
      <c r="P33" s="9">
        <v>16</v>
      </c>
      <c r="Q33" s="12" t="str">
        <f t="shared" si="4"/>
        <v>    其他工業製品製造業</v>
      </c>
      <c r="R33" s="9">
        <v>2</v>
      </c>
      <c r="S33" s="9">
        <v>0</v>
      </c>
      <c r="T33" s="9">
        <v>0</v>
      </c>
      <c r="U33" s="9">
        <v>0</v>
      </c>
      <c r="V33" s="9">
        <v>1</v>
      </c>
      <c r="W33" s="9">
        <v>9</v>
      </c>
      <c r="X33" s="9">
        <v>5</v>
      </c>
      <c r="Y33" s="9">
        <v>0</v>
      </c>
      <c r="Z33" s="9">
        <v>5</v>
      </c>
      <c r="AA33" s="9">
        <v>0</v>
      </c>
      <c r="AB33" s="9">
        <v>0</v>
      </c>
      <c r="AC33" s="9">
        <v>8</v>
      </c>
      <c r="AD33" s="9">
        <v>9</v>
      </c>
      <c r="AE33" s="9">
        <v>17</v>
      </c>
      <c r="AF33" s="9">
        <v>0</v>
      </c>
      <c r="AG33" s="9">
        <v>0</v>
      </c>
      <c r="AH33" s="9">
        <v>0</v>
      </c>
    </row>
    <row r="34" spans="1:34" s="2" customFormat="1" ht="12" customHeight="1">
      <c r="A34" s="12" t="s">
        <v>508</v>
      </c>
      <c r="B34" s="9">
        <f t="shared" si="7"/>
        <v>1141</v>
      </c>
      <c r="C34" s="35">
        <f t="shared" si="3"/>
        <v>1.3735899936196083</v>
      </c>
      <c r="D34" s="9">
        <f t="shared" si="8"/>
        <v>980</v>
      </c>
      <c r="E34" s="9">
        <v>181</v>
      </c>
      <c r="F34" s="9">
        <v>65</v>
      </c>
      <c r="G34" s="9">
        <v>91</v>
      </c>
      <c r="H34" s="9">
        <v>23</v>
      </c>
      <c r="I34" s="9">
        <v>22</v>
      </c>
      <c r="J34" s="9">
        <v>52</v>
      </c>
      <c r="K34" s="9">
        <v>46</v>
      </c>
      <c r="L34" s="9">
        <v>27</v>
      </c>
      <c r="M34" s="9">
        <v>39</v>
      </c>
      <c r="N34" s="9">
        <v>63</v>
      </c>
      <c r="O34" s="9">
        <v>55</v>
      </c>
      <c r="P34" s="9">
        <v>74</v>
      </c>
      <c r="Q34" s="12" t="str">
        <f t="shared" si="4"/>
        <v>水 電 燃 氣 業</v>
      </c>
      <c r="R34" s="9">
        <v>52</v>
      </c>
      <c r="S34" s="9">
        <v>5</v>
      </c>
      <c r="T34" s="9">
        <v>52</v>
      </c>
      <c r="U34" s="9">
        <v>6</v>
      </c>
      <c r="V34" s="9">
        <v>49</v>
      </c>
      <c r="W34" s="9">
        <v>41</v>
      </c>
      <c r="X34" s="9">
        <v>12</v>
      </c>
      <c r="Y34" s="9">
        <v>12</v>
      </c>
      <c r="Z34" s="9">
        <v>9</v>
      </c>
      <c r="AA34" s="9">
        <v>4</v>
      </c>
      <c r="AB34" s="9">
        <v>0</v>
      </c>
      <c r="AC34" s="9">
        <v>86</v>
      </c>
      <c r="AD34" s="9">
        <v>71</v>
      </c>
      <c r="AE34" s="9">
        <v>1</v>
      </c>
      <c r="AF34" s="9">
        <v>1</v>
      </c>
      <c r="AG34" s="9">
        <v>2</v>
      </c>
      <c r="AH34" s="9">
        <v>0</v>
      </c>
    </row>
    <row r="35" spans="1:34" s="2" customFormat="1" ht="12" customHeight="1">
      <c r="A35" s="12" t="s">
        <v>509</v>
      </c>
      <c r="B35" s="9">
        <f>SUM(D35+AC35+AD35+AE35+AG35+AF35+AH35)</f>
        <v>46849</v>
      </c>
      <c r="C35" s="35">
        <f t="shared" si="3"/>
        <v>56.39905136817268</v>
      </c>
      <c r="D35" s="9">
        <f t="shared" si="8"/>
        <v>25838</v>
      </c>
      <c r="E35" s="9">
        <v>6081</v>
      </c>
      <c r="F35" s="9">
        <v>601</v>
      </c>
      <c r="G35" s="9">
        <v>2721</v>
      </c>
      <c r="H35" s="9">
        <v>819</v>
      </c>
      <c r="I35" s="9">
        <v>482</v>
      </c>
      <c r="J35" s="9">
        <v>1585</v>
      </c>
      <c r="K35" s="9">
        <v>555</v>
      </c>
      <c r="L35" s="9">
        <v>689</v>
      </c>
      <c r="M35" s="9">
        <v>692</v>
      </c>
      <c r="N35" s="9">
        <v>337</v>
      </c>
      <c r="O35" s="9">
        <v>1825</v>
      </c>
      <c r="P35" s="9">
        <v>2370</v>
      </c>
      <c r="Q35" s="12" t="str">
        <f t="shared" si="4"/>
        <v>營      造      業</v>
      </c>
      <c r="R35" s="9">
        <v>571</v>
      </c>
      <c r="S35" s="9">
        <v>80</v>
      </c>
      <c r="T35" s="9">
        <v>391</v>
      </c>
      <c r="U35" s="9">
        <v>22</v>
      </c>
      <c r="V35" s="9">
        <v>542</v>
      </c>
      <c r="W35" s="9">
        <v>550</v>
      </c>
      <c r="X35" s="9">
        <v>2837</v>
      </c>
      <c r="Y35" s="9">
        <v>217</v>
      </c>
      <c r="Z35" s="9">
        <v>1852</v>
      </c>
      <c r="AA35" s="9">
        <v>8</v>
      </c>
      <c r="AB35" s="9">
        <v>11</v>
      </c>
      <c r="AC35" s="9">
        <v>18067</v>
      </c>
      <c r="AD35" s="9">
        <v>2237</v>
      </c>
      <c r="AE35" s="9">
        <v>125</v>
      </c>
      <c r="AF35" s="9">
        <v>340</v>
      </c>
      <c r="AG35" s="9">
        <v>48</v>
      </c>
      <c r="AH35" s="9">
        <v>194</v>
      </c>
    </row>
    <row r="36" spans="1:34" s="2" customFormat="1" ht="12" customHeight="1">
      <c r="A36" s="12" t="s">
        <v>510</v>
      </c>
      <c r="B36" s="9">
        <f t="shared" si="7"/>
        <v>2585</v>
      </c>
      <c r="C36" s="35">
        <f t="shared" si="3"/>
        <v>3.111945778708753</v>
      </c>
      <c r="D36" s="9">
        <f t="shared" si="8"/>
        <v>1436</v>
      </c>
      <c r="E36" s="9">
        <v>227</v>
      </c>
      <c r="F36" s="9">
        <v>10</v>
      </c>
      <c r="G36" s="9">
        <v>167</v>
      </c>
      <c r="H36" s="9">
        <v>23</v>
      </c>
      <c r="I36" s="9">
        <v>9</v>
      </c>
      <c r="J36" s="9">
        <v>37</v>
      </c>
      <c r="K36" s="9">
        <v>31</v>
      </c>
      <c r="L36" s="9">
        <v>10</v>
      </c>
      <c r="M36" s="9">
        <v>34</v>
      </c>
      <c r="N36" s="9">
        <v>42</v>
      </c>
      <c r="O36" s="9">
        <v>212</v>
      </c>
      <c r="P36" s="9">
        <v>245</v>
      </c>
      <c r="Q36" s="12" t="str">
        <f t="shared" si="4"/>
        <v>批發及零售業</v>
      </c>
      <c r="R36" s="9">
        <v>104</v>
      </c>
      <c r="S36" s="9">
        <v>8</v>
      </c>
      <c r="T36" s="9">
        <v>6</v>
      </c>
      <c r="U36" s="9">
        <v>0</v>
      </c>
      <c r="V36" s="9">
        <v>27</v>
      </c>
      <c r="W36" s="9">
        <v>16</v>
      </c>
      <c r="X36" s="9">
        <v>80</v>
      </c>
      <c r="Y36" s="9">
        <v>3</v>
      </c>
      <c r="Z36" s="9">
        <v>145</v>
      </c>
      <c r="AA36" s="9">
        <v>0</v>
      </c>
      <c r="AB36" s="9">
        <v>0</v>
      </c>
      <c r="AC36" s="9">
        <v>977</v>
      </c>
      <c r="AD36" s="9">
        <v>154</v>
      </c>
      <c r="AE36" s="9">
        <v>11</v>
      </c>
      <c r="AF36" s="9">
        <v>0</v>
      </c>
      <c r="AG36" s="9">
        <v>1</v>
      </c>
      <c r="AH36" s="9">
        <v>6</v>
      </c>
    </row>
    <row r="37" spans="1:34" s="2" customFormat="1" ht="12" customHeight="1">
      <c r="A37" s="12" t="s">
        <v>511</v>
      </c>
      <c r="B37" s="9">
        <f t="shared" si="7"/>
        <v>503</v>
      </c>
      <c r="C37" s="35">
        <f t="shared" si="3"/>
        <v>0.6055352907893629</v>
      </c>
      <c r="D37" s="9">
        <f t="shared" si="8"/>
        <v>103</v>
      </c>
      <c r="E37" s="9">
        <v>5</v>
      </c>
      <c r="F37" s="9">
        <v>3</v>
      </c>
      <c r="G37" s="9">
        <v>6</v>
      </c>
      <c r="H37" s="9">
        <v>1</v>
      </c>
      <c r="I37" s="9">
        <v>1</v>
      </c>
      <c r="J37" s="9">
        <v>2</v>
      </c>
      <c r="K37" s="9">
        <v>4</v>
      </c>
      <c r="L37" s="9">
        <v>7</v>
      </c>
      <c r="M37" s="9">
        <v>0</v>
      </c>
      <c r="N37" s="9">
        <v>2</v>
      </c>
      <c r="O37" s="9">
        <v>9</v>
      </c>
      <c r="P37" s="9">
        <v>10</v>
      </c>
      <c r="Q37" s="12" t="str">
        <f t="shared" si="4"/>
        <v>住宿及餐飲業</v>
      </c>
      <c r="R37" s="9">
        <v>12</v>
      </c>
      <c r="S37" s="9">
        <v>6</v>
      </c>
      <c r="T37" s="9">
        <v>0</v>
      </c>
      <c r="U37" s="9">
        <v>0</v>
      </c>
      <c r="V37" s="9">
        <v>0</v>
      </c>
      <c r="W37" s="9">
        <v>1</v>
      </c>
      <c r="X37" s="9">
        <v>16</v>
      </c>
      <c r="Y37" s="9">
        <v>3</v>
      </c>
      <c r="Z37" s="9">
        <v>15</v>
      </c>
      <c r="AA37" s="9">
        <v>0</v>
      </c>
      <c r="AB37" s="9">
        <v>0</v>
      </c>
      <c r="AC37" s="9">
        <v>380</v>
      </c>
      <c r="AD37" s="9">
        <v>20</v>
      </c>
      <c r="AE37" s="9">
        <v>0</v>
      </c>
      <c r="AF37" s="9">
        <v>0</v>
      </c>
      <c r="AG37" s="9">
        <v>0</v>
      </c>
      <c r="AH37" s="9">
        <v>0</v>
      </c>
    </row>
    <row r="38" spans="1:34" s="2" customFormat="1" ht="12" customHeight="1">
      <c r="A38" s="12" t="s">
        <v>512</v>
      </c>
      <c r="B38" s="9">
        <f t="shared" si="7"/>
        <v>1411</v>
      </c>
      <c r="C38" s="35">
        <f t="shared" si="3"/>
        <v>1.6986288177013735</v>
      </c>
      <c r="D38" s="9">
        <f t="shared" si="8"/>
        <v>805</v>
      </c>
      <c r="E38" s="9">
        <v>188</v>
      </c>
      <c r="F38" s="9">
        <v>28</v>
      </c>
      <c r="G38" s="9">
        <v>129</v>
      </c>
      <c r="H38" s="9">
        <v>6</v>
      </c>
      <c r="I38" s="9">
        <v>5</v>
      </c>
      <c r="J38" s="9">
        <v>95</v>
      </c>
      <c r="K38" s="9">
        <v>10</v>
      </c>
      <c r="L38" s="9">
        <v>8</v>
      </c>
      <c r="M38" s="9">
        <v>27</v>
      </c>
      <c r="N38" s="9">
        <v>15</v>
      </c>
      <c r="O38" s="9">
        <v>39</v>
      </c>
      <c r="P38" s="9">
        <v>55</v>
      </c>
      <c r="Q38" s="12" t="str">
        <f t="shared" si="4"/>
        <v>運輸、倉儲及通信業</v>
      </c>
      <c r="R38" s="9">
        <v>13</v>
      </c>
      <c r="S38" s="9">
        <v>4</v>
      </c>
      <c r="T38" s="9">
        <v>23</v>
      </c>
      <c r="U38" s="9">
        <v>1</v>
      </c>
      <c r="V38" s="9">
        <v>82</v>
      </c>
      <c r="W38" s="9">
        <v>18</v>
      </c>
      <c r="X38" s="9">
        <v>32</v>
      </c>
      <c r="Y38" s="9">
        <v>7</v>
      </c>
      <c r="Z38" s="9">
        <v>18</v>
      </c>
      <c r="AA38" s="9">
        <v>2</v>
      </c>
      <c r="AB38" s="9">
        <v>0</v>
      </c>
      <c r="AC38" s="9">
        <v>297</v>
      </c>
      <c r="AD38" s="9">
        <v>303</v>
      </c>
      <c r="AE38" s="9">
        <v>4</v>
      </c>
      <c r="AF38" s="9">
        <v>0</v>
      </c>
      <c r="AG38" s="9">
        <v>0</v>
      </c>
      <c r="AH38" s="9">
        <v>2</v>
      </c>
    </row>
    <row r="39" spans="1:34" s="2" customFormat="1" ht="12" customHeight="1">
      <c r="A39" s="12" t="s">
        <v>513</v>
      </c>
      <c r="B39" s="9">
        <f t="shared" si="7"/>
        <v>122</v>
      </c>
      <c r="C39" s="35">
        <f t="shared" si="3"/>
        <v>0.14686939458509396</v>
      </c>
      <c r="D39" s="9">
        <f t="shared" si="8"/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12" t="str">
        <f t="shared" si="4"/>
        <v>金融及保險業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118</v>
      </c>
      <c r="AD39" s="9">
        <v>4</v>
      </c>
      <c r="AE39" s="9">
        <v>0</v>
      </c>
      <c r="AF39" s="9">
        <v>0</v>
      </c>
      <c r="AG39" s="9">
        <v>0</v>
      </c>
      <c r="AH39" s="9">
        <v>0</v>
      </c>
    </row>
    <row r="40" spans="1:34" s="2" customFormat="1" ht="12" customHeight="1">
      <c r="A40" s="12" t="s">
        <v>514</v>
      </c>
      <c r="B40" s="9">
        <f t="shared" si="7"/>
        <v>1678</v>
      </c>
      <c r="C40" s="35">
        <f t="shared" si="3"/>
        <v>2.0200560992933414</v>
      </c>
      <c r="D40" s="9">
        <f>SUM(E40:P40,R40:AB40)</f>
        <v>500</v>
      </c>
      <c r="E40" s="9">
        <v>60</v>
      </c>
      <c r="F40" s="9">
        <v>7</v>
      </c>
      <c r="G40" s="9">
        <v>19</v>
      </c>
      <c r="H40" s="9">
        <v>5</v>
      </c>
      <c r="I40" s="9">
        <v>11</v>
      </c>
      <c r="J40" s="9">
        <v>23</v>
      </c>
      <c r="K40" s="9">
        <v>5</v>
      </c>
      <c r="L40" s="9">
        <v>13</v>
      </c>
      <c r="M40" s="9">
        <v>11</v>
      </c>
      <c r="N40" s="9">
        <v>8</v>
      </c>
      <c r="O40" s="9">
        <v>60</v>
      </c>
      <c r="P40" s="9">
        <v>125</v>
      </c>
      <c r="Q40" s="12" t="str">
        <f t="shared" si="4"/>
        <v>不動產及租賃業</v>
      </c>
      <c r="R40" s="9">
        <v>13</v>
      </c>
      <c r="S40" s="9">
        <v>1</v>
      </c>
      <c r="T40" s="9">
        <v>5</v>
      </c>
      <c r="U40" s="9">
        <v>0</v>
      </c>
      <c r="V40" s="9">
        <v>1</v>
      </c>
      <c r="W40" s="9">
        <v>1</v>
      </c>
      <c r="X40" s="9">
        <v>41</v>
      </c>
      <c r="Y40" s="9">
        <v>13</v>
      </c>
      <c r="Z40" s="9">
        <v>78</v>
      </c>
      <c r="AA40" s="9">
        <v>0</v>
      </c>
      <c r="AB40" s="9">
        <v>0</v>
      </c>
      <c r="AC40" s="9">
        <v>1119</v>
      </c>
      <c r="AD40" s="9">
        <v>52</v>
      </c>
      <c r="AE40" s="9">
        <v>4</v>
      </c>
      <c r="AF40" s="9">
        <v>0</v>
      </c>
      <c r="AG40" s="9">
        <v>1</v>
      </c>
      <c r="AH40" s="9">
        <v>2</v>
      </c>
    </row>
    <row r="41" spans="1:34" s="2" customFormat="1" ht="12" customHeight="1">
      <c r="A41" s="12" t="s">
        <v>515</v>
      </c>
      <c r="B41" s="9">
        <f t="shared" si="7"/>
        <v>989</v>
      </c>
      <c r="C41" s="35">
        <f t="shared" si="3"/>
        <v>1.1906051741365404</v>
      </c>
      <c r="D41" s="9">
        <f t="shared" si="8"/>
        <v>268</v>
      </c>
      <c r="E41" s="9">
        <v>58</v>
      </c>
      <c r="F41" s="9">
        <v>3</v>
      </c>
      <c r="G41" s="9">
        <v>35</v>
      </c>
      <c r="H41" s="9">
        <v>6</v>
      </c>
      <c r="I41" s="9">
        <v>2</v>
      </c>
      <c r="J41" s="9">
        <v>3</v>
      </c>
      <c r="K41" s="9">
        <v>6</v>
      </c>
      <c r="L41" s="9">
        <v>6</v>
      </c>
      <c r="M41" s="9">
        <v>16</v>
      </c>
      <c r="N41" s="9">
        <v>2</v>
      </c>
      <c r="O41" s="9">
        <v>34</v>
      </c>
      <c r="P41" s="9">
        <v>35</v>
      </c>
      <c r="Q41" s="12" t="str">
        <f t="shared" si="4"/>
        <v>專業、科學及技術服務業</v>
      </c>
      <c r="R41" s="9">
        <v>5</v>
      </c>
      <c r="S41" s="9">
        <v>0</v>
      </c>
      <c r="T41" s="9">
        <v>1</v>
      </c>
      <c r="U41" s="9">
        <v>0</v>
      </c>
      <c r="V41" s="9">
        <v>8</v>
      </c>
      <c r="W41" s="9">
        <v>5</v>
      </c>
      <c r="X41" s="9">
        <v>16</v>
      </c>
      <c r="Y41" s="9">
        <v>19</v>
      </c>
      <c r="Z41" s="9">
        <v>8</v>
      </c>
      <c r="AA41" s="9">
        <v>0</v>
      </c>
      <c r="AB41" s="9">
        <v>0</v>
      </c>
      <c r="AC41" s="9">
        <v>670</v>
      </c>
      <c r="AD41" s="9">
        <v>26</v>
      </c>
      <c r="AE41" s="9">
        <v>1</v>
      </c>
      <c r="AF41" s="9">
        <v>23</v>
      </c>
      <c r="AG41" s="9">
        <v>0</v>
      </c>
      <c r="AH41" s="9">
        <v>1</v>
      </c>
    </row>
    <row r="42" spans="1:34" s="2" customFormat="1" ht="12" customHeight="1">
      <c r="A42" s="12" t="s">
        <v>516</v>
      </c>
      <c r="B42" s="9">
        <f t="shared" si="7"/>
        <v>44</v>
      </c>
      <c r="C42" s="35">
        <f t="shared" si="3"/>
        <v>0.052969289850361756</v>
      </c>
      <c r="D42" s="9">
        <f>SUM(E42:P42,R42:AB42)</f>
        <v>22</v>
      </c>
      <c r="E42" s="9">
        <v>4</v>
      </c>
      <c r="F42" s="9">
        <v>0</v>
      </c>
      <c r="G42" s="9">
        <v>2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5</v>
      </c>
      <c r="P42" s="9">
        <v>4</v>
      </c>
      <c r="Q42" s="12" t="str">
        <f t="shared" si="4"/>
        <v>教 育 服 務 業</v>
      </c>
      <c r="R42" s="9">
        <v>1</v>
      </c>
      <c r="S42" s="9">
        <v>0</v>
      </c>
      <c r="T42" s="9">
        <v>0</v>
      </c>
      <c r="U42" s="9">
        <v>0</v>
      </c>
      <c r="V42" s="9">
        <v>1</v>
      </c>
      <c r="W42" s="9">
        <v>1</v>
      </c>
      <c r="X42" s="9">
        <v>1</v>
      </c>
      <c r="Y42" s="9">
        <v>2</v>
      </c>
      <c r="Z42" s="9">
        <v>1</v>
      </c>
      <c r="AA42" s="9">
        <v>0</v>
      </c>
      <c r="AB42" s="9">
        <v>0</v>
      </c>
      <c r="AC42" s="9">
        <v>6</v>
      </c>
      <c r="AD42" s="9">
        <v>16</v>
      </c>
      <c r="AE42" s="9">
        <v>0</v>
      </c>
      <c r="AF42" s="9">
        <v>0</v>
      </c>
      <c r="AG42" s="9">
        <v>0</v>
      </c>
      <c r="AH42" s="9">
        <v>0</v>
      </c>
    </row>
    <row r="43" spans="1:34" s="2" customFormat="1" ht="12" customHeight="1">
      <c r="A43" s="12" t="s">
        <v>517</v>
      </c>
      <c r="B43" s="9">
        <f t="shared" si="7"/>
        <v>387</v>
      </c>
      <c r="C43" s="35">
        <f t="shared" si="3"/>
        <v>0.4658889811838636</v>
      </c>
      <c r="D43" s="9">
        <f t="shared" si="8"/>
        <v>211</v>
      </c>
      <c r="E43" s="9">
        <v>5</v>
      </c>
      <c r="F43" s="9">
        <v>3</v>
      </c>
      <c r="G43" s="9">
        <v>1</v>
      </c>
      <c r="H43" s="9">
        <v>2</v>
      </c>
      <c r="I43" s="9">
        <v>13</v>
      </c>
      <c r="J43" s="9">
        <v>24</v>
      </c>
      <c r="K43" s="9">
        <v>21</v>
      </c>
      <c r="L43" s="9">
        <v>15</v>
      </c>
      <c r="M43" s="9">
        <v>9</v>
      </c>
      <c r="N43" s="9">
        <v>11</v>
      </c>
      <c r="O43" s="9">
        <v>19</v>
      </c>
      <c r="P43" s="9">
        <v>14</v>
      </c>
      <c r="Q43" s="12" t="str">
        <f t="shared" si="4"/>
        <v>醫療保健及社會福利服務業</v>
      </c>
      <c r="R43" s="9">
        <v>14</v>
      </c>
      <c r="S43" s="9">
        <v>0</v>
      </c>
      <c r="T43" s="9">
        <v>0</v>
      </c>
      <c r="U43" s="9">
        <v>1</v>
      </c>
      <c r="V43" s="9">
        <v>4</v>
      </c>
      <c r="W43" s="9">
        <v>4</v>
      </c>
      <c r="X43" s="9">
        <v>20</v>
      </c>
      <c r="Y43" s="9">
        <v>11</v>
      </c>
      <c r="Z43" s="9">
        <v>20</v>
      </c>
      <c r="AA43" s="9">
        <v>0</v>
      </c>
      <c r="AB43" s="9">
        <v>0</v>
      </c>
      <c r="AC43" s="9">
        <v>160</v>
      </c>
      <c r="AD43" s="9">
        <v>16</v>
      </c>
      <c r="AE43" s="9">
        <v>0</v>
      </c>
      <c r="AF43" s="9">
        <v>0</v>
      </c>
      <c r="AG43" s="9">
        <v>0</v>
      </c>
      <c r="AH43" s="9">
        <v>0</v>
      </c>
    </row>
    <row r="44" spans="1:34" s="2" customFormat="1" ht="12" customHeight="1">
      <c r="A44" s="12" t="s">
        <v>318</v>
      </c>
      <c r="B44" s="9">
        <f t="shared" si="7"/>
        <v>249</v>
      </c>
      <c r="C44" s="35">
        <f t="shared" si="3"/>
        <v>0.2997580266531836</v>
      </c>
      <c r="D44" s="9">
        <f t="shared" si="8"/>
        <v>82</v>
      </c>
      <c r="E44" s="9">
        <v>38</v>
      </c>
      <c r="F44" s="9">
        <v>5</v>
      </c>
      <c r="G44" s="9">
        <v>12</v>
      </c>
      <c r="H44" s="9">
        <v>1</v>
      </c>
      <c r="I44" s="9">
        <v>0</v>
      </c>
      <c r="J44" s="9">
        <v>3</v>
      </c>
      <c r="K44" s="9">
        <v>0</v>
      </c>
      <c r="L44" s="9">
        <v>0</v>
      </c>
      <c r="M44" s="9">
        <v>5</v>
      </c>
      <c r="N44" s="9">
        <v>1</v>
      </c>
      <c r="O44" s="9">
        <v>1</v>
      </c>
      <c r="P44" s="9">
        <v>5</v>
      </c>
      <c r="Q44" s="12" t="str">
        <f t="shared" si="4"/>
        <v>文化、運動及休閒服務業</v>
      </c>
      <c r="R44" s="9">
        <v>2</v>
      </c>
      <c r="S44" s="9">
        <v>0</v>
      </c>
      <c r="T44" s="9">
        <v>0</v>
      </c>
      <c r="U44" s="9">
        <v>0</v>
      </c>
      <c r="V44" s="9">
        <v>5</v>
      </c>
      <c r="W44" s="9">
        <v>3</v>
      </c>
      <c r="X44" s="9">
        <v>1</v>
      </c>
      <c r="Y44" s="9">
        <v>0</v>
      </c>
      <c r="Z44" s="9">
        <v>0</v>
      </c>
      <c r="AA44" s="9">
        <v>0</v>
      </c>
      <c r="AB44" s="9">
        <v>0</v>
      </c>
      <c r="AC44" s="9">
        <v>162</v>
      </c>
      <c r="AD44" s="9">
        <v>5</v>
      </c>
      <c r="AE44" s="9">
        <v>0</v>
      </c>
      <c r="AF44" s="9">
        <v>0</v>
      </c>
      <c r="AG44" s="9">
        <v>0</v>
      </c>
      <c r="AH44" s="9">
        <v>0</v>
      </c>
    </row>
    <row r="45" spans="1:34" s="2" customFormat="1" ht="12" customHeight="1">
      <c r="A45" s="12" t="s">
        <v>319</v>
      </c>
      <c r="B45" s="9">
        <f t="shared" si="7"/>
        <v>1250</v>
      </c>
      <c r="C45" s="35">
        <f t="shared" si="3"/>
        <v>1.5048093707489136</v>
      </c>
      <c r="D45" s="9">
        <f t="shared" si="8"/>
        <v>786</v>
      </c>
      <c r="E45" s="9">
        <v>176</v>
      </c>
      <c r="F45" s="9">
        <v>23</v>
      </c>
      <c r="G45" s="9">
        <v>57</v>
      </c>
      <c r="H45" s="9">
        <v>22</v>
      </c>
      <c r="I45" s="9">
        <v>13</v>
      </c>
      <c r="J45" s="9">
        <v>50</v>
      </c>
      <c r="K45" s="9">
        <v>35</v>
      </c>
      <c r="L45" s="9">
        <v>20</v>
      </c>
      <c r="M45" s="9">
        <v>26</v>
      </c>
      <c r="N45" s="9">
        <v>15</v>
      </c>
      <c r="O45" s="9">
        <v>75</v>
      </c>
      <c r="P45" s="9">
        <v>81</v>
      </c>
      <c r="Q45" s="12" t="str">
        <f t="shared" si="4"/>
        <v>其 他 服 務 業</v>
      </c>
      <c r="R45" s="9">
        <v>40</v>
      </c>
      <c r="S45" s="9">
        <v>4</v>
      </c>
      <c r="T45" s="9">
        <v>7</v>
      </c>
      <c r="U45" s="9">
        <v>0</v>
      </c>
      <c r="V45" s="9">
        <v>23</v>
      </c>
      <c r="W45" s="9">
        <v>14</v>
      </c>
      <c r="X45" s="9">
        <v>47</v>
      </c>
      <c r="Y45" s="9">
        <v>9</v>
      </c>
      <c r="Z45" s="9">
        <v>49</v>
      </c>
      <c r="AA45" s="9">
        <v>0</v>
      </c>
      <c r="AB45" s="9">
        <v>0</v>
      </c>
      <c r="AC45" s="9">
        <v>373</v>
      </c>
      <c r="AD45" s="9">
        <v>62</v>
      </c>
      <c r="AE45" s="9">
        <v>2</v>
      </c>
      <c r="AF45" s="9">
        <v>19</v>
      </c>
      <c r="AG45" s="9">
        <v>3</v>
      </c>
      <c r="AH45" s="9">
        <v>5</v>
      </c>
    </row>
    <row r="46" spans="1:34" s="2" customFormat="1" ht="12" customHeight="1" thickBot="1">
      <c r="A46" s="12" t="s">
        <v>320</v>
      </c>
      <c r="B46" s="9">
        <f t="shared" si="7"/>
        <v>112</v>
      </c>
      <c r="C46" s="35">
        <f t="shared" si="3"/>
        <v>0.13483091961910265</v>
      </c>
      <c r="D46" s="9">
        <f t="shared" si="8"/>
        <v>40</v>
      </c>
      <c r="E46" s="9">
        <v>4</v>
      </c>
      <c r="F46" s="9">
        <v>4</v>
      </c>
      <c r="G46" s="9">
        <v>4</v>
      </c>
      <c r="H46" s="9">
        <v>0</v>
      </c>
      <c r="I46" s="9">
        <v>1</v>
      </c>
      <c r="J46" s="9">
        <v>0</v>
      </c>
      <c r="K46" s="9">
        <v>0</v>
      </c>
      <c r="L46" s="9">
        <v>0</v>
      </c>
      <c r="M46" s="9">
        <v>0</v>
      </c>
      <c r="N46" s="9">
        <v>4</v>
      </c>
      <c r="O46" s="9">
        <v>6</v>
      </c>
      <c r="P46" s="9">
        <v>9</v>
      </c>
      <c r="Q46" s="12" t="str">
        <f t="shared" si="4"/>
        <v>公 共 行 政 業</v>
      </c>
      <c r="R46" s="9">
        <v>3</v>
      </c>
      <c r="S46" s="9">
        <v>0</v>
      </c>
      <c r="T46" s="9">
        <v>0</v>
      </c>
      <c r="U46" s="9">
        <v>0</v>
      </c>
      <c r="V46" s="9">
        <v>3</v>
      </c>
      <c r="W46" s="9">
        <v>0</v>
      </c>
      <c r="X46" s="9">
        <v>0</v>
      </c>
      <c r="Y46" s="9">
        <v>0</v>
      </c>
      <c r="Z46" s="9">
        <v>1</v>
      </c>
      <c r="AA46" s="9">
        <v>1</v>
      </c>
      <c r="AB46" s="9">
        <v>0</v>
      </c>
      <c r="AC46" s="9">
        <v>35</v>
      </c>
      <c r="AD46" s="9">
        <v>37</v>
      </c>
      <c r="AE46" s="9">
        <v>0</v>
      </c>
      <c r="AF46" s="9">
        <v>0</v>
      </c>
      <c r="AG46" s="9">
        <v>0</v>
      </c>
      <c r="AH46" s="9">
        <v>0</v>
      </c>
    </row>
    <row r="47" spans="1:34" s="2" customFormat="1" ht="12" customHeight="1">
      <c r="A47" s="37" t="s">
        <v>326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</row>
    <row r="48" s="2" customFormat="1" ht="12" customHeight="1">
      <c r="A48" s="10" t="s">
        <v>327</v>
      </c>
    </row>
    <row r="49" s="2" customFormat="1" ht="23.25" customHeight="1"/>
    <row r="50" spans="1:34" s="8" customFormat="1" ht="11.25" customHeight="1">
      <c r="A50" s="87" t="s">
        <v>723</v>
      </c>
      <c r="B50" s="87"/>
      <c r="C50" s="87"/>
      <c r="D50" s="87"/>
      <c r="E50" s="87"/>
      <c r="F50" s="87"/>
      <c r="G50" s="87"/>
      <c r="H50" s="87" t="s">
        <v>722</v>
      </c>
      <c r="I50" s="87"/>
      <c r="J50" s="87"/>
      <c r="K50" s="87"/>
      <c r="L50" s="87"/>
      <c r="M50" s="87"/>
      <c r="N50" s="87"/>
      <c r="O50" s="87"/>
      <c r="P50" s="87"/>
      <c r="Q50" s="87" t="s">
        <v>721</v>
      </c>
      <c r="R50" s="87"/>
      <c r="S50" s="87"/>
      <c r="T50" s="87"/>
      <c r="U50" s="87"/>
      <c r="V50" s="87"/>
      <c r="W50" s="87"/>
      <c r="X50" s="87"/>
      <c r="Y50" s="87" t="s">
        <v>720</v>
      </c>
      <c r="Z50" s="87"/>
      <c r="AA50" s="87"/>
      <c r="AB50" s="87"/>
      <c r="AC50" s="87"/>
      <c r="AD50" s="87"/>
      <c r="AE50" s="87"/>
      <c r="AF50" s="87"/>
      <c r="AG50" s="87"/>
      <c r="AH50" s="87"/>
    </row>
  </sheetData>
  <mergeCells count="23">
    <mergeCell ref="AH3:AH4"/>
    <mergeCell ref="Y50:AH50"/>
    <mergeCell ref="AG3:AG4"/>
    <mergeCell ref="AC3:AC4"/>
    <mergeCell ref="AD3:AD4"/>
    <mergeCell ref="AE3:AE4"/>
    <mergeCell ref="AF3:AF4"/>
    <mergeCell ref="Y3:AB3"/>
    <mergeCell ref="A1:G1"/>
    <mergeCell ref="H1:P1"/>
    <mergeCell ref="Q1:X1"/>
    <mergeCell ref="Q3:Q4"/>
    <mergeCell ref="A3:A4"/>
    <mergeCell ref="B3:B4"/>
    <mergeCell ref="C3:C4"/>
    <mergeCell ref="D3:G3"/>
    <mergeCell ref="A50:G50"/>
    <mergeCell ref="H50:P50"/>
    <mergeCell ref="Q50:X50"/>
    <mergeCell ref="A2:G2"/>
    <mergeCell ref="H2:O2"/>
    <mergeCell ref="Q2:X2"/>
    <mergeCell ref="H3:P3"/>
  </mergeCells>
  <dataValidations count="1">
    <dataValidation type="whole" allowBlank="1" showInputMessage="1" showErrorMessage="1" errorTitle="嘿嘿！你粉混喔" error="數字必須素整數而且不得小於 0 也應該不會大於 50000000 吧" sqref="E10:P46 E7:P8 R10:AH46 R7:AH8">
      <formula1>0</formula1>
      <formula2>50000000</formula2>
    </dataValidation>
  </dataValidations>
  <printOptions/>
  <pageMargins left="0.7480314960629921" right="0.9448818897637796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D1"/>
    </sheetView>
  </sheetViews>
  <sheetFormatPr defaultColWidth="9.00390625" defaultRowHeight="16.5"/>
  <cols>
    <col min="1" max="1" width="28.625" style="0" customWidth="1"/>
    <col min="2" max="2" width="16.50390625" style="0" customWidth="1"/>
    <col min="3" max="3" width="16.375" style="0" customWidth="1"/>
    <col min="4" max="4" width="16.25390625" style="0" customWidth="1"/>
    <col min="5" max="5" width="25.50390625" style="0" customWidth="1"/>
    <col min="6" max="6" width="25.00390625" style="0" customWidth="1"/>
    <col min="7" max="7" width="25.125" style="0" customWidth="1"/>
  </cols>
  <sheetData>
    <row r="1" spans="1:7" s="1" customFormat="1" ht="48" customHeight="1">
      <c r="A1" s="92" t="s">
        <v>551</v>
      </c>
      <c r="B1" s="92"/>
      <c r="C1" s="92"/>
      <c r="D1" s="92"/>
      <c r="E1" s="90" t="s">
        <v>373</v>
      </c>
      <c r="F1" s="90"/>
      <c r="G1" s="90"/>
    </row>
    <row r="2" spans="1:7" s="10" customFormat="1" ht="12.75" customHeight="1" thickBot="1">
      <c r="A2" s="96" t="s">
        <v>410</v>
      </c>
      <c r="B2" s="96"/>
      <c r="C2" s="96"/>
      <c r="D2" s="96"/>
      <c r="E2" s="100" t="s">
        <v>727</v>
      </c>
      <c r="F2" s="100"/>
      <c r="G2" s="11" t="s">
        <v>552</v>
      </c>
    </row>
    <row r="3" spans="1:7" s="10" customFormat="1" ht="18" customHeight="1">
      <c r="A3" s="88" t="s">
        <v>416</v>
      </c>
      <c r="B3" s="98" t="s">
        <v>553</v>
      </c>
      <c r="C3" s="74" t="s">
        <v>520</v>
      </c>
      <c r="D3" s="80"/>
      <c r="E3" s="79" t="s">
        <v>521</v>
      </c>
      <c r="F3" s="86"/>
      <c r="G3" s="86"/>
    </row>
    <row r="4" spans="1:7" s="10" customFormat="1" ht="36" customHeight="1" thickBot="1">
      <c r="A4" s="89"/>
      <c r="B4" s="99"/>
      <c r="C4" s="13" t="s">
        <v>522</v>
      </c>
      <c r="D4" s="13" t="s">
        <v>523</v>
      </c>
      <c r="E4" s="14" t="s">
        <v>524</v>
      </c>
      <c r="F4" s="39" t="s">
        <v>525</v>
      </c>
      <c r="G4" s="22" t="s">
        <v>526</v>
      </c>
    </row>
    <row r="5" spans="1:7" s="2" customFormat="1" ht="12" customHeight="1">
      <c r="A5" s="12" t="s">
        <v>550</v>
      </c>
      <c r="B5" s="9">
        <f>SUM(B6+B7+B8,B33:B45)</f>
        <v>16871</v>
      </c>
      <c r="C5" s="9">
        <f>SUM(C6+C7+C8,C33:C45)</f>
        <v>10355</v>
      </c>
      <c r="D5" s="40">
        <f aca="true" t="shared" si="0" ref="D5:D45">IF(C5&gt;B5,999,IF(B5=0,0,C5/B5*100))</f>
        <v>61.37751170647857</v>
      </c>
      <c r="E5" s="9">
        <f>SUM(E6+E7+E8,E33:E45)</f>
        <v>6516</v>
      </c>
      <c r="F5" s="41">
        <f aca="true" t="shared" si="1" ref="F5:F45">IF(E5&gt;B5,999,IF(B5=0,0,E5/B5*100))</f>
        <v>38.62248829352143</v>
      </c>
      <c r="G5" s="41">
        <f aca="true" t="shared" si="2" ref="G5:G45">IF(C5=0,0,E5/C5*100)</f>
        <v>62.926122646064705</v>
      </c>
    </row>
    <row r="6" spans="1:7" s="2" customFormat="1" ht="12" customHeight="1">
      <c r="A6" s="12" t="s">
        <v>366</v>
      </c>
      <c r="B6" s="9">
        <f>SUM(C6+E6)</f>
        <v>13</v>
      </c>
      <c r="C6" s="9">
        <v>11</v>
      </c>
      <c r="D6" s="40">
        <f t="shared" si="0"/>
        <v>84.61538461538461</v>
      </c>
      <c r="E6" s="9">
        <v>2</v>
      </c>
      <c r="F6" s="41">
        <f t="shared" si="1"/>
        <v>15.384615384615385</v>
      </c>
      <c r="G6" s="41">
        <f t="shared" si="2"/>
        <v>18.181818181818183</v>
      </c>
    </row>
    <row r="7" spans="1:7" s="2" customFormat="1" ht="12" customHeight="1">
      <c r="A7" s="12" t="s">
        <v>413</v>
      </c>
      <c r="B7" s="9">
        <f>SUM(C7+E7)</f>
        <v>7</v>
      </c>
      <c r="C7" s="9">
        <v>5</v>
      </c>
      <c r="D7" s="40">
        <f t="shared" si="0"/>
        <v>71.42857142857143</v>
      </c>
      <c r="E7" s="9">
        <v>2</v>
      </c>
      <c r="F7" s="41">
        <f t="shared" si="1"/>
        <v>28.57142857142857</v>
      </c>
      <c r="G7" s="41">
        <f t="shared" si="2"/>
        <v>40</v>
      </c>
    </row>
    <row r="8" spans="1:7" s="2" customFormat="1" ht="20.25" customHeight="1">
      <c r="A8" s="12" t="s">
        <v>393</v>
      </c>
      <c r="B8" s="9">
        <f>SUM(B9:B32)</f>
        <v>1440</v>
      </c>
      <c r="C8" s="9">
        <f>SUM(C9:C32)</f>
        <v>1093</v>
      </c>
      <c r="D8" s="40">
        <f t="shared" si="0"/>
        <v>75.90277777777777</v>
      </c>
      <c r="E8" s="9">
        <f>SUM(E9:E32)</f>
        <v>347</v>
      </c>
      <c r="F8" s="41">
        <f t="shared" si="1"/>
        <v>24.09722222222222</v>
      </c>
      <c r="G8" s="41">
        <f t="shared" si="2"/>
        <v>31.747483989021042</v>
      </c>
    </row>
    <row r="9" spans="1:7" s="2" customFormat="1" ht="12" customHeight="1">
      <c r="A9" s="12" t="s">
        <v>328</v>
      </c>
      <c r="B9" s="9">
        <f aca="true" t="shared" si="3" ref="B9:B45">SUM(C9+E9)</f>
        <v>144</v>
      </c>
      <c r="C9" s="9">
        <v>115</v>
      </c>
      <c r="D9" s="40">
        <f t="shared" si="0"/>
        <v>79.86111111111111</v>
      </c>
      <c r="E9" s="9">
        <v>29</v>
      </c>
      <c r="F9" s="41">
        <f t="shared" si="1"/>
        <v>20.13888888888889</v>
      </c>
      <c r="G9" s="41">
        <f t="shared" si="2"/>
        <v>25.217391304347824</v>
      </c>
    </row>
    <row r="10" spans="1:7" s="2" customFormat="1" ht="12" customHeight="1">
      <c r="A10" s="12" t="s">
        <v>358</v>
      </c>
      <c r="B10" s="9">
        <f t="shared" si="3"/>
        <v>0</v>
      </c>
      <c r="C10" s="9">
        <v>0</v>
      </c>
      <c r="D10" s="40">
        <f t="shared" si="0"/>
        <v>0</v>
      </c>
      <c r="E10" s="9">
        <v>0</v>
      </c>
      <c r="F10" s="41">
        <f t="shared" si="1"/>
        <v>0</v>
      </c>
      <c r="G10" s="41">
        <f t="shared" si="2"/>
        <v>0</v>
      </c>
    </row>
    <row r="11" spans="1:7" s="2" customFormat="1" ht="12" customHeight="1">
      <c r="A11" s="12" t="s">
        <v>420</v>
      </c>
      <c r="B11" s="9">
        <f t="shared" si="3"/>
        <v>30</v>
      </c>
      <c r="C11" s="9">
        <v>22</v>
      </c>
      <c r="D11" s="40">
        <f t="shared" si="0"/>
        <v>73.33333333333333</v>
      </c>
      <c r="E11" s="9">
        <v>8</v>
      </c>
      <c r="F11" s="41">
        <f t="shared" si="1"/>
        <v>26.666666666666668</v>
      </c>
      <c r="G11" s="41">
        <f t="shared" si="2"/>
        <v>36.36363636363637</v>
      </c>
    </row>
    <row r="12" spans="1:7" s="2" customFormat="1" ht="12" customHeight="1">
      <c r="A12" s="12" t="s">
        <v>359</v>
      </c>
      <c r="B12" s="9">
        <f t="shared" si="3"/>
        <v>21</v>
      </c>
      <c r="C12" s="9">
        <v>15</v>
      </c>
      <c r="D12" s="40">
        <f t="shared" si="0"/>
        <v>71.42857142857143</v>
      </c>
      <c r="E12" s="9">
        <v>6</v>
      </c>
      <c r="F12" s="41">
        <f t="shared" si="1"/>
        <v>28.57142857142857</v>
      </c>
      <c r="G12" s="41">
        <f t="shared" si="2"/>
        <v>40</v>
      </c>
    </row>
    <row r="13" spans="1:7" s="2" customFormat="1" ht="12" customHeight="1">
      <c r="A13" s="12" t="s">
        <v>360</v>
      </c>
      <c r="B13" s="9">
        <f t="shared" si="3"/>
        <v>18</v>
      </c>
      <c r="C13" s="9">
        <v>17</v>
      </c>
      <c r="D13" s="40">
        <f t="shared" si="0"/>
        <v>94.44444444444444</v>
      </c>
      <c r="E13" s="9">
        <v>1</v>
      </c>
      <c r="F13" s="41">
        <f t="shared" si="1"/>
        <v>5.555555555555555</v>
      </c>
      <c r="G13" s="41">
        <f t="shared" si="2"/>
        <v>5.88235294117647</v>
      </c>
    </row>
    <row r="14" spans="1:7" s="2" customFormat="1" ht="12" customHeight="1">
      <c r="A14" s="12" t="s">
        <v>421</v>
      </c>
      <c r="B14" s="9">
        <f t="shared" si="3"/>
        <v>9</v>
      </c>
      <c r="C14" s="9">
        <v>8</v>
      </c>
      <c r="D14" s="40">
        <f t="shared" si="0"/>
        <v>88.88888888888889</v>
      </c>
      <c r="E14" s="9">
        <v>1</v>
      </c>
      <c r="F14" s="41">
        <f t="shared" si="1"/>
        <v>11.11111111111111</v>
      </c>
      <c r="G14" s="41">
        <f t="shared" si="2"/>
        <v>12.5</v>
      </c>
    </row>
    <row r="15" spans="1:7" s="2" customFormat="1" ht="12" customHeight="1">
      <c r="A15" s="12" t="s">
        <v>361</v>
      </c>
      <c r="B15" s="9">
        <f t="shared" si="3"/>
        <v>26</v>
      </c>
      <c r="C15" s="9">
        <v>24</v>
      </c>
      <c r="D15" s="40">
        <f t="shared" si="0"/>
        <v>92.3076923076923</v>
      </c>
      <c r="E15" s="9">
        <v>2</v>
      </c>
      <c r="F15" s="41">
        <f t="shared" si="1"/>
        <v>7.6923076923076925</v>
      </c>
      <c r="G15" s="41">
        <f t="shared" si="2"/>
        <v>8.333333333333332</v>
      </c>
    </row>
    <row r="16" spans="1:7" s="2" customFormat="1" ht="12" customHeight="1">
      <c r="A16" s="12" t="s">
        <v>422</v>
      </c>
      <c r="B16" s="9">
        <f t="shared" si="3"/>
        <v>24</v>
      </c>
      <c r="C16" s="9">
        <v>19</v>
      </c>
      <c r="D16" s="40">
        <f t="shared" si="0"/>
        <v>79.16666666666666</v>
      </c>
      <c r="E16" s="9">
        <v>5</v>
      </c>
      <c r="F16" s="41">
        <f t="shared" si="1"/>
        <v>20.833333333333336</v>
      </c>
      <c r="G16" s="41">
        <f t="shared" si="2"/>
        <v>26.31578947368421</v>
      </c>
    </row>
    <row r="17" spans="1:7" s="2" customFormat="1" ht="12" customHeight="1">
      <c r="A17" s="12" t="s">
        <v>362</v>
      </c>
      <c r="B17" s="9">
        <f t="shared" si="3"/>
        <v>4</v>
      </c>
      <c r="C17" s="9">
        <v>4</v>
      </c>
      <c r="D17" s="40">
        <f t="shared" si="0"/>
        <v>100</v>
      </c>
      <c r="E17" s="9">
        <v>0</v>
      </c>
      <c r="F17" s="41">
        <f t="shared" si="1"/>
        <v>0</v>
      </c>
      <c r="G17" s="41">
        <f t="shared" si="2"/>
        <v>0</v>
      </c>
    </row>
    <row r="18" spans="1:7" s="2" customFormat="1" ht="12" customHeight="1">
      <c r="A18" s="12" t="s">
        <v>423</v>
      </c>
      <c r="B18" s="9">
        <f t="shared" si="3"/>
        <v>38</v>
      </c>
      <c r="C18" s="9">
        <v>26</v>
      </c>
      <c r="D18" s="40">
        <f t="shared" si="0"/>
        <v>68.42105263157895</v>
      </c>
      <c r="E18" s="9">
        <v>12</v>
      </c>
      <c r="F18" s="41">
        <f t="shared" si="1"/>
        <v>31.57894736842105</v>
      </c>
      <c r="G18" s="41">
        <f t="shared" si="2"/>
        <v>46.15384615384615</v>
      </c>
    </row>
    <row r="19" spans="1:7" s="2" customFormat="1" ht="12" customHeight="1">
      <c r="A19" s="12" t="s">
        <v>363</v>
      </c>
      <c r="B19" s="9">
        <f t="shared" si="3"/>
        <v>78</v>
      </c>
      <c r="C19" s="9">
        <v>33</v>
      </c>
      <c r="D19" s="40">
        <f t="shared" si="0"/>
        <v>42.30769230769231</v>
      </c>
      <c r="E19" s="9">
        <v>45</v>
      </c>
      <c r="F19" s="41">
        <f t="shared" si="1"/>
        <v>57.692307692307686</v>
      </c>
      <c r="G19" s="41">
        <f t="shared" si="2"/>
        <v>136.36363636363635</v>
      </c>
    </row>
    <row r="20" spans="1:7" s="2" customFormat="1" ht="12" customHeight="1">
      <c r="A20" s="12" t="s">
        <v>424</v>
      </c>
      <c r="B20" s="9">
        <f t="shared" si="3"/>
        <v>8</v>
      </c>
      <c r="C20" s="9">
        <v>8</v>
      </c>
      <c r="D20" s="40">
        <f t="shared" si="0"/>
        <v>100</v>
      </c>
      <c r="E20" s="9">
        <v>0</v>
      </c>
      <c r="F20" s="41">
        <f t="shared" si="1"/>
        <v>0</v>
      </c>
      <c r="G20" s="41">
        <f t="shared" si="2"/>
        <v>0</v>
      </c>
    </row>
    <row r="21" spans="1:7" s="2" customFormat="1" ht="21.75" customHeight="1">
      <c r="A21" s="12" t="s">
        <v>364</v>
      </c>
      <c r="B21" s="9">
        <f t="shared" si="3"/>
        <v>10</v>
      </c>
      <c r="C21" s="9">
        <v>7</v>
      </c>
      <c r="D21" s="40">
        <f t="shared" si="0"/>
        <v>70</v>
      </c>
      <c r="E21" s="9">
        <v>3</v>
      </c>
      <c r="F21" s="41">
        <f t="shared" si="1"/>
        <v>30</v>
      </c>
      <c r="G21" s="41">
        <f t="shared" si="2"/>
        <v>42.857142857142854</v>
      </c>
    </row>
    <row r="22" spans="1:7" s="2" customFormat="1" ht="12" customHeight="1">
      <c r="A22" s="12" t="s">
        <v>425</v>
      </c>
      <c r="B22" s="9">
        <f t="shared" si="3"/>
        <v>73</v>
      </c>
      <c r="C22" s="9">
        <v>69</v>
      </c>
      <c r="D22" s="40">
        <f t="shared" si="0"/>
        <v>94.52054794520548</v>
      </c>
      <c r="E22" s="9">
        <v>4</v>
      </c>
      <c r="F22" s="41">
        <f t="shared" si="1"/>
        <v>5.47945205479452</v>
      </c>
      <c r="G22" s="41">
        <f t="shared" si="2"/>
        <v>5.797101449275362</v>
      </c>
    </row>
    <row r="23" spans="1:7" s="2" customFormat="1" ht="12" customHeight="1">
      <c r="A23" s="12" t="s">
        <v>365</v>
      </c>
      <c r="B23" s="9">
        <f t="shared" si="3"/>
        <v>85</v>
      </c>
      <c r="C23" s="9">
        <v>68</v>
      </c>
      <c r="D23" s="40">
        <f t="shared" si="0"/>
        <v>80</v>
      </c>
      <c r="E23" s="9">
        <v>17</v>
      </c>
      <c r="F23" s="41">
        <f t="shared" si="1"/>
        <v>20</v>
      </c>
      <c r="G23" s="41">
        <f t="shared" si="2"/>
        <v>25</v>
      </c>
    </row>
    <row r="24" spans="1:7" s="2" customFormat="1" ht="12" customHeight="1">
      <c r="A24" s="12" t="s">
        <v>329</v>
      </c>
      <c r="B24" s="9">
        <f t="shared" si="3"/>
        <v>94</v>
      </c>
      <c r="C24" s="9">
        <v>62</v>
      </c>
      <c r="D24" s="40">
        <f t="shared" si="0"/>
        <v>65.95744680851064</v>
      </c>
      <c r="E24" s="9">
        <v>32</v>
      </c>
      <c r="F24" s="41">
        <f t="shared" si="1"/>
        <v>34.04255319148936</v>
      </c>
      <c r="G24" s="41">
        <f t="shared" si="2"/>
        <v>51.61290322580645</v>
      </c>
    </row>
    <row r="25" spans="1:7" s="2" customFormat="1" ht="12" customHeight="1">
      <c r="A25" s="12" t="s">
        <v>427</v>
      </c>
      <c r="B25" s="9">
        <f t="shared" si="3"/>
        <v>180</v>
      </c>
      <c r="C25" s="9">
        <v>140</v>
      </c>
      <c r="D25" s="40">
        <f t="shared" si="0"/>
        <v>77.77777777777779</v>
      </c>
      <c r="E25" s="9">
        <v>40</v>
      </c>
      <c r="F25" s="41">
        <f t="shared" si="1"/>
        <v>22.22222222222222</v>
      </c>
      <c r="G25" s="41">
        <f t="shared" si="2"/>
        <v>28.57142857142857</v>
      </c>
    </row>
    <row r="26" spans="1:7" s="2" customFormat="1" ht="12" customHeight="1">
      <c r="A26" s="12" t="s">
        <v>428</v>
      </c>
      <c r="B26" s="9">
        <f t="shared" si="3"/>
        <v>206</v>
      </c>
      <c r="C26" s="9">
        <v>169</v>
      </c>
      <c r="D26" s="40">
        <f t="shared" si="0"/>
        <v>82.03883495145631</v>
      </c>
      <c r="E26" s="9">
        <v>37</v>
      </c>
      <c r="F26" s="41">
        <f t="shared" si="1"/>
        <v>17.96116504854369</v>
      </c>
      <c r="G26" s="41">
        <f t="shared" si="2"/>
        <v>21.893491124260358</v>
      </c>
    </row>
    <row r="27" spans="1:7" s="2" customFormat="1" ht="12" customHeight="1">
      <c r="A27" s="12" t="s">
        <v>429</v>
      </c>
      <c r="B27" s="9">
        <f t="shared" si="3"/>
        <v>59</v>
      </c>
      <c r="C27" s="9">
        <v>27</v>
      </c>
      <c r="D27" s="40">
        <f t="shared" si="0"/>
        <v>45.76271186440678</v>
      </c>
      <c r="E27" s="9">
        <v>32</v>
      </c>
      <c r="F27" s="41">
        <f>IF(E27&gt;B27,999,IF(B27=0,0,E27/B27*100))</f>
        <v>54.23728813559322</v>
      </c>
      <c r="G27" s="41">
        <f>IF(C27=0,0,E27/C27*100)</f>
        <v>118.5185185185185</v>
      </c>
    </row>
    <row r="28" spans="1:7" s="2" customFormat="1" ht="12" customHeight="1">
      <c r="A28" s="12" t="s">
        <v>430</v>
      </c>
      <c r="B28" s="9">
        <f t="shared" si="3"/>
        <v>161</v>
      </c>
      <c r="C28" s="9">
        <v>138</v>
      </c>
      <c r="D28" s="40">
        <f t="shared" si="0"/>
        <v>85.71428571428571</v>
      </c>
      <c r="E28" s="9">
        <v>23</v>
      </c>
      <c r="F28" s="41">
        <f>IF(E28&gt;B28,999,IF(B28=0,0,E28/B28*100))</f>
        <v>14.285714285714285</v>
      </c>
      <c r="G28" s="41">
        <f>IF(C28=0,0,E28/C28*100)</f>
        <v>16.666666666666664</v>
      </c>
    </row>
    <row r="29" spans="1:7" s="2" customFormat="1" ht="12" customHeight="1">
      <c r="A29" s="34" t="s">
        <v>431</v>
      </c>
      <c r="B29" s="9">
        <f t="shared" si="3"/>
        <v>81</v>
      </c>
      <c r="C29" s="9">
        <v>41</v>
      </c>
      <c r="D29" s="40">
        <f t="shared" si="0"/>
        <v>50.617283950617285</v>
      </c>
      <c r="E29" s="9">
        <v>40</v>
      </c>
      <c r="F29" s="41">
        <f t="shared" si="1"/>
        <v>49.382716049382715</v>
      </c>
      <c r="G29" s="41">
        <f t="shared" si="2"/>
        <v>97.5609756097561</v>
      </c>
    </row>
    <row r="30" spans="1:7" s="2" customFormat="1" ht="12" customHeight="1">
      <c r="A30" s="12" t="s">
        <v>432</v>
      </c>
      <c r="B30" s="9">
        <f t="shared" si="3"/>
        <v>58</v>
      </c>
      <c r="C30" s="9">
        <v>53</v>
      </c>
      <c r="D30" s="40">
        <f t="shared" si="0"/>
        <v>91.37931034482759</v>
      </c>
      <c r="E30" s="9">
        <v>5</v>
      </c>
      <c r="F30" s="41">
        <f t="shared" si="1"/>
        <v>8.620689655172415</v>
      </c>
      <c r="G30" s="41">
        <f t="shared" si="2"/>
        <v>9.433962264150944</v>
      </c>
    </row>
    <row r="31" spans="1:7" s="2" customFormat="1" ht="12" customHeight="1">
      <c r="A31" s="12" t="s">
        <v>433</v>
      </c>
      <c r="B31" s="9">
        <f t="shared" si="3"/>
        <v>20</v>
      </c>
      <c r="C31" s="9">
        <v>16</v>
      </c>
      <c r="D31" s="40">
        <f t="shared" si="0"/>
        <v>80</v>
      </c>
      <c r="E31" s="9">
        <v>4</v>
      </c>
      <c r="F31" s="41">
        <f t="shared" si="1"/>
        <v>20</v>
      </c>
      <c r="G31" s="41">
        <f t="shared" si="2"/>
        <v>25</v>
      </c>
    </row>
    <row r="32" spans="1:7" s="2" customFormat="1" ht="12" customHeight="1">
      <c r="A32" s="12" t="s">
        <v>434</v>
      </c>
      <c r="B32" s="9">
        <f t="shared" si="3"/>
        <v>13</v>
      </c>
      <c r="C32" s="9">
        <v>12</v>
      </c>
      <c r="D32" s="40">
        <f t="shared" si="0"/>
        <v>92.3076923076923</v>
      </c>
      <c r="E32" s="9">
        <v>1</v>
      </c>
      <c r="F32" s="41">
        <f t="shared" si="1"/>
        <v>7.6923076923076925</v>
      </c>
      <c r="G32" s="41">
        <f t="shared" si="2"/>
        <v>8.333333333333332</v>
      </c>
    </row>
    <row r="33" spans="1:7" s="2" customFormat="1" ht="19.5" customHeight="1">
      <c r="A33" s="12" t="s">
        <v>397</v>
      </c>
      <c r="B33" s="9">
        <f t="shared" si="3"/>
        <v>78</v>
      </c>
      <c r="C33" s="9">
        <v>63</v>
      </c>
      <c r="D33" s="40">
        <f t="shared" si="0"/>
        <v>80.76923076923077</v>
      </c>
      <c r="E33" s="9">
        <v>15</v>
      </c>
      <c r="F33" s="41">
        <f t="shared" si="1"/>
        <v>19.230769230769234</v>
      </c>
      <c r="G33" s="41">
        <f t="shared" si="2"/>
        <v>23.809523809523807</v>
      </c>
    </row>
    <row r="34" spans="1:7" s="2" customFormat="1" ht="12" customHeight="1">
      <c r="A34" s="12" t="s">
        <v>398</v>
      </c>
      <c r="B34" s="9">
        <f t="shared" si="3"/>
        <v>10345</v>
      </c>
      <c r="C34" s="9">
        <v>7266</v>
      </c>
      <c r="D34" s="40">
        <f t="shared" si="0"/>
        <v>70.23682938617691</v>
      </c>
      <c r="E34" s="9">
        <v>3079</v>
      </c>
      <c r="F34" s="41">
        <f t="shared" si="1"/>
        <v>29.763170613823103</v>
      </c>
      <c r="G34" s="41">
        <f t="shared" si="2"/>
        <v>42.37544728874209</v>
      </c>
    </row>
    <row r="35" spans="1:7" s="2" customFormat="1" ht="12" customHeight="1">
      <c r="A35" s="12" t="s">
        <v>399</v>
      </c>
      <c r="B35" s="9">
        <f t="shared" si="3"/>
        <v>1350</v>
      </c>
      <c r="C35" s="9">
        <v>528</v>
      </c>
      <c r="D35" s="40">
        <f t="shared" si="0"/>
        <v>39.111111111111114</v>
      </c>
      <c r="E35" s="9">
        <v>822</v>
      </c>
      <c r="F35" s="41">
        <f t="shared" si="1"/>
        <v>60.88888888888889</v>
      </c>
      <c r="G35" s="41">
        <f t="shared" si="2"/>
        <v>155.6818181818182</v>
      </c>
    </row>
    <row r="36" spans="1:7" s="2" customFormat="1" ht="12" customHeight="1">
      <c r="A36" s="12" t="s">
        <v>400</v>
      </c>
      <c r="B36" s="9">
        <f t="shared" si="3"/>
        <v>478</v>
      </c>
      <c r="C36" s="9">
        <v>147</v>
      </c>
      <c r="D36" s="40">
        <f t="shared" si="0"/>
        <v>30.753138075313807</v>
      </c>
      <c r="E36" s="9">
        <v>331</v>
      </c>
      <c r="F36" s="41">
        <f t="shared" si="1"/>
        <v>69.24686192468619</v>
      </c>
      <c r="G36" s="41">
        <f t="shared" si="2"/>
        <v>225.1700680272109</v>
      </c>
    </row>
    <row r="37" spans="1:7" s="2" customFormat="1" ht="12" customHeight="1">
      <c r="A37" s="12" t="s">
        <v>401</v>
      </c>
      <c r="B37" s="9">
        <f t="shared" si="3"/>
        <v>723</v>
      </c>
      <c r="C37" s="9">
        <v>291</v>
      </c>
      <c r="D37" s="40">
        <f t="shared" si="0"/>
        <v>40.24896265560166</v>
      </c>
      <c r="E37" s="9">
        <v>432</v>
      </c>
      <c r="F37" s="41">
        <f t="shared" si="1"/>
        <v>59.75103734439834</v>
      </c>
      <c r="G37" s="41">
        <f t="shared" si="2"/>
        <v>148.4536082474227</v>
      </c>
    </row>
    <row r="38" spans="1:7" s="2" customFormat="1" ht="12" customHeight="1">
      <c r="A38" s="12" t="s">
        <v>402</v>
      </c>
      <c r="B38" s="9">
        <f t="shared" si="3"/>
        <v>441</v>
      </c>
      <c r="C38" s="9">
        <v>90</v>
      </c>
      <c r="D38" s="40">
        <f t="shared" si="0"/>
        <v>20.408163265306122</v>
      </c>
      <c r="E38" s="9">
        <v>351</v>
      </c>
      <c r="F38" s="41">
        <f t="shared" si="1"/>
        <v>79.59183673469387</v>
      </c>
      <c r="G38" s="41">
        <f t="shared" si="2"/>
        <v>390</v>
      </c>
    </row>
    <row r="39" spans="1:7" s="2" customFormat="1" ht="12" customHeight="1">
      <c r="A39" s="12" t="s">
        <v>403</v>
      </c>
      <c r="B39" s="9">
        <f t="shared" si="3"/>
        <v>284</v>
      </c>
      <c r="C39" s="9">
        <v>166</v>
      </c>
      <c r="D39" s="40">
        <f t="shared" si="0"/>
        <v>58.45070422535211</v>
      </c>
      <c r="E39" s="9">
        <v>118</v>
      </c>
      <c r="F39" s="41">
        <f t="shared" si="1"/>
        <v>41.54929577464789</v>
      </c>
      <c r="G39" s="41">
        <f t="shared" si="2"/>
        <v>71.08433734939759</v>
      </c>
    </row>
    <row r="40" spans="1:7" s="2" customFormat="1" ht="12" customHeight="1">
      <c r="A40" s="12" t="s">
        <v>404</v>
      </c>
      <c r="B40" s="9">
        <f t="shared" si="3"/>
        <v>646</v>
      </c>
      <c r="C40" s="9">
        <v>312</v>
      </c>
      <c r="D40" s="40">
        <f t="shared" si="0"/>
        <v>48.297213622291025</v>
      </c>
      <c r="E40" s="9">
        <v>334</v>
      </c>
      <c r="F40" s="41">
        <f t="shared" si="1"/>
        <v>51.702786377708975</v>
      </c>
      <c r="G40" s="41">
        <f t="shared" si="2"/>
        <v>107.05128205128204</v>
      </c>
    </row>
    <row r="41" spans="1:7" s="2" customFormat="1" ht="12" customHeight="1">
      <c r="A41" s="12" t="s">
        <v>394</v>
      </c>
      <c r="B41" s="9">
        <f t="shared" si="3"/>
        <v>67</v>
      </c>
      <c r="C41" s="9">
        <v>29</v>
      </c>
      <c r="D41" s="40">
        <f t="shared" si="0"/>
        <v>43.28358208955223</v>
      </c>
      <c r="E41" s="9">
        <v>38</v>
      </c>
      <c r="F41" s="41">
        <f t="shared" si="1"/>
        <v>56.71641791044776</v>
      </c>
      <c r="G41" s="41">
        <f t="shared" si="2"/>
        <v>131.0344827586207</v>
      </c>
    </row>
    <row r="42" spans="1:7" s="2" customFormat="1" ht="12" customHeight="1">
      <c r="A42" s="12" t="s">
        <v>405</v>
      </c>
      <c r="B42" s="9">
        <f t="shared" si="3"/>
        <v>213</v>
      </c>
      <c r="C42" s="9">
        <v>63</v>
      </c>
      <c r="D42" s="40">
        <f t="shared" si="0"/>
        <v>29.577464788732392</v>
      </c>
      <c r="E42" s="9">
        <v>150</v>
      </c>
      <c r="F42" s="41">
        <f t="shared" si="1"/>
        <v>70.4225352112676</v>
      </c>
      <c r="G42" s="41">
        <f t="shared" si="2"/>
        <v>238.0952380952381</v>
      </c>
    </row>
    <row r="43" spans="1:7" s="2" customFormat="1" ht="12" customHeight="1">
      <c r="A43" s="12" t="s">
        <v>406</v>
      </c>
      <c r="B43" s="9">
        <f t="shared" si="3"/>
        <v>213</v>
      </c>
      <c r="C43" s="9">
        <v>69</v>
      </c>
      <c r="D43" s="40">
        <f t="shared" si="0"/>
        <v>32.3943661971831</v>
      </c>
      <c r="E43" s="9">
        <v>144</v>
      </c>
      <c r="F43" s="41">
        <f t="shared" si="1"/>
        <v>67.6056338028169</v>
      </c>
      <c r="G43" s="41">
        <f t="shared" si="2"/>
        <v>208.69565217391303</v>
      </c>
    </row>
    <row r="44" spans="1:7" s="2" customFormat="1" ht="12" customHeight="1">
      <c r="A44" s="12" t="s">
        <v>407</v>
      </c>
      <c r="B44" s="9">
        <f t="shared" si="3"/>
        <v>553</v>
      </c>
      <c r="C44" s="9">
        <v>206</v>
      </c>
      <c r="D44" s="40">
        <f t="shared" si="0"/>
        <v>37.251356238698015</v>
      </c>
      <c r="E44" s="9">
        <v>347</v>
      </c>
      <c r="F44" s="41">
        <f t="shared" si="1"/>
        <v>62.74864376130199</v>
      </c>
      <c r="G44" s="41">
        <f t="shared" si="2"/>
        <v>168.44660194174756</v>
      </c>
    </row>
    <row r="45" spans="1:7" s="2" customFormat="1" ht="12" customHeight="1" thickBot="1">
      <c r="A45" s="12" t="s">
        <v>395</v>
      </c>
      <c r="B45" s="9">
        <f t="shared" si="3"/>
        <v>20</v>
      </c>
      <c r="C45" s="9">
        <v>16</v>
      </c>
      <c r="D45" s="40">
        <f t="shared" si="0"/>
        <v>80</v>
      </c>
      <c r="E45" s="9">
        <v>4</v>
      </c>
      <c r="F45" s="41">
        <f t="shared" si="1"/>
        <v>20</v>
      </c>
      <c r="G45" s="41">
        <f t="shared" si="2"/>
        <v>25</v>
      </c>
    </row>
    <row r="46" spans="1:7" s="18" customFormat="1" ht="34.5" customHeight="1">
      <c r="A46" s="78" t="s">
        <v>519</v>
      </c>
      <c r="B46" s="78"/>
      <c r="C46" s="78"/>
      <c r="D46" s="78"/>
      <c r="E46" s="17"/>
      <c r="F46" s="17"/>
      <c r="G46" s="17"/>
    </row>
    <row r="47" s="10" customFormat="1" ht="16.5" customHeight="1">
      <c r="A47" s="10" t="s">
        <v>518</v>
      </c>
    </row>
    <row r="48" spans="1:7" s="2" customFormat="1" ht="11.25" customHeight="1">
      <c r="A48" s="97" t="s">
        <v>670</v>
      </c>
      <c r="B48" s="87"/>
      <c r="C48" s="87"/>
      <c r="D48" s="87"/>
      <c r="E48" s="87" t="s">
        <v>671</v>
      </c>
      <c r="F48" s="87"/>
      <c r="G48" s="87"/>
    </row>
  </sheetData>
  <mergeCells count="11">
    <mergeCell ref="E2:F2"/>
    <mergeCell ref="A46:D46"/>
    <mergeCell ref="A1:D1"/>
    <mergeCell ref="E1:G1"/>
    <mergeCell ref="E48:G48"/>
    <mergeCell ref="E3:G3"/>
    <mergeCell ref="A2:D2"/>
    <mergeCell ref="C3:D3"/>
    <mergeCell ref="A3:A4"/>
    <mergeCell ref="A48:D48"/>
    <mergeCell ref="B3:B4"/>
  </mergeCells>
  <dataValidations count="1">
    <dataValidation type="whole" allowBlank="1" showInputMessage="1" showErrorMessage="1" errorTitle="嘿嘿！你粉混喔" error="數字必須素整數而且不得小於 0 也應該不會大於 50000000 吧" sqref="C9:C45 E9:E45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P51"/>
  <sheetViews>
    <sheetView workbookViewId="0" topLeftCell="A1">
      <selection activeCell="A1" sqref="A1:I1"/>
    </sheetView>
  </sheetViews>
  <sheetFormatPr defaultColWidth="9.00390625" defaultRowHeight="16.5"/>
  <cols>
    <col min="1" max="1" width="25.625" style="2" customWidth="1"/>
    <col min="2" max="2" width="8.25390625" style="2" customWidth="1"/>
    <col min="3" max="3" width="7.75390625" style="2" customWidth="1"/>
    <col min="4" max="4" width="6.125" style="2" customWidth="1"/>
    <col min="5" max="5" width="6.375" style="2" customWidth="1"/>
    <col min="6" max="6" width="6.00390625" style="2" customWidth="1"/>
    <col min="7" max="7" width="6.375" style="2" customWidth="1"/>
    <col min="8" max="8" width="5.75390625" style="2" customWidth="1"/>
    <col min="9" max="9" width="6.25390625" style="2" customWidth="1"/>
    <col min="10" max="10" width="9.25390625" style="2" customWidth="1"/>
    <col min="11" max="11" width="8.375" style="2" customWidth="1"/>
    <col min="12" max="19" width="7.625" style="2" customWidth="1"/>
    <col min="20" max="20" width="28.625" style="2" customWidth="1"/>
    <col min="21" max="22" width="6.125" style="2" customWidth="1"/>
    <col min="23" max="23" width="6.25390625" style="2" customWidth="1"/>
    <col min="24" max="24" width="6.125" style="2" customWidth="1"/>
    <col min="25" max="26" width="6.50390625" style="2" customWidth="1"/>
    <col min="27" max="27" width="5.875" style="2" customWidth="1"/>
    <col min="28" max="28" width="6.50390625" style="2" customWidth="1"/>
    <col min="29" max="29" width="6.625" style="2" customWidth="1"/>
    <col min="30" max="30" width="6.375" style="2" customWidth="1"/>
    <col min="31" max="31" width="6.625" style="2" customWidth="1"/>
    <col min="32" max="32" width="6.375" style="2" customWidth="1"/>
    <col min="33" max="33" width="6.625" style="2" customWidth="1"/>
    <col min="34" max="34" width="6.375" style="2" customWidth="1"/>
    <col min="35" max="35" width="6.625" style="2" customWidth="1"/>
    <col min="36" max="36" width="6.375" style="2" customWidth="1"/>
    <col min="37" max="37" width="6.625" style="2" customWidth="1"/>
    <col min="38" max="38" width="6.375" style="2" customWidth="1"/>
    <col min="39" max="39" width="6.625" style="2" customWidth="1"/>
    <col min="40" max="40" width="6.375" style="2" customWidth="1"/>
    <col min="41" max="41" width="25.625" style="2" customWidth="1"/>
    <col min="42" max="49" width="6.625" style="2" customWidth="1"/>
    <col min="50" max="61" width="6.375" style="2" customWidth="1"/>
    <col min="62" max="62" width="25.625" style="2" customWidth="1"/>
    <col min="63" max="70" width="6.625" style="2" customWidth="1"/>
    <col min="71" max="82" width="6.375" style="2" customWidth="1"/>
    <col min="83" max="83" width="25.625" style="2" customWidth="1"/>
    <col min="84" max="91" width="6.625" style="2" customWidth="1"/>
    <col min="92" max="92" width="7.375" style="2" customWidth="1"/>
    <col min="93" max="93" width="7.25390625" style="2" customWidth="1"/>
    <col min="94" max="94" width="7.00390625" style="2" customWidth="1"/>
    <col min="95" max="103" width="6.375" style="2" customWidth="1"/>
    <col min="104" max="104" width="25.625" style="2" customWidth="1"/>
    <col min="105" max="112" width="6.625" style="2" customWidth="1"/>
    <col min="113" max="113" width="7.125" style="2" customWidth="1"/>
    <col min="114" max="115" width="6.875" style="2" customWidth="1"/>
    <col min="116" max="120" width="6.375" style="2" customWidth="1"/>
    <col min="121" max="16384" width="9.00390625" style="2" customWidth="1"/>
  </cols>
  <sheetData>
    <row r="1" spans="1:120" ht="48" customHeight="1">
      <c r="A1" s="92" t="s">
        <v>235</v>
      </c>
      <c r="B1" s="92"/>
      <c r="C1" s="92"/>
      <c r="D1" s="92"/>
      <c r="E1" s="92"/>
      <c r="F1" s="92"/>
      <c r="G1" s="92"/>
      <c r="H1" s="92"/>
      <c r="I1" s="92"/>
      <c r="J1" s="90" t="s">
        <v>374</v>
      </c>
      <c r="K1" s="90"/>
      <c r="L1" s="90"/>
      <c r="M1" s="90"/>
      <c r="N1" s="90"/>
      <c r="O1" s="90"/>
      <c r="P1" s="90"/>
      <c r="Q1" s="90"/>
      <c r="R1" s="90"/>
      <c r="S1" s="90"/>
      <c r="T1" s="92" t="s">
        <v>236</v>
      </c>
      <c r="U1" s="92"/>
      <c r="V1" s="92"/>
      <c r="W1" s="92"/>
      <c r="X1" s="92"/>
      <c r="Y1" s="92"/>
      <c r="Z1" s="92"/>
      <c r="AA1" s="92"/>
      <c r="AB1" s="92"/>
      <c r="AC1" s="90" t="s">
        <v>375</v>
      </c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2" t="s">
        <v>237</v>
      </c>
      <c r="AP1" s="92"/>
      <c r="AQ1" s="92"/>
      <c r="AR1" s="92"/>
      <c r="AS1" s="92"/>
      <c r="AT1" s="92"/>
      <c r="AU1" s="92"/>
      <c r="AV1" s="92"/>
      <c r="AW1" s="92"/>
      <c r="AX1" s="90" t="s">
        <v>376</v>
      </c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2" t="s">
        <v>238</v>
      </c>
      <c r="BK1" s="92"/>
      <c r="BL1" s="92"/>
      <c r="BM1" s="92"/>
      <c r="BN1" s="92"/>
      <c r="BO1" s="92"/>
      <c r="BP1" s="92"/>
      <c r="BQ1" s="92"/>
      <c r="BR1" s="92"/>
      <c r="BS1" s="90" t="s">
        <v>377</v>
      </c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2" t="s">
        <v>238</v>
      </c>
      <c r="CF1" s="92"/>
      <c r="CG1" s="92"/>
      <c r="CH1" s="92"/>
      <c r="CI1" s="92"/>
      <c r="CJ1" s="92"/>
      <c r="CK1" s="92"/>
      <c r="CL1" s="92"/>
      <c r="CM1" s="92"/>
      <c r="CN1" s="90" t="s">
        <v>378</v>
      </c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2" t="s">
        <v>239</v>
      </c>
      <c r="DA1" s="92"/>
      <c r="DB1" s="92"/>
      <c r="DC1" s="92"/>
      <c r="DD1" s="92"/>
      <c r="DE1" s="92"/>
      <c r="DF1" s="92"/>
      <c r="DG1" s="92"/>
      <c r="DH1" s="92"/>
      <c r="DI1" s="90" t="s">
        <v>379</v>
      </c>
      <c r="DJ1" s="90"/>
      <c r="DK1" s="90"/>
      <c r="DL1" s="90"/>
      <c r="DM1" s="90"/>
      <c r="DN1" s="90"/>
      <c r="DO1" s="92"/>
      <c r="DP1" s="92"/>
    </row>
    <row r="2" spans="1:120" s="10" customFormat="1" ht="12.75" customHeight="1" thickBot="1">
      <c r="A2" s="76" t="s">
        <v>410</v>
      </c>
      <c r="B2" s="76"/>
      <c r="C2" s="76"/>
      <c r="D2" s="76"/>
      <c r="E2" s="76"/>
      <c r="F2" s="76"/>
      <c r="G2" s="76"/>
      <c r="H2" s="76"/>
      <c r="I2" s="76"/>
      <c r="J2" s="77" t="s">
        <v>727</v>
      </c>
      <c r="K2" s="77"/>
      <c r="L2" s="77"/>
      <c r="M2" s="77"/>
      <c r="N2" s="77"/>
      <c r="O2" s="77"/>
      <c r="P2" s="77"/>
      <c r="Q2" s="77"/>
      <c r="R2" s="44" t="s">
        <v>354</v>
      </c>
      <c r="S2" s="44"/>
      <c r="T2" s="76" t="s">
        <v>410</v>
      </c>
      <c r="U2" s="76"/>
      <c r="V2" s="76"/>
      <c r="W2" s="76"/>
      <c r="X2" s="76"/>
      <c r="Y2" s="76"/>
      <c r="Z2" s="76"/>
      <c r="AA2" s="76"/>
      <c r="AB2" s="76"/>
      <c r="AC2" s="77" t="s">
        <v>727</v>
      </c>
      <c r="AD2" s="77"/>
      <c r="AE2" s="77"/>
      <c r="AF2" s="77"/>
      <c r="AG2" s="77"/>
      <c r="AH2" s="77"/>
      <c r="AI2" s="77"/>
      <c r="AJ2" s="77"/>
      <c r="AK2" s="77"/>
      <c r="AN2" s="11" t="s">
        <v>354</v>
      </c>
      <c r="AO2" s="76" t="s">
        <v>410</v>
      </c>
      <c r="AP2" s="76"/>
      <c r="AQ2" s="76"/>
      <c r="AR2" s="76"/>
      <c r="AS2" s="76"/>
      <c r="AT2" s="76"/>
      <c r="AU2" s="76"/>
      <c r="AV2" s="76"/>
      <c r="AW2" s="76"/>
      <c r="AX2" s="77" t="s">
        <v>727</v>
      </c>
      <c r="AY2" s="77"/>
      <c r="AZ2" s="77"/>
      <c r="BA2" s="77"/>
      <c r="BB2" s="77"/>
      <c r="BC2" s="77"/>
      <c r="BD2" s="77"/>
      <c r="BE2" s="77"/>
      <c r="BF2" s="77"/>
      <c r="BI2" s="11" t="s">
        <v>354</v>
      </c>
      <c r="BJ2" s="76" t="s">
        <v>410</v>
      </c>
      <c r="BK2" s="76"/>
      <c r="BL2" s="76"/>
      <c r="BM2" s="76"/>
      <c r="BN2" s="76"/>
      <c r="BO2" s="76"/>
      <c r="BP2" s="76"/>
      <c r="BQ2" s="76"/>
      <c r="BR2" s="76"/>
      <c r="BS2" s="100" t="s">
        <v>727</v>
      </c>
      <c r="BT2" s="100"/>
      <c r="BU2" s="100"/>
      <c r="BV2" s="100"/>
      <c r="BW2" s="100"/>
      <c r="BX2" s="100"/>
      <c r="BY2" s="100"/>
      <c r="BZ2" s="100"/>
      <c r="CA2" s="100"/>
      <c r="CB2" s="25"/>
      <c r="CC2" s="25"/>
      <c r="CD2" s="15" t="s">
        <v>354</v>
      </c>
      <c r="CE2" s="76" t="s">
        <v>410</v>
      </c>
      <c r="CF2" s="76"/>
      <c r="CG2" s="76"/>
      <c r="CH2" s="76"/>
      <c r="CI2" s="76"/>
      <c r="CJ2" s="76"/>
      <c r="CK2" s="76"/>
      <c r="CL2" s="76"/>
      <c r="CM2" s="76"/>
      <c r="CN2" s="77" t="s">
        <v>727</v>
      </c>
      <c r="CO2" s="77"/>
      <c r="CP2" s="77"/>
      <c r="CQ2" s="77"/>
      <c r="CR2" s="77"/>
      <c r="CS2" s="77"/>
      <c r="CT2" s="77"/>
      <c r="CU2" s="77"/>
      <c r="CV2" s="77"/>
      <c r="CY2" s="11" t="s">
        <v>354</v>
      </c>
      <c r="CZ2" s="76" t="s">
        <v>385</v>
      </c>
      <c r="DA2" s="76"/>
      <c r="DB2" s="76"/>
      <c r="DC2" s="76"/>
      <c r="DD2" s="76"/>
      <c r="DE2" s="76"/>
      <c r="DF2" s="76"/>
      <c r="DG2" s="76"/>
      <c r="DH2" s="76"/>
      <c r="DI2" s="126" t="s">
        <v>727</v>
      </c>
      <c r="DJ2" s="126"/>
      <c r="DK2" s="126"/>
      <c r="DL2" s="126"/>
      <c r="DM2" s="126"/>
      <c r="DN2" s="64"/>
      <c r="DP2" s="11" t="s">
        <v>386</v>
      </c>
    </row>
    <row r="3" spans="1:120" s="10" customFormat="1" ht="12.75" customHeight="1">
      <c r="A3" s="88" t="s">
        <v>159</v>
      </c>
      <c r="B3" s="98" t="s">
        <v>160</v>
      </c>
      <c r="C3" s="121" t="s">
        <v>161</v>
      </c>
      <c r="D3" s="124" t="s">
        <v>162</v>
      </c>
      <c r="E3" s="113"/>
      <c r="F3" s="113"/>
      <c r="G3" s="113"/>
      <c r="H3" s="113"/>
      <c r="I3" s="113"/>
      <c r="J3" s="113" t="s">
        <v>163</v>
      </c>
      <c r="K3" s="113"/>
      <c r="L3" s="113"/>
      <c r="M3" s="113"/>
      <c r="N3" s="113"/>
      <c r="O3" s="113"/>
      <c r="P3" s="113"/>
      <c r="Q3" s="113"/>
      <c r="R3" s="113"/>
      <c r="S3" s="113"/>
      <c r="T3" s="88" t="s">
        <v>159</v>
      </c>
      <c r="U3" s="113" t="s">
        <v>164</v>
      </c>
      <c r="V3" s="113"/>
      <c r="W3" s="113"/>
      <c r="X3" s="113"/>
      <c r="Y3" s="113"/>
      <c r="Z3" s="113"/>
      <c r="AA3" s="113"/>
      <c r="AB3" s="113"/>
      <c r="AC3" s="113" t="s">
        <v>165</v>
      </c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88" t="s">
        <v>159</v>
      </c>
      <c r="AP3" s="113" t="s">
        <v>166</v>
      </c>
      <c r="AQ3" s="113"/>
      <c r="AR3" s="113"/>
      <c r="AS3" s="113"/>
      <c r="AT3" s="113"/>
      <c r="AU3" s="113"/>
      <c r="AV3" s="113"/>
      <c r="AW3" s="113"/>
      <c r="AX3" s="113" t="s">
        <v>167</v>
      </c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88" t="s">
        <v>159</v>
      </c>
      <c r="BK3" s="113" t="s">
        <v>168</v>
      </c>
      <c r="BL3" s="113"/>
      <c r="BM3" s="113"/>
      <c r="BN3" s="113"/>
      <c r="BO3" s="113"/>
      <c r="BP3" s="113"/>
      <c r="BQ3" s="113"/>
      <c r="BR3" s="113"/>
      <c r="BS3" s="113" t="s">
        <v>169</v>
      </c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88" t="s">
        <v>159</v>
      </c>
      <c r="CF3" s="113" t="s">
        <v>170</v>
      </c>
      <c r="CG3" s="113"/>
      <c r="CH3" s="113"/>
      <c r="CI3" s="113"/>
      <c r="CJ3" s="113"/>
      <c r="CK3" s="113"/>
      <c r="CL3" s="113"/>
      <c r="CM3" s="113"/>
      <c r="CN3" s="113" t="s">
        <v>171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88" t="s">
        <v>159</v>
      </c>
      <c r="DA3" s="113" t="s">
        <v>172</v>
      </c>
      <c r="DB3" s="113"/>
      <c r="DC3" s="113"/>
      <c r="DD3" s="113"/>
      <c r="DE3" s="113"/>
      <c r="DF3" s="113"/>
      <c r="DG3" s="113"/>
      <c r="DH3" s="113"/>
      <c r="DI3" s="65" t="s">
        <v>240</v>
      </c>
      <c r="DJ3" s="65"/>
      <c r="DK3" s="65"/>
      <c r="DL3" s="65"/>
      <c r="DM3" s="65"/>
      <c r="DN3" s="65"/>
      <c r="DO3" s="65"/>
      <c r="DP3" s="65"/>
    </row>
    <row r="4" spans="1:120" s="10" customFormat="1" ht="12.75" customHeight="1">
      <c r="A4" s="114"/>
      <c r="B4" s="119"/>
      <c r="C4" s="122"/>
      <c r="D4" s="112" t="s">
        <v>173</v>
      </c>
      <c r="E4" s="110"/>
      <c r="F4" s="110"/>
      <c r="G4" s="110"/>
      <c r="H4" s="110"/>
      <c r="I4" s="110"/>
      <c r="J4" s="102" t="s">
        <v>174</v>
      </c>
      <c r="K4" s="102"/>
      <c r="L4" s="110"/>
      <c r="M4" s="110"/>
      <c r="N4" s="110"/>
      <c r="O4" s="110"/>
      <c r="P4" s="110"/>
      <c r="Q4" s="110"/>
      <c r="R4" s="110"/>
      <c r="S4" s="110"/>
      <c r="T4" s="114"/>
      <c r="U4" s="104" t="s">
        <v>175</v>
      </c>
      <c r="V4" s="104"/>
      <c r="W4" s="104"/>
      <c r="X4" s="104"/>
      <c r="Y4" s="104"/>
      <c r="Z4" s="104"/>
      <c r="AA4" s="104"/>
      <c r="AB4" s="104"/>
      <c r="AC4" s="104" t="s">
        <v>176</v>
      </c>
      <c r="AD4" s="104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14"/>
      <c r="AP4" s="104" t="s">
        <v>177</v>
      </c>
      <c r="AQ4" s="104"/>
      <c r="AR4" s="104"/>
      <c r="AS4" s="104"/>
      <c r="AT4" s="104"/>
      <c r="AU4" s="104"/>
      <c r="AV4" s="104"/>
      <c r="AW4" s="104"/>
      <c r="AX4" s="102" t="s">
        <v>178</v>
      </c>
      <c r="AY4" s="102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4"/>
      <c r="BK4" s="106" t="s">
        <v>179</v>
      </c>
      <c r="BL4" s="106"/>
      <c r="BM4" s="106"/>
      <c r="BN4" s="106"/>
      <c r="BO4" s="106"/>
      <c r="BP4" s="106"/>
      <c r="BQ4" s="106"/>
      <c r="BR4" s="106"/>
      <c r="BS4" s="104" t="s">
        <v>180</v>
      </c>
      <c r="BT4" s="104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14"/>
      <c r="CF4" s="106" t="s">
        <v>181</v>
      </c>
      <c r="CG4" s="106"/>
      <c r="CH4" s="106"/>
      <c r="CI4" s="106"/>
      <c r="CJ4" s="106"/>
      <c r="CK4" s="106"/>
      <c r="CL4" s="106"/>
      <c r="CM4" s="106"/>
      <c r="CN4" s="102" t="s">
        <v>182</v>
      </c>
      <c r="CO4" s="102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4"/>
      <c r="DA4" s="127" t="s">
        <v>13</v>
      </c>
      <c r="DB4" s="110"/>
      <c r="DC4" s="110"/>
      <c r="DD4" s="110"/>
      <c r="DE4" s="128" t="s">
        <v>183</v>
      </c>
      <c r="DF4" s="129"/>
      <c r="DG4" s="129"/>
      <c r="DH4" s="129"/>
      <c r="DI4" s="129"/>
      <c r="DJ4" s="130"/>
      <c r="DK4" s="112" t="s">
        <v>184</v>
      </c>
      <c r="DL4" s="110"/>
      <c r="DM4" s="110"/>
      <c r="DN4" s="111"/>
      <c r="DO4" s="101" t="s">
        <v>14</v>
      </c>
      <c r="DP4" s="102"/>
    </row>
    <row r="5" spans="1:120" s="10" customFormat="1" ht="12.75" customHeight="1">
      <c r="A5" s="114"/>
      <c r="B5" s="119"/>
      <c r="C5" s="122"/>
      <c r="D5" s="112" t="s">
        <v>185</v>
      </c>
      <c r="E5" s="111"/>
      <c r="F5" s="112" t="s">
        <v>186</v>
      </c>
      <c r="G5" s="111"/>
      <c r="H5" s="112" t="s">
        <v>187</v>
      </c>
      <c r="I5" s="111"/>
      <c r="J5" s="110" t="s">
        <v>188</v>
      </c>
      <c r="K5" s="111"/>
      <c r="L5" s="110" t="s">
        <v>189</v>
      </c>
      <c r="M5" s="111"/>
      <c r="N5" s="112" t="s">
        <v>190</v>
      </c>
      <c r="O5" s="111"/>
      <c r="P5" s="112" t="s">
        <v>191</v>
      </c>
      <c r="Q5" s="111"/>
      <c r="R5" s="112" t="s">
        <v>192</v>
      </c>
      <c r="S5" s="111"/>
      <c r="T5" s="114"/>
      <c r="U5" s="110" t="s">
        <v>193</v>
      </c>
      <c r="V5" s="111"/>
      <c r="W5" s="112" t="s">
        <v>194</v>
      </c>
      <c r="X5" s="111"/>
      <c r="Y5" s="112" t="s">
        <v>195</v>
      </c>
      <c r="Z5" s="111"/>
      <c r="AA5" s="112" t="s">
        <v>196</v>
      </c>
      <c r="AB5" s="111"/>
      <c r="AC5" s="110" t="s">
        <v>197</v>
      </c>
      <c r="AD5" s="111"/>
      <c r="AE5" s="106" t="s">
        <v>198</v>
      </c>
      <c r="AF5" s="108"/>
      <c r="AG5" s="105" t="s">
        <v>199</v>
      </c>
      <c r="AH5" s="108"/>
      <c r="AI5" s="105" t="s">
        <v>200</v>
      </c>
      <c r="AJ5" s="108"/>
      <c r="AK5" s="105" t="s">
        <v>201</v>
      </c>
      <c r="AL5" s="108"/>
      <c r="AM5" s="112" t="s">
        <v>202</v>
      </c>
      <c r="AN5" s="111"/>
      <c r="AO5" s="114"/>
      <c r="AP5" s="110" t="s">
        <v>203</v>
      </c>
      <c r="AQ5" s="111"/>
      <c r="AR5" s="112" t="s">
        <v>204</v>
      </c>
      <c r="AS5" s="111"/>
      <c r="AT5" s="112" t="s">
        <v>205</v>
      </c>
      <c r="AU5" s="111"/>
      <c r="AV5" s="112" t="s">
        <v>206</v>
      </c>
      <c r="AW5" s="111"/>
      <c r="AX5" s="110" t="s">
        <v>207</v>
      </c>
      <c r="AY5" s="111"/>
      <c r="AZ5" s="110" t="s">
        <v>208</v>
      </c>
      <c r="BA5" s="111"/>
      <c r="BB5" s="112" t="s">
        <v>209</v>
      </c>
      <c r="BC5" s="111"/>
      <c r="BD5" s="112" t="s">
        <v>210</v>
      </c>
      <c r="BE5" s="111"/>
      <c r="BF5" s="112" t="s">
        <v>211</v>
      </c>
      <c r="BG5" s="111"/>
      <c r="BH5" s="112" t="s">
        <v>212</v>
      </c>
      <c r="BI5" s="111"/>
      <c r="BJ5" s="114"/>
      <c r="BK5" s="110" t="s">
        <v>213</v>
      </c>
      <c r="BL5" s="111"/>
      <c r="BM5" s="112" t="s">
        <v>214</v>
      </c>
      <c r="BN5" s="111"/>
      <c r="BO5" s="112" t="s">
        <v>215</v>
      </c>
      <c r="BP5" s="111"/>
      <c r="BQ5" s="112" t="s">
        <v>216</v>
      </c>
      <c r="BR5" s="111"/>
      <c r="BS5" s="102" t="s">
        <v>217</v>
      </c>
      <c r="BT5" s="118"/>
      <c r="BU5" s="106" t="s">
        <v>218</v>
      </c>
      <c r="BV5" s="108"/>
      <c r="BW5" s="105" t="s">
        <v>219</v>
      </c>
      <c r="BX5" s="108"/>
      <c r="BY5" s="105" t="s">
        <v>220</v>
      </c>
      <c r="BZ5" s="108"/>
      <c r="CA5" s="105" t="s">
        <v>221</v>
      </c>
      <c r="CB5" s="108"/>
      <c r="CC5" s="112" t="s">
        <v>222</v>
      </c>
      <c r="CD5" s="111"/>
      <c r="CE5" s="114"/>
      <c r="CF5" s="110" t="s">
        <v>223</v>
      </c>
      <c r="CG5" s="111"/>
      <c r="CH5" s="112" t="s">
        <v>224</v>
      </c>
      <c r="CI5" s="111"/>
      <c r="CJ5" s="112" t="s">
        <v>225</v>
      </c>
      <c r="CK5" s="111"/>
      <c r="CL5" s="112" t="s">
        <v>226</v>
      </c>
      <c r="CM5" s="111"/>
      <c r="CN5" s="110" t="s">
        <v>227</v>
      </c>
      <c r="CO5" s="111"/>
      <c r="CP5" s="110" t="s">
        <v>228</v>
      </c>
      <c r="CQ5" s="111"/>
      <c r="CR5" s="112" t="s">
        <v>229</v>
      </c>
      <c r="CS5" s="111"/>
      <c r="CT5" s="112" t="s">
        <v>230</v>
      </c>
      <c r="CU5" s="111"/>
      <c r="CV5" s="112" t="s">
        <v>231</v>
      </c>
      <c r="CW5" s="111"/>
      <c r="CX5" s="112" t="s">
        <v>667</v>
      </c>
      <c r="CY5" s="111"/>
      <c r="CZ5" s="114"/>
      <c r="DA5" s="110" t="s">
        <v>185</v>
      </c>
      <c r="DB5" s="111"/>
      <c r="DC5" s="112" t="s">
        <v>203</v>
      </c>
      <c r="DD5" s="111"/>
      <c r="DE5" s="110" t="s">
        <v>380</v>
      </c>
      <c r="DF5" s="111"/>
      <c r="DG5" s="110" t="s">
        <v>185</v>
      </c>
      <c r="DH5" s="111"/>
      <c r="DI5" s="112" t="s">
        <v>381</v>
      </c>
      <c r="DJ5" s="111"/>
      <c r="DK5" s="112" t="s">
        <v>382</v>
      </c>
      <c r="DL5" s="111"/>
      <c r="DM5" s="112" t="s">
        <v>232</v>
      </c>
      <c r="DN5" s="111"/>
      <c r="DO5" s="103"/>
      <c r="DP5" s="104"/>
    </row>
    <row r="6" spans="1:120" s="10" customFormat="1" ht="23.25" customHeight="1">
      <c r="A6" s="114"/>
      <c r="B6" s="119"/>
      <c r="C6" s="122"/>
      <c r="D6" s="109" t="s">
        <v>246</v>
      </c>
      <c r="E6" s="108"/>
      <c r="F6" s="109" t="s">
        <v>247</v>
      </c>
      <c r="G6" s="108"/>
      <c r="H6" s="109" t="s">
        <v>248</v>
      </c>
      <c r="I6" s="108"/>
      <c r="J6" s="115" t="s">
        <v>249</v>
      </c>
      <c r="K6" s="111"/>
      <c r="L6" s="107" t="s">
        <v>250</v>
      </c>
      <c r="M6" s="108"/>
      <c r="N6" s="109" t="s">
        <v>251</v>
      </c>
      <c r="O6" s="108"/>
      <c r="P6" s="109" t="s">
        <v>252</v>
      </c>
      <c r="Q6" s="108"/>
      <c r="R6" s="109" t="s">
        <v>253</v>
      </c>
      <c r="S6" s="108"/>
      <c r="T6" s="114"/>
      <c r="U6" s="107" t="s">
        <v>254</v>
      </c>
      <c r="V6" s="108"/>
      <c r="W6" s="109" t="s">
        <v>255</v>
      </c>
      <c r="X6" s="108"/>
      <c r="Y6" s="109" t="s">
        <v>256</v>
      </c>
      <c r="Z6" s="108"/>
      <c r="AA6" s="109" t="s">
        <v>257</v>
      </c>
      <c r="AB6" s="108"/>
      <c r="AC6" s="115" t="s">
        <v>258</v>
      </c>
      <c r="AD6" s="111"/>
      <c r="AE6" s="107" t="s">
        <v>259</v>
      </c>
      <c r="AF6" s="108"/>
      <c r="AG6" s="109" t="s">
        <v>260</v>
      </c>
      <c r="AH6" s="108"/>
      <c r="AI6" s="109" t="s">
        <v>261</v>
      </c>
      <c r="AJ6" s="108"/>
      <c r="AK6" s="109" t="s">
        <v>262</v>
      </c>
      <c r="AL6" s="108"/>
      <c r="AM6" s="109" t="s">
        <v>263</v>
      </c>
      <c r="AN6" s="108"/>
      <c r="AO6" s="114"/>
      <c r="AP6" s="107" t="s">
        <v>264</v>
      </c>
      <c r="AQ6" s="108"/>
      <c r="AR6" s="109" t="s">
        <v>265</v>
      </c>
      <c r="AS6" s="108"/>
      <c r="AT6" s="109" t="s">
        <v>266</v>
      </c>
      <c r="AU6" s="108"/>
      <c r="AV6" s="109" t="s">
        <v>267</v>
      </c>
      <c r="AW6" s="108"/>
      <c r="AX6" s="115" t="s">
        <v>268</v>
      </c>
      <c r="AY6" s="111"/>
      <c r="AZ6" s="107" t="s">
        <v>269</v>
      </c>
      <c r="BA6" s="108"/>
      <c r="BB6" s="109" t="s">
        <v>270</v>
      </c>
      <c r="BC6" s="108"/>
      <c r="BD6" s="109" t="s">
        <v>271</v>
      </c>
      <c r="BE6" s="108"/>
      <c r="BF6" s="109" t="s">
        <v>272</v>
      </c>
      <c r="BG6" s="108"/>
      <c r="BH6" s="109" t="s">
        <v>273</v>
      </c>
      <c r="BI6" s="108"/>
      <c r="BJ6" s="114"/>
      <c r="BK6" s="107" t="s">
        <v>274</v>
      </c>
      <c r="BL6" s="108"/>
      <c r="BM6" s="109" t="s">
        <v>275</v>
      </c>
      <c r="BN6" s="108"/>
      <c r="BO6" s="109" t="s">
        <v>276</v>
      </c>
      <c r="BP6" s="108"/>
      <c r="BQ6" s="109" t="s">
        <v>277</v>
      </c>
      <c r="BR6" s="108"/>
      <c r="BS6" s="115" t="s">
        <v>278</v>
      </c>
      <c r="BT6" s="111"/>
      <c r="BU6" s="107" t="s">
        <v>279</v>
      </c>
      <c r="BV6" s="108"/>
      <c r="BW6" s="109" t="s">
        <v>280</v>
      </c>
      <c r="BX6" s="108"/>
      <c r="BY6" s="109" t="s">
        <v>281</v>
      </c>
      <c r="BZ6" s="108"/>
      <c r="CA6" s="109" t="s">
        <v>282</v>
      </c>
      <c r="CB6" s="108"/>
      <c r="CC6" s="109" t="s">
        <v>283</v>
      </c>
      <c r="CD6" s="108"/>
      <c r="CE6" s="114"/>
      <c r="CF6" s="107" t="s">
        <v>284</v>
      </c>
      <c r="CG6" s="108"/>
      <c r="CH6" s="109" t="s">
        <v>285</v>
      </c>
      <c r="CI6" s="108"/>
      <c r="CJ6" s="109" t="s">
        <v>286</v>
      </c>
      <c r="CK6" s="108"/>
      <c r="CL6" s="109" t="s">
        <v>287</v>
      </c>
      <c r="CM6" s="108"/>
      <c r="CN6" s="115" t="s">
        <v>288</v>
      </c>
      <c r="CO6" s="111"/>
      <c r="CP6" s="107" t="s">
        <v>289</v>
      </c>
      <c r="CQ6" s="108"/>
      <c r="CR6" s="109" t="s">
        <v>290</v>
      </c>
      <c r="CS6" s="108"/>
      <c r="CT6" s="109" t="s">
        <v>291</v>
      </c>
      <c r="CU6" s="108"/>
      <c r="CV6" s="109" t="s">
        <v>292</v>
      </c>
      <c r="CW6" s="108"/>
      <c r="CX6" s="109" t="s">
        <v>10</v>
      </c>
      <c r="CY6" s="108"/>
      <c r="CZ6" s="114"/>
      <c r="DA6" s="107" t="s">
        <v>11</v>
      </c>
      <c r="DB6" s="108"/>
      <c r="DC6" s="109" t="s">
        <v>12</v>
      </c>
      <c r="DD6" s="108"/>
      <c r="DE6" s="197" t="s">
        <v>387</v>
      </c>
      <c r="DF6" s="198"/>
      <c r="DG6" s="116" t="s">
        <v>242</v>
      </c>
      <c r="DH6" s="117"/>
      <c r="DI6" s="125" t="s">
        <v>243</v>
      </c>
      <c r="DJ6" s="117"/>
      <c r="DK6" s="109" t="s">
        <v>244</v>
      </c>
      <c r="DL6" s="108"/>
      <c r="DM6" s="109" t="s">
        <v>245</v>
      </c>
      <c r="DN6" s="108"/>
      <c r="DO6" s="105"/>
      <c r="DP6" s="106"/>
    </row>
    <row r="7" spans="1:120" s="10" customFormat="1" ht="22.5" customHeight="1" thickBot="1">
      <c r="A7" s="89"/>
      <c r="B7" s="120"/>
      <c r="C7" s="123"/>
      <c r="D7" s="29" t="s">
        <v>241</v>
      </c>
      <c r="E7" s="45" t="s">
        <v>388</v>
      </c>
      <c r="F7" s="29" t="s">
        <v>241</v>
      </c>
      <c r="G7" s="45" t="s">
        <v>388</v>
      </c>
      <c r="H7" s="29" t="s">
        <v>241</v>
      </c>
      <c r="I7" s="45" t="s">
        <v>388</v>
      </c>
      <c r="J7" s="29" t="s">
        <v>241</v>
      </c>
      <c r="K7" s="45" t="s">
        <v>388</v>
      </c>
      <c r="L7" s="29" t="s">
        <v>241</v>
      </c>
      <c r="M7" s="45" t="s">
        <v>388</v>
      </c>
      <c r="N7" s="29" t="s">
        <v>241</v>
      </c>
      <c r="O7" s="45" t="s">
        <v>388</v>
      </c>
      <c r="P7" s="29" t="s">
        <v>241</v>
      </c>
      <c r="Q7" s="45" t="s">
        <v>388</v>
      </c>
      <c r="R7" s="29" t="s">
        <v>241</v>
      </c>
      <c r="S7" s="45" t="s">
        <v>388</v>
      </c>
      <c r="T7" s="89"/>
      <c r="U7" s="29" t="s">
        <v>241</v>
      </c>
      <c r="V7" s="45" t="s">
        <v>388</v>
      </c>
      <c r="W7" s="29" t="s">
        <v>241</v>
      </c>
      <c r="X7" s="45" t="s">
        <v>388</v>
      </c>
      <c r="Y7" s="29" t="s">
        <v>241</v>
      </c>
      <c r="Z7" s="45" t="s">
        <v>388</v>
      </c>
      <c r="AA7" s="29" t="s">
        <v>241</v>
      </c>
      <c r="AB7" s="45" t="s">
        <v>388</v>
      </c>
      <c r="AC7" s="29" t="s">
        <v>241</v>
      </c>
      <c r="AD7" s="45" t="s">
        <v>388</v>
      </c>
      <c r="AE7" s="29" t="s">
        <v>241</v>
      </c>
      <c r="AF7" s="45" t="s">
        <v>388</v>
      </c>
      <c r="AG7" s="29" t="s">
        <v>241</v>
      </c>
      <c r="AH7" s="45" t="s">
        <v>388</v>
      </c>
      <c r="AI7" s="29" t="s">
        <v>241</v>
      </c>
      <c r="AJ7" s="45" t="s">
        <v>388</v>
      </c>
      <c r="AK7" s="29" t="s">
        <v>241</v>
      </c>
      <c r="AL7" s="45" t="s">
        <v>388</v>
      </c>
      <c r="AM7" s="29" t="s">
        <v>241</v>
      </c>
      <c r="AN7" s="45" t="s">
        <v>388</v>
      </c>
      <c r="AO7" s="89"/>
      <c r="AP7" s="29" t="s">
        <v>241</v>
      </c>
      <c r="AQ7" s="45" t="s">
        <v>388</v>
      </c>
      <c r="AR7" s="29" t="s">
        <v>241</v>
      </c>
      <c r="AS7" s="45" t="s">
        <v>388</v>
      </c>
      <c r="AT7" s="29" t="s">
        <v>241</v>
      </c>
      <c r="AU7" s="45" t="s">
        <v>388</v>
      </c>
      <c r="AV7" s="29" t="s">
        <v>241</v>
      </c>
      <c r="AW7" s="45" t="s">
        <v>388</v>
      </c>
      <c r="AX7" s="29" t="s">
        <v>241</v>
      </c>
      <c r="AY7" s="45" t="s">
        <v>388</v>
      </c>
      <c r="AZ7" s="29" t="s">
        <v>241</v>
      </c>
      <c r="BA7" s="45" t="s">
        <v>388</v>
      </c>
      <c r="BB7" s="29" t="s">
        <v>241</v>
      </c>
      <c r="BC7" s="45" t="s">
        <v>388</v>
      </c>
      <c r="BD7" s="29" t="s">
        <v>241</v>
      </c>
      <c r="BE7" s="45" t="s">
        <v>388</v>
      </c>
      <c r="BF7" s="29" t="s">
        <v>241</v>
      </c>
      <c r="BG7" s="45" t="s">
        <v>388</v>
      </c>
      <c r="BH7" s="29" t="s">
        <v>241</v>
      </c>
      <c r="BI7" s="45" t="s">
        <v>388</v>
      </c>
      <c r="BJ7" s="89"/>
      <c r="BK7" s="29" t="s">
        <v>241</v>
      </c>
      <c r="BL7" s="45" t="s">
        <v>388</v>
      </c>
      <c r="BM7" s="29" t="s">
        <v>241</v>
      </c>
      <c r="BN7" s="45" t="s">
        <v>388</v>
      </c>
      <c r="BO7" s="29" t="s">
        <v>241</v>
      </c>
      <c r="BP7" s="45" t="s">
        <v>388</v>
      </c>
      <c r="BQ7" s="29" t="s">
        <v>241</v>
      </c>
      <c r="BR7" s="45" t="s">
        <v>388</v>
      </c>
      <c r="BS7" s="29" t="s">
        <v>241</v>
      </c>
      <c r="BT7" s="45" t="s">
        <v>388</v>
      </c>
      <c r="BU7" s="29" t="s">
        <v>241</v>
      </c>
      <c r="BV7" s="45" t="s">
        <v>388</v>
      </c>
      <c r="BW7" s="29" t="s">
        <v>241</v>
      </c>
      <c r="BX7" s="45" t="s">
        <v>388</v>
      </c>
      <c r="BY7" s="29" t="s">
        <v>241</v>
      </c>
      <c r="BZ7" s="45" t="s">
        <v>388</v>
      </c>
      <c r="CA7" s="29" t="s">
        <v>241</v>
      </c>
      <c r="CB7" s="45" t="s">
        <v>388</v>
      </c>
      <c r="CC7" s="29" t="s">
        <v>241</v>
      </c>
      <c r="CD7" s="45" t="s">
        <v>388</v>
      </c>
      <c r="CE7" s="89"/>
      <c r="CF7" s="29" t="s">
        <v>241</v>
      </c>
      <c r="CG7" s="45" t="s">
        <v>388</v>
      </c>
      <c r="CH7" s="29" t="s">
        <v>241</v>
      </c>
      <c r="CI7" s="45" t="s">
        <v>388</v>
      </c>
      <c r="CJ7" s="29" t="s">
        <v>241</v>
      </c>
      <c r="CK7" s="45" t="s">
        <v>388</v>
      </c>
      <c r="CL7" s="29" t="s">
        <v>241</v>
      </c>
      <c r="CM7" s="45" t="s">
        <v>388</v>
      </c>
      <c r="CN7" s="29" t="s">
        <v>241</v>
      </c>
      <c r="CO7" s="45" t="s">
        <v>388</v>
      </c>
      <c r="CP7" s="29" t="s">
        <v>241</v>
      </c>
      <c r="CQ7" s="45" t="s">
        <v>388</v>
      </c>
      <c r="CR7" s="29" t="s">
        <v>241</v>
      </c>
      <c r="CS7" s="45" t="s">
        <v>388</v>
      </c>
      <c r="CT7" s="29" t="s">
        <v>241</v>
      </c>
      <c r="CU7" s="45" t="s">
        <v>388</v>
      </c>
      <c r="CV7" s="29" t="s">
        <v>241</v>
      </c>
      <c r="CW7" s="45" t="s">
        <v>388</v>
      </c>
      <c r="CX7" s="29" t="s">
        <v>241</v>
      </c>
      <c r="CY7" s="45" t="s">
        <v>388</v>
      </c>
      <c r="CZ7" s="89"/>
      <c r="DA7" s="29" t="s">
        <v>241</v>
      </c>
      <c r="DB7" s="45" t="s">
        <v>388</v>
      </c>
      <c r="DC7" s="29" t="s">
        <v>241</v>
      </c>
      <c r="DD7" s="45" t="s">
        <v>388</v>
      </c>
      <c r="DE7" s="29" t="s">
        <v>241</v>
      </c>
      <c r="DF7" s="45" t="s">
        <v>388</v>
      </c>
      <c r="DG7" s="29" t="s">
        <v>241</v>
      </c>
      <c r="DH7" s="45" t="s">
        <v>388</v>
      </c>
      <c r="DI7" s="29" t="s">
        <v>241</v>
      </c>
      <c r="DJ7" s="45" t="s">
        <v>388</v>
      </c>
      <c r="DK7" s="29" t="s">
        <v>241</v>
      </c>
      <c r="DL7" s="45" t="s">
        <v>388</v>
      </c>
      <c r="DM7" s="29" t="s">
        <v>241</v>
      </c>
      <c r="DN7" s="45" t="s">
        <v>388</v>
      </c>
      <c r="DO7" s="29" t="s">
        <v>241</v>
      </c>
      <c r="DP7" s="46" t="s">
        <v>388</v>
      </c>
    </row>
    <row r="8" spans="1:120" ht="15" customHeight="1">
      <c r="A8" s="12" t="s">
        <v>233</v>
      </c>
      <c r="B8" s="9">
        <f>SUM(B9+B10+B11,B36:B48)</f>
        <v>16871</v>
      </c>
      <c r="C8" s="9">
        <f>SUM(C9+C10+C11,C36:C48)</f>
        <v>1901</v>
      </c>
      <c r="D8" s="9">
        <f>SUM(D9+D10+D11,D36:D48)</f>
        <v>0</v>
      </c>
      <c r="E8" s="41">
        <f aca="true" t="shared" si="0" ref="E8:E48">IF(D8&gt;$C8,999,IF($C8=0,0,D8/$C8*100))</f>
        <v>0</v>
      </c>
      <c r="F8" s="9">
        <f>SUM(F9+F10+F11,F36:F48)</f>
        <v>0</v>
      </c>
      <c r="G8" s="41">
        <f aca="true" t="shared" si="1" ref="G8:G48">IF(F8&gt;$C8,999,IF($C8=0,0,F8/$C8*100))</f>
        <v>0</v>
      </c>
      <c r="H8" s="9">
        <f>SUM(H9+H10+H11,H36:H48)</f>
        <v>10</v>
      </c>
      <c r="I8" s="41">
        <f aca="true" t="shared" si="2" ref="I8:I48">IF(H8&gt;$C8,999,IF($C8=0,0,H8/$C8*100))</f>
        <v>0.5260389268805892</v>
      </c>
      <c r="J8" s="9">
        <f>SUM(J9+J10+J11,J36:J48)</f>
        <v>4</v>
      </c>
      <c r="K8" s="41">
        <f aca="true" t="shared" si="3" ref="K8:K48">IF(J8&gt;$C8,999,IF($C8=0,0,J8/$C8*100))</f>
        <v>0.21041557075223566</v>
      </c>
      <c r="L8" s="9">
        <f>SUM(L9+L10+L11,L36:L48)</f>
        <v>1</v>
      </c>
      <c r="M8" s="41">
        <f aca="true" t="shared" si="4" ref="M8:M48">IF(L8&gt;$C8,999,IF($C8=0,0,L8/$C8*100))</f>
        <v>0.052603892688058915</v>
      </c>
      <c r="N8" s="9">
        <f>SUM(N9+N10+N11,N36:N48)</f>
        <v>8</v>
      </c>
      <c r="O8" s="41">
        <f aca="true" t="shared" si="5" ref="O8:O48">IF(N8&gt;$C8,999,IF($C8=0,0,N8/$C8*100))</f>
        <v>0.4208311415044713</v>
      </c>
      <c r="P8" s="9">
        <f>SUM(P9+P10+P11,P36:P48)</f>
        <v>6</v>
      </c>
      <c r="Q8" s="41">
        <f aca="true" t="shared" si="6" ref="Q8:Q48">IF(P8&gt;$C8,999,IF($C8=0,0,P8/$C8*100))</f>
        <v>0.31562335612835346</v>
      </c>
      <c r="R8" s="9">
        <f>SUM(R9+R10+R11,R36:R48)</f>
        <v>1</v>
      </c>
      <c r="S8" s="41">
        <f aca="true" t="shared" si="7" ref="S8:S48">IF(R8&gt;$C8,999,IF($C8=0,0,R8/$C8*100))</f>
        <v>0.052603892688058915</v>
      </c>
      <c r="T8" s="12" t="s">
        <v>158</v>
      </c>
      <c r="U8" s="9">
        <f>SUM(U9+U10+U11,U36:U48)</f>
        <v>4</v>
      </c>
      <c r="V8" s="41">
        <f aca="true" t="shared" si="8" ref="V8:V48">IF(U8&gt;$C8,999,IF($C8=0,0,U8/$C8*100))</f>
        <v>0.21041557075223566</v>
      </c>
      <c r="W8" s="9">
        <f>SUM(W9+W10+W11,W36:W48)</f>
        <v>173</v>
      </c>
      <c r="X8" s="41">
        <f aca="true" t="shared" si="9" ref="X8:X48">IF(W8&gt;$C8,999,IF($C8=0,0,W8/$C8*100))</f>
        <v>9.100473435034193</v>
      </c>
      <c r="Y8" s="9">
        <f>SUM(Y9+Y10+Y11,Y36:Y48)</f>
        <v>37</v>
      </c>
      <c r="Z8" s="41">
        <f aca="true" t="shared" si="10" ref="Z8:Z48">IF(Y8&gt;$C8,999,IF($C8=0,0,Y8/$C8*100))</f>
        <v>1.9463440294581797</v>
      </c>
      <c r="AA8" s="9">
        <f>SUM(AA9+AA10+AA11,AA36:AA48)</f>
        <v>93</v>
      </c>
      <c r="AB8" s="41">
        <f aca="true" t="shared" si="11" ref="AB8:AB48">IF(AA8&gt;$C8,999,IF($C8=0,0,AA8/$C8*100))</f>
        <v>4.892162019989479</v>
      </c>
      <c r="AC8" s="9">
        <f>SUM(AC9+AC10+AC11,AC36:AC48)</f>
        <v>0</v>
      </c>
      <c r="AD8" s="41">
        <f aca="true" t="shared" si="12" ref="AD8:AD48">IF(AC8&gt;$C8,999,IF($C8=0,0,AC8/$C8*100))</f>
        <v>0</v>
      </c>
      <c r="AE8" s="9">
        <f>SUM(AE9+AE10+AE11,AE36:AE48)</f>
        <v>2</v>
      </c>
      <c r="AF8" s="41">
        <f aca="true" t="shared" si="13" ref="AF8:AF48">IF(AE8&gt;$C8,999,IF($C8=0,0,AE8/$C8*100))</f>
        <v>0.10520778537611783</v>
      </c>
      <c r="AG8" s="9">
        <f>SUM(AG9+AG10+AG11,AG36:AG48)</f>
        <v>3</v>
      </c>
      <c r="AH8" s="41">
        <f aca="true" t="shared" si="14" ref="AH8:AH48">IF(AG8&gt;$C8,999,IF($C8=0,0,AG8/$C8*100))</f>
        <v>0.15781167806417673</v>
      </c>
      <c r="AI8" s="9">
        <f>SUM(AI9+AI10+AI11,AI36:AI48)</f>
        <v>17</v>
      </c>
      <c r="AJ8" s="41">
        <f aca="true" t="shared" si="15" ref="AJ8:AJ48">IF(AI8&gt;$C8,999,IF($C8=0,0,AI8/$C8*100))</f>
        <v>0.8942661756970015</v>
      </c>
      <c r="AK8" s="9">
        <f>SUM(AK9+AK10+AK11,AK36:AK48)</f>
        <v>156</v>
      </c>
      <c r="AL8" s="41">
        <f aca="true" t="shared" si="16" ref="AL8:AL48">IF(AK8&gt;$C8,999,IF($C8=0,0,AK8/$C8*100))</f>
        <v>8.20620725933719</v>
      </c>
      <c r="AM8" s="9">
        <f>SUM(AM9+AM10+AM11,AM36:AM48)</f>
        <v>144</v>
      </c>
      <c r="AN8" s="41">
        <f aca="true" t="shared" si="17" ref="AN8:AN48">IF(AM8&gt;$C8,999,IF($C8=0,0,AM8/$C8*100))</f>
        <v>7.574960547080484</v>
      </c>
      <c r="AO8" s="12" t="s">
        <v>158</v>
      </c>
      <c r="AP8" s="9">
        <f>SUM(AP9+AP10+AP11,AP36:AP48)</f>
        <v>0</v>
      </c>
      <c r="AQ8" s="41">
        <f aca="true" t="shared" si="18" ref="AQ8:AQ48">IF(AP8&gt;$C8,999,IF($C8=0,0,AP8/$C8*100))</f>
        <v>0</v>
      </c>
      <c r="AR8" s="9">
        <f>SUM(AR9+AR10+AR11,AR36:AR48)</f>
        <v>0</v>
      </c>
      <c r="AS8" s="41">
        <f aca="true" t="shared" si="19" ref="AS8:AS48">IF(AR8&gt;$C8,999,IF($C8=0,0,AR8/$C8*100))</f>
        <v>0</v>
      </c>
      <c r="AT8" s="9">
        <f>SUM(AT9+AT10+AT11,AT36:AT48)</f>
        <v>0</v>
      </c>
      <c r="AU8" s="41">
        <f aca="true" t="shared" si="20" ref="AU8:AU48">IF(AT8&gt;$C8,999,IF($C8=0,0,AT8/$C8*100))</f>
        <v>0</v>
      </c>
      <c r="AV8" s="9">
        <f>SUM(AV9+AV10+AV11,AV36:AV48)</f>
        <v>63</v>
      </c>
      <c r="AW8" s="41">
        <f aca="true" t="shared" si="21" ref="AW8:AW48">IF(AV8&gt;$C8,999,IF($C8=0,0,AV8/$C8*100))</f>
        <v>3.314045239347712</v>
      </c>
      <c r="AX8" s="9">
        <f>SUM(AX9+AX10+AX11,AX36:AX48)</f>
        <v>18</v>
      </c>
      <c r="AY8" s="41">
        <f aca="true" t="shared" si="22" ref="AY8:AY48">IF(AX8&gt;$C8,999,IF($C8=0,0,AX8/$C8*100))</f>
        <v>0.9468700683850605</v>
      </c>
      <c r="AZ8" s="9">
        <f>SUM(AZ9+AZ10+AZ11,AZ36:AZ48)</f>
        <v>36</v>
      </c>
      <c r="BA8" s="41">
        <f aca="true" t="shared" si="23" ref="BA8:BA48">IF(AZ8&gt;$C8,999,IF($C8=0,0,AZ8/$C8*100))</f>
        <v>1.893740136770121</v>
      </c>
      <c r="BB8" s="9">
        <f>SUM(BB9+BB10+BB11,BB36:BB48)</f>
        <v>30</v>
      </c>
      <c r="BC8" s="41">
        <f aca="true" t="shared" si="24" ref="BC8:BC48">IF(BB8&gt;$C8,999,IF($C8=0,0,BB8/$C8*100))</f>
        <v>1.5781167806417675</v>
      </c>
      <c r="BD8" s="9">
        <f>SUM(BD9+BD10+BD11,BD36:BD48)</f>
        <v>0</v>
      </c>
      <c r="BE8" s="41">
        <f aca="true" t="shared" si="25" ref="BE8:BE48">IF(BD8&gt;$C8,999,IF($C8=0,0,BD8/$C8*100))</f>
        <v>0</v>
      </c>
      <c r="BF8" s="9">
        <f>SUM(BF9+BF10+BF11,BF36:BF48)</f>
        <v>0</v>
      </c>
      <c r="BG8" s="41">
        <f aca="true" t="shared" si="26" ref="BG8:BG48">IF(BF8&gt;$C8,999,IF($C8=0,0,BF8/$C8*100))</f>
        <v>0</v>
      </c>
      <c r="BH8" s="9">
        <f>SUM(BH9+BH10+BH11,BH36:BH48)</f>
        <v>0</v>
      </c>
      <c r="BI8" s="41">
        <f aca="true" t="shared" si="27" ref="BI8:BI48">IF(BH8&gt;$C8,999,IF($C8=0,0,BH8/$C8*100))</f>
        <v>0</v>
      </c>
      <c r="BJ8" s="12" t="s">
        <v>158</v>
      </c>
      <c r="BK8" s="9">
        <f>SUM(BK9+BK10+BK11,BK36:BK48)</f>
        <v>6</v>
      </c>
      <c r="BL8" s="41">
        <f aca="true" t="shared" si="28" ref="BL8:BL48">IF(BK8&gt;$C8,999,IF($C8=0,0,BK8/$C8*100))</f>
        <v>0.31562335612835346</v>
      </c>
      <c r="BM8" s="9">
        <f>SUM(BM9+BM10+BM11,BM36:BM48)</f>
        <v>1</v>
      </c>
      <c r="BN8" s="41">
        <f aca="true" t="shared" si="29" ref="BN8:BN48">IF(BM8&gt;$C8,999,IF($C8=0,0,BM8/$C8*100))</f>
        <v>0.052603892688058915</v>
      </c>
      <c r="BO8" s="9">
        <f>SUM(BO9+BO10+BO11,BO36:BO48)</f>
        <v>0</v>
      </c>
      <c r="BP8" s="41">
        <f aca="true" t="shared" si="30" ref="BP8:BP48">IF(BO8&gt;$C8,999,IF($C8=0,0,BO8/$C8*100))</f>
        <v>0</v>
      </c>
      <c r="BQ8" s="9">
        <f>SUM(BQ9+BQ10+BQ11,BQ36:BQ48)</f>
        <v>1</v>
      </c>
      <c r="BR8" s="41">
        <f aca="true" t="shared" si="31" ref="BR8:BR48">IF(BQ8&gt;$C8,999,IF($C8=0,0,BQ8/$C8*100))</f>
        <v>0.052603892688058915</v>
      </c>
      <c r="BS8" s="9">
        <f>SUM(BS9+BS10+BS11,BS36:BS48)</f>
        <v>0</v>
      </c>
      <c r="BT8" s="41">
        <f aca="true" t="shared" si="32" ref="BT8:BT48">IF(BS8&gt;$C8,999,IF($C8=0,0,BS8/$C8*100))</f>
        <v>0</v>
      </c>
      <c r="BU8" s="9">
        <f>SUM(BU9+BU10+BU11,BU36:BU48)</f>
        <v>0</v>
      </c>
      <c r="BV8" s="41">
        <f aca="true" t="shared" si="33" ref="BV8:BV48">IF(BU8&gt;$C8,999,IF($C8=0,0,BU8/$C8*100))</f>
        <v>0</v>
      </c>
      <c r="BW8" s="9">
        <f>SUM(BW9+BW10+BW11,BW36:BW48)</f>
        <v>17</v>
      </c>
      <c r="BX8" s="41">
        <f aca="true" t="shared" si="34" ref="BX8:BX48">IF(BW8&gt;$C8,999,IF($C8=0,0,BW8/$C8*100))</f>
        <v>0.8942661756970015</v>
      </c>
      <c r="BY8" s="9">
        <f>SUM(BY9+BY10+BY11,BY36:BY48)</f>
        <v>7</v>
      </c>
      <c r="BZ8" s="41">
        <f aca="true" t="shared" si="35" ref="BZ8:BZ48">IF(BY8&gt;$C8,999,IF($C8=0,0,BY8/$C8*100))</f>
        <v>0.3682272488164124</v>
      </c>
      <c r="CA8" s="9">
        <f>SUM(CA9+CA10+CA11,CA36:CA48)</f>
        <v>0</v>
      </c>
      <c r="CB8" s="41">
        <f aca="true" t="shared" si="36" ref="CB8:CB48">IF(CA8&gt;$C8,999,IF($C8=0,0,CA8/$C8*100))</f>
        <v>0</v>
      </c>
      <c r="CC8" s="9">
        <f>SUM(CC9+CC10+CC11,CC36:CC48)</f>
        <v>2</v>
      </c>
      <c r="CD8" s="41">
        <f aca="true" t="shared" si="37" ref="CD8:CD48">IF(CC8&gt;$C8,999,IF($C8=0,0,CC8/$C8*100))</f>
        <v>0.10520778537611783</v>
      </c>
      <c r="CE8" s="12" t="s">
        <v>158</v>
      </c>
      <c r="CF8" s="9">
        <f>SUM(CF9+CF10+CF11,CF36:CF48)</f>
        <v>7</v>
      </c>
      <c r="CG8" s="41">
        <f aca="true" t="shared" si="38" ref="CG8:CG48">IF(CF8&gt;$C8,999,IF($C8=0,0,CF8/$C8*100))</f>
        <v>0.3682272488164124</v>
      </c>
      <c r="CH8" s="9">
        <f>SUM(CH9+CH10+CH11,CH36:CH48)</f>
        <v>63</v>
      </c>
      <c r="CI8" s="41">
        <f aca="true" t="shared" si="39" ref="CI8:CI48">IF(CH8&gt;$C8,999,IF($C8=0,0,CH8/$C8*100))</f>
        <v>3.314045239347712</v>
      </c>
      <c r="CJ8" s="9">
        <f>SUM(CJ9+CJ10+CJ11,CJ36:CJ48)</f>
        <v>0</v>
      </c>
      <c r="CK8" s="41">
        <f aca="true" t="shared" si="40" ref="CK8:CK48">IF(CJ8&gt;$C8,999,IF($C8=0,0,CJ8/$C8*100))</f>
        <v>0</v>
      </c>
      <c r="CL8" s="9">
        <f>SUM(CL9+CL10+CL11,CL36:CL48)</f>
        <v>0</v>
      </c>
      <c r="CM8" s="41">
        <f aca="true" t="shared" si="41" ref="CM8:CM48">IF(CL8&gt;$C8,999,IF($C8=0,0,CL8/$C8*100))</f>
        <v>0</v>
      </c>
      <c r="CN8" s="9">
        <f>SUM(CN9+CN10+CN11,CN36:CN48)</f>
        <v>0</v>
      </c>
      <c r="CO8" s="41">
        <f aca="true" t="shared" si="42" ref="CO8:CO48">IF(CN8&gt;$C8,999,IF($C8=0,0,CN8/$C8*100))</f>
        <v>0</v>
      </c>
      <c r="CP8" s="9">
        <f>SUM(CP9+CP10+CP11,CP36:CP48)</f>
        <v>0</v>
      </c>
      <c r="CQ8" s="41">
        <f aca="true" t="shared" si="43" ref="CQ8:CQ48">IF(CP8&gt;$C8,999,IF($C8=0,0,CP8/$C8*100))</f>
        <v>0</v>
      </c>
      <c r="CR8" s="9">
        <f>SUM(CR9+CR10+CR11,CR36:CR48)</f>
        <v>0</v>
      </c>
      <c r="CS8" s="41">
        <f aca="true" t="shared" si="44" ref="CS8:CS48">IF(CR8&gt;$C8,999,IF($C8=0,0,CR8/$C8*100))</f>
        <v>0</v>
      </c>
      <c r="CT8" s="9">
        <f>SUM(CT9+CT10+CT11,CT36:CT48)</f>
        <v>59</v>
      </c>
      <c r="CU8" s="41">
        <f aca="true" t="shared" si="45" ref="CU8:CU48">IF(CT8&gt;$C8,999,IF($C8=0,0,CT8/$C8*100))</f>
        <v>3.103629668595476</v>
      </c>
      <c r="CV8" s="9">
        <f>SUM(CV9+CV10+CV11,CV36:CV48)</f>
        <v>0</v>
      </c>
      <c r="CW8" s="41">
        <f aca="true" t="shared" si="46" ref="CW8:CW48">IF(CV8&gt;$C8,999,IF($C8=0,0,CV8/$C8*100))</f>
        <v>0</v>
      </c>
      <c r="CX8" s="9">
        <f>SUM(CX9+CX10+CX11,CX36:CX48)</f>
        <v>196</v>
      </c>
      <c r="CY8" s="41">
        <f aca="true" t="shared" si="47" ref="CY8:CY48">IF(CX8&gt;$C8,999,IF($C8=0,0,CX8/$C8*100))</f>
        <v>10.310362966859547</v>
      </c>
      <c r="CZ8" s="12" t="s">
        <v>158</v>
      </c>
      <c r="DA8" s="9">
        <f>SUM(DA9+DA10+DA11,DA36:DA48)</f>
        <v>1</v>
      </c>
      <c r="DB8" s="41">
        <f aca="true" t="shared" si="48" ref="DB8:DB48">IF(DA8&gt;$C8,999,IF($C8=0,0,DA8/$C8*100))</f>
        <v>0.052603892688058915</v>
      </c>
      <c r="DC8" s="9">
        <f>SUM(DC9+DC10+DC11,DC36:DC48)</f>
        <v>6</v>
      </c>
      <c r="DD8" s="41">
        <f aca="true" t="shared" si="49" ref="DD8:DD48">IF(DC8&gt;$C8,999,IF($C8=0,0,DC8/$C8*100))</f>
        <v>0.31562335612835346</v>
      </c>
      <c r="DE8" s="9">
        <f>SUM(DE9+DE10+DE11,DE36:DE48)</f>
        <v>38</v>
      </c>
      <c r="DF8" s="41">
        <f aca="true" t="shared" si="50" ref="DF8:DF48">IF(DE8&gt;$C8,999,IF($C8=0,0,DE8/$C8*100))</f>
        <v>1.9989479221462387</v>
      </c>
      <c r="DG8" s="9">
        <f>SUM(DG9+DG10+DG11,DG36:DG48)</f>
        <v>7</v>
      </c>
      <c r="DH8" s="41">
        <f aca="true" t="shared" si="51" ref="DH8:DH48">IF(DG8&gt;$C8,999,IF($C8=0,0,DG8/$C8*100))</f>
        <v>0.3682272488164124</v>
      </c>
      <c r="DI8" s="9">
        <f>SUM(DI9+DI10+DI11,DI36:DI48)</f>
        <v>0</v>
      </c>
      <c r="DJ8" s="41">
        <f aca="true" t="shared" si="52" ref="DJ8:DJ48">IF(DI8&gt;$C8,999,IF($C8=0,0,DI8/$C8*100))</f>
        <v>0</v>
      </c>
      <c r="DK8" s="9">
        <f>SUM(DK9+DK10+DK11,DK36:DK48)</f>
        <v>616</v>
      </c>
      <c r="DL8" s="41">
        <f aca="true" t="shared" si="53" ref="DL8:DL48">IF(DK8&gt;$C8,999,IF($C8=0,0,DK8/$C8*100))</f>
        <v>32.40399789584429</v>
      </c>
      <c r="DM8" s="9">
        <f>SUM(DM9+DM10+DM11,DM36:DM48)</f>
        <v>49</v>
      </c>
      <c r="DN8" s="41">
        <f aca="true" t="shared" si="54" ref="DN8:DN48">IF(DM8&gt;$C8,999,IF($C8=0,0,DM8/$C8*100))</f>
        <v>2.5775907417148867</v>
      </c>
      <c r="DO8" s="9">
        <f>SUM(DO9+DO10+DO11,DO36:DO48)</f>
        <v>19</v>
      </c>
      <c r="DP8" s="41">
        <f aca="true" t="shared" si="55" ref="DP8:DP48">IF(DO8&gt;$C8,999,IF($C8=0,0,DO8/$C8*100))</f>
        <v>0.9994739610731194</v>
      </c>
    </row>
    <row r="9" spans="1:120" ht="12" customHeight="1">
      <c r="A9" s="12" t="s">
        <v>366</v>
      </c>
      <c r="B9" s="9">
        <v>13</v>
      </c>
      <c r="C9" s="9">
        <f>SUM(D9+F9+H9+J9+L9+N9+P9+R9+U9+W9+Y9+AA9+AC9+AE9+AG9+AI9+AK9+AM9+AP9+AR9+AT9+AV9+AX9+AZ9+BB9+BD9+BF9+BH9+BK9+BM9+BO9+BQ9+BS9+BU9+BW9+BY9+CA9+CC9+CF9+CH9+CJ9+CL9+CN9+CP9+CR9+CT9+CV9+CX9+DA9+DC9+DE9+DG9+DI9+DK9+DM9+DO9)</f>
        <v>5</v>
      </c>
      <c r="D9" s="9">
        <v>0</v>
      </c>
      <c r="E9" s="41">
        <f t="shared" si="0"/>
        <v>0</v>
      </c>
      <c r="F9" s="9">
        <v>0</v>
      </c>
      <c r="G9" s="41">
        <f t="shared" si="1"/>
        <v>0</v>
      </c>
      <c r="H9" s="9">
        <v>0</v>
      </c>
      <c r="I9" s="41">
        <f t="shared" si="2"/>
        <v>0</v>
      </c>
      <c r="J9" s="9">
        <v>0</v>
      </c>
      <c r="K9" s="41">
        <f t="shared" si="3"/>
        <v>0</v>
      </c>
      <c r="L9" s="9">
        <v>0</v>
      </c>
      <c r="M9" s="41">
        <f t="shared" si="4"/>
        <v>0</v>
      </c>
      <c r="N9" s="9">
        <v>0</v>
      </c>
      <c r="O9" s="41">
        <f t="shared" si="5"/>
        <v>0</v>
      </c>
      <c r="P9" s="9">
        <v>0</v>
      </c>
      <c r="Q9" s="41">
        <f t="shared" si="6"/>
        <v>0</v>
      </c>
      <c r="R9" s="9">
        <v>0</v>
      </c>
      <c r="S9" s="41">
        <f t="shared" si="7"/>
        <v>0</v>
      </c>
      <c r="T9" s="12" t="str">
        <f>A9</f>
        <v>農、林、漁、牧業</v>
      </c>
      <c r="U9" s="9">
        <v>0</v>
      </c>
      <c r="V9" s="41">
        <f t="shared" si="8"/>
        <v>0</v>
      </c>
      <c r="W9" s="9">
        <v>0</v>
      </c>
      <c r="X9" s="41">
        <f t="shared" si="9"/>
        <v>0</v>
      </c>
      <c r="Y9" s="9">
        <v>0</v>
      </c>
      <c r="Z9" s="41">
        <f t="shared" si="10"/>
        <v>0</v>
      </c>
      <c r="AA9" s="9">
        <v>0</v>
      </c>
      <c r="AB9" s="41">
        <f t="shared" si="11"/>
        <v>0</v>
      </c>
      <c r="AC9" s="9">
        <v>0</v>
      </c>
      <c r="AD9" s="41">
        <f t="shared" si="12"/>
        <v>0</v>
      </c>
      <c r="AE9" s="9">
        <v>0</v>
      </c>
      <c r="AF9" s="41">
        <f t="shared" si="13"/>
        <v>0</v>
      </c>
      <c r="AG9" s="9">
        <v>0</v>
      </c>
      <c r="AH9" s="41">
        <f t="shared" si="14"/>
        <v>0</v>
      </c>
      <c r="AI9" s="9">
        <v>0</v>
      </c>
      <c r="AJ9" s="41">
        <f t="shared" si="15"/>
        <v>0</v>
      </c>
      <c r="AK9" s="9">
        <v>1</v>
      </c>
      <c r="AL9" s="41">
        <f t="shared" si="16"/>
        <v>20</v>
      </c>
      <c r="AM9" s="9">
        <v>0</v>
      </c>
      <c r="AN9" s="41">
        <f t="shared" si="17"/>
        <v>0</v>
      </c>
      <c r="AO9" s="12" t="str">
        <f>A9</f>
        <v>農、林、漁、牧業</v>
      </c>
      <c r="AP9" s="9">
        <v>0</v>
      </c>
      <c r="AQ9" s="41">
        <f t="shared" si="18"/>
        <v>0</v>
      </c>
      <c r="AR9" s="9">
        <v>0</v>
      </c>
      <c r="AS9" s="41">
        <f t="shared" si="19"/>
        <v>0</v>
      </c>
      <c r="AT9" s="9">
        <v>0</v>
      </c>
      <c r="AU9" s="41">
        <f t="shared" si="20"/>
        <v>0</v>
      </c>
      <c r="AV9" s="9">
        <v>0</v>
      </c>
      <c r="AW9" s="41">
        <f t="shared" si="21"/>
        <v>0</v>
      </c>
      <c r="AX9" s="9">
        <v>0</v>
      </c>
      <c r="AY9" s="41">
        <f t="shared" si="22"/>
        <v>0</v>
      </c>
      <c r="AZ9" s="9">
        <v>0</v>
      </c>
      <c r="BA9" s="41">
        <f t="shared" si="23"/>
        <v>0</v>
      </c>
      <c r="BB9" s="9">
        <v>0</v>
      </c>
      <c r="BC9" s="41">
        <f t="shared" si="24"/>
        <v>0</v>
      </c>
      <c r="BD9" s="9">
        <v>0</v>
      </c>
      <c r="BE9" s="41">
        <f t="shared" si="25"/>
        <v>0</v>
      </c>
      <c r="BF9" s="9">
        <v>0</v>
      </c>
      <c r="BG9" s="41">
        <f t="shared" si="26"/>
        <v>0</v>
      </c>
      <c r="BH9" s="9">
        <v>0</v>
      </c>
      <c r="BI9" s="41">
        <f t="shared" si="27"/>
        <v>0</v>
      </c>
      <c r="BJ9" s="12" t="str">
        <f>A9</f>
        <v>農、林、漁、牧業</v>
      </c>
      <c r="BK9" s="9">
        <v>0</v>
      </c>
      <c r="BL9" s="41">
        <f t="shared" si="28"/>
        <v>0</v>
      </c>
      <c r="BM9" s="9">
        <v>0</v>
      </c>
      <c r="BN9" s="41">
        <f t="shared" si="29"/>
        <v>0</v>
      </c>
      <c r="BO9" s="9">
        <v>0</v>
      </c>
      <c r="BP9" s="41">
        <f t="shared" si="30"/>
        <v>0</v>
      </c>
      <c r="BQ9" s="9">
        <v>0</v>
      </c>
      <c r="BR9" s="41">
        <f t="shared" si="31"/>
        <v>0</v>
      </c>
      <c r="BS9" s="9">
        <v>0</v>
      </c>
      <c r="BT9" s="41">
        <f t="shared" si="32"/>
        <v>0</v>
      </c>
      <c r="BU9" s="9">
        <v>0</v>
      </c>
      <c r="BV9" s="41">
        <f t="shared" si="33"/>
        <v>0</v>
      </c>
      <c r="BW9" s="9">
        <v>0</v>
      </c>
      <c r="BX9" s="41">
        <f t="shared" si="34"/>
        <v>0</v>
      </c>
      <c r="BY9" s="9">
        <v>0</v>
      </c>
      <c r="BZ9" s="41">
        <f t="shared" si="35"/>
        <v>0</v>
      </c>
      <c r="CA9" s="9">
        <v>0</v>
      </c>
      <c r="CB9" s="41">
        <f t="shared" si="36"/>
        <v>0</v>
      </c>
      <c r="CC9" s="9">
        <v>0</v>
      </c>
      <c r="CD9" s="41">
        <f t="shared" si="37"/>
        <v>0</v>
      </c>
      <c r="CE9" s="12" t="str">
        <f>A9</f>
        <v>農、林、漁、牧業</v>
      </c>
      <c r="CF9" s="9">
        <v>0</v>
      </c>
      <c r="CG9" s="41">
        <f t="shared" si="38"/>
        <v>0</v>
      </c>
      <c r="CH9" s="9">
        <v>2</v>
      </c>
      <c r="CI9" s="41">
        <f t="shared" si="39"/>
        <v>40</v>
      </c>
      <c r="CJ9" s="9">
        <v>0</v>
      </c>
      <c r="CK9" s="41">
        <f t="shared" si="40"/>
        <v>0</v>
      </c>
      <c r="CL9" s="9">
        <v>0</v>
      </c>
      <c r="CM9" s="41">
        <f t="shared" si="41"/>
        <v>0</v>
      </c>
      <c r="CN9" s="9">
        <v>0</v>
      </c>
      <c r="CO9" s="41">
        <f t="shared" si="42"/>
        <v>0</v>
      </c>
      <c r="CP9" s="9">
        <v>0</v>
      </c>
      <c r="CQ9" s="41">
        <f t="shared" si="43"/>
        <v>0</v>
      </c>
      <c r="CR9" s="9">
        <v>0</v>
      </c>
      <c r="CS9" s="41">
        <f t="shared" si="44"/>
        <v>0</v>
      </c>
      <c r="CT9" s="9">
        <v>0</v>
      </c>
      <c r="CU9" s="41">
        <f t="shared" si="45"/>
        <v>0</v>
      </c>
      <c r="CV9" s="9">
        <v>0</v>
      </c>
      <c r="CW9" s="41">
        <f t="shared" si="46"/>
        <v>0</v>
      </c>
      <c r="CX9" s="9">
        <v>0</v>
      </c>
      <c r="CY9" s="41">
        <f t="shared" si="47"/>
        <v>0</v>
      </c>
      <c r="CZ9" s="12" t="str">
        <f>A9</f>
        <v>農、林、漁、牧業</v>
      </c>
      <c r="DA9" s="9">
        <v>0</v>
      </c>
      <c r="DB9" s="41">
        <f t="shared" si="48"/>
        <v>0</v>
      </c>
      <c r="DC9" s="9">
        <v>0</v>
      </c>
      <c r="DD9" s="41">
        <f t="shared" si="49"/>
        <v>0</v>
      </c>
      <c r="DE9" s="9">
        <v>0</v>
      </c>
      <c r="DF9" s="41">
        <f t="shared" si="50"/>
        <v>0</v>
      </c>
      <c r="DG9" s="9">
        <v>0</v>
      </c>
      <c r="DH9" s="41">
        <f t="shared" si="51"/>
        <v>0</v>
      </c>
      <c r="DI9" s="9">
        <v>0</v>
      </c>
      <c r="DJ9" s="41">
        <f t="shared" si="52"/>
        <v>0</v>
      </c>
      <c r="DK9" s="9">
        <v>2</v>
      </c>
      <c r="DL9" s="41">
        <f t="shared" si="53"/>
        <v>40</v>
      </c>
      <c r="DM9" s="9">
        <v>0</v>
      </c>
      <c r="DN9" s="41">
        <f t="shared" si="54"/>
        <v>0</v>
      </c>
      <c r="DO9" s="9">
        <v>0</v>
      </c>
      <c r="DP9" s="41">
        <f t="shared" si="55"/>
        <v>0</v>
      </c>
    </row>
    <row r="10" spans="1:120" ht="12" customHeight="1">
      <c r="A10" s="12" t="s">
        <v>413</v>
      </c>
      <c r="B10" s="9">
        <v>7</v>
      </c>
      <c r="C10" s="9">
        <f>SUM(D10+F10+H10+J10+L10+N10+P10+R10+U10+W10+Y10+AA10+AC10+AE10+AG10+AI10+AK10+AM10+AP10+AR10+AT10+AV10+AX10+AZ10+BB10+BD10+BF10+BH10+BK10+BM10+BO10+BQ10+BS10+BU10+BW10+BY10+CA10+CC10+CF10+CH10+CJ10+CL10+CN10+CP10+CR10+CT10+CV10+CX10+DA10+DC10+DE10+DG10+DI10+DK10+DM10+DO10)</f>
        <v>2</v>
      </c>
      <c r="D10" s="9">
        <v>0</v>
      </c>
      <c r="E10" s="41">
        <f t="shared" si="0"/>
        <v>0</v>
      </c>
      <c r="F10" s="9">
        <v>0</v>
      </c>
      <c r="G10" s="41">
        <f t="shared" si="1"/>
        <v>0</v>
      </c>
      <c r="H10" s="9">
        <v>0</v>
      </c>
      <c r="I10" s="41">
        <f t="shared" si="2"/>
        <v>0</v>
      </c>
      <c r="J10" s="9">
        <v>0</v>
      </c>
      <c r="K10" s="41">
        <f t="shared" si="3"/>
        <v>0</v>
      </c>
      <c r="L10" s="9">
        <v>0</v>
      </c>
      <c r="M10" s="41">
        <f t="shared" si="4"/>
        <v>0</v>
      </c>
      <c r="N10" s="9">
        <v>0</v>
      </c>
      <c r="O10" s="41">
        <f t="shared" si="5"/>
        <v>0</v>
      </c>
      <c r="P10" s="9">
        <v>0</v>
      </c>
      <c r="Q10" s="41">
        <f t="shared" si="6"/>
        <v>0</v>
      </c>
      <c r="R10" s="9">
        <v>0</v>
      </c>
      <c r="S10" s="41">
        <f t="shared" si="7"/>
        <v>0</v>
      </c>
      <c r="T10" s="12" t="str">
        <f aca="true" t="shared" si="56" ref="T10:T47">A10</f>
        <v>礦業及土石採取業</v>
      </c>
      <c r="U10" s="9">
        <v>0</v>
      </c>
      <c r="V10" s="41">
        <f t="shared" si="8"/>
        <v>0</v>
      </c>
      <c r="W10" s="9">
        <v>1</v>
      </c>
      <c r="X10" s="41">
        <f t="shared" si="9"/>
        <v>50</v>
      </c>
      <c r="Y10" s="9">
        <v>0</v>
      </c>
      <c r="Z10" s="41">
        <f t="shared" si="10"/>
        <v>0</v>
      </c>
      <c r="AA10" s="9">
        <v>0</v>
      </c>
      <c r="AB10" s="41">
        <f t="shared" si="11"/>
        <v>0</v>
      </c>
      <c r="AC10" s="9">
        <v>0</v>
      </c>
      <c r="AD10" s="41">
        <f t="shared" si="12"/>
        <v>0</v>
      </c>
      <c r="AE10" s="9">
        <v>0</v>
      </c>
      <c r="AF10" s="41">
        <f t="shared" si="13"/>
        <v>0</v>
      </c>
      <c r="AG10" s="9">
        <v>0</v>
      </c>
      <c r="AH10" s="41">
        <f t="shared" si="14"/>
        <v>0</v>
      </c>
      <c r="AI10" s="9">
        <v>0</v>
      </c>
      <c r="AJ10" s="41">
        <f t="shared" si="15"/>
        <v>0</v>
      </c>
      <c r="AK10" s="9">
        <v>0</v>
      </c>
      <c r="AL10" s="41">
        <f t="shared" si="16"/>
        <v>0</v>
      </c>
      <c r="AM10" s="9">
        <v>0</v>
      </c>
      <c r="AN10" s="41">
        <f t="shared" si="17"/>
        <v>0</v>
      </c>
      <c r="AO10" s="12" t="str">
        <f aca="true" t="shared" si="57" ref="AO10:AO48">A10</f>
        <v>礦業及土石採取業</v>
      </c>
      <c r="AP10" s="9">
        <v>0</v>
      </c>
      <c r="AQ10" s="41">
        <f t="shared" si="18"/>
        <v>0</v>
      </c>
      <c r="AR10" s="9">
        <v>0</v>
      </c>
      <c r="AS10" s="41">
        <f t="shared" si="19"/>
        <v>0</v>
      </c>
      <c r="AT10" s="9">
        <v>0</v>
      </c>
      <c r="AU10" s="41">
        <f t="shared" si="20"/>
        <v>0</v>
      </c>
      <c r="AV10" s="9">
        <v>0</v>
      </c>
      <c r="AW10" s="41">
        <f t="shared" si="21"/>
        <v>0</v>
      </c>
      <c r="AX10" s="9">
        <v>0</v>
      </c>
      <c r="AY10" s="41">
        <f t="shared" si="22"/>
        <v>0</v>
      </c>
      <c r="AZ10" s="9">
        <v>0</v>
      </c>
      <c r="BA10" s="41">
        <f t="shared" si="23"/>
        <v>0</v>
      </c>
      <c r="BB10" s="9">
        <v>0</v>
      </c>
      <c r="BC10" s="41">
        <f t="shared" si="24"/>
        <v>0</v>
      </c>
      <c r="BD10" s="9">
        <v>0</v>
      </c>
      <c r="BE10" s="41">
        <f t="shared" si="25"/>
        <v>0</v>
      </c>
      <c r="BF10" s="9">
        <v>0</v>
      </c>
      <c r="BG10" s="41">
        <f t="shared" si="26"/>
        <v>0</v>
      </c>
      <c r="BH10" s="9">
        <v>0</v>
      </c>
      <c r="BI10" s="41">
        <f t="shared" si="27"/>
        <v>0</v>
      </c>
      <c r="BJ10" s="12" t="str">
        <f aca="true" t="shared" si="58" ref="BJ10:BJ48">A10</f>
        <v>礦業及土石採取業</v>
      </c>
      <c r="BK10" s="9">
        <v>0</v>
      </c>
      <c r="BL10" s="41">
        <f t="shared" si="28"/>
        <v>0</v>
      </c>
      <c r="BM10" s="9">
        <v>0</v>
      </c>
      <c r="BN10" s="41">
        <f t="shared" si="29"/>
        <v>0</v>
      </c>
      <c r="BO10" s="9">
        <v>0</v>
      </c>
      <c r="BP10" s="41">
        <f t="shared" si="30"/>
        <v>0</v>
      </c>
      <c r="BQ10" s="9">
        <v>0</v>
      </c>
      <c r="BR10" s="41">
        <f t="shared" si="31"/>
        <v>0</v>
      </c>
      <c r="BS10" s="9">
        <v>0</v>
      </c>
      <c r="BT10" s="41">
        <f t="shared" si="32"/>
        <v>0</v>
      </c>
      <c r="BU10" s="9">
        <v>0</v>
      </c>
      <c r="BV10" s="41">
        <f t="shared" si="33"/>
        <v>0</v>
      </c>
      <c r="BW10" s="9">
        <v>0</v>
      </c>
      <c r="BX10" s="41">
        <f t="shared" si="34"/>
        <v>0</v>
      </c>
      <c r="BY10" s="9">
        <v>0</v>
      </c>
      <c r="BZ10" s="41">
        <f t="shared" si="35"/>
        <v>0</v>
      </c>
      <c r="CA10" s="9">
        <v>0</v>
      </c>
      <c r="CB10" s="41">
        <f t="shared" si="36"/>
        <v>0</v>
      </c>
      <c r="CC10" s="9">
        <v>0</v>
      </c>
      <c r="CD10" s="41">
        <f t="shared" si="37"/>
        <v>0</v>
      </c>
      <c r="CE10" s="12" t="str">
        <f aca="true" t="shared" si="59" ref="CE10:CE48">A10</f>
        <v>礦業及土石採取業</v>
      </c>
      <c r="CF10" s="9">
        <v>0</v>
      </c>
      <c r="CG10" s="41">
        <f t="shared" si="38"/>
        <v>0</v>
      </c>
      <c r="CH10" s="9">
        <v>0</v>
      </c>
      <c r="CI10" s="41">
        <f t="shared" si="39"/>
        <v>0</v>
      </c>
      <c r="CJ10" s="9">
        <v>0</v>
      </c>
      <c r="CK10" s="41">
        <f t="shared" si="40"/>
        <v>0</v>
      </c>
      <c r="CL10" s="9">
        <v>0</v>
      </c>
      <c r="CM10" s="41">
        <f t="shared" si="41"/>
        <v>0</v>
      </c>
      <c r="CN10" s="9">
        <v>0</v>
      </c>
      <c r="CO10" s="41">
        <f t="shared" si="42"/>
        <v>0</v>
      </c>
      <c r="CP10" s="9">
        <v>0</v>
      </c>
      <c r="CQ10" s="41">
        <f t="shared" si="43"/>
        <v>0</v>
      </c>
      <c r="CR10" s="9">
        <v>0</v>
      </c>
      <c r="CS10" s="41">
        <f t="shared" si="44"/>
        <v>0</v>
      </c>
      <c r="CT10" s="9">
        <v>0</v>
      </c>
      <c r="CU10" s="41">
        <f t="shared" si="45"/>
        <v>0</v>
      </c>
      <c r="CV10" s="9">
        <v>0</v>
      </c>
      <c r="CW10" s="41">
        <f t="shared" si="46"/>
        <v>0</v>
      </c>
      <c r="CX10" s="9">
        <v>0</v>
      </c>
      <c r="CY10" s="41">
        <f t="shared" si="47"/>
        <v>0</v>
      </c>
      <c r="CZ10" s="12" t="str">
        <f aca="true" t="shared" si="60" ref="CZ10:CZ48">A10</f>
        <v>礦業及土石採取業</v>
      </c>
      <c r="DA10" s="9">
        <v>0</v>
      </c>
      <c r="DB10" s="41">
        <f t="shared" si="48"/>
        <v>0</v>
      </c>
      <c r="DC10" s="9">
        <v>0</v>
      </c>
      <c r="DD10" s="41">
        <f t="shared" si="49"/>
        <v>0</v>
      </c>
      <c r="DE10" s="9">
        <v>0</v>
      </c>
      <c r="DF10" s="41">
        <f t="shared" si="50"/>
        <v>0</v>
      </c>
      <c r="DG10" s="9">
        <v>0</v>
      </c>
      <c r="DH10" s="41">
        <f t="shared" si="51"/>
        <v>0</v>
      </c>
      <c r="DI10" s="9">
        <v>0</v>
      </c>
      <c r="DJ10" s="41">
        <f t="shared" si="52"/>
        <v>0</v>
      </c>
      <c r="DK10" s="9">
        <v>1</v>
      </c>
      <c r="DL10" s="41">
        <f t="shared" si="53"/>
        <v>50</v>
      </c>
      <c r="DM10" s="9">
        <v>0</v>
      </c>
      <c r="DN10" s="41">
        <f t="shared" si="54"/>
        <v>0</v>
      </c>
      <c r="DO10" s="9">
        <v>0</v>
      </c>
      <c r="DP10" s="41">
        <f t="shared" si="55"/>
        <v>0</v>
      </c>
    </row>
    <row r="11" spans="1:120" ht="16.5" customHeight="1">
      <c r="A11" s="12" t="s">
        <v>393</v>
      </c>
      <c r="B11" s="9">
        <f>SUM(B12:B35)</f>
        <v>1440</v>
      </c>
      <c r="C11" s="9">
        <f>SUM(C12:C35)</f>
        <v>162</v>
      </c>
      <c r="D11" s="9">
        <f>SUM(D12:D35)</f>
        <v>0</v>
      </c>
      <c r="E11" s="41">
        <f t="shared" si="0"/>
        <v>0</v>
      </c>
      <c r="F11" s="9">
        <f>SUM(F12:F35)</f>
        <v>0</v>
      </c>
      <c r="G11" s="41">
        <f t="shared" si="1"/>
        <v>0</v>
      </c>
      <c r="H11" s="9">
        <f>SUM(H12:H35)</f>
        <v>0</v>
      </c>
      <c r="I11" s="41">
        <f t="shared" si="2"/>
        <v>0</v>
      </c>
      <c r="J11" s="9">
        <f>SUM(J12:J35)</f>
        <v>0</v>
      </c>
      <c r="K11" s="41">
        <f t="shared" si="3"/>
        <v>0</v>
      </c>
      <c r="L11" s="9">
        <f>SUM(L12:L35)</f>
        <v>0</v>
      </c>
      <c r="M11" s="41">
        <f t="shared" si="4"/>
        <v>0</v>
      </c>
      <c r="N11" s="9">
        <f>SUM(N12:N35)</f>
        <v>3</v>
      </c>
      <c r="O11" s="41">
        <f t="shared" si="5"/>
        <v>1.8518518518518516</v>
      </c>
      <c r="P11" s="9">
        <f>SUM(P12:P35)</f>
        <v>2</v>
      </c>
      <c r="Q11" s="41">
        <f t="shared" si="6"/>
        <v>1.2345679012345678</v>
      </c>
      <c r="R11" s="9">
        <f>SUM(R12:R35)</f>
        <v>0</v>
      </c>
      <c r="S11" s="41">
        <f t="shared" si="7"/>
        <v>0</v>
      </c>
      <c r="T11" s="12" t="str">
        <f t="shared" si="56"/>
        <v>製      造      業</v>
      </c>
      <c r="U11" s="9">
        <f>SUM(U12:U35)</f>
        <v>1</v>
      </c>
      <c r="V11" s="41">
        <f t="shared" si="8"/>
        <v>0.6172839506172839</v>
      </c>
      <c r="W11" s="9">
        <f>SUM(W12:W35)</f>
        <v>8</v>
      </c>
      <c r="X11" s="41">
        <f t="shared" si="9"/>
        <v>4.938271604938271</v>
      </c>
      <c r="Y11" s="9">
        <f>SUM(Y12:Y35)</f>
        <v>2</v>
      </c>
      <c r="Z11" s="41">
        <f t="shared" si="10"/>
        <v>1.2345679012345678</v>
      </c>
      <c r="AA11" s="9">
        <f>SUM(AA12:AA35)</f>
        <v>14</v>
      </c>
      <c r="AB11" s="41">
        <f t="shared" si="11"/>
        <v>8.641975308641975</v>
      </c>
      <c r="AC11" s="9">
        <f>SUM(AC12:AC35)</f>
        <v>0</v>
      </c>
      <c r="AD11" s="41">
        <f t="shared" si="12"/>
        <v>0</v>
      </c>
      <c r="AE11" s="9">
        <f>SUM(AE12:AE35)</f>
        <v>0</v>
      </c>
      <c r="AF11" s="41">
        <f t="shared" si="13"/>
        <v>0</v>
      </c>
      <c r="AG11" s="9">
        <f>SUM(AG12:AG35)</f>
        <v>1</v>
      </c>
      <c r="AH11" s="41">
        <f t="shared" si="14"/>
        <v>0.6172839506172839</v>
      </c>
      <c r="AI11" s="9">
        <f>SUM(AI12:AI35)</f>
        <v>2</v>
      </c>
      <c r="AJ11" s="41">
        <f t="shared" si="15"/>
        <v>1.2345679012345678</v>
      </c>
      <c r="AK11" s="9">
        <f>SUM(AK12:AK35)</f>
        <v>20</v>
      </c>
      <c r="AL11" s="41">
        <f t="shared" si="16"/>
        <v>12.345679012345679</v>
      </c>
      <c r="AM11" s="9">
        <f>SUM(AM12:AM35)</f>
        <v>17</v>
      </c>
      <c r="AN11" s="41">
        <f t="shared" si="17"/>
        <v>10.493827160493826</v>
      </c>
      <c r="AO11" s="12" t="str">
        <f t="shared" si="57"/>
        <v>製      造      業</v>
      </c>
      <c r="AP11" s="9">
        <f>SUM(AP12:AP35)</f>
        <v>0</v>
      </c>
      <c r="AQ11" s="41">
        <f t="shared" si="18"/>
        <v>0</v>
      </c>
      <c r="AR11" s="9">
        <f>SUM(AR12:AR35)</f>
        <v>0</v>
      </c>
      <c r="AS11" s="41">
        <f t="shared" si="19"/>
        <v>0</v>
      </c>
      <c r="AT11" s="9">
        <f>SUM(AT12:AT35)</f>
        <v>0</v>
      </c>
      <c r="AU11" s="41">
        <f t="shared" si="20"/>
        <v>0</v>
      </c>
      <c r="AV11" s="9">
        <f>SUM(AV12:AV35)</f>
        <v>11</v>
      </c>
      <c r="AW11" s="41">
        <f t="shared" si="21"/>
        <v>6.790123456790123</v>
      </c>
      <c r="AX11" s="9">
        <f>SUM(AX12:AX35)</f>
        <v>2</v>
      </c>
      <c r="AY11" s="41">
        <f t="shared" si="22"/>
        <v>1.2345679012345678</v>
      </c>
      <c r="AZ11" s="9">
        <f>SUM(AZ12:AZ35)</f>
        <v>2</v>
      </c>
      <c r="BA11" s="41">
        <f t="shared" si="23"/>
        <v>1.2345679012345678</v>
      </c>
      <c r="BB11" s="9">
        <f>SUM(BB12:BB35)</f>
        <v>10</v>
      </c>
      <c r="BC11" s="41">
        <f t="shared" si="24"/>
        <v>6.172839506172839</v>
      </c>
      <c r="BD11" s="9">
        <f>SUM(BD12:BD35)</f>
        <v>0</v>
      </c>
      <c r="BE11" s="41">
        <f t="shared" si="25"/>
        <v>0</v>
      </c>
      <c r="BF11" s="9">
        <f>SUM(BF12:BF35)</f>
        <v>0</v>
      </c>
      <c r="BG11" s="41">
        <f t="shared" si="26"/>
        <v>0</v>
      </c>
      <c r="BH11" s="9">
        <f>SUM(BH12:BH35)</f>
        <v>0</v>
      </c>
      <c r="BI11" s="41">
        <f t="shared" si="27"/>
        <v>0</v>
      </c>
      <c r="BJ11" s="12" t="str">
        <f t="shared" si="58"/>
        <v>製      造      業</v>
      </c>
      <c r="BK11" s="9">
        <f>SUM(BK12:BK35)</f>
        <v>2</v>
      </c>
      <c r="BL11" s="41">
        <f t="shared" si="28"/>
        <v>1.2345679012345678</v>
      </c>
      <c r="BM11" s="9">
        <f>SUM(BM12:BM35)</f>
        <v>1</v>
      </c>
      <c r="BN11" s="41">
        <f t="shared" si="29"/>
        <v>0.6172839506172839</v>
      </c>
      <c r="BO11" s="9">
        <f>SUM(BO12:BO35)</f>
        <v>0</v>
      </c>
      <c r="BP11" s="41">
        <f t="shared" si="30"/>
        <v>0</v>
      </c>
      <c r="BQ11" s="9">
        <f>SUM(BQ12:BQ35)</f>
        <v>1</v>
      </c>
      <c r="BR11" s="41">
        <f t="shared" si="31"/>
        <v>0.6172839506172839</v>
      </c>
      <c r="BS11" s="9">
        <f>SUM(BS12:BS35)</f>
        <v>0</v>
      </c>
      <c r="BT11" s="41">
        <f t="shared" si="32"/>
        <v>0</v>
      </c>
      <c r="BU11" s="9">
        <f>SUM(BU12:BU35)</f>
        <v>0</v>
      </c>
      <c r="BV11" s="41">
        <f t="shared" si="33"/>
        <v>0</v>
      </c>
      <c r="BW11" s="9">
        <f>SUM(BW12:BW35)</f>
        <v>1</v>
      </c>
      <c r="BX11" s="41">
        <f t="shared" si="34"/>
        <v>0.6172839506172839</v>
      </c>
      <c r="BY11" s="9">
        <f>SUM(BY12:BY35)</f>
        <v>1</v>
      </c>
      <c r="BZ11" s="41">
        <f t="shared" si="35"/>
        <v>0.6172839506172839</v>
      </c>
      <c r="CA11" s="9">
        <f>SUM(CA12:CA35)</f>
        <v>0</v>
      </c>
      <c r="CB11" s="41">
        <f t="shared" si="36"/>
        <v>0</v>
      </c>
      <c r="CC11" s="9">
        <f>SUM(CC12:CC35)</f>
        <v>1</v>
      </c>
      <c r="CD11" s="41">
        <f t="shared" si="37"/>
        <v>0.6172839506172839</v>
      </c>
      <c r="CE11" s="12" t="str">
        <f t="shared" si="59"/>
        <v>製      造      業</v>
      </c>
      <c r="CF11" s="9">
        <f>SUM(CF12:CF35)</f>
        <v>1</v>
      </c>
      <c r="CG11" s="41">
        <f t="shared" si="38"/>
        <v>0.6172839506172839</v>
      </c>
      <c r="CH11" s="9">
        <f>SUM(CH12:CH35)</f>
        <v>12</v>
      </c>
      <c r="CI11" s="41">
        <f t="shared" si="39"/>
        <v>7.4074074074074066</v>
      </c>
      <c r="CJ11" s="9">
        <f>SUM(CJ12:CJ35)</f>
        <v>0</v>
      </c>
      <c r="CK11" s="41">
        <f t="shared" si="40"/>
        <v>0</v>
      </c>
      <c r="CL11" s="9">
        <f>SUM(CL12:CL35)</f>
        <v>0</v>
      </c>
      <c r="CM11" s="41">
        <f t="shared" si="41"/>
        <v>0</v>
      </c>
      <c r="CN11" s="9">
        <f>SUM(CN12:CN35)</f>
        <v>0</v>
      </c>
      <c r="CO11" s="41">
        <f t="shared" si="42"/>
        <v>0</v>
      </c>
      <c r="CP11" s="9">
        <f>SUM(CP12:CP35)</f>
        <v>0</v>
      </c>
      <c r="CQ11" s="41">
        <f t="shared" si="43"/>
        <v>0</v>
      </c>
      <c r="CR11" s="9">
        <f>SUM(CR12:CR35)</f>
        <v>0</v>
      </c>
      <c r="CS11" s="41">
        <f t="shared" si="44"/>
        <v>0</v>
      </c>
      <c r="CT11" s="9">
        <f>SUM(CT12:CT35)</f>
        <v>2</v>
      </c>
      <c r="CU11" s="41">
        <f t="shared" si="45"/>
        <v>1.2345679012345678</v>
      </c>
      <c r="CV11" s="9">
        <f>SUM(CV12:CV35)</f>
        <v>0</v>
      </c>
      <c r="CW11" s="41">
        <f t="shared" si="46"/>
        <v>0</v>
      </c>
      <c r="CX11" s="9">
        <f>SUM(CX12:CX35)</f>
        <v>13</v>
      </c>
      <c r="CY11" s="41">
        <f t="shared" si="47"/>
        <v>8.024691358024691</v>
      </c>
      <c r="CZ11" s="12" t="str">
        <f t="shared" si="60"/>
        <v>製      造      業</v>
      </c>
      <c r="DA11" s="9">
        <f>SUM(DA12:DA35)</f>
        <v>0</v>
      </c>
      <c r="DB11" s="41">
        <f t="shared" si="48"/>
        <v>0</v>
      </c>
      <c r="DC11" s="9">
        <f>SUM(DC12:DC35)</f>
        <v>1</v>
      </c>
      <c r="DD11" s="41">
        <f t="shared" si="49"/>
        <v>0.6172839506172839</v>
      </c>
      <c r="DE11" s="9">
        <f>SUM(DE12:DE35)</f>
        <v>2</v>
      </c>
      <c r="DF11" s="41">
        <f t="shared" si="50"/>
        <v>1.2345679012345678</v>
      </c>
      <c r="DG11" s="9">
        <f>SUM(DG12:DG35)</f>
        <v>1</v>
      </c>
      <c r="DH11" s="41">
        <f t="shared" si="51"/>
        <v>0.6172839506172839</v>
      </c>
      <c r="DI11" s="9">
        <f>SUM(DI12:DI35)</f>
        <v>0</v>
      </c>
      <c r="DJ11" s="41">
        <f t="shared" si="52"/>
        <v>0</v>
      </c>
      <c r="DK11" s="9">
        <f>SUM(DK12:DK35)</f>
        <v>17</v>
      </c>
      <c r="DL11" s="41">
        <f t="shared" si="53"/>
        <v>10.493827160493826</v>
      </c>
      <c r="DM11" s="9">
        <f>SUM(DM12:DM35)</f>
        <v>11</v>
      </c>
      <c r="DN11" s="41">
        <f t="shared" si="54"/>
        <v>6.790123456790123</v>
      </c>
      <c r="DO11" s="9">
        <f>SUM(DO12:DO35)</f>
        <v>0</v>
      </c>
      <c r="DP11" s="41">
        <f t="shared" si="55"/>
        <v>0</v>
      </c>
    </row>
    <row r="12" spans="1:120" ht="12" customHeight="1">
      <c r="A12" s="12" t="s">
        <v>328</v>
      </c>
      <c r="B12" s="9">
        <v>144</v>
      </c>
      <c r="C12" s="9">
        <f>SUM(D12+F12+H12+J12+L12+N12+P12+R12+U12+W12+Y12+AA12+AC12+AE12+AG12+AI12+AK12+AM12+AP12+AR12+AT12+AV12+AX12+AZ12+BB12+BD12+BF12+BH12+BK12+BM12+BO12+BQ12+BS12+BU12+BW12+BY12+CA12+CC12+CF12+CH12+CJ12+CL12+CN12+CP12+CR12+CT12+CV12+CX12+DA12+DC12+DE12+DG12+DI12+DK12+DM12+DO12)</f>
        <v>6</v>
      </c>
      <c r="D12" s="9">
        <v>0</v>
      </c>
      <c r="E12" s="41">
        <f t="shared" si="0"/>
        <v>0</v>
      </c>
      <c r="F12" s="9">
        <v>0</v>
      </c>
      <c r="G12" s="41">
        <f t="shared" si="1"/>
        <v>0</v>
      </c>
      <c r="H12" s="9">
        <v>0</v>
      </c>
      <c r="I12" s="41">
        <f t="shared" si="2"/>
        <v>0</v>
      </c>
      <c r="J12" s="9">
        <v>0</v>
      </c>
      <c r="K12" s="41">
        <f t="shared" si="3"/>
        <v>0</v>
      </c>
      <c r="L12" s="9">
        <v>0</v>
      </c>
      <c r="M12" s="41">
        <f t="shared" si="4"/>
        <v>0</v>
      </c>
      <c r="N12" s="9">
        <v>0</v>
      </c>
      <c r="O12" s="41">
        <f t="shared" si="5"/>
        <v>0</v>
      </c>
      <c r="P12" s="9">
        <v>0</v>
      </c>
      <c r="Q12" s="41">
        <f t="shared" si="6"/>
        <v>0</v>
      </c>
      <c r="R12" s="9">
        <v>0</v>
      </c>
      <c r="S12" s="41">
        <f t="shared" si="7"/>
        <v>0</v>
      </c>
      <c r="T12" s="12" t="str">
        <f t="shared" si="56"/>
        <v>    食品及飲料製造業</v>
      </c>
      <c r="U12" s="9">
        <v>0</v>
      </c>
      <c r="V12" s="41">
        <f t="shared" si="8"/>
        <v>0</v>
      </c>
      <c r="W12" s="9">
        <v>0</v>
      </c>
      <c r="X12" s="41">
        <f t="shared" si="9"/>
        <v>0</v>
      </c>
      <c r="Y12" s="9">
        <v>0</v>
      </c>
      <c r="Z12" s="41">
        <f t="shared" si="10"/>
        <v>0</v>
      </c>
      <c r="AA12" s="9">
        <v>1</v>
      </c>
      <c r="AB12" s="41">
        <f t="shared" si="11"/>
        <v>16.666666666666664</v>
      </c>
      <c r="AC12" s="9">
        <v>0</v>
      </c>
      <c r="AD12" s="41">
        <f t="shared" si="12"/>
        <v>0</v>
      </c>
      <c r="AE12" s="9">
        <v>0</v>
      </c>
      <c r="AF12" s="41">
        <f t="shared" si="13"/>
        <v>0</v>
      </c>
      <c r="AG12" s="9">
        <v>0</v>
      </c>
      <c r="AH12" s="41">
        <f t="shared" si="14"/>
        <v>0</v>
      </c>
      <c r="AI12" s="9">
        <v>0</v>
      </c>
      <c r="AJ12" s="41">
        <f t="shared" si="15"/>
        <v>0</v>
      </c>
      <c r="AK12" s="9">
        <v>1</v>
      </c>
      <c r="AL12" s="41">
        <f t="shared" si="16"/>
        <v>16.666666666666664</v>
      </c>
      <c r="AM12" s="9">
        <v>0</v>
      </c>
      <c r="AN12" s="41">
        <f t="shared" si="17"/>
        <v>0</v>
      </c>
      <c r="AO12" s="12" t="str">
        <f t="shared" si="57"/>
        <v>    食品及飲料製造業</v>
      </c>
      <c r="AP12" s="9">
        <v>0</v>
      </c>
      <c r="AQ12" s="41">
        <f t="shared" si="18"/>
        <v>0</v>
      </c>
      <c r="AR12" s="9">
        <v>0</v>
      </c>
      <c r="AS12" s="41">
        <f t="shared" si="19"/>
        <v>0</v>
      </c>
      <c r="AT12" s="9">
        <v>0</v>
      </c>
      <c r="AU12" s="41">
        <f t="shared" si="20"/>
        <v>0</v>
      </c>
      <c r="AV12" s="9">
        <v>0</v>
      </c>
      <c r="AW12" s="41">
        <f t="shared" si="21"/>
        <v>0</v>
      </c>
      <c r="AX12" s="9">
        <v>0</v>
      </c>
      <c r="AY12" s="41">
        <f t="shared" si="22"/>
        <v>0</v>
      </c>
      <c r="AZ12" s="9">
        <v>0</v>
      </c>
      <c r="BA12" s="41">
        <f t="shared" si="23"/>
        <v>0</v>
      </c>
      <c r="BB12" s="9">
        <v>1</v>
      </c>
      <c r="BC12" s="41">
        <f t="shared" si="24"/>
        <v>16.666666666666664</v>
      </c>
      <c r="BD12" s="9">
        <v>0</v>
      </c>
      <c r="BE12" s="41">
        <f t="shared" si="25"/>
        <v>0</v>
      </c>
      <c r="BF12" s="9">
        <v>0</v>
      </c>
      <c r="BG12" s="41">
        <f t="shared" si="26"/>
        <v>0</v>
      </c>
      <c r="BH12" s="9">
        <v>0</v>
      </c>
      <c r="BI12" s="41">
        <f t="shared" si="27"/>
        <v>0</v>
      </c>
      <c r="BJ12" s="12" t="str">
        <f t="shared" si="58"/>
        <v>    食品及飲料製造業</v>
      </c>
      <c r="BK12" s="9">
        <v>0</v>
      </c>
      <c r="BL12" s="41">
        <f t="shared" si="28"/>
        <v>0</v>
      </c>
      <c r="BM12" s="9">
        <v>0</v>
      </c>
      <c r="BN12" s="41">
        <f t="shared" si="29"/>
        <v>0</v>
      </c>
      <c r="BO12" s="9">
        <v>0</v>
      </c>
      <c r="BP12" s="41">
        <f t="shared" si="30"/>
        <v>0</v>
      </c>
      <c r="BQ12" s="9">
        <v>0</v>
      </c>
      <c r="BR12" s="41">
        <f t="shared" si="31"/>
        <v>0</v>
      </c>
      <c r="BS12" s="9">
        <v>0</v>
      </c>
      <c r="BT12" s="41">
        <f t="shared" si="32"/>
        <v>0</v>
      </c>
      <c r="BU12" s="9">
        <v>0</v>
      </c>
      <c r="BV12" s="41">
        <f t="shared" si="33"/>
        <v>0</v>
      </c>
      <c r="BW12" s="9">
        <v>0</v>
      </c>
      <c r="BX12" s="41">
        <f t="shared" si="34"/>
        <v>0</v>
      </c>
      <c r="BY12" s="9">
        <v>0</v>
      </c>
      <c r="BZ12" s="41">
        <f t="shared" si="35"/>
        <v>0</v>
      </c>
      <c r="CA12" s="9">
        <v>0</v>
      </c>
      <c r="CB12" s="41">
        <f t="shared" si="36"/>
        <v>0</v>
      </c>
      <c r="CC12" s="9">
        <v>0</v>
      </c>
      <c r="CD12" s="41">
        <f t="shared" si="37"/>
        <v>0</v>
      </c>
      <c r="CE12" s="12" t="str">
        <f t="shared" si="59"/>
        <v>    食品及飲料製造業</v>
      </c>
      <c r="CF12" s="9">
        <v>0</v>
      </c>
      <c r="CG12" s="41">
        <f t="shared" si="38"/>
        <v>0</v>
      </c>
      <c r="CH12" s="9">
        <v>0</v>
      </c>
      <c r="CI12" s="41">
        <f t="shared" si="39"/>
        <v>0</v>
      </c>
      <c r="CJ12" s="9">
        <v>0</v>
      </c>
      <c r="CK12" s="41">
        <f t="shared" si="40"/>
        <v>0</v>
      </c>
      <c r="CL12" s="9">
        <v>0</v>
      </c>
      <c r="CM12" s="41">
        <f t="shared" si="41"/>
        <v>0</v>
      </c>
      <c r="CN12" s="9">
        <v>0</v>
      </c>
      <c r="CO12" s="41">
        <f t="shared" si="42"/>
        <v>0</v>
      </c>
      <c r="CP12" s="9">
        <v>0</v>
      </c>
      <c r="CQ12" s="41">
        <f t="shared" si="43"/>
        <v>0</v>
      </c>
      <c r="CR12" s="9">
        <v>0</v>
      </c>
      <c r="CS12" s="41">
        <f t="shared" si="44"/>
        <v>0</v>
      </c>
      <c r="CT12" s="9">
        <v>0</v>
      </c>
      <c r="CU12" s="41">
        <f t="shared" si="45"/>
        <v>0</v>
      </c>
      <c r="CV12" s="9">
        <v>0</v>
      </c>
      <c r="CW12" s="41">
        <f t="shared" si="46"/>
        <v>0</v>
      </c>
      <c r="CX12" s="9">
        <v>2</v>
      </c>
      <c r="CY12" s="41">
        <f t="shared" si="47"/>
        <v>33.33333333333333</v>
      </c>
      <c r="CZ12" s="12" t="str">
        <f t="shared" si="60"/>
        <v>    食品及飲料製造業</v>
      </c>
      <c r="DA12" s="9">
        <v>0</v>
      </c>
      <c r="DB12" s="41">
        <f t="shared" si="48"/>
        <v>0</v>
      </c>
      <c r="DC12" s="9">
        <v>0</v>
      </c>
      <c r="DD12" s="41">
        <f t="shared" si="49"/>
        <v>0</v>
      </c>
      <c r="DE12" s="9">
        <v>0</v>
      </c>
      <c r="DF12" s="41">
        <f t="shared" si="50"/>
        <v>0</v>
      </c>
      <c r="DG12" s="9">
        <v>0</v>
      </c>
      <c r="DH12" s="41">
        <f t="shared" si="51"/>
        <v>0</v>
      </c>
      <c r="DI12" s="9">
        <v>0</v>
      </c>
      <c r="DJ12" s="41">
        <f t="shared" si="52"/>
        <v>0</v>
      </c>
      <c r="DK12" s="9">
        <v>1</v>
      </c>
      <c r="DL12" s="41">
        <f t="shared" si="53"/>
        <v>16.666666666666664</v>
      </c>
      <c r="DM12" s="9">
        <v>0</v>
      </c>
      <c r="DN12" s="41">
        <f t="shared" si="54"/>
        <v>0</v>
      </c>
      <c r="DO12" s="9">
        <v>0</v>
      </c>
      <c r="DP12" s="41">
        <f t="shared" si="55"/>
        <v>0</v>
      </c>
    </row>
    <row r="13" spans="1:120" ht="12" customHeight="1">
      <c r="A13" s="12" t="s">
        <v>358</v>
      </c>
      <c r="B13" s="9">
        <v>0</v>
      </c>
      <c r="C13" s="9">
        <f aca="true" t="shared" si="61" ref="C13:C48">SUM(D13+F13+H13+J13+L13+N13+P13+R13+U13+W13+Y13+AA13+AC13+AE13+AG13+AI13+AK13+AM13+AP13+AR13+AT13+AV13+AX13+AZ13+BB13+BD13+BF13+BH13+BK13+BM13+BO13+BQ13+BS13+BU13+BW13+BY13+CA13+CC13+CF13+CH13+CJ13+CL13+CN13+CP13+CR13+CT13+CV13+CX13+DA13+DC13+DE13+DG13+DI13+DK13+DM13+DO13)</f>
        <v>0</v>
      </c>
      <c r="D13" s="9">
        <v>0</v>
      </c>
      <c r="E13" s="41">
        <f t="shared" si="0"/>
        <v>0</v>
      </c>
      <c r="F13" s="9">
        <v>0</v>
      </c>
      <c r="G13" s="41">
        <f t="shared" si="1"/>
        <v>0</v>
      </c>
      <c r="H13" s="9">
        <v>0</v>
      </c>
      <c r="I13" s="41">
        <f t="shared" si="2"/>
        <v>0</v>
      </c>
      <c r="J13" s="9">
        <v>0</v>
      </c>
      <c r="K13" s="41">
        <f t="shared" si="3"/>
        <v>0</v>
      </c>
      <c r="L13" s="9">
        <v>0</v>
      </c>
      <c r="M13" s="41">
        <f t="shared" si="4"/>
        <v>0</v>
      </c>
      <c r="N13" s="9">
        <v>0</v>
      </c>
      <c r="O13" s="41">
        <f t="shared" si="5"/>
        <v>0</v>
      </c>
      <c r="P13" s="9">
        <v>0</v>
      </c>
      <c r="Q13" s="41">
        <f t="shared" si="6"/>
        <v>0</v>
      </c>
      <c r="R13" s="9">
        <v>0</v>
      </c>
      <c r="S13" s="41">
        <f t="shared" si="7"/>
        <v>0</v>
      </c>
      <c r="T13" s="12" t="str">
        <f t="shared" si="56"/>
        <v>    菸草製造業</v>
      </c>
      <c r="U13" s="9">
        <v>0</v>
      </c>
      <c r="V13" s="41">
        <f t="shared" si="8"/>
        <v>0</v>
      </c>
      <c r="W13" s="9">
        <v>0</v>
      </c>
      <c r="X13" s="41">
        <f t="shared" si="9"/>
        <v>0</v>
      </c>
      <c r="Y13" s="9">
        <v>0</v>
      </c>
      <c r="Z13" s="41">
        <f t="shared" si="10"/>
        <v>0</v>
      </c>
      <c r="AA13" s="9">
        <v>0</v>
      </c>
      <c r="AB13" s="41">
        <f t="shared" si="11"/>
        <v>0</v>
      </c>
      <c r="AC13" s="9">
        <v>0</v>
      </c>
      <c r="AD13" s="41">
        <f t="shared" si="12"/>
        <v>0</v>
      </c>
      <c r="AE13" s="9">
        <v>0</v>
      </c>
      <c r="AF13" s="41">
        <f t="shared" si="13"/>
        <v>0</v>
      </c>
      <c r="AG13" s="9">
        <v>0</v>
      </c>
      <c r="AH13" s="41">
        <f t="shared" si="14"/>
        <v>0</v>
      </c>
      <c r="AI13" s="9">
        <v>0</v>
      </c>
      <c r="AJ13" s="41">
        <f t="shared" si="15"/>
        <v>0</v>
      </c>
      <c r="AK13" s="9">
        <v>0</v>
      </c>
      <c r="AL13" s="41">
        <f t="shared" si="16"/>
        <v>0</v>
      </c>
      <c r="AM13" s="9">
        <v>0</v>
      </c>
      <c r="AN13" s="41">
        <f t="shared" si="17"/>
        <v>0</v>
      </c>
      <c r="AO13" s="12" t="str">
        <f t="shared" si="57"/>
        <v>    菸草製造業</v>
      </c>
      <c r="AP13" s="9">
        <v>0</v>
      </c>
      <c r="AQ13" s="41">
        <f t="shared" si="18"/>
        <v>0</v>
      </c>
      <c r="AR13" s="9">
        <v>0</v>
      </c>
      <c r="AS13" s="41">
        <f t="shared" si="19"/>
        <v>0</v>
      </c>
      <c r="AT13" s="9">
        <v>0</v>
      </c>
      <c r="AU13" s="41">
        <f t="shared" si="20"/>
        <v>0</v>
      </c>
      <c r="AV13" s="9">
        <v>0</v>
      </c>
      <c r="AW13" s="41">
        <f t="shared" si="21"/>
        <v>0</v>
      </c>
      <c r="AX13" s="9">
        <v>0</v>
      </c>
      <c r="AY13" s="41">
        <f t="shared" si="22"/>
        <v>0</v>
      </c>
      <c r="AZ13" s="9">
        <v>0</v>
      </c>
      <c r="BA13" s="41">
        <f t="shared" si="23"/>
        <v>0</v>
      </c>
      <c r="BB13" s="9">
        <v>0</v>
      </c>
      <c r="BC13" s="41">
        <f t="shared" si="24"/>
        <v>0</v>
      </c>
      <c r="BD13" s="9">
        <v>0</v>
      </c>
      <c r="BE13" s="41">
        <f t="shared" si="25"/>
        <v>0</v>
      </c>
      <c r="BF13" s="9">
        <v>0</v>
      </c>
      <c r="BG13" s="41">
        <f t="shared" si="26"/>
        <v>0</v>
      </c>
      <c r="BH13" s="9">
        <v>0</v>
      </c>
      <c r="BI13" s="41">
        <f t="shared" si="27"/>
        <v>0</v>
      </c>
      <c r="BJ13" s="12" t="str">
        <f t="shared" si="58"/>
        <v>    菸草製造業</v>
      </c>
      <c r="BK13" s="9">
        <v>0</v>
      </c>
      <c r="BL13" s="41">
        <f t="shared" si="28"/>
        <v>0</v>
      </c>
      <c r="BM13" s="9">
        <v>0</v>
      </c>
      <c r="BN13" s="41">
        <f t="shared" si="29"/>
        <v>0</v>
      </c>
      <c r="BO13" s="9">
        <v>0</v>
      </c>
      <c r="BP13" s="41">
        <f t="shared" si="30"/>
        <v>0</v>
      </c>
      <c r="BQ13" s="9">
        <v>0</v>
      </c>
      <c r="BR13" s="41">
        <f t="shared" si="31"/>
        <v>0</v>
      </c>
      <c r="BS13" s="9">
        <v>0</v>
      </c>
      <c r="BT13" s="41">
        <f t="shared" si="32"/>
        <v>0</v>
      </c>
      <c r="BU13" s="9">
        <v>0</v>
      </c>
      <c r="BV13" s="41">
        <f t="shared" si="33"/>
        <v>0</v>
      </c>
      <c r="BW13" s="9">
        <v>0</v>
      </c>
      <c r="BX13" s="41">
        <f t="shared" si="34"/>
        <v>0</v>
      </c>
      <c r="BY13" s="9">
        <v>0</v>
      </c>
      <c r="BZ13" s="41">
        <f t="shared" si="35"/>
        <v>0</v>
      </c>
      <c r="CA13" s="9">
        <v>0</v>
      </c>
      <c r="CB13" s="41">
        <f t="shared" si="36"/>
        <v>0</v>
      </c>
      <c r="CC13" s="9">
        <v>0</v>
      </c>
      <c r="CD13" s="41">
        <f t="shared" si="37"/>
        <v>0</v>
      </c>
      <c r="CE13" s="12" t="str">
        <f t="shared" si="59"/>
        <v>    菸草製造業</v>
      </c>
      <c r="CF13" s="9">
        <v>0</v>
      </c>
      <c r="CG13" s="41">
        <f t="shared" si="38"/>
        <v>0</v>
      </c>
      <c r="CH13" s="9">
        <v>0</v>
      </c>
      <c r="CI13" s="41">
        <f t="shared" si="39"/>
        <v>0</v>
      </c>
      <c r="CJ13" s="9">
        <v>0</v>
      </c>
      <c r="CK13" s="41">
        <f t="shared" si="40"/>
        <v>0</v>
      </c>
      <c r="CL13" s="9">
        <v>0</v>
      </c>
      <c r="CM13" s="41">
        <f t="shared" si="41"/>
        <v>0</v>
      </c>
      <c r="CN13" s="9">
        <v>0</v>
      </c>
      <c r="CO13" s="41">
        <f t="shared" si="42"/>
        <v>0</v>
      </c>
      <c r="CP13" s="9">
        <v>0</v>
      </c>
      <c r="CQ13" s="41">
        <f t="shared" si="43"/>
        <v>0</v>
      </c>
      <c r="CR13" s="9">
        <v>0</v>
      </c>
      <c r="CS13" s="41">
        <f t="shared" si="44"/>
        <v>0</v>
      </c>
      <c r="CT13" s="9">
        <v>0</v>
      </c>
      <c r="CU13" s="41">
        <f t="shared" si="45"/>
        <v>0</v>
      </c>
      <c r="CV13" s="9">
        <v>0</v>
      </c>
      <c r="CW13" s="41">
        <f t="shared" si="46"/>
        <v>0</v>
      </c>
      <c r="CX13" s="9">
        <v>0</v>
      </c>
      <c r="CY13" s="41">
        <f t="shared" si="47"/>
        <v>0</v>
      </c>
      <c r="CZ13" s="12" t="str">
        <f t="shared" si="60"/>
        <v>    菸草製造業</v>
      </c>
      <c r="DA13" s="9">
        <v>0</v>
      </c>
      <c r="DB13" s="41">
        <f t="shared" si="48"/>
        <v>0</v>
      </c>
      <c r="DC13" s="9">
        <v>0</v>
      </c>
      <c r="DD13" s="41">
        <f t="shared" si="49"/>
        <v>0</v>
      </c>
      <c r="DE13" s="9">
        <v>0</v>
      </c>
      <c r="DF13" s="41">
        <f t="shared" si="50"/>
        <v>0</v>
      </c>
      <c r="DG13" s="9">
        <v>0</v>
      </c>
      <c r="DH13" s="41">
        <f t="shared" si="51"/>
        <v>0</v>
      </c>
      <c r="DI13" s="9">
        <v>0</v>
      </c>
      <c r="DJ13" s="41">
        <f t="shared" si="52"/>
        <v>0</v>
      </c>
      <c r="DK13" s="9">
        <v>0</v>
      </c>
      <c r="DL13" s="41">
        <f t="shared" si="53"/>
        <v>0</v>
      </c>
      <c r="DM13" s="9">
        <v>0</v>
      </c>
      <c r="DN13" s="41">
        <f t="shared" si="54"/>
        <v>0</v>
      </c>
      <c r="DO13" s="9">
        <v>0</v>
      </c>
      <c r="DP13" s="41">
        <f t="shared" si="55"/>
        <v>0</v>
      </c>
    </row>
    <row r="14" spans="1:120" ht="12" customHeight="1">
      <c r="A14" s="12" t="s">
        <v>420</v>
      </c>
      <c r="B14" s="9">
        <v>30</v>
      </c>
      <c r="C14" s="9">
        <f t="shared" si="61"/>
        <v>11</v>
      </c>
      <c r="D14" s="9">
        <v>0</v>
      </c>
      <c r="E14" s="41">
        <f t="shared" si="0"/>
        <v>0</v>
      </c>
      <c r="F14" s="9">
        <v>0</v>
      </c>
      <c r="G14" s="41">
        <f t="shared" si="1"/>
        <v>0</v>
      </c>
      <c r="H14" s="9">
        <v>0</v>
      </c>
      <c r="I14" s="41">
        <f t="shared" si="2"/>
        <v>0</v>
      </c>
      <c r="J14" s="9">
        <v>0</v>
      </c>
      <c r="K14" s="41">
        <f t="shared" si="3"/>
        <v>0</v>
      </c>
      <c r="L14" s="9">
        <v>0</v>
      </c>
      <c r="M14" s="41">
        <f t="shared" si="4"/>
        <v>0</v>
      </c>
      <c r="N14" s="9">
        <v>1</v>
      </c>
      <c r="O14" s="41">
        <f t="shared" si="5"/>
        <v>9.090909090909092</v>
      </c>
      <c r="P14" s="9">
        <v>0</v>
      </c>
      <c r="Q14" s="41">
        <f t="shared" si="6"/>
        <v>0</v>
      </c>
      <c r="R14" s="9">
        <v>0</v>
      </c>
      <c r="S14" s="41">
        <f t="shared" si="7"/>
        <v>0</v>
      </c>
      <c r="T14" s="12" t="str">
        <f t="shared" si="56"/>
        <v>    紡    織    業</v>
      </c>
      <c r="U14" s="9">
        <v>0</v>
      </c>
      <c r="V14" s="41">
        <f t="shared" si="8"/>
        <v>0</v>
      </c>
      <c r="W14" s="9">
        <v>1</v>
      </c>
      <c r="X14" s="41">
        <f t="shared" si="9"/>
        <v>9.090909090909092</v>
      </c>
      <c r="Y14" s="9">
        <v>0</v>
      </c>
      <c r="Z14" s="41">
        <f t="shared" si="10"/>
        <v>0</v>
      </c>
      <c r="AA14" s="9">
        <v>3</v>
      </c>
      <c r="AB14" s="41">
        <f t="shared" si="11"/>
        <v>27.27272727272727</v>
      </c>
      <c r="AC14" s="9">
        <v>0</v>
      </c>
      <c r="AD14" s="41">
        <f t="shared" si="12"/>
        <v>0</v>
      </c>
      <c r="AE14" s="9">
        <v>0</v>
      </c>
      <c r="AF14" s="41">
        <f t="shared" si="13"/>
        <v>0</v>
      </c>
      <c r="AG14" s="9">
        <v>0</v>
      </c>
      <c r="AH14" s="41">
        <f t="shared" si="14"/>
        <v>0</v>
      </c>
      <c r="AI14" s="9">
        <v>0</v>
      </c>
      <c r="AJ14" s="41">
        <f t="shared" si="15"/>
        <v>0</v>
      </c>
      <c r="AK14" s="9">
        <v>2</v>
      </c>
      <c r="AL14" s="41">
        <f t="shared" si="16"/>
        <v>18.181818181818183</v>
      </c>
      <c r="AM14" s="9">
        <v>1</v>
      </c>
      <c r="AN14" s="41">
        <f t="shared" si="17"/>
        <v>9.090909090909092</v>
      </c>
      <c r="AO14" s="12" t="str">
        <f t="shared" si="57"/>
        <v>    紡    織    業</v>
      </c>
      <c r="AP14" s="9">
        <v>0</v>
      </c>
      <c r="AQ14" s="41">
        <f t="shared" si="18"/>
        <v>0</v>
      </c>
      <c r="AR14" s="9">
        <v>0</v>
      </c>
      <c r="AS14" s="41">
        <f t="shared" si="19"/>
        <v>0</v>
      </c>
      <c r="AT14" s="9">
        <v>0</v>
      </c>
      <c r="AU14" s="41">
        <f t="shared" si="20"/>
        <v>0</v>
      </c>
      <c r="AV14" s="9">
        <v>2</v>
      </c>
      <c r="AW14" s="41">
        <f t="shared" si="21"/>
        <v>18.181818181818183</v>
      </c>
      <c r="AX14" s="9">
        <v>0</v>
      </c>
      <c r="AY14" s="41">
        <f t="shared" si="22"/>
        <v>0</v>
      </c>
      <c r="AZ14" s="9">
        <v>0</v>
      </c>
      <c r="BA14" s="41">
        <f t="shared" si="23"/>
        <v>0</v>
      </c>
      <c r="BB14" s="9">
        <v>0</v>
      </c>
      <c r="BC14" s="41">
        <f t="shared" si="24"/>
        <v>0</v>
      </c>
      <c r="BD14" s="9">
        <v>0</v>
      </c>
      <c r="BE14" s="41">
        <f t="shared" si="25"/>
        <v>0</v>
      </c>
      <c r="BF14" s="9">
        <v>0</v>
      </c>
      <c r="BG14" s="41">
        <f t="shared" si="26"/>
        <v>0</v>
      </c>
      <c r="BH14" s="9">
        <v>0</v>
      </c>
      <c r="BI14" s="41">
        <f t="shared" si="27"/>
        <v>0</v>
      </c>
      <c r="BJ14" s="12" t="str">
        <f t="shared" si="58"/>
        <v>    紡    織    業</v>
      </c>
      <c r="BK14" s="9">
        <v>0</v>
      </c>
      <c r="BL14" s="41">
        <f t="shared" si="28"/>
        <v>0</v>
      </c>
      <c r="BM14" s="9">
        <v>0</v>
      </c>
      <c r="BN14" s="41">
        <f t="shared" si="29"/>
        <v>0</v>
      </c>
      <c r="BO14" s="9">
        <v>0</v>
      </c>
      <c r="BP14" s="41">
        <f t="shared" si="30"/>
        <v>0</v>
      </c>
      <c r="BQ14" s="9">
        <v>0</v>
      </c>
      <c r="BR14" s="41">
        <f t="shared" si="31"/>
        <v>0</v>
      </c>
      <c r="BS14" s="9">
        <v>0</v>
      </c>
      <c r="BT14" s="41">
        <f t="shared" si="32"/>
        <v>0</v>
      </c>
      <c r="BU14" s="9">
        <v>0</v>
      </c>
      <c r="BV14" s="41">
        <f t="shared" si="33"/>
        <v>0</v>
      </c>
      <c r="BW14" s="9">
        <v>0</v>
      </c>
      <c r="BX14" s="41">
        <f t="shared" si="34"/>
        <v>0</v>
      </c>
      <c r="BY14" s="9">
        <v>0</v>
      </c>
      <c r="BZ14" s="41">
        <f t="shared" si="35"/>
        <v>0</v>
      </c>
      <c r="CA14" s="9">
        <v>0</v>
      </c>
      <c r="CB14" s="41">
        <f t="shared" si="36"/>
        <v>0</v>
      </c>
      <c r="CC14" s="9">
        <v>0</v>
      </c>
      <c r="CD14" s="41">
        <f t="shared" si="37"/>
        <v>0</v>
      </c>
      <c r="CE14" s="12" t="str">
        <f t="shared" si="59"/>
        <v>    紡    織    業</v>
      </c>
      <c r="CF14" s="9">
        <v>0</v>
      </c>
      <c r="CG14" s="41">
        <f t="shared" si="38"/>
        <v>0</v>
      </c>
      <c r="CH14" s="9">
        <v>0</v>
      </c>
      <c r="CI14" s="41">
        <f t="shared" si="39"/>
        <v>0</v>
      </c>
      <c r="CJ14" s="9">
        <v>0</v>
      </c>
      <c r="CK14" s="41">
        <f t="shared" si="40"/>
        <v>0</v>
      </c>
      <c r="CL14" s="9">
        <v>0</v>
      </c>
      <c r="CM14" s="41">
        <f t="shared" si="41"/>
        <v>0</v>
      </c>
      <c r="CN14" s="9">
        <v>0</v>
      </c>
      <c r="CO14" s="41">
        <f t="shared" si="42"/>
        <v>0</v>
      </c>
      <c r="CP14" s="9">
        <v>0</v>
      </c>
      <c r="CQ14" s="41">
        <f t="shared" si="43"/>
        <v>0</v>
      </c>
      <c r="CR14" s="9">
        <v>0</v>
      </c>
      <c r="CS14" s="41">
        <f t="shared" si="44"/>
        <v>0</v>
      </c>
      <c r="CT14" s="9">
        <v>0</v>
      </c>
      <c r="CU14" s="41">
        <f t="shared" si="45"/>
        <v>0</v>
      </c>
      <c r="CV14" s="9">
        <v>0</v>
      </c>
      <c r="CW14" s="41">
        <f t="shared" si="46"/>
        <v>0</v>
      </c>
      <c r="CX14" s="9">
        <v>0</v>
      </c>
      <c r="CY14" s="41">
        <f t="shared" si="47"/>
        <v>0</v>
      </c>
      <c r="CZ14" s="12" t="str">
        <f t="shared" si="60"/>
        <v>    紡    織    業</v>
      </c>
      <c r="DA14" s="9">
        <v>0</v>
      </c>
      <c r="DB14" s="41">
        <f t="shared" si="48"/>
        <v>0</v>
      </c>
      <c r="DC14" s="9">
        <v>0</v>
      </c>
      <c r="DD14" s="41">
        <f t="shared" si="49"/>
        <v>0</v>
      </c>
      <c r="DE14" s="9">
        <v>0</v>
      </c>
      <c r="DF14" s="41">
        <f t="shared" si="50"/>
        <v>0</v>
      </c>
      <c r="DG14" s="9">
        <v>0</v>
      </c>
      <c r="DH14" s="41">
        <f t="shared" si="51"/>
        <v>0</v>
      </c>
      <c r="DI14" s="9">
        <v>0</v>
      </c>
      <c r="DJ14" s="41">
        <f t="shared" si="52"/>
        <v>0</v>
      </c>
      <c r="DK14" s="9">
        <v>0</v>
      </c>
      <c r="DL14" s="41">
        <f t="shared" si="53"/>
        <v>0</v>
      </c>
      <c r="DM14" s="9">
        <v>1</v>
      </c>
      <c r="DN14" s="41">
        <f t="shared" si="54"/>
        <v>9.090909090909092</v>
      </c>
      <c r="DO14" s="9">
        <v>0</v>
      </c>
      <c r="DP14" s="41">
        <f t="shared" si="55"/>
        <v>0</v>
      </c>
    </row>
    <row r="15" spans="1:120" ht="12" customHeight="1">
      <c r="A15" s="12" t="s">
        <v>359</v>
      </c>
      <c r="B15" s="9">
        <v>21</v>
      </c>
      <c r="C15" s="9">
        <f t="shared" si="61"/>
        <v>0</v>
      </c>
      <c r="D15" s="9">
        <v>0</v>
      </c>
      <c r="E15" s="41">
        <f t="shared" si="0"/>
        <v>0</v>
      </c>
      <c r="F15" s="9">
        <v>0</v>
      </c>
      <c r="G15" s="41">
        <f t="shared" si="1"/>
        <v>0</v>
      </c>
      <c r="H15" s="9">
        <v>0</v>
      </c>
      <c r="I15" s="41">
        <f t="shared" si="2"/>
        <v>0</v>
      </c>
      <c r="J15" s="9">
        <v>0</v>
      </c>
      <c r="K15" s="41">
        <f t="shared" si="3"/>
        <v>0</v>
      </c>
      <c r="L15" s="9">
        <v>0</v>
      </c>
      <c r="M15" s="41">
        <f t="shared" si="4"/>
        <v>0</v>
      </c>
      <c r="N15" s="9">
        <v>0</v>
      </c>
      <c r="O15" s="41">
        <f t="shared" si="5"/>
        <v>0</v>
      </c>
      <c r="P15" s="9">
        <v>0</v>
      </c>
      <c r="Q15" s="41">
        <f t="shared" si="6"/>
        <v>0</v>
      </c>
      <c r="R15" s="9">
        <v>0</v>
      </c>
      <c r="S15" s="41">
        <f t="shared" si="7"/>
        <v>0</v>
      </c>
      <c r="T15" s="12" t="str">
        <f t="shared" si="56"/>
        <v>    成衣、服飾品及其他紡織製品製造業</v>
      </c>
      <c r="U15" s="9">
        <v>0</v>
      </c>
      <c r="V15" s="41">
        <f t="shared" si="8"/>
        <v>0</v>
      </c>
      <c r="W15" s="9">
        <v>0</v>
      </c>
      <c r="X15" s="41">
        <f t="shared" si="9"/>
        <v>0</v>
      </c>
      <c r="Y15" s="9">
        <v>0</v>
      </c>
      <c r="Z15" s="41">
        <f t="shared" si="10"/>
        <v>0</v>
      </c>
      <c r="AA15" s="9">
        <v>0</v>
      </c>
      <c r="AB15" s="41">
        <f t="shared" si="11"/>
        <v>0</v>
      </c>
      <c r="AC15" s="9">
        <v>0</v>
      </c>
      <c r="AD15" s="41">
        <f t="shared" si="12"/>
        <v>0</v>
      </c>
      <c r="AE15" s="9">
        <v>0</v>
      </c>
      <c r="AF15" s="41">
        <f t="shared" si="13"/>
        <v>0</v>
      </c>
      <c r="AG15" s="9">
        <v>0</v>
      </c>
      <c r="AH15" s="41">
        <f t="shared" si="14"/>
        <v>0</v>
      </c>
      <c r="AI15" s="9">
        <v>0</v>
      </c>
      <c r="AJ15" s="41">
        <f t="shared" si="15"/>
        <v>0</v>
      </c>
      <c r="AK15" s="9">
        <v>0</v>
      </c>
      <c r="AL15" s="41">
        <f t="shared" si="16"/>
        <v>0</v>
      </c>
      <c r="AM15" s="9">
        <v>0</v>
      </c>
      <c r="AN15" s="41">
        <f t="shared" si="17"/>
        <v>0</v>
      </c>
      <c r="AO15" s="12" t="str">
        <f t="shared" si="57"/>
        <v>    成衣、服飾品及其他紡織製品製造業</v>
      </c>
      <c r="AP15" s="9">
        <v>0</v>
      </c>
      <c r="AQ15" s="41">
        <f t="shared" si="18"/>
        <v>0</v>
      </c>
      <c r="AR15" s="9">
        <v>0</v>
      </c>
      <c r="AS15" s="41">
        <f t="shared" si="19"/>
        <v>0</v>
      </c>
      <c r="AT15" s="9">
        <v>0</v>
      </c>
      <c r="AU15" s="41">
        <f t="shared" si="20"/>
        <v>0</v>
      </c>
      <c r="AV15" s="9">
        <v>0</v>
      </c>
      <c r="AW15" s="41">
        <f t="shared" si="21"/>
        <v>0</v>
      </c>
      <c r="AX15" s="9">
        <v>0</v>
      </c>
      <c r="AY15" s="41">
        <f t="shared" si="22"/>
        <v>0</v>
      </c>
      <c r="AZ15" s="9">
        <v>0</v>
      </c>
      <c r="BA15" s="41">
        <f t="shared" si="23"/>
        <v>0</v>
      </c>
      <c r="BB15" s="9">
        <v>0</v>
      </c>
      <c r="BC15" s="41">
        <f t="shared" si="24"/>
        <v>0</v>
      </c>
      <c r="BD15" s="9">
        <v>0</v>
      </c>
      <c r="BE15" s="41">
        <f t="shared" si="25"/>
        <v>0</v>
      </c>
      <c r="BF15" s="9">
        <v>0</v>
      </c>
      <c r="BG15" s="41">
        <f t="shared" si="26"/>
        <v>0</v>
      </c>
      <c r="BH15" s="9">
        <v>0</v>
      </c>
      <c r="BI15" s="41">
        <f t="shared" si="27"/>
        <v>0</v>
      </c>
      <c r="BJ15" s="12" t="str">
        <f t="shared" si="58"/>
        <v>    成衣、服飾品及其他紡織製品製造業</v>
      </c>
      <c r="BK15" s="9">
        <v>0</v>
      </c>
      <c r="BL15" s="41">
        <f t="shared" si="28"/>
        <v>0</v>
      </c>
      <c r="BM15" s="9">
        <v>0</v>
      </c>
      <c r="BN15" s="41">
        <f t="shared" si="29"/>
        <v>0</v>
      </c>
      <c r="BO15" s="9">
        <v>0</v>
      </c>
      <c r="BP15" s="41">
        <f t="shared" si="30"/>
        <v>0</v>
      </c>
      <c r="BQ15" s="9">
        <v>0</v>
      </c>
      <c r="BR15" s="41">
        <f t="shared" si="31"/>
        <v>0</v>
      </c>
      <c r="BS15" s="9">
        <v>0</v>
      </c>
      <c r="BT15" s="41">
        <f t="shared" si="32"/>
        <v>0</v>
      </c>
      <c r="BU15" s="9">
        <v>0</v>
      </c>
      <c r="BV15" s="41">
        <f t="shared" si="33"/>
        <v>0</v>
      </c>
      <c r="BW15" s="9">
        <v>0</v>
      </c>
      <c r="BX15" s="41">
        <f t="shared" si="34"/>
        <v>0</v>
      </c>
      <c r="BY15" s="9">
        <v>0</v>
      </c>
      <c r="BZ15" s="41">
        <f t="shared" si="35"/>
        <v>0</v>
      </c>
      <c r="CA15" s="9">
        <v>0</v>
      </c>
      <c r="CB15" s="41">
        <f t="shared" si="36"/>
        <v>0</v>
      </c>
      <c r="CC15" s="9">
        <v>0</v>
      </c>
      <c r="CD15" s="41">
        <f t="shared" si="37"/>
        <v>0</v>
      </c>
      <c r="CE15" s="12" t="str">
        <f t="shared" si="59"/>
        <v>    成衣、服飾品及其他紡織製品製造業</v>
      </c>
      <c r="CF15" s="9">
        <v>0</v>
      </c>
      <c r="CG15" s="41">
        <f t="shared" si="38"/>
        <v>0</v>
      </c>
      <c r="CH15" s="9">
        <v>0</v>
      </c>
      <c r="CI15" s="41">
        <f t="shared" si="39"/>
        <v>0</v>
      </c>
      <c r="CJ15" s="9">
        <v>0</v>
      </c>
      <c r="CK15" s="41">
        <f t="shared" si="40"/>
        <v>0</v>
      </c>
      <c r="CL15" s="9">
        <v>0</v>
      </c>
      <c r="CM15" s="41">
        <f t="shared" si="41"/>
        <v>0</v>
      </c>
      <c r="CN15" s="9">
        <v>0</v>
      </c>
      <c r="CO15" s="41">
        <f t="shared" si="42"/>
        <v>0</v>
      </c>
      <c r="CP15" s="9">
        <v>0</v>
      </c>
      <c r="CQ15" s="41">
        <f t="shared" si="43"/>
        <v>0</v>
      </c>
      <c r="CR15" s="9">
        <v>0</v>
      </c>
      <c r="CS15" s="41">
        <f t="shared" si="44"/>
        <v>0</v>
      </c>
      <c r="CT15" s="9">
        <v>0</v>
      </c>
      <c r="CU15" s="41">
        <f t="shared" si="45"/>
        <v>0</v>
      </c>
      <c r="CV15" s="9">
        <v>0</v>
      </c>
      <c r="CW15" s="41">
        <f t="shared" si="46"/>
        <v>0</v>
      </c>
      <c r="CX15" s="9">
        <v>0</v>
      </c>
      <c r="CY15" s="41">
        <f t="shared" si="47"/>
        <v>0</v>
      </c>
      <c r="CZ15" s="12" t="str">
        <f t="shared" si="60"/>
        <v>    成衣、服飾品及其他紡織製品製造業</v>
      </c>
      <c r="DA15" s="9">
        <v>0</v>
      </c>
      <c r="DB15" s="41">
        <f t="shared" si="48"/>
        <v>0</v>
      </c>
      <c r="DC15" s="9">
        <v>0</v>
      </c>
      <c r="DD15" s="41">
        <f t="shared" si="49"/>
        <v>0</v>
      </c>
      <c r="DE15" s="9">
        <v>0</v>
      </c>
      <c r="DF15" s="41">
        <f t="shared" si="50"/>
        <v>0</v>
      </c>
      <c r="DG15" s="9">
        <v>0</v>
      </c>
      <c r="DH15" s="41">
        <f t="shared" si="51"/>
        <v>0</v>
      </c>
      <c r="DI15" s="9">
        <v>0</v>
      </c>
      <c r="DJ15" s="41">
        <f t="shared" si="52"/>
        <v>0</v>
      </c>
      <c r="DK15" s="9">
        <v>0</v>
      </c>
      <c r="DL15" s="41">
        <f t="shared" si="53"/>
        <v>0</v>
      </c>
      <c r="DM15" s="9">
        <v>0</v>
      </c>
      <c r="DN15" s="41">
        <f t="shared" si="54"/>
        <v>0</v>
      </c>
      <c r="DO15" s="9">
        <v>0</v>
      </c>
      <c r="DP15" s="41">
        <f t="shared" si="55"/>
        <v>0</v>
      </c>
    </row>
    <row r="16" spans="1:120" ht="12" customHeight="1">
      <c r="A16" s="12" t="s">
        <v>360</v>
      </c>
      <c r="B16" s="9">
        <v>18</v>
      </c>
      <c r="C16" s="9">
        <f t="shared" si="61"/>
        <v>3</v>
      </c>
      <c r="D16" s="9">
        <v>0</v>
      </c>
      <c r="E16" s="41">
        <f t="shared" si="0"/>
        <v>0</v>
      </c>
      <c r="F16" s="9">
        <v>0</v>
      </c>
      <c r="G16" s="41">
        <f t="shared" si="1"/>
        <v>0</v>
      </c>
      <c r="H16" s="9">
        <v>0</v>
      </c>
      <c r="I16" s="41">
        <f t="shared" si="2"/>
        <v>0</v>
      </c>
      <c r="J16" s="9">
        <v>0</v>
      </c>
      <c r="K16" s="41">
        <f t="shared" si="3"/>
        <v>0</v>
      </c>
      <c r="L16" s="9">
        <v>0</v>
      </c>
      <c r="M16" s="41">
        <f t="shared" si="4"/>
        <v>0</v>
      </c>
      <c r="N16" s="9">
        <v>0</v>
      </c>
      <c r="O16" s="41">
        <f t="shared" si="5"/>
        <v>0</v>
      </c>
      <c r="P16" s="9">
        <v>0</v>
      </c>
      <c r="Q16" s="41">
        <f t="shared" si="6"/>
        <v>0</v>
      </c>
      <c r="R16" s="9">
        <v>0</v>
      </c>
      <c r="S16" s="41">
        <f t="shared" si="7"/>
        <v>0</v>
      </c>
      <c r="T16" s="12" t="str">
        <f t="shared" si="56"/>
        <v>    皮革、毛皮及其製品製造業</v>
      </c>
      <c r="U16" s="9">
        <v>0</v>
      </c>
      <c r="V16" s="41">
        <f t="shared" si="8"/>
        <v>0</v>
      </c>
      <c r="W16" s="9">
        <v>0</v>
      </c>
      <c r="X16" s="41">
        <f t="shared" si="9"/>
        <v>0</v>
      </c>
      <c r="Y16" s="9">
        <v>0</v>
      </c>
      <c r="Z16" s="41">
        <f t="shared" si="10"/>
        <v>0</v>
      </c>
      <c r="AA16" s="9">
        <v>0</v>
      </c>
      <c r="AB16" s="41">
        <f t="shared" si="11"/>
        <v>0</v>
      </c>
      <c r="AC16" s="9">
        <v>0</v>
      </c>
      <c r="AD16" s="41">
        <f t="shared" si="12"/>
        <v>0</v>
      </c>
      <c r="AE16" s="9">
        <v>0</v>
      </c>
      <c r="AF16" s="41">
        <f t="shared" si="13"/>
        <v>0</v>
      </c>
      <c r="AG16" s="9">
        <v>0</v>
      </c>
      <c r="AH16" s="41">
        <f t="shared" si="14"/>
        <v>0</v>
      </c>
      <c r="AI16" s="9">
        <v>0</v>
      </c>
      <c r="AJ16" s="41">
        <f t="shared" si="15"/>
        <v>0</v>
      </c>
      <c r="AK16" s="9">
        <v>1</v>
      </c>
      <c r="AL16" s="41">
        <f t="shared" si="16"/>
        <v>33.33333333333333</v>
      </c>
      <c r="AM16" s="9">
        <v>0</v>
      </c>
      <c r="AN16" s="41">
        <f t="shared" si="17"/>
        <v>0</v>
      </c>
      <c r="AO16" s="12" t="str">
        <f t="shared" si="57"/>
        <v>    皮革、毛皮及其製品製造業</v>
      </c>
      <c r="AP16" s="9">
        <v>0</v>
      </c>
      <c r="AQ16" s="41">
        <f t="shared" si="18"/>
        <v>0</v>
      </c>
      <c r="AR16" s="9">
        <v>0</v>
      </c>
      <c r="AS16" s="41">
        <f t="shared" si="19"/>
        <v>0</v>
      </c>
      <c r="AT16" s="9">
        <v>0</v>
      </c>
      <c r="AU16" s="41">
        <f t="shared" si="20"/>
        <v>0</v>
      </c>
      <c r="AV16" s="9">
        <v>0</v>
      </c>
      <c r="AW16" s="41">
        <f t="shared" si="21"/>
        <v>0</v>
      </c>
      <c r="AX16" s="9">
        <v>0</v>
      </c>
      <c r="AY16" s="41">
        <f t="shared" si="22"/>
        <v>0</v>
      </c>
      <c r="AZ16" s="9">
        <v>0</v>
      </c>
      <c r="BA16" s="41">
        <f t="shared" si="23"/>
        <v>0</v>
      </c>
      <c r="BB16" s="9">
        <v>1</v>
      </c>
      <c r="BC16" s="41">
        <f t="shared" si="24"/>
        <v>33.33333333333333</v>
      </c>
      <c r="BD16" s="9">
        <v>0</v>
      </c>
      <c r="BE16" s="41">
        <f t="shared" si="25"/>
        <v>0</v>
      </c>
      <c r="BF16" s="9">
        <v>0</v>
      </c>
      <c r="BG16" s="41">
        <f t="shared" si="26"/>
        <v>0</v>
      </c>
      <c r="BH16" s="9">
        <v>0</v>
      </c>
      <c r="BI16" s="41">
        <f t="shared" si="27"/>
        <v>0</v>
      </c>
      <c r="BJ16" s="12" t="str">
        <f t="shared" si="58"/>
        <v>    皮革、毛皮及其製品製造業</v>
      </c>
      <c r="BK16" s="9">
        <v>0</v>
      </c>
      <c r="BL16" s="41">
        <f t="shared" si="28"/>
        <v>0</v>
      </c>
      <c r="BM16" s="9">
        <v>0</v>
      </c>
      <c r="BN16" s="41">
        <f t="shared" si="29"/>
        <v>0</v>
      </c>
      <c r="BO16" s="9">
        <v>0</v>
      </c>
      <c r="BP16" s="41">
        <f t="shared" si="30"/>
        <v>0</v>
      </c>
      <c r="BQ16" s="9">
        <v>0</v>
      </c>
      <c r="BR16" s="41">
        <f t="shared" si="31"/>
        <v>0</v>
      </c>
      <c r="BS16" s="9">
        <v>0</v>
      </c>
      <c r="BT16" s="41">
        <f t="shared" si="32"/>
        <v>0</v>
      </c>
      <c r="BU16" s="9">
        <v>0</v>
      </c>
      <c r="BV16" s="41">
        <f t="shared" si="33"/>
        <v>0</v>
      </c>
      <c r="BW16" s="9">
        <v>0</v>
      </c>
      <c r="BX16" s="41">
        <f t="shared" si="34"/>
        <v>0</v>
      </c>
      <c r="BY16" s="9">
        <v>0</v>
      </c>
      <c r="BZ16" s="41">
        <f t="shared" si="35"/>
        <v>0</v>
      </c>
      <c r="CA16" s="9">
        <v>0</v>
      </c>
      <c r="CB16" s="41">
        <f t="shared" si="36"/>
        <v>0</v>
      </c>
      <c r="CC16" s="9">
        <v>0</v>
      </c>
      <c r="CD16" s="41">
        <f t="shared" si="37"/>
        <v>0</v>
      </c>
      <c r="CE16" s="12" t="str">
        <f t="shared" si="59"/>
        <v>    皮革、毛皮及其製品製造業</v>
      </c>
      <c r="CF16" s="9">
        <v>0</v>
      </c>
      <c r="CG16" s="41">
        <f t="shared" si="38"/>
        <v>0</v>
      </c>
      <c r="CH16" s="9">
        <v>0</v>
      </c>
      <c r="CI16" s="41">
        <f t="shared" si="39"/>
        <v>0</v>
      </c>
      <c r="CJ16" s="9">
        <v>0</v>
      </c>
      <c r="CK16" s="41">
        <f t="shared" si="40"/>
        <v>0</v>
      </c>
      <c r="CL16" s="9">
        <v>0</v>
      </c>
      <c r="CM16" s="41">
        <f t="shared" si="41"/>
        <v>0</v>
      </c>
      <c r="CN16" s="9">
        <v>0</v>
      </c>
      <c r="CO16" s="41">
        <f t="shared" si="42"/>
        <v>0</v>
      </c>
      <c r="CP16" s="9">
        <v>0</v>
      </c>
      <c r="CQ16" s="41">
        <f t="shared" si="43"/>
        <v>0</v>
      </c>
      <c r="CR16" s="9">
        <v>0</v>
      </c>
      <c r="CS16" s="41">
        <f t="shared" si="44"/>
        <v>0</v>
      </c>
      <c r="CT16" s="9">
        <v>0</v>
      </c>
      <c r="CU16" s="41">
        <f t="shared" si="45"/>
        <v>0</v>
      </c>
      <c r="CV16" s="9">
        <v>0</v>
      </c>
      <c r="CW16" s="41">
        <f t="shared" si="46"/>
        <v>0</v>
      </c>
      <c r="CX16" s="9">
        <v>0</v>
      </c>
      <c r="CY16" s="41">
        <f t="shared" si="47"/>
        <v>0</v>
      </c>
      <c r="CZ16" s="12" t="str">
        <f t="shared" si="60"/>
        <v>    皮革、毛皮及其製品製造業</v>
      </c>
      <c r="DA16" s="9">
        <v>0</v>
      </c>
      <c r="DB16" s="41">
        <f t="shared" si="48"/>
        <v>0</v>
      </c>
      <c r="DC16" s="9">
        <v>0</v>
      </c>
      <c r="DD16" s="41">
        <f t="shared" si="49"/>
        <v>0</v>
      </c>
      <c r="DE16" s="9">
        <v>0</v>
      </c>
      <c r="DF16" s="41">
        <f t="shared" si="50"/>
        <v>0</v>
      </c>
      <c r="DG16" s="9">
        <v>0</v>
      </c>
      <c r="DH16" s="41">
        <f t="shared" si="51"/>
        <v>0</v>
      </c>
      <c r="DI16" s="9">
        <v>0</v>
      </c>
      <c r="DJ16" s="41">
        <f t="shared" si="52"/>
        <v>0</v>
      </c>
      <c r="DK16" s="9">
        <v>1</v>
      </c>
      <c r="DL16" s="41">
        <f t="shared" si="53"/>
        <v>33.33333333333333</v>
      </c>
      <c r="DM16" s="9">
        <v>0</v>
      </c>
      <c r="DN16" s="41">
        <f t="shared" si="54"/>
        <v>0</v>
      </c>
      <c r="DO16" s="9">
        <v>0</v>
      </c>
      <c r="DP16" s="41">
        <f t="shared" si="55"/>
        <v>0</v>
      </c>
    </row>
    <row r="17" spans="1:120" ht="12" customHeight="1">
      <c r="A17" s="12" t="s">
        <v>421</v>
      </c>
      <c r="B17" s="9">
        <v>9</v>
      </c>
      <c r="C17" s="9">
        <f t="shared" si="61"/>
        <v>2</v>
      </c>
      <c r="D17" s="9">
        <v>0</v>
      </c>
      <c r="E17" s="41">
        <f t="shared" si="0"/>
        <v>0</v>
      </c>
      <c r="F17" s="9">
        <v>0</v>
      </c>
      <c r="G17" s="41">
        <f t="shared" si="1"/>
        <v>0</v>
      </c>
      <c r="H17" s="9">
        <v>0</v>
      </c>
      <c r="I17" s="41">
        <f t="shared" si="2"/>
        <v>0</v>
      </c>
      <c r="J17" s="9">
        <v>0</v>
      </c>
      <c r="K17" s="41">
        <f t="shared" si="3"/>
        <v>0</v>
      </c>
      <c r="L17" s="9">
        <v>0</v>
      </c>
      <c r="M17" s="41">
        <f t="shared" si="4"/>
        <v>0</v>
      </c>
      <c r="N17" s="9">
        <v>0</v>
      </c>
      <c r="O17" s="41">
        <f t="shared" si="5"/>
        <v>0</v>
      </c>
      <c r="P17" s="9">
        <v>0</v>
      </c>
      <c r="Q17" s="41">
        <f t="shared" si="6"/>
        <v>0</v>
      </c>
      <c r="R17" s="9">
        <v>0</v>
      </c>
      <c r="S17" s="41">
        <f t="shared" si="7"/>
        <v>0</v>
      </c>
      <c r="T17" s="12" t="str">
        <f t="shared" si="56"/>
        <v>    木竹製品製造業</v>
      </c>
      <c r="U17" s="9">
        <v>0</v>
      </c>
      <c r="V17" s="41">
        <f t="shared" si="8"/>
        <v>0</v>
      </c>
      <c r="W17" s="9">
        <v>0</v>
      </c>
      <c r="X17" s="41">
        <f t="shared" si="9"/>
        <v>0</v>
      </c>
      <c r="Y17" s="9">
        <v>0</v>
      </c>
      <c r="Z17" s="41">
        <f t="shared" si="10"/>
        <v>0</v>
      </c>
      <c r="AA17" s="9">
        <v>0</v>
      </c>
      <c r="AB17" s="41">
        <f t="shared" si="11"/>
        <v>0</v>
      </c>
      <c r="AC17" s="9">
        <v>0</v>
      </c>
      <c r="AD17" s="41">
        <f t="shared" si="12"/>
        <v>0</v>
      </c>
      <c r="AE17" s="9">
        <v>0</v>
      </c>
      <c r="AF17" s="41">
        <f t="shared" si="13"/>
        <v>0</v>
      </c>
      <c r="AG17" s="9">
        <v>0</v>
      </c>
      <c r="AH17" s="41">
        <f t="shared" si="14"/>
        <v>0</v>
      </c>
      <c r="AI17" s="9">
        <v>0</v>
      </c>
      <c r="AJ17" s="41">
        <f t="shared" si="15"/>
        <v>0</v>
      </c>
      <c r="AK17" s="9">
        <v>0</v>
      </c>
      <c r="AL17" s="41">
        <f t="shared" si="16"/>
        <v>0</v>
      </c>
      <c r="AM17" s="9">
        <v>0</v>
      </c>
      <c r="AN17" s="41">
        <f t="shared" si="17"/>
        <v>0</v>
      </c>
      <c r="AO17" s="12" t="str">
        <f t="shared" si="57"/>
        <v>    木竹製品製造業</v>
      </c>
      <c r="AP17" s="9">
        <v>0</v>
      </c>
      <c r="AQ17" s="41">
        <f t="shared" si="18"/>
        <v>0</v>
      </c>
      <c r="AR17" s="9">
        <v>0</v>
      </c>
      <c r="AS17" s="41">
        <f t="shared" si="19"/>
        <v>0</v>
      </c>
      <c r="AT17" s="9">
        <v>0</v>
      </c>
      <c r="AU17" s="41">
        <f t="shared" si="20"/>
        <v>0</v>
      </c>
      <c r="AV17" s="9">
        <v>0</v>
      </c>
      <c r="AW17" s="41">
        <f t="shared" si="21"/>
        <v>0</v>
      </c>
      <c r="AX17" s="9">
        <v>0</v>
      </c>
      <c r="AY17" s="41">
        <f t="shared" si="22"/>
        <v>0</v>
      </c>
      <c r="AZ17" s="9">
        <v>0</v>
      </c>
      <c r="BA17" s="41">
        <f t="shared" si="23"/>
        <v>0</v>
      </c>
      <c r="BB17" s="9">
        <v>0</v>
      </c>
      <c r="BC17" s="41">
        <f t="shared" si="24"/>
        <v>0</v>
      </c>
      <c r="BD17" s="9">
        <v>0</v>
      </c>
      <c r="BE17" s="41">
        <f t="shared" si="25"/>
        <v>0</v>
      </c>
      <c r="BF17" s="9">
        <v>0</v>
      </c>
      <c r="BG17" s="41">
        <f t="shared" si="26"/>
        <v>0</v>
      </c>
      <c r="BH17" s="9">
        <v>0</v>
      </c>
      <c r="BI17" s="41">
        <f t="shared" si="27"/>
        <v>0</v>
      </c>
      <c r="BJ17" s="12" t="str">
        <f t="shared" si="58"/>
        <v>    木竹製品製造業</v>
      </c>
      <c r="BK17" s="9">
        <v>0</v>
      </c>
      <c r="BL17" s="41">
        <f t="shared" si="28"/>
        <v>0</v>
      </c>
      <c r="BM17" s="9">
        <v>0</v>
      </c>
      <c r="BN17" s="41">
        <f t="shared" si="29"/>
        <v>0</v>
      </c>
      <c r="BO17" s="9">
        <v>0</v>
      </c>
      <c r="BP17" s="41">
        <f t="shared" si="30"/>
        <v>0</v>
      </c>
      <c r="BQ17" s="9">
        <v>0</v>
      </c>
      <c r="BR17" s="41">
        <f t="shared" si="31"/>
        <v>0</v>
      </c>
      <c r="BS17" s="9">
        <v>0</v>
      </c>
      <c r="BT17" s="41">
        <f t="shared" si="32"/>
        <v>0</v>
      </c>
      <c r="BU17" s="9">
        <v>0</v>
      </c>
      <c r="BV17" s="41">
        <f t="shared" si="33"/>
        <v>0</v>
      </c>
      <c r="BW17" s="9">
        <v>0</v>
      </c>
      <c r="BX17" s="41">
        <f t="shared" si="34"/>
        <v>0</v>
      </c>
      <c r="BY17" s="9">
        <v>0</v>
      </c>
      <c r="BZ17" s="41">
        <f t="shared" si="35"/>
        <v>0</v>
      </c>
      <c r="CA17" s="9">
        <v>0</v>
      </c>
      <c r="CB17" s="41">
        <f t="shared" si="36"/>
        <v>0</v>
      </c>
      <c r="CC17" s="9">
        <v>0</v>
      </c>
      <c r="CD17" s="41">
        <f t="shared" si="37"/>
        <v>0</v>
      </c>
      <c r="CE17" s="12" t="str">
        <f t="shared" si="59"/>
        <v>    木竹製品製造業</v>
      </c>
      <c r="CF17" s="9">
        <v>0</v>
      </c>
      <c r="CG17" s="41">
        <f t="shared" si="38"/>
        <v>0</v>
      </c>
      <c r="CH17" s="9">
        <v>0</v>
      </c>
      <c r="CI17" s="41">
        <f t="shared" si="39"/>
        <v>0</v>
      </c>
      <c r="CJ17" s="9">
        <v>0</v>
      </c>
      <c r="CK17" s="41">
        <f t="shared" si="40"/>
        <v>0</v>
      </c>
      <c r="CL17" s="9">
        <v>0</v>
      </c>
      <c r="CM17" s="41">
        <f t="shared" si="41"/>
        <v>0</v>
      </c>
      <c r="CN17" s="9">
        <v>0</v>
      </c>
      <c r="CO17" s="41">
        <f t="shared" si="42"/>
        <v>0</v>
      </c>
      <c r="CP17" s="9">
        <v>0</v>
      </c>
      <c r="CQ17" s="41">
        <f t="shared" si="43"/>
        <v>0</v>
      </c>
      <c r="CR17" s="9">
        <v>0</v>
      </c>
      <c r="CS17" s="41">
        <f t="shared" si="44"/>
        <v>0</v>
      </c>
      <c r="CT17" s="9">
        <v>0</v>
      </c>
      <c r="CU17" s="41">
        <f t="shared" si="45"/>
        <v>0</v>
      </c>
      <c r="CV17" s="9">
        <v>0</v>
      </c>
      <c r="CW17" s="41">
        <f t="shared" si="46"/>
        <v>0</v>
      </c>
      <c r="CX17" s="9">
        <v>0</v>
      </c>
      <c r="CY17" s="41">
        <f t="shared" si="47"/>
        <v>0</v>
      </c>
      <c r="CZ17" s="12" t="str">
        <f t="shared" si="60"/>
        <v>    木竹製品製造業</v>
      </c>
      <c r="DA17" s="9">
        <v>0</v>
      </c>
      <c r="DB17" s="41">
        <f t="shared" si="48"/>
        <v>0</v>
      </c>
      <c r="DC17" s="9">
        <v>0</v>
      </c>
      <c r="DD17" s="41">
        <f t="shared" si="49"/>
        <v>0</v>
      </c>
      <c r="DE17" s="9">
        <v>0</v>
      </c>
      <c r="DF17" s="41">
        <f t="shared" si="50"/>
        <v>0</v>
      </c>
      <c r="DG17" s="9">
        <v>0</v>
      </c>
      <c r="DH17" s="41">
        <f t="shared" si="51"/>
        <v>0</v>
      </c>
      <c r="DI17" s="9">
        <v>0</v>
      </c>
      <c r="DJ17" s="41">
        <f t="shared" si="52"/>
        <v>0</v>
      </c>
      <c r="DK17" s="9">
        <v>2</v>
      </c>
      <c r="DL17" s="41">
        <f t="shared" si="53"/>
        <v>100</v>
      </c>
      <c r="DM17" s="9">
        <v>0</v>
      </c>
      <c r="DN17" s="41">
        <f t="shared" si="54"/>
        <v>0</v>
      </c>
      <c r="DO17" s="9">
        <v>0</v>
      </c>
      <c r="DP17" s="41">
        <f t="shared" si="55"/>
        <v>0</v>
      </c>
    </row>
    <row r="18" spans="1:120" ht="12" customHeight="1">
      <c r="A18" s="12" t="s">
        <v>361</v>
      </c>
      <c r="B18" s="9">
        <v>26</v>
      </c>
      <c r="C18" s="9">
        <f t="shared" si="61"/>
        <v>4</v>
      </c>
      <c r="D18" s="9">
        <v>0</v>
      </c>
      <c r="E18" s="41">
        <f t="shared" si="0"/>
        <v>0</v>
      </c>
      <c r="F18" s="9">
        <v>0</v>
      </c>
      <c r="G18" s="41">
        <f t="shared" si="1"/>
        <v>0</v>
      </c>
      <c r="H18" s="9">
        <v>0</v>
      </c>
      <c r="I18" s="41">
        <f t="shared" si="2"/>
        <v>0</v>
      </c>
      <c r="J18" s="9">
        <v>0</v>
      </c>
      <c r="K18" s="41">
        <f t="shared" si="3"/>
        <v>0</v>
      </c>
      <c r="L18" s="9">
        <v>0</v>
      </c>
      <c r="M18" s="41">
        <f t="shared" si="4"/>
        <v>0</v>
      </c>
      <c r="N18" s="9">
        <v>0</v>
      </c>
      <c r="O18" s="41">
        <f t="shared" si="5"/>
        <v>0</v>
      </c>
      <c r="P18" s="9">
        <v>0</v>
      </c>
      <c r="Q18" s="41">
        <f t="shared" si="6"/>
        <v>0</v>
      </c>
      <c r="R18" s="9">
        <v>0</v>
      </c>
      <c r="S18" s="41">
        <f t="shared" si="7"/>
        <v>0</v>
      </c>
      <c r="T18" s="12" t="str">
        <f t="shared" si="56"/>
        <v>    家具及裝設品製造業</v>
      </c>
      <c r="U18" s="9">
        <v>0</v>
      </c>
      <c r="V18" s="41">
        <f t="shared" si="8"/>
        <v>0</v>
      </c>
      <c r="W18" s="9">
        <v>0</v>
      </c>
      <c r="X18" s="41">
        <f t="shared" si="9"/>
        <v>0</v>
      </c>
      <c r="Y18" s="9">
        <v>0</v>
      </c>
      <c r="Z18" s="41">
        <f t="shared" si="10"/>
        <v>0</v>
      </c>
      <c r="AA18" s="9">
        <v>1</v>
      </c>
      <c r="AB18" s="41">
        <f t="shared" si="11"/>
        <v>25</v>
      </c>
      <c r="AC18" s="9">
        <v>0</v>
      </c>
      <c r="AD18" s="41">
        <f t="shared" si="12"/>
        <v>0</v>
      </c>
      <c r="AE18" s="9">
        <v>0</v>
      </c>
      <c r="AF18" s="41">
        <f t="shared" si="13"/>
        <v>0</v>
      </c>
      <c r="AG18" s="9">
        <v>0</v>
      </c>
      <c r="AH18" s="41">
        <f t="shared" si="14"/>
        <v>0</v>
      </c>
      <c r="AI18" s="9">
        <v>0</v>
      </c>
      <c r="AJ18" s="41">
        <f t="shared" si="15"/>
        <v>0</v>
      </c>
      <c r="AK18" s="9">
        <v>1</v>
      </c>
      <c r="AL18" s="41">
        <f t="shared" si="16"/>
        <v>25</v>
      </c>
      <c r="AM18" s="9">
        <v>0</v>
      </c>
      <c r="AN18" s="41">
        <f t="shared" si="17"/>
        <v>0</v>
      </c>
      <c r="AO18" s="12" t="str">
        <f t="shared" si="57"/>
        <v>    家具及裝設品製造業</v>
      </c>
      <c r="AP18" s="9">
        <v>0</v>
      </c>
      <c r="AQ18" s="41">
        <f t="shared" si="18"/>
        <v>0</v>
      </c>
      <c r="AR18" s="9">
        <v>0</v>
      </c>
      <c r="AS18" s="41">
        <f t="shared" si="19"/>
        <v>0</v>
      </c>
      <c r="AT18" s="9">
        <v>0</v>
      </c>
      <c r="AU18" s="41">
        <f t="shared" si="20"/>
        <v>0</v>
      </c>
      <c r="AV18" s="9">
        <v>0</v>
      </c>
      <c r="AW18" s="41">
        <f t="shared" si="21"/>
        <v>0</v>
      </c>
      <c r="AX18" s="9">
        <v>0</v>
      </c>
      <c r="AY18" s="41">
        <f t="shared" si="22"/>
        <v>0</v>
      </c>
      <c r="AZ18" s="9">
        <v>0</v>
      </c>
      <c r="BA18" s="41">
        <f t="shared" si="23"/>
        <v>0</v>
      </c>
      <c r="BB18" s="9">
        <v>0</v>
      </c>
      <c r="BC18" s="41">
        <f t="shared" si="24"/>
        <v>0</v>
      </c>
      <c r="BD18" s="9">
        <v>0</v>
      </c>
      <c r="BE18" s="41">
        <f t="shared" si="25"/>
        <v>0</v>
      </c>
      <c r="BF18" s="9">
        <v>0</v>
      </c>
      <c r="BG18" s="41">
        <f t="shared" si="26"/>
        <v>0</v>
      </c>
      <c r="BH18" s="9">
        <v>0</v>
      </c>
      <c r="BI18" s="41">
        <f t="shared" si="27"/>
        <v>0</v>
      </c>
      <c r="BJ18" s="12" t="str">
        <f t="shared" si="58"/>
        <v>    家具及裝設品製造業</v>
      </c>
      <c r="BK18" s="9">
        <v>0</v>
      </c>
      <c r="BL18" s="41">
        <f t="shared" si="28"/>
        <v>0</v>
      </c>
      <c r="BM18" s="9">
        <v>0</v>
      </c>
      <c r="BN18" s="41">
        <f t="shared" si="29"/>
        <v>0</v>
      </c>
      <c r="BO18" s="9">
        <v>0</v>
      </c>
      <c r="BP18" s="41">
        <f t="shared" si="30"/>
        <v>0</v>
      </c>
      <c r="BQ18" s="9">
        <v>0</v>
      </c>
      <c r="BR18" s="41">
        <f t="shared" si="31"/>
        <v>0</v>
      </c>
      <c r="BS18" s="9">
        <v>0</v>
      </c>
      <c r="BT18" s="41">
        <f t="shared" si="32"/>
        <v>0</v>
      </c>
      <c r="BU18" s="9">
        <v>0</v>
      </c>
      <c r="BV18" s="41">
        <f t="shared" si="33"/>
        <v>0</v>
      </c>
      <c r="BW18" s="9">
        <v>1</v>
      </c>
      <c r="BX18" s="41">
        <f t="shared" si="34"/>
        <v>25</v>
      </c>
      <c r="BY18" s="9">
        <v>0</v>
      </c>
      <c r="BZ18" s="41">
        <f t="shared" si="35"/>
        <v>0</v>
      </c>
      <c r="CA18" s="9">
        <v>0</v>
      </c>
      <c r="CB18" s="41">
        <f t="shared" si="36"/>
        <v>0</v>
      </c>
      <c r="CC18" s="9">
        <v>0</v>
      </c>
      <c r="CD18" s="41">
        <f t="shared" si="37"/>
        <v>0</v>
      </c>
      <c r="CE18" s="12" t="str">
        <f t="shared" si="59"/>
        <v>    家具及裝設品製造業</v>
      </c>
      <c r="CF18" s="9">
        <v>0</v>
      </c>
      <c r="CG18" s="41">
        <f t="shared" si="38"/>
        <v>0</v>
      </c>
      <c r="CH18" s="9">
        <v>1</v>
      </c>
      <c r="CI18" s="41">
        <f t="shared" si="39"/>
        <v>25</v>
      </c>
      <c r="CJ18" s="9">
        <v>0</v>
      </c>
      <c r="CK18" s="41">
        <f t="shared" si="40"/>
        <v>0</v>
      </c>
      <c r="CL18" s="9">
        <v>0</v>
      </c>
      <c r="CM18" s="41">
        <f t="shared" si="41"/>
        <v>0</v>
      </c>
      <c r="CN18" s="9">
        <v>0</v>
      </c>
      <c r="CO18" s="41">
        <f t="shared" si="42"/>
        <v>0</v>
      </c>
      <c r="CP18" s="9">
        <v>0</v>
      </c>
      <c r="CQ18" s="41">
        <f t="shared" si="43"/>
        <v>0</v>
      </c>
      <c r="CR18" s="9">
        <v>0</v>
      </c>
      <c r="CS18" s="41">
        <f t="shared" si="44"/>
        <v>0</v>
      </c>
      <c r="CT18" s="9">
        <v>0</v>
      </c>
      <c r="CU18" s="41">
        <f t="shared" si="45"/>
        <v>0</v>
      </c>
      <c r="CV18" s="9">
        <v>0</v>
      </c>
      <c r="CW18" s="41">
        <f t="shared" si="46"/>
        <v>0</v>
      </c>
      <c r="CX18" s="9">
        <v>0</v>
      </c>
      <c r="CY18" s="41">
        <f t="shared" si="47"/>
        <v>0</v>
      </c>
      <c r="CZ18" s="12" t="str">
        <f t="shared" si="60"/>
        <v>    家具及裝設品製造業</v>
      </c>
      <c r="DA18" s="9">
        <v>0</v>
      </c>
      <c r="DB18" s="41">
        <f t="shared" si="48"/>
        <v>0</v>
      </c>
      <c r="DC18" s="9">
        <v>0</v>
      </c>
      <c r="DD18" s="41">
        <f t="shared" si="49"/>
        <v>0</v>
      </c>
      <c r="DE18" s="9">
        <v>0</v>
      </c>
      <c r="DF18" s="41">
        <f t="shared" si="50"/>
        <v>0</v>
      </c>
      <c r="DG18" s="9">
        <v>0</v>
      </c>
      <c r="DH18" s="41">
        <f t="shared" si="51"/>
        <v>0</v>
      </c>
      <c r="DI18" s="9">
        <v>0</v>
      </c>
      <c r="DJ18" s="41">
        <f t="shared" si="52"/>
        <v>0</v>
      </c>
      <c r="DK18" s="9">
        <v>0</v>
      </c>
      <c r="DL18" s="41">
        <f t="shared" si="53"/>
        <v>0</v>
      </c>
      <c r="DM18" s="9">
        <v>0</v>
      </c>
      <c r="DN18" s="41">
        <f t="shared" si="54"/>
        <v>0</v>
      </c>
      <c r="DO18" s="9">
        <v>0</v>
      </c>
      <c r="DP18" s="41">
        <f t="shared" si="55"/>
        <v>0</v>
      </c>
    </row>
    <row r="19" spans="1:120" ht="12" customHeight="1">
      <c r="A19" s="12" t="s">
        <v>422</v>
      </c>
      <c r="B19" s="9">
        <v>24</v>
      </c>
      <c r="C19" s="9">
        <f t="shared" si="61"/>
        <v>7</v>
      </c>
      <c r="D19" s="9">
        <v>0</v>
      </c>
      <c r="E19" s="41">
        <f t="shared" si="0"/>
        <v>0</v>
      </c>
      <c r="F19" s="9">
        <v>0</v>
      </c>
      <c r="G19" s="41">
        <f t="shared" si="1"/>
        <v>0</v>
      </c>
      <c r="H19" s="9">
        <v>0</v>
      </c>
      <c r="I19" s="41">
        <f t="shared" si="2"/>
        <v>0</v>
      </c>
      <c r="J19" s="9">
        <v>0</v>
      </c>
      <c r="K19" s="41">
        <f t="shared" si="3"/>
        <v>0</v>
      </c>
      <c r="L19" s="9">
        <v>0</v>
      </c>
      <c r="M19" s="41">
        <f t="shared" si="4"/>
        <v>0</v>
      </c>
      <c r="N19" s="9">
        <v>0</v>
      </c>
      <c r="O19" s="41">
        <f t="shared" si="5"/>
        <v>0</v>
      </c>
      <c r="P19" s="9">
        <v>0</v>
      </c>
      <c r="Q19" s="41">
        <f t="shared" si="6"/>
        <v>0</v>
      </c>
      <c r="R19" s="9">
        <v>0</v>
      </c>
      <c r="S19" s="41">
        <f t="shared" si="7"/>
        <v>0</v>
      </c>
      <c r="T19" s="12" t="str">
        <f t="shared" si="56"/>
        <v>    紙漿、紙及紙製品製造業</v>
      </c>
      <c r="U19" s="9">
        <v>0</v>
      </c>
      <c r="V19" s="41">
        <f t="shared" si="8"/>
        <v>0</v>
      </c>
      <c r="W19" s="9">
        <v>1</v>
      </c>
      <c r="X19" s="41">
        <f t="shared" si="9"/>
        <v>14.285714285714285</v>
      </c>
      <c r="Y19" s="9">
        <v>0</v>
      </c>
      <c r="Z19" s="41">
        <f t="shared" si="10"/>
        <v>0</v>
      </c>
      <c r="AA19" s="9">
        <v>2</v>
      </c>
      <c r="AB19" s="41">
        <f t="shared" si="11"/>
        <v>28.57142857142857</v>
      </c>
      <c r="AC19" s="9">
        <v>0</v>
      </c>
      <c r="AD19" s="41">
        <f t="shared" si="12"/>
        <v>0</v>
      </c>
      <c r="AE19" s="9">
        <v>0</v>
      </c>
      <c r="AF19" s="41">
        <f t="shared" si="13"/>
        <v>0</v>
      </c>
      <c r="AG19" s="9">
        <v>0</v>
      </c>
      <c r="AH19" s="41">
        <f t="shared" si="14"/>
        <v>0</v>
      </c>
      <c r="AI19" s="9">
        <v>0</v>
      </c>
      <c r="AJ19" s="41">
        <f t="shared" si="15"/>
        <v>0</v>
      </c>
      <c r="AK19" s="9">
        <v>0</v>
      </c>
      <c r="AL19" s="41">
        <f t="shared" si="16"/>
        <v>0</v>
      </c>
      <c r="AM19" s="9">
        <v>1</v>
      </c>
      <c r="AN19" s="41">
        <f t="shared" si="17"/>
        <v>14.285714285714285</v>
      </c>
      <c r="AO19" s="12" t="str">
        <f t="shared" si="57"/>
        <v>    紙漿、紙及紙製品製造業</v>
      </c>
      <c r="AP19" s="9">
        <v>0</v>
      </c>
      <c r="AQ19" s="41">
        <f t="shared" si="18"/>
        <v>0</v>
      </c>
      <c r="AR19" s="9">
        <v>0</v>
      </c>
      <c r="AS19" s="41">
        <f t="shared" si="19"/>
        <v>0</v>
      </c>
      <c r="AT19" s="9">
        <v>0</v>
      </c>
      <c r="AU19" s="41">
        <f t="shared" si="20"/>
        <v>0</v>
      </c>
      <c r="AV19" s="9">
        <v>1</v>
      </c>
      <c r="AW19" s="41">
        <f t="shared" si="21"/>
        <v>14.285714285714285</v>
      </c>
      <c r="AX19" s="9">
        <v>0</v>
      </c>
      <c r="AY19" s="41">
        <f t="shared" si="22"/>
        <v>0</v>
      </c>
      <c r="AZ19" s="9">
        <v>0</v>
      </c>
      <c r="BA19" s="41">
        <f t="shared" si="23"/>
        <v>0</v>
      </c>
      <c r="BB19" s="9">
        <v>0</v>
      </c>
      <c r="BC19" s="41">
        <f t="shared" si="24"/>
        <v>0</v>
      </c>
      <c r="BD19" s="9">
        <v>0</v>
      </c>
      <c r="BE19" s="41">
        <f t="shared" si="25"/>
        <v>0</v>
      </c>
      <c r="BF19" s="9">
        <v>0</v>
      </c>
      <c r="BG19" s="41">
        <f t="shared" si="26"/>
        <v>0</v>
      </c>
      <c r="BH19" s="9">
        <v>0</v>
      </c>
      <c r="BI19" s="41">
        <f t="shared" si="27"/>
        <v>0</v>
      </c>
      <c r="BJ19" s="12" t="str">
        <f t="shared" si="58"/>
        <v>    紙漿、紙及紙製品製造業</v>
      </c>
      <c r="BK19" s="9">
        <v>0</v>
      </c>
      <c r="BL19" s="41">
        <f t="shared" si="28"/>
        <v>0</v>
      </c>
      <c r="BM19" s="9">
        <v>0</v>
      </c>
      <c r="BN19" s="41">
        <f t="shared" si="29"/>
        <v>0</v>
      </c>
      <c r="BO19" s="9">
        <v>0</v>
      </c>
      <c r="BP19" s="41">
        <f t="shared" si="30"/>
        <v>0</v>
      </c>
      <c r="BQ19" s="9">
        <v>0</v>
      </c>
      <c r="BR19" s="41">
        <f t="shared" si="31"/>
        <v>0</v>
      </c>
      <c r="BS19" s="9">
        <v>0</v>
      </c>
      <c r="BT19" s="41">
        <f t="shared" si="32"/>
        <v>0</v>
      </c>
      <c r="BU19" s="9">
        <v>0</v>
      </c>
      <c r="BV19" s="41">
        <f t="shared" si="33"/>
        <v>0</v>
      </c>
      <c r="BW19" s="9">
        <v>0</v>
      </c>
      <c r="BX19" s="41">
        <f t="shared" si="34"/>
        <v>0</v>
      </c>
      <c r="BY19" s="9">
        <v>0</v>
      </c>
      <c r="BZ19" s="41">
        <f t="shared" si="35"/>
        <v>0</v>
      </c>
      <c r="CA19" s="9">
        <v>0</v>
      </c>
      <c r="CB19" s="41">
        <f t="shared" si="36"/>
        <v>0</v>
      </c>
      <c r="CC19" s="9">
        <v>0</v>
      </c>
      <c r="CD19" s="41">
        <f t="shared" si="37"/>
        <v>0</v>
      </c>
      <c r="CE19" s="12" t="str">
        <f t="shared" si="59"/>
        <v>    紙漿、紙及紙製品製造業</v>
      </c>
      <c r="CF19" s="9">
        <v>0</v>
      </c>
      <c r="CG19" s="41">
        <f t="shared" si="38"/>
        <v>0</v>
      </c>
      <c r="CH19" s="9">
        <v>1</v>
      </c>
      <c r="CI19" s="41">
        <f t="shared" si="39"/>
        <v>14.285714285714285</v>
      </c>
      <c r="CJ19" s="9">
        <v>0</v>
      </c>
      <c r="CK19" s="41">
        <f t="shared" si="40"/>
        <v>0</v>
      </c>
      <c r="CL19" s="9">
        <v>0</v>
      </c>
      <c r="CM19" s="41">
        <f t="shared" si="41"/>
        <v>0</v>
      </c>
      <c r="CN19" s="9">
        <v>0</v>
      </c>
      <c r="CO19" s="41">
        <f t="shared" si="42"/>
        <v>0</v>
      </c>
      <c r="CP19" s="9">
        <v>0</v>
      </c>
      <c r="CQ19" s="41">
        <f t="shared" si="43"/>
        <v>0</v>
      </c>
      <c r="CR19" s="9">
        <v>0</v>
      </c>
      <c r="CS19" s="41">
        <f t="shared" si="44"/>
        <v>0</v>
      </c>
      <c r="CT19" s="9">
        <v>0</v>
      </c>
      <c r="CU19" s="41">
        <f t="shared" si="45"/>
        <v>0</v>
      </c>
      <c r="CV19" s="9">
        <v>0</v>
      </c>
      <c r="CW19" s="41">
        <f t="shared" si="46"/>
        <v>0</v>
      </c>
      <c r="CX19" s="9">
        <v>0</v>
      </c>
      <c r="CY19" s="41">
        <f t="shared" si="47"/>
        <v>0</v>
      </c>
      <c r="CZ19" s="12" t="str">
        <f t="shared" si="60"/>
        <v>    紙漿、紙及紙製品製造業</v>
      </c>
      <c r="DA19" s="9">
        <v>0</v>
      </c>
      <c r="DB19" s="41">
        <f t="shared" si="48"/>
        <v>0</v>
      </c>
      <c r="DC19" s="9">
        <v>0</v>
      </c>
      <c r="DD19" s="41">
        <f t="shared" si="49"/>
        <v>0</v>
      </c>
      <c r="DE19" s="9">
        <v>0</v>
      </c>
      <c r="DF19" s="41">
        <f t="shared" si="50"/>
        <v>0</v>
      </c>
      <c r="DG19" s="9">
        <v>0</v>
      </c>
      <c r="DH19" s="41">
        <f t="shared" si="51"/>
        <v>0</v>
      </c>
      <c r="DI19" s="9">
        <v>0</v>
      </c>
      <c r="DJ19" s="41">
        <f t="shared" si="52"/>
        <v>0</v>
      </c>
      <c r="DK19" s="9">
        <v>0</v>
      </c>
      <c r="DL19" s="41">
        <f t="shared" si="53"/>
        <v>0</v>
      </c>
      <c r="DM19" s="9">
        <v>1</v>
      </c>
      <c r="DN19" s="41">
        <f t="shared" si="54"/>
        <v>14.285714285714285</v>
      </c>
      <c r="DO19" s="9">
        <v>0</v>
      </c>
      <c r="DP19" s="41">
        <f t="shared" si="55"/>
        <v>0</v>
      </c>
    </row>
    <row r="20" spans="1:120" ht="12" customHeight="1">
      <c r="A20" s="12" t="s">
        <v>362</v>
      </c>
      <c r="B20" s="9">
        <v>4</v>
      </c>
      <c r="C20" s="9">
        <f t="shared" si="61"/>
        <v>2</v>
      </c>
      <c r="D20" s="9">
        <v>0</v>
      </c>
      <c r="E20" s="41">
        <f t="shared" si="0"/>
        <v>0</v>
      </c>
      <c r="F20" s="9">
        <v>0</v>
      </c>
      <c r="G20" s="41">
        <f t="shared" si="1"/>
        <v>0</v>
      </c>
      <c r="H20" s="9">
        <v>0</v>
      </c>
      <c r="I20" s="41">
        <f t="shared" si="2"/>
        <v>0</v>
      </c>
      <c r="J20" s="9">
        <v>0</v>
      </c>
      <c r="K20" s="41">
        <f t="shared" si="3"/>
        <v>0</v>
      </c>
      <c r="L20" s="9">
        <v>0</v>
      </c>
      <c r="M20" s="41">
        <f t="shared" si="4"/>
        <v>0</v>
      </c>
      <c r="N20" s="9">
        <v>0</v>
      </c>
      <c r="O20" s="41">
        <f t="shared" si="5"/>
        <v>0</v>
      </c>
      <c r="P20" s="9">
        <v>0</v>
      </c>
      <c r="Q20" s="41">
        <f t="shared" si="6"/>
        <v>0</v>
      </c>
      <c r="R20" s="9">
        <v>0</v>
      </c>
      <c r="S20" s="41">
        <f t="shared" si="7"/>
        <v>0</v>
      </c>
      <c r="T20" s="12" t="str">
        <f t="shared" si="56"/>
        <v>    印刷及其輔助業</v>
      </c>
      <c r="U20" s="9">
        <v>0</v>
      </c>
      <c r="V20" s="41">
        <f t="shared" si="8"/>
        <v>0</v>
      </c>
      <c r="W20" s="9">
        <v>0</v>
      </c>
      <c r="X20" s="41">
        <f t="shared" si="9"/>
        <v>0</v>
      </c>
      <c r="Y20" s="9">
        <v>0</v>
      </c>
      <c r="Z20" s="41">
        <f t="shared" si="10"/>
        <v>0</v>
      </c>
      <c r="AA20" s="9">
        <v>0</v>
      </c>
      <c r="AB20" s="41">
        <f t="shared" si="11"/>
        <v>0</v>
      </c>
      <c r="AC20" s="9">
        <v>0</v>
      </c>
      <c r="AD20" s="41">
        <f t="shared" si="12"/>
        <v>0</v>
      </c>
      <c r="AE20" s="9">
        <v>0</v>
      </c>
      <c r="AF20" s="41">
        <f t="shared" si="13"/>
        <v>0</v>
      </c>
      <c r="AG20" s="9">
        <v>0</v>
      </c>
      <c r="AH20" s="41">
        <f t="shared" si="14"/>
        <v>0</v>
      </c>
      <c r="AI20" s="9">
        <v>0</v>
      </c>
      <c r="AJ20" s="41">
        <f t="shared" si="15"/>
        <v>0</v>
      </c>
      <c r="AK20" s="9">
        <v>1</v>
      </c>
      <c r="AL20" s="41">
        <f t="shared" si="16"/>
        <v>50</v>
      </c>
      <c r="AM20" s="9">
        <v>0</v>
      </c>
      <c r="AN20" s="41">
        <f t="shared" si="17"/>
        <v>0</v>
      </c>
      <c r="AO20" s="12" t="str">
        <f t="shared" si="57"/>
        <v>    印刷及其輔助業</v>
      </c>
      <c r="AP20" s="9">
        <v>0</v>
      </c>
      <c r="AQ20" s="41">
        <f t="shared" si="18"/>
        <v>0</v>
      </c>
      <c r="AR20" s="9">
        <v>0</v>
      </c>
      <c r="AS20" s="41">
        <f t="shared" si="19"/>
        <v>0</v>
      </c>
      <c r="AT20" s="9">
        <v>0</v>
      </c>
      <c r="AU20" s="41">
        <f t="shared" si="20"/>
        <v>0</v>
      </c>
      <c r="AV20" s="9">
        <v>1</v>
      </c>
      <c r="AW20" s="41">
        <f t="shared" si="21"/>
        <v>50</v>
      </c>
      <c r="AX20" s="9">
        <v>0</v>
      </c>
      <c r="AY20" s="41">
        <f t="shared" si="22"/>
        <v>0</v>
      </c>
      <c r="AZ20" s="9">
        <v>0</v>
      </c>
      <c r="BA20" s="41">
        <f t="shared" si="23"/>
        <v>0</v>
      </c>
      <c r="BB20" s="9">
        <v>0</v>
      </c>
      <c r="BC20" s="41">
        <f t="shared" si="24"/>
        <v>0</v>
      </c>
      <c r="BD20" s="9">
        <v>0</v>
      </c>
      <c r="BE20" s="41">
        <f t="shared" si="25"/>
        <v>0</v>
      </c>
      <c r="BF20" s="9">
        <v>0</v>
      </c>
      <c r="BG20" s="41">
        <f t="shared" si="26"/>
        <v>0</v>
      </c>
      <c r="BH20" s="9">
        <v>0</v>
      </c>
      <c r="BI20" s="41">
        <f t="shared" si="27"/>
        <v>0</v>
      </c>
      <c r="BJ20" s="12" t="str">
        <f t="shared" si="58"/>
        <v>    印刷及其輔助業</v>
      </c>
      <c r="BK20" s="9">
        <v>0</v>
      </c>
      <c r="BL20" s="41">
        <f t="shared" si="28"/>
        <v>0</v>
      </c>
      <c r="BM20" s="9">
        <v>0</v>
      </c>
      <c r="BN20" s="41">
        <f t="shared" si="29"/>
        <v>0</v>
      </c>
      <c r="BO20" s="9">
        <v>0</v>
      </c>
      <c r="BP20" s="41">
        <f t="shared" si="30"/>
        <v>0</v>
      </c>
      <c r="BQ20" s="9">
        <v>0</v>
      </c>
      <c r="BR20" s="41">
        <f t="shared" si="31"/>
        <v>0</v>
      </c>
      <c r="BS20" s="9">
        <v>0</v>
      </c>
      <c r="BT20" s="41">
        <f t="shared" si="32"/>
        <v>0</v>
      </c>
      <c r="BU20" s="9">
        <v>0</v>
      </c>
      <c r="BV20" s="41">
        <f t="shared" si="33"/>
        <v>0</v>
      </c>
      <c r="BW20" s="9">
        <v>0</v>
      </c>
      <c r="BX20" s="41">
        <f t="shared" si="34"/>
        <v>0</v>
      </c>
      <c r="BY20" s="9">
        <v>0</v>
      </c>
      <c r="BZ20" s="41">
        <f t="shared" si="35"/>
        <v>0</v>
      </c>
      <c r="CA20" s="9">
        <v>0</v>
      </c>
      <c r="CB20" s="41">
        <f t="shared" si="36"/>
        <v>0</v>
      </c>
      <c r="CC20" s="9">
        <v>0</v>
      </c>
      <c r="CD20" s="41">
        <f t="shared" si="37"/>
        <v>0</v>
      </c>
      <c r="CE20" s="12" t="str">
        <f t="shared" si="59"/>
        <v>    印刷及其輔助業</v>
      </c>
      <c r="CF20" s="9">
        <v>0</v>
      </c>
      <c r="CG20" s="41">
        <f t="shared" si="38"/>
        <v>0</v>
      </c>
      <c r="CH20" s="9">
        <v>0</v>
      </c>
      <c r="CI20" s="41">
        <f t="shared" si="39"/>
        <v>0</v>
      </c>
      <c r="CJ20" s="9">
        <v>0</v>
      </c>
      <c r="CK20" s="41">
        <f t="shared" si="40"/>
        <v>0</v>
      </c>
      <c r="CL20" s="9">
        <v>0</v>
      </c>
      <c r="CM20" s="41">
        <f t="shared" si="41"/>
        <v>0</v>
      </c>
      <c r="CN20" s="9">
        <v>0</v>
      </c>
      <c r="CO20" s="41">
        <f t="shared" si="42"/>
        <v>0</v>
      </c>
      <c r="CP20" s="9">
        <v>0</v>
      </c>
      <c r="CQ20" s="41">
        <f t="shared" si="43"/>
        <v>0</v>
      </c>
      <c r="CR20" s="9">
        <v>0</v>
      </c>
      <c r="CS20" s="41">
        <f t="shared" si="44"/>
        <v>0</v>
      </c>
      <c r="CT20" s="9">
        <v>0</v>
      </c>
      <c r="CU20" s="41">
        <f t="shared" si="45"/>
        <v>0</v>
      </c>
      <c r="CV20" s="9">
        <v>0</v>
      </c>
      <c r="CW20" s="41">
        <f t="shared" si="46"/>
        <v>0</v>
      </c>
      <c r="CX20" s="9">
        <v>0</v>
      </c>
      <c r="CY20" s="41">
        <f t="shared" si="47"/>
        <v>0</v>
      </c>
      <c r="CZ20" s="12" t="str">
        <f t="shared" si="60"/>
        <v>    印刷及其輔助業</v>
      </c>
      <c r="DA20" s="9">
        <v>0</v>
      </c>
      <c r="DB20" s="41">
        <f t="shared" si="48"/>
        <v>0</v>
      </c>
      <c r="DC20" s="9">
        <v>0</v>
      </c>
      <c r="DD20" s="41">
        <f t="shared" si="49"/>
        <v>0</v>
      </c>
      <c r="DE20" s="9">
        <v>0</v>
      </c>
      <c r="DF20" s="41">
        <f t="shared" si="50"/>
        <v>0</v>
      </c>
      <c r="DG20" s="9">
        <v>0</v>
      </c>
      <c r="DH20" s="41">
        <f t="shared" si="51"/>
        <v>0</v>
      </c>
      <c r="DI20" s="9">
        <v>0</v>
      </c>
      <c r="DJ20" s="41">
        <f t="shared" si="52"/>
        <v>0</v>
      </c>
      <c r="DK20" s="9">
        <v>0</v>
      </c>
      <c r="DL20" s="41">
        <f t="shared" si="53"/>
        <v>0</v>
      </c>
      <c r="DM20" s="9">
        <v>0</v>
      </c>
      <c r="DN20" s="41">
        <f t="shared" si="54"/>
        <v>0</v>
      </c>
      <c r="DO20" s="9">
        <v>0</v>
      </c>
      <c r="DP20" s="41">
        <f t="shared" si="55"/>
        <v>0</v>
      </c>
    </row>
    <row r="21" spans="1:120" ht="12" customHeight="1">
      <c r="A21" s="12" t="s">
        <v>423</v>
      </c>
      <c r="B21" s="9">
        <v>38</v>
      </c>
      <c r="C21" s="9">
        <f t="shared" si="61"/>
        <v>0</v>
      </c>
      <c r="D21" s="9">
        <v>0</v>
      </c>
      <c r="E21" s="41">
        <f t="shared" si="0"/>
        <v>0</v>
      </c>
      <c r="F21" s="9">
        <v>0</v>
      </c>
      <c r="G21" s="41">
        <f t="shared" si="1"/>
        <v>0</v>
      </c>
      <c r="H21" s="9">
        <v>0</v>
      </c>
      <c r="I21" s="41">
        <f t="shared" si="2"/>
        <v>0</v>
      </c>
      <c r="J21" s="9">
        <v>0</v>
      </c>
      <c r="K21" s="41">
        <f t="shared" si="3"/>
        <v>0</v>
      </c>
      <c r="L21" s="9">
        <v>0</v>
      </c>
      <c r="M21" s="41">
        <f t="shared" si="4"/>
        <v>0</v>
      </c>
      <c r="N21" s="9">
        <v>0</v>
      </c>
      <c r="O21" s="41">
        <f t="shared" si="5"/>
        <v>0</v>
      </c>
      <c r="P21" s="9">
        <v>0</v>
      </c>
      <c r="Q21" s="41">
        <f t="shared" si="6"/>
        <v>0</v>
      </c>
      <c r="R21" s="9">
        <v>0</v>
      </c>
      <c r="S21" s="41">
        <f t="shared" si="7"/>
        <v>0</v>
      </c>
      <c r="T21" s="12" t="str">
        <f t="shared" si="56"/>
        <v>    化學材料製造業</v>
      </c>
      <c r="U21" s="9">
        <v>0</v>
      </c>
      <c r="V21" s="41">
        <f t="shared" si="8"/>
        <v>0</v>
      </c>
      <c r="W21" s="9">
        <v>0</v>
      </c>
      <c r="X21" s="41">
        <f t="shared" si="9"/>
        <v>0</v>
      </c>
      <c r="Y21" s="9">
        <v>0</v>
      </c>
      <c r="Z21" s="41">
        <f t="shared" si="10"/>
        <v>0</v>
      </c>
      <c r="AA21" s="9">
        <v>0</v>
      </c>
      <c r="AB21" s="41">
        <f t="shared" si="11"/>
        <v>0</v>
      </c>
      <c r="AC21" s="9">
        <v>0</v>
      </c>
      <c r="AD21" s="41">
        <f t="shared" si="12"/>
        <v>0</v>
      </c>
      <c r="AE21" s="9">
        <v>0</v>
      </c>
      <c r="AF21" s="41">
        <f t="shared" si="13"/>
        <v>0</v>
      </c>
      <c r="AG21" s="9">
        <v>0</v>
      </c>
      <c r="AH21" s="41">
        <f t="shared" si="14"/>
        <v>0</v>
      </c>
      <c r="AI21" s="9">
        <v>0</v>
      </c>
      <c r="AJ21" s="41">
        <f t="shared" si="15"/>
        <v>0</v>
      </c>
      <c r="AK21" s="9">
        <v>0</v>
      </c>
      <c r="AL21" s="41">
        <f t="shared" si="16"/>
        <v>0</v>
      </c>
      <c r="AM21" s="9">
        <v>0</v>
      </c>
      <c r="AN21" s="41">
        <f t="shared" si="17"/>
        <v>0</v>
      </c>
      <c r="AO21" s="12" t="str">
        <f t="shared" si="57"/>
        <v>    化學材料製造業</v>
      </c>
      <c r="AP21" s="9">
        <v>0</v>
      </c>
      <c r="AQ21" s="41">
        <f t="shared" si="18"/>
        <v>0</v>
      </c>
      <c r="AR21" s="9">
        <v>0</v>
      </c>
      <c r="AS21" s="41">
        <f t="shared" si="19"/>
        <v>0</v>
      </c>
      <c r="AT21" s="9">
        <v>0</v>
      </c>
      <c r="AU21" s="41">
        <f t="shared" si="20"/>
        <v>0</v>
      </c>
      <c r="AV21" s="9">
        <v>0</v>
      </c>
      <c r="AW21" s="41">
        <f t="shared" si="21"/>
        <v>0</v>
      </c>
      <c r="AX21" s="9">
        <v>0</v>
      </c>
      <c r="AY21" s="41">
        <f t="shared" si="22"/>
        <v>0</v>
      </c>
      <c r="AZ21" s="9">
        <v>0</v>
      </c>
      <c r="BA21" s="41">
        <f t="shared" si="23"/>
        <v>0</v>
      </c>
      <c r="BB21" s="9">
        <v>0</v>
      </c>
      <c r="BC21" s="41">
        <f t="shared" si="24"/>
        <v>0</v>
      </c>
      <c r="BD21" s="9">
        <v>0</v>
      </c>
      <c r="BE21" s="41">
        <f t="shared" si="25"/>
        <v>0</v>
      </c>
      <c r="BF21" s="9">
        <v>0</v>
      </c>
      <c r="BG21" s="41">
        <f t="shared" si="26"/>
        <v>0</v>
      </c>
      <c r="BH21" s="9">
        <v>0</v>
      </c>
      <c r="BI21" s="41">
        <f t="shared" si="27"/>
        <v>0</v>
      </c>
      <c r="BJ21" s="12" t="str">
        <f t="shared" si="58"/>
        <v>    化學材料製造業</v>
      </c>
      <c r="BK21" s="9">
        <v>0</v>
      </c>
      <c r="BL21" s="41">
        <f t="shared" si="28"/>
        <v>0</v>
      </c>
      <c r="BM21" s="9">
        <v>0</v>
      </c>
      <c r="BN21" s="41">
        <f t="shared" si="29"/>
        <v>0</v>
      </c>
      <c r="BO21" s="9">
        <v>0</v>
      </c>
      <c r="BP21" s="41">
        <f t="shared" si="30"/>
        <v>0</v>
      </c>
      <c r="BQ21" s="9">
        <v>0</v>
      </c>
      <c r="BR21" s="41">
        <f t="shared" si="31"/>
        <v>0</v>
      </c>
      <c r="BS21" s="9">
        <v>0</v>
      </c>
      <c r="BT21" s="41">
        <f t="shared" si="32"/>
        <v>0</v>
      </c>
      <c r="BU21" s="9">
        <v>0</v>
      </c>
      <c r="BV21" s="41">
        <f t="shared" si="33"/>
        <v>0</v>
      </c>
      <c r="BW21" s="9">
        <v>0</v>
      </c>
      <c r="BX21" s="41">
        <f t="shared" si="34"/>
        <v>0</v>
      </c>
      <c r="BY21" s="9">
        <v>0</v>
      </c>
      <c r="BZ21" s="41">
        <f t="shared" si="35"/>
        <v>0</v>
      </c>
      <c r="CA21" s="9">
        <v>0</v>
      </c>
      <c r="CB21" s="41">
        <f t="shared" si="36"/>
        <v>0</v>
      </c>
      <c r="CC21" s="9">
        <v>0</v>
      </c>
      <c r="CD21" s="41">
        <f t="shared" si="37"/>
        <v>0</v>
      </c>
      <c r="CE21" s="12" t="str">
        <f t="shared" si="59"/>
        <v>    化學材料製造業</v>
      </c>
      <c r="CF21" s="9">
        <v>0</v>
      </c>
      <c r="CG21" s="41">
        <f t="shared" si="38"/>
        <v>0</v>
      </c>
      <c r="CH21" s="9">
        <v>0</v>
      </c>
      <c r="CI21" s="41">
        <f t="shared" si="39"/>
        <v>0</v>
      </c>
      <c r="CJ21" s="9">
        <v>0</v>
      </c>
      <c r="CK21" s="41">
        <f t="shared" si="40"/>
        <v>0</v>
      </c>
      <c r="CL21" s="9">
        <v>0</v>
      </c>
      <c r="CM21" s="41">
        <f t="shared" si="41"/>
        <v>0</v>
      </c>
      <c r="CN21" s="9">
        <v>0</v>
      </c>
      <c r="CO21" s="41">
        <f t="shared" si="42"/>
        <v>0</v>
      </c>
      <c r="CP21" s="9">
        <v>0</v>
      </c>
      <c r="CQ21" s="41">
        <f t="shared" si="43"/>
        <v>0</v>
      </c>
      <c r="CR21" s="9">
        <v>0</v>
      </c>
      <c r="CS21" s="41">
        <f t="shared" si="44"/>
        <v>0</v>
      </c>
      <c r="CT21" s="9">
        <v>0</v>
      </c>
      <c r="CU21" s="41">
        <f t="shared" si="45"/>
        <v>0</v>
      </c>
      <c r="CV21" s="9">
        <v>0</v>
      </c>
      <c r="CW21" s="41">
        <f t="shared" si="46"/>
        <v>0</v>
      </c>
      <c r="CX21" s="9">
        <v>0</v>
      </c>
      <c r="CY21" s="41">
        <f t="shared" si="47"/>
        <v>0</v>
      </c>
      <c r="CZ21" s="12" t="str">
        <f t="shared" si="60"/>
        <v>    化學材料製造業</v>
      </c>
      <c r="DA21" s="9">
        <v>0</v>
      </c>
      <c r="DB21" s="41">
        <f t="shared" si="48"/>
        <v>0</v>
      </c>
      <c r="DC21" s="9">
        <v>0</v>
      </c>
      <c r="DD21" s="41">
        <f t="shared" si="49"/>
        <v>0</v>
      </c>
      <c r="DE21" s="9">
        <v>0</v>
      </c>
      <c r="DF21" s="41">
        <f t="shared" si="50"/>
        <v>0</v>
      </c>
      <c r="DG21" s="9">
        <v>0</v>
      </c>
      <c r="DH21" s="41">
        <f t="shared" si="51"/>
        <v>0</v>
      </c>
      <c r="DI21" s="9">
        <v>0</v>
      </c>
      <c r="DJ21" s="41">
        <f t="shared" si="52"/>
        <v>0</v>
      </c>
      <c r="DK21" s="9">
        <v>0</v>
      </c>
      <c r="DL21" s="41">
        <f t="shared" si="53"/>
        <v>0</v>
      </c>
      <c r="DM21" s="9">
        <v>0</v>
      </c>
      <c r="DN21" s="41">
        <f t="shared" si="54"/>
        <v>0</v>
      </c>
      <c r="DO21" s="9">
        <v>0</v>
      </c>
      <c r="DP21" s="41">
        <f t="shared" si="55"/>
        <v>0</v>
      </c>
    </row>
    <row r="22" spans="1:120" ht="12" customHeight="1">
      <c r="A22" s="12" t="s">
        <v>363</v>
      </c>
      <c r="B22" s="9">
        <v>78</v>
      </c>
      <c r="C22" s="9">
        <f t="shared" si="61"/>
        <v>9</v>
      </c>
      <c r="D22" s="9">
        <v>0</v>
      </c>
      <c r="E22" s="41">
        <f t="shared" si="0"/>
        <v>0</v>
      </c>
      <c r="F22" s="9">
        <v>0</v>
      </c>
      <c r="G22" s="41">
        <f t="shared" si="1"/>
        <v>0</v>
      </c>
      <c r="H22" s="9">
        <v>0</v>
      </c>
      <c r="I22" s="41">
        <f t="shared" si="2"/>
        <v>0</v>
      </c>
      <c r="J22" s="9">
        <v>0</v>
      </c>
      <c r="K22" s="41">
        <f t="shared" si="3"/>
        <v>0</v>
      </c>
      <c r="L22" s="9">
        <v>0</v>
      </c>
      <c r="M22" s="41">
        <f t="shared" si="4"/>
        <v>0</v>
      </c>
      <c r="N22" s="9">
        <v>1</v>
      </c>
      <c r="O22" s="41">
        <f t="shared" si="5"/>
        <v>11.11111111111111</v>
      </c>
      <c r="P22" s="9">
        <v>1</v>
      </c>
      <c r="Q22" s="41">
        <f t="shared" si="6"/>
        <v>11.11111111111111</v>
      </c>
      <c r="R22" s="9">
        <v>0</v>
      </c>
      <c r="S22" s="41">
        <f t="shared" si="7"/>
        <v>0</v>
      </c>
      <c r="T22" s="12" t="str">
        <f t="shared" si="56"/>
        <v>    化學製品製造業</v>
      </c>
      <c r="U22" s="9">
        <v>0</v>
      </c>
      <c r="V22" s="41">
        <f t="shared" si="8"/>
        <v>0</v>
      </c>
      <c r="W22" s="9">
        <v>2</v>
      </c>
      <c r="X22" s="41">
        <f t="shared" si="9"/>
        <v>22.22222222222222</v>
      </c>
      <c r="Y22" s="9">
        <v>0</v>
      </c>
      <c r="Z22" s="41">
        <f t="shared" si="10"/>
        <v>0</v>
      </c>
      <c r="AA22" s="9">
        <v>0</v>
      </c>
      <c r="AB22" s="41">
        <f t="shared" si="11"/>
        <v>0</v>
      </c>
      <c r="AC22" s="9">
        <v>0</v>
      </c>
      <c r="AD22" s="41">
        <f t="shared" si="12"/>
        <v>0</v>
      </c>
      <c r="AE22" s="9">
        <v>0</v>
      </c>
      <c r="AF22" s="41">
        <f t="shared" si="13"/>
        <v>0</v>
      </c>
      <c r="AG22" s="9">
        <v>0</v>
      </c>
      <c r="AH22" s="41">
        <f t="shared" si="14"/>
        <v>0</v>
      </c>
      <c r="AI22" s="9">
        <v>2</v>
      </c>
      <c r="AJ22" s="41">
        <f t="shared" si="15"/>
        <v>22.22222222222222</v>
      </c>
      <c r="AK22" s="9">
        <v>0</v>
      </c>
      <c r="AL22" s="41">
        <f t="shared" si="16"/>
        <v>0</v>
      </c>
      <c r="AM22" s="9">
        <v>0</v>
      </c>
      <c r="AN22" s="41">
        <f t="shared" si="17"/>
        <v>0</v>
      </c>
      <c r="AO22" s="12" t="str">
        <f t="shared" si="57"/>
        <v>    化學製品製造業</v>
      </c>
      <c r="AP22" s="9">
        <v>0</v>
      </c>
      <c r="AQ22" s="41">
        <f t="shared" si="18"/>
        <v>0</v>
      </c>
      <c r="AR22" s="9">
        <v>0</v>
      </c>
      <c r="AS22" s="41">
        <f t="shared" si="19"/>
        <v>0</v>
      </c>
      <c r="AT22" s="9">
        <v>0</v>
      </c>
      <c r="AU22" s="41">
        <f t="shared" si="20"/>
        <v>0</v>
      </c>
      <c r="AV22" s="9">
        <v>0</v>
      </c>
      <c r="AW22" s="41">
        <f t="shared" si="21"/>
        <v>0</v>
      </c>
      <c r="AX22" s="9">
        <v>0</v>
      </c>
      <c r="AY22" s="41">
        <f t="shared" si="22"/>
        <v>0</v>
      </c>
      <c r="AZ22" s="9">
        <v>1</v>
      </c>
      <c r="BA22" s="41">
        <f t="shared" si="23"/>
        <v>11.11111111111111</v>
      </c>
      <c r="BB22" s="9">
        <v>0</v>
      </c>
      <c r="BC22" s="41">
        <f t="shared" si="24"/>
        <v>0</v>
      </c>
      <c r="BD22" s="9">
        <v>0</v>
      </c>
      <c r="BE22" s="41">
        <f t="shared" si="25"/>
        <v>0</v>
      </c>
      <c r="BF22" s="9">
        <v>0</v>
      </c>
      <c r="BG22" s="41">
        <f t="shared" si="26"/>
        <v>0</v>
      </c>
      <c r="BH22" s="9">
        <v>0</v>
      </c>
      <c r="BI22" s="41">
        <f t="shared" si="27"/>
        <v>0</v>
      </c>
      <c r="BJ22" s="12" t="str">
        <f t="shared" si="58"/>
        <v>    化學製品製造業</v>
      </c>
      <c r="BK22" s="9">
        <v>0</v>
      </c>
      <c r="BL22" s="41">
        <f t="shared" si="28"/>
        <v>0</v>
      </c>
      <c r="BM22" s="9">
        <v>0</v>
      </c>
      <c r="BN22" s="41">
        <f t="shared" si="29"/>
        <v>0</v>
      </c>
      <c r="BO22" s="9">
        <v>0</v>
      </c>
      <c r="BP22" s="41">
        <f t="shared" si="30"/>
        <v>0</v>
      </c>
      <c r="BQ22" s="9">
        <v>0</v>
      </c>
      <c r="BR22" s="41">
        <f t="shared" si="31"/>
        <v>0</v>
      </c>
      <c r="BS22" s="9">
        <v>0</v>
      </c>
      <c r="BT22" s="41">
        <f t="shared" si="32"/>
        <v>0</v>
      </c>
      <c r="BU22" s="9">
        <v>0</v>
      </c>
      <c r="BV22" s="41">
        <f t="shared" si="33"/>
        <v>0</v>
      </c>
      <c r="BW22" s="9">
        <v>0</v>
      </c>
      <c r="BX22" s="41">
        <f t="shared" si="34"/>
        <v>0</v>
      </c>
      <c r="BY22" s="9">
        <v>0</v>
      </c>
      <c r="BZ22" s="41">
        <f t="shared" si="35"/>
        <v>0</v>
      </c>
      <c r="CA22" s="9">
        <v>0</v>
      </c>
      <c r="CB22" s="41">
        <f t="shared" si="36"/>
        <v>0</v>
      </c>
      <c r="CC22" s="9">
        <v>0</v>
      </c>
      <c r="CD22" s="41">
        <f t="shared" si="37"/>
        <v>0</v>
      </c>
      <c r="CE22" s="12" t="str">
        <f t="shared" si="59"/>
        <v>    化學製品製造業</v>
      </c>
      <c r="CF22" s="9">
        <v>0</v>
      </c>
      <c r="CG22" s="41">
        <f t="shared" si="38"/>
        <v>0</v>
      </c>
      <c r="CH22" s="9">
        <v>0</v>
      </c>
      <c r="CI22" s="41">
        <f t="shared" si="39"/>
        <v>0</v>
      </c>
      <c r="CJ22" s="9">
        <v>0</v>
      </c>
      <c r="CK22" s="41">
        <f t="shared" si="40"/>
        <v>0</v>
      </c>
      <c r="CL22" s="9">
        <v>0</v>
      </c>
      <c r="CM22" s="41">
        <f t="shared" si="41"/>
        <v>0</v>
      </c>
      <c r="CN22" s="9">
        <v>0</v>
      </c>
      <c r="CO22" s="41">
        <f t="shared" si="42"/>
        <v>0</v>
      </c>
      <c r="CP22" s="9">
        <v>0</v>
      </c>
      <c r="CQ22" s="41">
        <f t="shared" si="43"/>
        <v>0</v>
      </c>
      <c r="CR22" s="9">
        <v>0</v>
      </c>
      <c r="CS22" s="41">
        <f t="shared" si="44"/>
        <v>0</v>
      </c>
      <c r="CT22" s="9">
        <v>0</v>
      </c>
      <c r="CU22" s="41">
        <f t="shared" si="45"/>
        <v>0</v>
      </c>
      <c r="CV22" s="9">
        <v>0</v>
      </c>
      <c r="CW22" s="41">
        <f t="shared" si="46"/>
        <v>0</v>
      </c>
      <c r="CX22" s="9">
        <v>1</v>
      </c>
      <c r="CY22" s="41">
        <f t="shared" si="47"/>
        <v>11.11111111111111</v>
      </c>
      <c r="CZ22" s="12" t="str">
        <f t="shared" si="60"/>
        <v>    化學製品製造業</v>
      </c>
      <c r="DA22" s="9">
        <v>0</v>
      </c>
      <c r="DB22" s="41">
        <f t="shared" si="48"/>
        <v>0</v>
      </c>
      <c r="DC22" s="9">
        <v>1</v>
      </c>
      <c r="DD22" s="41">
        <f t="shared" si="49"/>
        <v>11.11111111111111</v>
      </c>
      <c r="DE22" s="9">
        <v>0</v>
      </c>
      <c r="DF22" s="41">
        <f t="shared" si="50"/>
        <v>0</v>
      </c>
      <c r="DG22" s="9">
        <v>0</v>
      </c>
      <c r="DH22" s="41">
        <f t="shared" si="51"/>
        <v>0</v>
      </c>
      <c r="DI22" s="9">
        <v>0</v>
      </c>
      <c r="DJ22" s="41">
        <f t="shared" si="52"/>
        <v>0</v>
      </c>
      <c r="DK22" s="9">
        <v>0</v>
      </c>
      <c r="DL22" s="41">
        <f t="shared" si="53"/>
        <v>0</v>
      </c>
      <c r="DM22" s="9">
        <v>0</v>
      </c>
      <c r="DN22" s="41">
        <f t="shared" si="54"/>
        <v>0</v>
      </c>
      <c r="DO22" s="9">
        <v>0</v>
      </c>
      <c r="DP22" s="41">
        <f t="shared" si="55"/>
        <v>0</v>
      </c>
    </row>
    <row r="23" spans="1:120" ht="12" customHeight="1">
      <c r="A23" s="12" t="s">
        <v>424</v>
      </c>
      <c r="B23" s="9">
        <v>8</v>
      </c>
      <c r="C23" s="9">
        <f t="shared" si="61"/>
        <v>0</v>
      </c>
      <c r="D23" s="9">
        <v>0</v>
      </c>
      <c r="E23" s="41">
        <f t="shared" si="0"/>
        <v>0</v>
      </c>
      <c r="F23" s="9">
        <v>0</v>
      </c>
      <c r="G23" s="41">
        <f t="shared" si="1"/>
        <v>0</v>
      </c>
      <c r="H23" s="9">
        <v>0</v>
      </c>
      <c r="I23" s="41">
        <f t="shared" si="2"/>
        <v>0</v>
      </c>
      <c r="J23" s="9">
        <v>0</v>
      </c>
      <c r="K23" s="41">
        <f t="shared" si="3"/>
        <v>0</v>
      </c>
      <c r="L23" s="9">
        <v>0</v>
      </c>
      <c r="M23" s="41">
        <f t="shared" si="4"/>
        <v>0</v>
      </c>
      <c r="N23" s="9">
        <v>0</v>
      </c>
      <c r="O23" s="41">
        <f t="shared" si="5"/>
        <v>0</v>
      </c>
      <c r="P23" s="9">
        <v>0</v>
      </c>
      <c r="Q23" s="41">
        <f t="shared" si="6"/>
        <v>0</v>
      </c>
      <c r="R23" s="9">
        <v>0</v>
      </c>
      <c r="S23" s="41">
        <f t="shared" si="7"/>
        <v>0</v>
      </c>
      <c r="T23" s="12" t="str">
        <f t="shared" si="56"/>
        <v>    石油及煤製品製造業</v>
      </c>
      <c r="U23" s="9">
        <v>0</v>
      </c>
      <c r="V23" s="41">
        <f t="shared" si="8"/>
        <v>0</v>
      </c>
      <c r="W23" s="9">
        <v>0</v>
      </c>
      <c r="X23" s="41">
        <f t="shared" si="9"/>
        <v>0</v>
      </c>
      <c r="Y23" s="9">
        <v>0</v>
      </c>
      <c r="Z23" s="41">
        <f t="shared" si="10"/>
        <v>0</v>
      </c>
      <c r="AA23" s="9">
        <v>0</v>
      </c>
      <c r="AB23" s="41">
        <f t="shared" si="11"/>
        <v>0</v>
      </c>
      <c r="AC23" s="9">
        <v>0</v>
      </c>
      <c r="AD23" s="41">
        <f t="shared" si="12"/>
        <v>0</v>
      </c>
      <c r="AE23" s="9">
        <v>0</v>
      </c>
      <c r="AF23" s="41">
        <f t="shared" si="13"/>
        <v>0</v>
      </c>
      <c r="AG23" s="9">
        <v>0</v>
      </c>
      <c r="AH23" s="41">
        <f t="shared" si="14"/>
        <v>0</v>
      </c>
      <c r="AI23" s="9">
        <v>0</v>
      </c>
      <c r="AJ23" s="41">
        <f t="shared" si="15"/>
        <v>0</v>
      </c>
      <c r="AK23" s="9">
        <v>0</v>
      </c>
      <c r="AL23" s="41">
        <f t="shared" si="16"/>
        <v>0</v>
      </c>
      <c r="AM23" s="9">
        <v>0</v>
      </c>
      <c r="AN23" s="41">
        <f t="shared" si="17"/>
        <v>0</v>
      </c>
      <c r="AO23" s="12" t="str">
        <f t="shared" si="57"/>
        <v>    石油及煤製品製造業</v>
      </c>
      <c r="AP23" s="9">
        <v>0</v>
      </c>
      <c r="AQ23" s="41">
        <f t="shared" si="18"/>
        <v>0</v>
      </c>
      <c r="AR23" s="9">
        <v>0</v>
      </c>
      <c r="AS23" s="41">
        <f t="shared" si="19"/>
        <v>0</v>
      </c>
      <c r="AT23" s="9">
        <v>0</v>
      </c>
      <c r="AU23" s="41">
        <f t="shared" si="20"/>
        <v>0</v>
      </c>
      <c r="AV23" s="9">
        <v>0</v>
      </c>
      <c r="AW23" s="41">
        <f t="shared" si="21"/>
        <v>0</v>
      </c>
      <c r="AX23" s="9">
        <v>0</v>
      </c>
      <c r="AY23" s="41">
        <f t="shared" si="22"/>
        <v>0</v>
      </c>
      <c r="AZ23" s="9">
        <v>0</v>
      </c>
      <c r="BA23" s="41">
        <f t="shared" si="23"/>
        <v>0</v>
      </c>
      <c r="BB23" s="9">
        <v>0</v>
      </c>
      <c r="BC23" s="41">
        <f t="shared" si="24"/>
        <v>0</v>
      </c>
      <c r="BD23" s="9">
        <v>0</v>
      </c>
      <c r="BE23" s="41">
        <f t="shared" si="25"/>
        <v>0</v>
      </c>
      <c r="BF23" s="9">
        <v>0</v>
      </c>
      <c r="BG23" s="41">
        <f t="shared" si="26"/>
        <v>0</v>
      </c>
      <c r="BH23" s="9">
        <v>0</v>
      </c>
      <c r="BI23" s="41">
        <f t="shared" si="27"/>
        <v>0</v>
      </c>
      <c r="BJ23" s="12" t="str">
        <f t="shared" si="58"/>
        <v>    石油及煤製品製造業</v>
      </c>
      <c r="BK23" s="9">
        <v>0</v>
      </c>
      <c r="BL23" s="41">
        <f t="shared" si="28"/>
        <v>0</v>
      </c>
      <c r="BM23" s="9">
        <v>0</v>
      </c>
      <c r="BN23" s="41">
        <f t="shared" si="29"/>
        <v>0</v>
      </c>
      <c r="BO23" s="9">
        <v>0</v>
      </c>
      <c r="BP23" s="41">
        <f t="shared" si="30"/>
        <v>0</v>
      </c>
      <c r="BQ23" s="9">
        <v>0</v>
      </c>
      <c r="BR23" s="41">
        <f t="shared" si="31"/>
        <v>0</v>
      </c>
      <c r="BS23" s="9">
        <v>0</v>
      </c>
      <c r="BT23" s="41">
        <f t="shared" si="32"/>
        <v>0</v>
      </c>
      <c r="BU23" s="9">
        <v>0</v>
      </c>
      <c r="BV23" s="41">
        <f t="shared" si="33"/>
        <v>0</v>
      </c>
      <c r="BW23" s="9">
        <v>0</v>
      </c>
      <c r="BX23" s="41">
        <f t="shared" si="34"/>
        <v>0</v>
      </c>
      <c r="BY23" s="9">
        <v>0</v>
      </c>
      <c r="BZ23" s="41">
        <f t="shared" si="35"/>
        <v>0</v>
      </c>
      <c r="CA23" s="9">
        <v>0</v>
      </c>
      <c r="CB23" s="41">
        <f t="shared" si="36"/>
        <v>0</v>
      </c>
      <c r="CC23" s="9">
        <v>0</v>
      </c>
      <c r="CD23" s="41">
        <f t="shared" si="37"/>
        <v>0</v>
      </c>
      <c r="CE23" s="12" t="str">
        <f t="shared" si="59"/>
        <v>    石油及煤製品製造業</v>
      </c>
      <c r="CF23" s="9">
        <v>0</v>
      </c>
      <c r="CG23" s="41">
        <f t="shared" si="38"/>
        <v>0</v>
      </c>
      <c r="CH23" s="9">
        <v>0</v>
      </c>
      <c r="CI23" s="41">
        <f t="shared" si="39"/>
        <v>0</v>
      </c>
      <c r="CJ23" s="9">
        <v>0</v>
      </c>
      <c r="CK23" s="41">
        <f t="shared" si="40"/>
        <v>0</v>
      </c>
      <c r="CL23" s="9">
        <v>0</v>
      </c>
      <c r="CM23" s="41">
        <f t="shared" si="41"/>
        <v>0</v>
      </c>
      <c r="CN23" s="9">
        <v>0</v>
      </c>
      <c r="CO23" s="41">
        <f t="shared" si="42"/>
        <v>0</v>
      </c>
      <c r="CP23" s="9">
        <v>0</v>
      </c>
      <c r="CQ23" s="41">
        <f t="shared" si="43"/>
        <v>0</v>
      </c>
      <c r="CR23" s="9">
        <v>0</v>
      </c>
      <c r="CS23" s="41">
        <f t="shared" si="44"/>
        <v>0</v>
      </c>
      <c r="CT23" s="9">
        <v>0</v>
      </c>
      <c r="CU23" s="41">
        <f t="shared" si="45"/>
        <v>0</v>
      </c>
      <c r="CV23" s="9">
        <v>0</v>
      </c>
      <c r="CW23" s="41">
        <f t="shared" si="46"/>
        <v>0</v>
      </c>
      <c r="CX23" s="9">
        <v>0</v>
      </c>
      <c r="CY23" s="41">
        <f t="shared" si="47"/>
        <v>0</v>
      </c>
      <c r="CZ23" s="12" t="str">
        <f t="shared" si="60"/>
        <v>    石油及煤製品製造業</v>
      </c>
      <c r="DA23" s="9">
        <v>0</v>
      </c>
      <c r="DB23" s="41">
        <f t="shared" si="48"/>
        <v>0</v>
      </c>
      <c r="DC23" s="9">
        <v>0</v>
      </c>
      <c r="DD23" s="41">
        <f t="shared" si="49"/>
        <v>0</v>
      </c>
      <c r="DE23" s="9">
        <v>0</v>
      </c>
      <c r="DF23" s="41">
        <f t="shared" si="50"/>
        <v>0</v>
      </c>
      <c r="DG23" s="9">
        <v>0</v>
      </c>
      <c r="DH23" s="41">
        <f t="shared" si="51"/>
        <v>0</v>
      </c>
      <c r="DI23" s="9">
        <v>0</v>
      </c>
      <c r="DJ23" s="41">
        <f t="shared" si="52"/>
        <v>0</v>
      </c>
      <c r="DK23" s="9">
        <v>0</v>
      </c>
      <c r="DL23" s="41">
        <f t="shared" si="53"/>
        <v>0</v>
      </c>
      <c r="DM23" s="9">
        <v>0</v>
      </c>
      <c r="DN23" s="41">
        <f t="shared" si="54"/>
        <v>0</v>
      </c>
      <c r="DO23" s="9">
        <v>0</v>
      </c>
      <c r="DP23" s="41">
        <f t="shared" si="55"/>
        <v>0</v>
      </c>
    </row>
    <row r="24" spans="1:120" ht="12" customHeight="1">
      <c r="A24" s="12" t="s">
        <v>364</v>
      </c>
      <c r="B24" s="9">
        <v>10</v>
      </c>
      <c r="C24" s="9">
        <f t="shared" si="61"/>
        <v>0</v>
      </c>
      <c r="D24" s="9">
        <v>0</v>
      </c>
      <c r="E24" s="41">
        <f t="shared" si="0"/>
        <v>0</v>
      </c>
      <c r="F24" s="9">
        <v>0</v>
      </c>
      <c r="G24" s="41">
        <f t="shared" si="1"/>
        <v>0</v>
      </c>
      <c r="H24" s="9">
        <v>0</v>
      </c>
      <c r="I24" s="41">
        <f t="shared" si="2"/>
        <v>0</v>
      </c>
      <c r="J24" s="9">
        <v>0</v>
      </c>
      <c r="K24" s="41">
        <f t="shared" si="3"/>
        <v>0</v>
      </c>
      <c r="L24" s="9">
        <v>0</v>
      </c>
      <c r="M24" s="41">
        <f t="shared" si="4"/>
        <v>0</v>
      </c>
      <c r="N24" s="9">
        <v>0</v>
      </c>
      <c r="O24" s="41">
        <f t="shared" si="5"/>
        <v>0</v>
      </c>
      <c r="P24" s="9">
        <v>0</v>
      </c>
      <c r="Q24" s="41">
        <f t="shared" si="6"/>
        <v>0</v>
      </c>
      <c r="R24" s="9">
        <v>0</v>
      </c>
      <c r="S24" s="41">
        <f t="shared" si="7"/>
        <v>0</v>
      </c>
      <c r="T24" s="12" t="str">
        <f>A24</f>
        <v>    橡膠製品製造業</v>
      </c>
      <c r="U24" s="9">
        <v>0</v>
      </c>
      <c r="V24" s="41">
        <f t="shared" si="8"/>
        <v>0</v>
      </c>
      <c r="W24" s="9">
        <v>0</v>
      </c>
      <c r="X24" s="41">
        <f t="shared" si="9"/>
        <v>0</v>
      </c>
      <c r="Y24" s="9">
        <v>0</v>
      </c>
      <c r="Z24" s="41">
        <f t="shared" si="10"/>
        <v>0</v>
      </c>
      <c r="AA24" s="9">
        <v>0</v>
      </c>
      <c r="AB24" s="41">
        <f t="shared" si="11"/>
        <v>0</v>
      </c>
      <c r="AC24" s="9">
        <v>0</v>
      </c>
      <c r="AD24" s="41">
        <f t="shared" si="12"/>
        <v>0</v>
      </c>
      <c r="AE24" s="9">
        <v>0</v>
      </c>
      <c r="AF24" s="41">
        <f t="shared" si="13"/>
        <v>0</v>
      </c>
      <c r="AG24" s="9">
        <v>0</v>
      </c>
      <c r="AH24" s="41">
        <f t="shared" si="14"/>
        <v>0</v>
      </c>
      <c r="AI24" s="9">
        <v>0</v>
      </c>
      <c r="AJ24" s="41">
        <f t="shared" si="15"/>
        <v>0</v>
      </c>
      <c r="AK24" s="9">
        <v>0</v>
      </c>
      <c r="AL24" s="41">
        <f t="shared" si="16"/>
        <v>0</v>
      </c>
      <c r="AM24" s="9">
        <v>0</v>
      </c>
      <c r="AN24" s="41">
        <f t="shared" si="17"/>
        <v>0</v>
      </c>
      <c r="AO24" s="12" t="str">
        <f t="shared" si="57"/>
        <v>    橡膠製品製造業</v>
      </c>
      <c r="AP24" s="9">
        <v>0</v>
      </c>
      <c r="AQ24" s="41">
        <f t="shared" si="18"/>
        <v>0</v>
      </c>
      <c r="AR24" s="9">
        <v>0</v>
      </c>
      <c r="AS24" s="41">
        <f t="shared" si="19"/>
        <v>0</v>
      </c>
      <c r="AT24" s="9">
        <v>0</v>
      </c>
      <c r="AU24" s="41">
        <f t="shared" si="20"/>
        <v>0</v>
      </c>
      <c r="AV24" s="9">
        <v>0</v>
      </c>
      <c r="AW24" s="41">
        <f t="shared" si="21"/>
        <v>0</v>
      </c>
      <c r="AX24" s="9">
        <v>0</v>
      </c>
      <c r="AY24" s="41">
        <f t="shared" si="22"/>
        <v>0</v>
      </c>
      <c r="AZ24" s="9">
        <v>0</v>
      </c>
      <c r="BA24" s="41">
        <f t="shared" si="23"/>
        <v>0</v>
      </c>
      <c r="BB24" s="9">
        <v>0</v>
      </c>
      <c r="BC24" s="41">
        <f t="shared" si="24"/>
        <v>0</v>
      </c>
      <c r="BD24" s="9">
        <v>0</v>
      </c>
      <c r="BE24" s="41">
        <f t="shared" si="25"/>
        <v>0</v>
      </c>
      <c r="BF24" s="9">
        <v>0</v>
      </c>
      <c r="BG24" s="41">
        <f t="shared" si="26"/>
        <v>0</v>
      </c>
      <c r="BH24" s="9">
        <v>0</v>
      </c>
      <c r="BI24" s="41">
        <f t="shared" si="27"/>
        <v>0</v>
      </c>
      <c r="BJ24" s="12" t="str">
        <f t="shared" si="58"/>
        <v>    橡膠製品製造業</v>
      </c>
      <c r="BK24" s="9">
        <v>0</v>
      </c>
      <c r="BL24" s="41">
        <f t="shared" si="28"/>
        <v>0</v>
      </c>
      <c r="BM24" s="9">
        <v>0</v>
      </c>
      <c r="BN24" s="41">
        <f t="shared" si="29"/>
        <v>0</v>
      </c>
      <c r="BO24" s="9">
        <v>0</v>
      </c>
      <c r="BP24" s="41">
        <f t="shared" si="30"/>
        <v>0</v>
      </c>
      <c r="BQ24" s="9">
        <v>0</v>
      </c>
      <c r="BR24" s="41">
        <f t="shared" si="31"/>
        <v>0</v>
      </c>
      <c r="BS24" s="9">
        <v>0</v>
      </c>
      <c r="BT24" s="41">
        <f t="shared" si="32"/>
        <v>0</v>
      </c>
      <c r="BU24" s="9">
        <v>0</v>
      </c>
      <c r="BV24" s="41">
        <f t="shared" si="33"/>
        <v>0</v>
      </c>
      <c r="BW24" s="9">
        <v>0</v>
      </c>
      <c r="BX24" s="41">
        <f t="shared" si="34"/>
        <v>0</v>
      </c>
      <c r="BY24" s="9">
        <v>0</v>
      </c>
      <c r="BZ24" s="41">
        <f t="shared" si="35"/>
        <v>0</v>
      </c>
      <c r="CA24" s="9">
        <v>0</v>
      </c>
      <c r="CB24" s="41">
        <f t="shared" si="36"/>
        <v>0</v>
      </c>
      <c r="CC24" s="9">
        <v>0</v>
      </c>
      <c r="CD24" s="41">
        <f t="shared" si="37"/>
        <v>0</v>
      </c>
      <c r="CE24" s="12" t="str">
        <f t="shared" si="59"/>
        <v>    橡膠製品製造業</v>
      </c>
      <c r="CF24" s="9">
        <v>0</v>
      </c>
      <c r="CG24" s="41">
        <f t="shared" si="38"/>
        <v>0</v>
      </c>
      <c r="CH24" s="9">
        <v>0</v>
      </c>
      <c r="CI24" s="41">
        <f t="shared" si="39"/>
        <v>0</v>
      </c>
      <c r="CJ24" s="9">
        <v>0</v>
      </c>
      <c r="CK24" s="41">
        <f t="shared" si="40"/>
        <v>0</v>
      </c>
      <c r="CL24" s="9">
        <v>0</v>
      </c>
      <c r="CM24" s="41">
        <f t="shared" si="41"/>
        <v>0</v>
      </c>
      <c r="CN24" s="9">
        <v>0</v>
      </c>
      <c r="CO24" s="41">
        <f t="shared" si="42"/>
        <v>0</v>
      </c>
      <c r="CP24" s="9">
        <v>0</v>
      </c>
      <c r="CQ24" s="41">
        <f t="shared" si="43"/>
        <v>0</v>
      </c>
      <c r="CR24" s="9">
        <v>0</v>
      </c>
      <c r="CS24" s="41">
        <f t="shared" si="44"/>
        <v>0</v>
      </c>
      <c r="CT24" s="9">
        <v>0</v>
      </c>
      <c r="CU24" s="41">
        <f t="shared" si="45"/>
        <v>0</v>
      </c>
      <c r="CV24" s="9">
        <v>0</v>
      </c>
      <c r="CW24" s="41">
        <f t="shared" si="46"/>
        <v>0</v>
      </c>
      <c r="CX24" s="9">
        <v>0</v>
      </c>
      <c r="CY24" s="41">
        <f t="shared" si="47"/>
        <v>0</v>
      </c>
      <c r="CZ24" s="12" t="str">
        <f t="shared" si="60"/>
        <v>    橡膠製品製造業</v>
      </c>
      <c r="DA24" s="9">
        <v>0</v>
      </c>
      <c r="DB24" s="41">
        <f t="shared" si="48"/>
        <v>0</v>
      </c>
      <c r="DC24" s="9">
        <v>0</v>
      </c>
      <c r="DD24" s="41">
        <f t="shared" si="49"/>
        <v>0</v>
      </c>
      <c r="DE24" s="9">
        <v>0</v>
      </c>
      <c r="DF24" s="41">
        <f t="shared" si="50"/>
        <v>0</v>
      </c>
      <c r="DG24" s="9">
        <v>0</v>
      </c>
      <c r="DH24" s="41">
        <f t="shared" si="51"/>
        <v>0</v>
      </c>
      <c r="DI24" s="9">
        <v>0</v>
      </c>
      <c r="DJ24" s="41">
        <f t="shared" si="52"/>
        <v>0</v>
      </c>
      <c r="DK24" s="9">
        <v>0</v>
      </c>
      <c r="DL24" s="41">
        <f t="shared" si="53"/>
        <v>0</v>
      </c>
      <c r="DM24" s="9">
        <v>0</v>
      </c>
      <c r="DN24" s="41">
        <f t="shared" si="54"/>
        <v>0</v>
      </c>
      <c r="DO24" s="9">
        <v>0</v>
      </c>
      <c r="DP24" s="41">
        <f t="shared" si="55"/>
        <v>0</v>
      </c>
    </row>
    <row r="25" spans="1:120" ht="12" customHeight="1">
      <c r="A25" s="12" t="s">
        <v>425</v>
      </c>
      <c r="B25" s="9">
        <v>73</v>
      </c>
      <c r="C25" s="9">
        <f t="shared" si="61"/>
        <v>14</v>
      </c>
      <c r="D25" s="9">
        <v>0</v>
      </c>
      <c r="E25" s="41">
        <f t="shared" si="0"/>
        <v>0</v>
      </c>
      <c r="F25" s="9">
        <v>0</v>
      </c>
      <c r="G25" s="41">
        <f t="shared" si="1"/>
        <v>0</v>
      </c>
      <c r="H25" s="9">
        <v>0</v>
      </c>
      <c r="I25" s="41">
        <f t="shared" si="2"/>
        <v>0</v>
      </c>
      <c r="J25" s="9">
        <v>0</v>
      </c>
      <c r="K25" s="41">
        <f t="shared" si="3"/>
        <v>0</v>
      </c>
      <c r="L25" s="9">
        <v>0</v>
      </c>
      <c r="M25" s="41">
        <f t="shared" si="4"/>
        <v>0</v>
      </c>
      <c r="N25" s="9">
        <v>0</v>
      </c>
      <c r="O25" s="41">
        <f t="shared" si="5"/>
        <v>0</v>
      </c>
      <c r="P25" s="9">
        <v>0</v>
      </c>
      <c r="Q25" s="41">
        <f t="shared" si="6"/>
        <v>0</v>
      </c>
      <c r="R25" s="9">
        <v>0</v>
      </c>
      <c r="S25" s="41">
        <f t="shared" si="7"/>
        <v>0</v>
      </c>
      <c r="T25" s="12" t="str">
        <f t="shared" si="56"/>
        <v>    塑膠製品製造業</v>
      </c>
      <c r="U25" s="9">
        <v>0</v>
      </c>
      <c r="V25" s="41">
        <f t="shared" si="8"/>
        <v>0</v>
      </c>
      <c r="W25" s="9">
        <v>0</v>
      </c>
      <c r="X25" s="41">
        <f t="shared" si="9"/>
        <v>0</v>
      </c>
      <c r="Y25" s="9">
        <v>1</v>
      </c>
      <c r="Z25" s="41">
        <f t="shared" si="10"/>
        <v>7.142857142857142</v>
      </c>
      <c r="AA25" s="9">
        <v>1</v>
      </c>
      <c r="AB25" s="41">
        <f t="shared" si="11"/>
        <v>7.142857142857142</v>
      </c>
      <c r="AC25" s="9">
        <v>0</v>
      </c>
      <c r="AD25" s="41">
        <f t="shared" si="12"/>
        <v>0</v>
      </c>
      <c r="AE25" s="9">
        <v>0</v>
      </c>
      <c r="AF25" s="41">
        <f t="shared" si="13"/>
        <v>0</v>
      </c>
      <c r="AG25" s="9">
        <v>0</v>
      </c>
      <c r="AH25" s="41">
        <f t="shared" si="14"/>
        <v>0</v>
      </c>
      <c r="AI25" s="9">
        <v>0</v>
      </c>
      <c r="AJ25" s="41">
        <f t="shared" si="15"/>
        <v>0</v>
      </c>
      <c r="AK25" s="9">
        <v>1</v>
      </c>
      <c r="AL25" s="41">
        <f t="shared" si="16"/>
        <v>7.142857142857142</v>
      </c>
      <c r="AM25" s="9">
        <v>2</v>
      </c>
      <c r="AN25" s="41">
        <f t="shared" si="17"/>
        <v>14.285714285714285</v>
      </c>
      <c r="AO25" s="12" t="str">
        <f t="shared" si="57"/>
        <v>    塑膠製品製造業</v>
      </c>
      <c r="AP25" s="9">
        <v>0</v>
      </c>
      <c r="AQ25" s="41">
        <f t="shared" si="18"/>
        <v>0</v>
      </c>
      <c r="AR25" s="9">
        <v>0</v>
      </c>
      <c r="AS25" s="41">
        <f t="shared" si="19"/>
        <v>0</v>
      </c>
      <c r="AT25" s="9">
        <v>0</v>
      </c>
      <c r="AU25" s="41">
        <f t="shared" si="20"/>
        <v>0</v>
      </c>
      <c r="AV25" s="9">
        <v>0</v>
      </c>
      <c r="AW25" s="41">
        <f t="shared" si="21"/>
        <v>0</v>
      </c>
      <c r="AX25" s="9">
        <v>0</v>
      </c>
      <c r="AY25" s="41">
        <f t="shared" si="22"/>
        <v>0</v>
      </c>
      <c r="AZ25" s="9">
        <v>0</v>
      </c>
      <c r="BA25" s="41">
        <f t="shared" si="23"/>
        <v>0</v>
      </c>
      <c r="BB25" s="9">
        <v>0</v>
      </c>
      <c r="BC25" s="41">
        <f t="shared" si="24"/>
        <v>0</v>
      </c>
      <c r="BD25" s="9">
        <v>0</v>
      </c>
      <c r="BE25" s="41">
        <f t="shared" si="25"/>
        <v>0</v>
      </c>
      <c r="BF25" s="9">
        <v>0</v>
      </c>
      <c r="BG25" s="41">
        <f t="shared" si="26"/>
        <v>0</v>
      </c>
      <c r="BH25" s="9">
        <v>0</v>
      </c>
      <c r="BI25" s="41">
        <f t="shared" si="27"/>
        <v>0</v>
      </c>
      <c r="BJ25" s="12" t="str">
        <f t="shared" si="58"/>
        <v>    塑膠製品製造業</v>
      </c>
      <c r="BK25" s="9">
        <v>0</v>
      </c>
      <c r="BL25" s="41">
        <f t="shared" si="28"/>
        <v>0</v>
      </c>
      <c r="BM25" s="9">
        <v>0</v>
      </c>
      <c r="BN25" s="41">
        <f t="shared" si="29"/>
        <v>0</v>
      </c>
      <c r="BO25" s="9">
        <v>0</v>
      </c>
      <c r="BP25" s="41">
        <f t="shared" si="30"/>
        <v>0</v>
      </c>
      <c r="BQ25" s="9">
        <v>0</v>
      </c>
      <c r="BR25" s="41">
        <f t="shared" si="31"/>
        <v>0</v>
      </c>
      <c r="BS25" s="9">
        <v>0</v>
      </c>
      <c r="BT25" s="41">
        <f t="shared" si="32"/>
        <v>0</v>
      </c>
      <c r="BU25" s="9">
        <v>0</v>
      </c>
      <c r="BV25" s="41">
        <f t="shared" si="33"/>
        <v>0</v>
      </c>
      <c r="BW25" s="9">
        <v>0</v>
      </c>
      <c r="BX25" s="41">
        <f t="shared" si="34"/>
        <v>0</v>
      </c>
      <c r="BY25" s="9">
        <v>0</v>
      </c>
      <c r="BZ25" s="41">
        <f t="shared" si="35"/>
        <v>0</v>
      </c>
      <c r="CA25" s="9">
        <v>0</v>
      </c>
      <c r="CB25" s="41">
        <f t="shared" si="36"/>
        <v>0</v>
      </c>
      <c r="CC25" s="9">
        <v>0</v>
      </c>
      <c r="CD25" s="41">
        <f t="shared" si="37"/>
        <v>0</v>
      </c>
      <c r="CE25" s="12" t="str">
        <f t="shared" si="59"/>
        <v>    塑膠製品製造業</v>
      </c>
      <c r="CF25" s="9">
        <v>0</v>
      </c>
      <c r="CG25" s="41">
        <f t="shared" si="38"/>
        <v>0</v>
      </c>
      <c r="CH25" s="9">
        <v>6</v>
      </c>
      <c r="CI25" s="41">
        <f t="shared" si="39"/>
        <v>42.857142857142854</v>
      </c>
      <c r="CJ25" s="9">
        <v>0</v>
      </c>
      <c r="CK25" s="41">
        <f t="shared" si="40"/>
        <v>0</v>
      </c>
      <c r="CL25" s="9">
        <v>0</v>
      </c>
      <c r="CM25" s="41">
        <f t="shared" si="41"/>
        <v>0</v>
      </c>
      <c r="CN25" s="9">
        <v>0</v>
      </c>
      <c r="CO25" s="41">
        <f t="shared" si="42"/>
        <v>0</v>
      </c>
      <c r="CP25" s="9">
        <v>0</v>
      </c>
      <c r="CQ25" s="41">
        <f t="shared" si="43"/>
        <v>0</v>
      </c>
      <c r="CR25" s="9">
        <v>0</v>
      </c>
      <c r="CS25" s="41">
        <f t="shared" si="44"/>
        <v>0</v>
      </c>
      <c r="CT25" s="9">
        <v>0</v>
      </c>
      <c r="CU25" s="41">
        <f t="shared" si="45"/>
        <v>0</v>
      </c>
      <c r="CV25" s="9">
        <v>0</v>
      </c>
      <c r="CW25" s="41">
        <f t="shared" si="46"/>
        <v>0</v>
      </c>
      <c r="CX25" s="9">
        <v>1</v>
      </c>
      <c r="CY25" s="41">
        <f t="shared" si="47"/>
        <v>7.142857142857142</v>
      </c>
      <c r="CZ25" s="12" t="str">
        <f t="shared" si="60"/>
        <v>    塑膠製品製造業</v>
      </c>
      <c r="DA25" s="9">
        <v>0</v>
      </c>
      <c r="DB25" s="41">
        <f t="shared" si="48"/>
        <v>0</v>
      </c>
      <c r="DC25" s="9">
        <v>0</v>
      </c>
      <c r="DD25" s="41">
        <f t="shared" si="49"/>
        <v>0</v>
      </c>
      <c r="DE25" s="9">
        <v>0</v>
      </c>
      <c r="DF25" s="41">
        <f t="shared" si="50"/>
        <v>0</v>
      </c>
      <c r="DG25" s="9">
        <v>0</v>
      </c>
      <c r="DH25" s="41">
        <f t="shared" si="51"/>
        <v>0</v>
      </c>
      <c r="DI25" s="9">
        <v>0</v>
      </c>
      <c r="DJ25" s="41">
        <f t="shared" si="52"/>
        <v>0</v>
      </c>
      <c r="DK25" s="9">
        <v>0</v>
      </c>
      <c r="DL25" s="41">
        <f t="shared" si="53"/>
        <v>0</v>
      </c>
      <c r="DM25" s="9">
        <v>2</v>
      </c>
      <c r="DN25" s="41">
        <f t="shared" si="54"/>
        <v>14.285714285714285</v>
      </c>
      <c r="DO25" s="9">
        <v>0</v>
      </c>
      <c r="DP25" s="41">
        <f t="shared" si="55"/>
        <v>0</v>
      </c>
    </row>
    <row r="26" spans="1:120" ht="12" customHeight="1">
      <c r="A26" s="12" t="s">
        <v>365</v>
      </c>
      <c r="B26" s="9">
        <v>85</v>
      </c>
      <c r="C26" s="9">
        <f t="shared" si="61"/>
        <v>9</v>
      </c>
      <c r="D26" s="9">
        <v>0</v>
      </c>
      <c r="E26" s="41">
        <f t="shared" si="0"/>
        <v>0</v>
      </c>
      <c r="F26" s="9">
        <v>0</v>
      </c>
      <c r="G26" s="41">
        <f t="shared" si="1"/>
        <v>0</v>
      </c>
      <c r="H26" s="9">
        <v>0</v>
      </c>
      <c r="I26" s="41">
        <f t="shared" si="2"/>
        <v>0</v>
      </c>
      <c r="J26" s="9">
        <v>0</v>
      </c>
      <c r="K26" s="41">
        <f t="shared" si="3"/>
        <v>0</v>
      </c>
      <c r="L26" s="9">
        <v>0</v>
      </c>
      <c r="M26" s="41">
        <f t="shared" si="4"/>
        <v>0</v>
      </c>
      <c r="N26" s="9">
        <v>1</v>
      </c>
      <c r="O26" s="41">
        <f t="shared" si="5"/>
        <v>11.11111111111111</v>
      </c>
      <c r="P26" s="9">
        <v>1</v>
      </c>
      <c r="Q26" s="41">
        <f t="shared" si="6"/>
        <v>11.11111111111111</v>
      </c>
      <c r="R26" s="9">
        <v>0</v>
      </c>
      <c r="S26" s="41">
        <f t="shared" si="7"/>
        <v>0</v>
      </c>
      <c r="T26" s="12" t="str">
        <f t="shared" si="56"/>
        <v>    非金屬礦物製品製造業</v>
      </c>
      <c r="U26" s="9">
        <v>0</v>
      </c>
      <c r="V26" s="41">
        <f t="shared" si="8"/>
        <v>0</v>
      </c>
      <c r="W26" s="9">
        <v>1</v>
      </c>
      <c r="X26" s="41">
        <f t="shared" si="9"/>
        <v>11.11111111111111</v>
      </c>
      <c r="Y26" s="9">
        <v>0</v>
      </c>
      <c r="Z26" s="41">
        <f t="shared" si="10"/>
        <v>0</v>
      </c>
      <c r="AA26" s="9">
        <v>0</v>
      </c>
      <c r="AB26" s="41">
        <f t="shared" si="11"/>
        <v>0</v>
      </c>
      <c r="AC26" s="9">
        <v>0</v>
      </c>
      <c r="AD26" s="41">
        <f t="shared" si="12"/>
        <v>0</v>
      </c>
      <c r="AE26" s="9">
        <v>0</v>
      </c>
      <c r="AF26" s="41">
        <f t="shared" si="13"/>
        <v>0</v>
      </c>
      <c r="AG26" s="9">
        <v>0</v>
      </c>
      <c r="AH26" s="41">
        <f t="shared" si="14"/>
        <v>0</v>
      </c>
      <c r="AI26" s="9">
        <v>0</v>
      </c>
      <c r="AJ26" s="41">
        <f t="shared" si="15"/>
        <v>0</v>
      </c>
      <c r="AK26" s="9">
        <v>0</v>
      </c>
      <c r="AL26" s="41">
        <f t="shared" si="16"/>
        <v>0</v>
      </c>
      <c r="AM26" s="9">
        <v>0</v>
      </c>
      <c r="AN26" s="41">
        <f t="shared" si="17"/>
        <v>0</v>
      </c>
      <c r="AO26" s="12" t="str">
        <f t="shared" si="57"/>
        <v>    非金屬礦物製品製造業</v>
      </c>
      <c r="AP26" s="9">
        <v>0</v>
      </c>
      <c r="AQ26" s="41">
        <f t="shared" si="18"/>
        <v>0</v>
      </c>
      <c r="AR26" s="9">
        <v>0</v>
      </c>
      <c r="AS26" s="41">
        <f t="shared" si="19"/>
        <v>0</v>
      </c>
      <c r="AT26" s="9">
        <v>0</v>
      </c>
      <c r="AU26" s="41">
        <f t="shared" si="20"/>
        <v>0</v>
      </c>
      <c r="AV26" s="9">
        <v>0</v>
      </c>
      <c r="AW26" s="41">
        <f t="shared" si="21"/>
        <v>0</v>
      </c>
      <c r="AX26" s="9">
        <v>0</v>
      </c>
      <c r="AY26" s="41">
        <f t="shared" si="22"/>
        <v>0</v>
      </c>
      <c r="AZ26" s="9">
        <v>0</v>
      </c>
      <c r="BA26" s="41">
        <f t="shared" si="23"/>
        <v>0</v>
      </c>
      <c r="BB26" s="9">
        <v>0</v>
      </c>
      <c r="BC26" s="41">
        <f t="shared" si="24"/>
        <v>0</v>
      </c>
      <c r="BD26" s="9">
        <v>0</v>
      </c>
      <c r="BE26" s="41">
        <f t="shared" si="25"/>
        <v>0</v>
      </c>
      <c r="BF26" s="9">
        <v>0</v>
      </c>
      <c r="BG26" s="41">
        <f t="shared" si="26"/>
        <v>0</v>
      </c>
      <c r="BH26" s="9">
        <v>0</v>
      </c>
      <c r="BI26" s="41">
        <f t="shared" si="27"/>
        <v>0</v>
      </c>
      <c r="BJ26" s="12" t="str">
        <f t="shared" si="58"/>
        <v>    非金屬礦物製品製造業</v>
      </c>
      <c r="BK26" s="9">
        <v>0</v>
      </c>
      <c r="BL26" s="41">
        <f t="shared" si="28"/>
        <v>0</v>
      </c>
      <c r="BM26" s="9">
        <v>0</v>
      </c>
      <c r="BN26" s="41">
        <f t="shared" si="29"/>
        <v>0</v>
      </c>
      <c r="BO26" s="9">
        <v>0</v>
      </c>
      <c r="BP26" s="41">
        <f t="shared" si="30"/>
        <v>0</v>
      </c>
      <c r="BQ26" s="9">
        <v>0</v>
      </c>
      <c r="BR26" s="41">
        <f t="shared" si="31"/>
        <v>0</v>
      </c>
      <c r="BS26" s="9">
        <v>0</v>
      </c>
      <c r="BT26" s="41">
        <f t="shared" si="32"/>
        <v>0</v>
      </c>
      <c r="BU26" s="9">
        <v>0</v>
      </c>
      <c r="BV26" s="41">
        <f t="shared" si="33"/>
        <v>0</v>
      </c>
      <c r="BW26" s="9">
        <v>0</v>
      </c>
      <c r="BX26" s="41">
        <f t="shared" si="34"/>
        <v>0</v>
      </c>
      <c r="BY26" s="9">
        <v>0</v>
      </c>
      <c r="BZ26" s="41">
        <f t="shared" si="35"/>
        <v>0</v>
      </c>
      <c r="CA26" s="9">
        <v>0</v>
      </c>
      <c r="CB26" s="41">
        <f t="shared" si="36"/>
        <v>0</v>
      </c>
      <c r="CC26" s="9">
        <v>0</v>
      </c>
      <c r="CD26" s="41">
        <f t="shared" si="37"/>
        <v>0</v>
      </c>
      <c r="CE26" s="12" t="str">
        <f t="shared" si="59"/>
        <v>    非金屬礦物製品製造業</v>
      </c>
      <c r="CF26" s="9">
        <v>0</v>
      </c>
      <c r="CG26" s="41">
        <f t="shared" si="38"/>
        <v>0</v>
      </c>
      <c r="CH26" s="9">
        <v>0</v>
      </c>
      <c r="CI26" s="41">
        <f t="shared" si="39"/>
        <v>0</v>
      </c>
      <c r="CJ26" s="9">
        <v>0</v>
      </c>
      <c r="CK26" s="41">
        <f t="shared" si="40"/>
        <v>0</v>
      </c>
      <c r="CL26" s="9">
        <v>0</v>
      </c>
      <c r="CM26" s="41">
        <f t="shared" si="41"/>
        <v>0</v>
      </c>
      <c r="CN26" s="9">
        <v>0</v>
      </c>
      <c r="CO26" s="41">
        <f t="shared" si="42"/>
        <v>0</v>
      </c>
      <c r="CP26" s="9">
        <v>0</v>
      </c>
      <c r="CQ26" s="41">
        <f t="shared" si="43"/>
        <v>0</v>
      </c>
      <c r="CR26" s="9">
        <v>0</v>
      </c>
      <c r="CS26" s="41">
        <f t="shared" si="44"/>
        <v>0</v>
      </c>
      <c r="CT26" s="9">
        <v>0</v>
      </c>
      <c r="CU26" s="41">
        <f t="shared" si="45"/>
        <v>0</v>
      </c>
      <c r="CV26" s="9">
        <v>0</v>
      </c>
      <c r="CW26" s="41">
        <f t="shared" si="46"/>
        <v>0</v>
      </c>
      <c r="CX26" s="9">
        <v>1</v>
      </c>
      <c r="CY26" s="41">
        <f t="shared" si="47"/>
        <v>11.11111111111111</v>
      </c>
      <c r="CZ26" s="12" t="str">
        <f t="shared" si="60"/>
        <v>    非金屬礦物製品製造業</v>
      </c>
      <c r="DA26" s="9">
        <v>0</v>
      </c>
      <c r="DB26" s="41">
        <f t="shared" si="48"/>
        <v>0</v>
      </c>
      <c r="DC26" s="9">
        <v>0</v>
      </c>
      <c r="DD26" s="41">
        <f t="shared" si="49"/>
        <v>0</v>
      </c>
      <c r="DE26" s="9">
        <v>0</v>
      </c>
      <c r="DF26" s="41">
        <f t="shared" si="50"/>
        <v>0</v>
      </c>
      <c r="DG26" s="9">
        <v>0</v>
      </c>
      <c r="DH26" s="41">
        <f t="shared" si="51"/>
        <v>0</v>
      </c>
      <c r="DI26" s="9">
        <v>0</v>
      </c>
      <c r="DJ26" s="41">
        <f t="shared" si="52"/>
        <v>0</v>
      </c>
      <c r="DK26" s="9">
        <v>3</v>
      </c>
      <c r="DL26" s="41">
        <f t="shared" si="53"/>
        <v>33.33333333333333</v>
      </c>
      <c r="DM26" s="9">
        <v>2</v>
      </c>
      <c r="DN26" s="41">
        <f t="shared" si="54"/>
        <v>22.22222222222222</v>
      </c>
      <c r="DO26" s="9">
        <v>0</v>
      </c>
      <c r="DP26" s="41">
        <f t="shared" si="55"/>
        <v>0</v>
      </c>
    </row>
    <row r="27" spans="1:120" ht="12" customHeight="1">
      <c r="A27" s="12" t="s">
        <v>329</v>
      </c>
      <c r="B27" s="9">
        <v>94</v>
      </c>
      <c r="C27" s="9">
        <f t="shared" si="61"/>
        <v>2</v>
      </c>
      <c r="D27" s="9">
        <v>0</v>
      </c>
      <c r="E27" s="41">
        <f t="shared" si="0"/>
        <v>0</v>
      </c>
      <c r="F27" s="9">
        <v>0</v>
      </c>
      <c r="G27" s="41">
        <f t="shared" si="1"/>
        <v>0</v>
      </c>
      <c r="H27" s="9">
        <v>0</v>
      </c>
      <c r="I27" s="41">
        <f t="shared" si="2"/>
        <v>0</v>
      </c>
      <c r="J27" s="9">
        <v>0</v>
      </c>
      <c r="K27" s="41">
        <f t="shared" si="3"/>
        <v>0</v>
      </c>
      <c r="L27" s="9">
        <v>0</v>
      </c>
      <c r="M27" s="41">
        <f t="shared" si="4"/>
        <v>0</v>
      </c>
      <c r="N27" s="9">
        <v>0</v>
      </c>
      <c r="O27" s="41">
        <f t="shared" si="5"/>
        <v>0</v>
      </c>
      <c r="P27" s="9">
        <v>0</v>
      </c>
      <c r="Q27" s="41">
        <f t="shared" si="6"/>
        <v>0</v>
      </c>
      <c r="R27" s="9">
        <v>0</v>
      </c>
      <c r="S27" s="41">
        <f t="shared" si="7"/>
        <v>0</v>
      </c>
      <c r="T27" s="12" t="str">
        <f t="shared" si="56"/>
        <v>    金屬基本工業</v>
      </c>
      <c r="U27" s="9">
        <v>0</v>
      </c>
      <c r="V27" s="41">
        <f t="shared" si="8"/>
        <v>0</v>
      </c>
      <c r="W27" s="9">
        <v>0</v>
      </c>
      <c r="X27" s="41">
        <f t="shared" si="9"/>
        <v>0</v>
      </c>
      <c r="Y27" s="9">
        <v>0</v>
      </c>
      <c r="Z27" s="41">
        <f t="shared" si="10"/>
        <v>0</v>
      </c>
      <c r="AA27" s="9">
        <v>0</v>
      </c>
      <c r="AB27" s="41">
        <f t="shared" si="11"/>
        <v>0</v>
      </c>
      <c r="AC27" s="9">
        <v>0</v>
      </c>
      <c r="AD27" s="41">
        <f t="shared" si="12"/>
        <v>0</v>
      </c>
      <c r="AE27" s="9">
        <v>0</v>
      </c>
      <c r="AF27" s="41">
        <f t="shared" si="13"/>
        <v>0</v>
      </c>
      <c r="AG27" s="9">
        <v>0</v>
      </c>
      <c r="AH27" s="41">
        <f t="shared" si="14"/>
        <v>0</v>
      </c>
      <c r="AI27" s="9">
        <v>0</v>
      </c>
      <c r="AJ27" s="41">
        <f t="shared" si="15"/>
        <v>0</v>
      </c>
      <c r="AK27" s="9">
        <v>1</v>
      </c>
      <c r="AL27" s="41">
        <f t="shared" si="16"/>
        <v>50</v>
      </c>
      <c r="AM27" s="9">
        <v>0</v>
      </c>
      <c r="AN27" s="41">
        <f t="shared" si="17"/>
        <v>0</v>
      </c>
      <c r="AO27" s="12" t="str">
        <f t="shared" si="57"/>
        <v>    金屬基本工業</v>
      </c>
      <c r="AP27" s="9">
        <v>0</v>
      </c>
      <c r="AQ27" s="41">
        <f t="shared" si="18"/>
        <v>0</v>
      </c>
      <c r="AR27" s="9">
        <v>0</v>
      </c>
      <c r="AS27" s="41">
        <f t="shared" si="19"/>
        <v>0</v>
      </c>
      <c r="AT27" s="9">
        <v>0</v>
      </c>
      <c r="AU27" s="41">
        <f t="shared" si="20"/>
        <v>0</v>
      </c>
      <c r="AV27" s="9">
        <v>0</v>
      </c>
      <c r="AW27" s="41">
        <f t="shared" si="21"/>
        <v>0</v>
      </c>
      <c r="AX27" s="9">
        <v>0</v>
      </c>
      <c r="AY27" s="41">
        <f t="shared" si="22"/>
        <v>0</v>
      </c>
      <c r="AZ27" s="9">
        <v>0</v>
      </c>
      <c r="BA27" s="41">
        <f t="shared" si="23"/>
        <v>0</v>
      </c>
      <c r="BB27" s="9">
        <v>0</v>
      </c>
      <c r="BC27" s="41">
        <f t="shared" si="24"/>
        <v>0</v>
      </c>
      <c r="BD27" s="9">
        <v>0</v>
      </c>
      <c r="BE27" s="41">
        <f t="shared" si="25"/>
        <v>0</v>
      </c>
      <c r="BF27" s="9">
        <v>0</v>
      </c>
      <c r="BG27" s="41">
        <f t="shared" si="26"/>
        <v>0</v>
      </c>
      <c r="BH27" s="9">
        <v>0</v>
      </c>
      <c r="BI27" s="41">
        <f t="shared" si="27"/>
        <v>0</v>
      </c>
      <c r="BJ27" s="12" t="str">
        <f t="shared" si="58"/>
        <v>    金屬基本工業</v>
      </c>
      <c r="BK27" s="9">
        <v>0</v>
      </c>
      <c r="BL27" s="41">
        <f t="shared" si="28"/>
        <v>0</v>
      </c>
      <c r="BM27" s="9">
        <v>0</v>
      </c>
      <c r="BN27" s="41">
        <f t="shared" si="29"/>
        <v>0</v>
      </c>
      <c r="BO27" s="9">
        <v>0</v>
      </c>
      <c r="BP27" s="41">
        <f t="shared" si="30"/>
        <v>0</v>
      </c>
      <c r="BQ27" s="9">
        <v>0</v>
      </c>
      <c r="BR27" s="41">
        <f t="shared" si="31"/>
        <v>0</v>
      </c>
      <c r="BS27" s="9">
        <v>0</v>
      </c>
      <c r="BT27" s="41">
        <f t="shared" si="32"/>
        <v>0</v>
      </c>
      <c r="BU27" s="9">
        <v>0</v>
      </c>
      <c r="BV27" s="41">
        <f t="shared" si="33"/>
        <v>0</v>
      </c>
      <c r="BW27" s="9">
        <v>0</v>
      </c>
      <c r="BX27" s="41">
        <f t="shared" si="34"/>
        <v>0</v>
      </c>
      <c r="BY27" s="9">
        <v>0</v>
      </c>
      <c r="BZ27" s="41">
        <f t="shared" si="35"/>
        <v>0</v>
      </c>
      <c r="CA27" s="9">
        <v>0</v>
      </c>
      <c r="CB27" s="41">
        <f t="shared" si="36"/>
        <v>0</v>
      </c>
      <c r="CC27" s="9">
        <v>0</v>
      </c>
      <c r="CD27" s="41">
        <f t="shared" si="37"/>
        <v>0</v>
      </c>
      <c r="CE27" s="12" t="str">
        <f t="shared" si="59"/>
        <v>    金屬基本工業</v>
      </c>
      <c r="CF27" s="9">
        <v>0</v>
      </c>
      <c r="CG27" s="41">
        <f t="shared" si="38"/>
        <v>0</v>
      </c>
      <c r="CH27" s="9">
        <v>0</v>
      </c>
      <c r="CI27" s="41">
        <f t="shared" si="39"/>
        <v>0</v>
      </c>
      <c r="CJ27" s="9">
        <v>0</v>
      </c>
      <c r="CK27" s="41">
        <f t="shared" si="40"/>
        <v>0</v>
      </c>
      <c r="CL27" s="9">
        <v>0</v>
      </c>
      <c r="CM27" s="41">
        <f t="shared" si="41"/>
        <v>0</v>
      </c>
      <c r="CN27" s="9">
        <v>0</v>
      </c>
      <c r="CO27" s="41">
        <f t="shared" si="42"/>
        <v>0</v>
      </c>
      <c r="CP27" s="9">
        <v>0</v>
      </c>
      <c r="CQ27" s="41">
        <f t="shared" si="43"/>
        <v>0</v>
      </c>
      <c r="CR27" s="9">
        <v>0</v>
      </c>
      <c r="CS27" s="41">
        <f t="shared" si="44"/>
        <v>0</v>
      </c>
      <c r="CT27" s="9">
        <v>0</v>
      </c>
      <c r="CU27" s="41">
        <f t="shared" si="45"/>
        <v>0</v>
      </c>
      <c r="CV27" s="9">
        <v>0</v>
      </c>
      <c r="CW27" s="41">
        <f t="shared" si="46"/>
        <v>0</v>
      </c>
      <c r="CX27" s="9">
        <v>0</v>
      </c>
      <c r="CY27" s="41">
        <f t="shared" si="47"/>
        <v>0</v>
      </c>
      <c r="CZ27" s="12" t="str">
        <f t="shared" si="60"/>
        <v>    金屬基本工業</v>
      </c>
      <c r="DA27" s="9">
        <v>0</v>
      </c>
      <c r="DB27" s="41">
        <f t="shared" si="48"/>
        <v>0</v>
      </c>
      <c r="DC27" s="9">
        <v>0</v>
      </c>
      <c r="DD27" s="41">
        <f t="shared" si="49"/>
        <v>0</v>
      </c>
      <c r="DE27" s="9">
        <v>0</v>
      </c>
      <c r="DF27" s="41">
        <f t="shared" si="50"/>
        <v>0</v>
      </c>
      <c r="DG27" s="9">
        <v>0</v>
      </c>
      <c r="DH27" s="41">
        <f t="shared" si="51"/>
        <v>0</v>
      </c>
      <c r="DI27" s="9">
        <v>0</v>
      </c>
      <c r="DJ27" s="41">
        <f t="shared" si="52"/>
        <v>0</v>
      </c>
      <c r="DK27" s="9">
        <v>0</v>
      </c>
      <c r="DL27" s="41">
        <f t="shared" si="53"/>
        <v>0</v>
      </c>
      <c r="DM27" s="9">
        <v>1</v>
      </c>
      <c r="DN27" s="41">
        <f t="shared" si="54"/>
        <v>50</v>
      </c>
      <c r="DO27" s="9">
        <v>0</v>
      </c>
      <c r="DP27" s="41">
        <f t="shared" si="55"/>
        <v>0</v>
      </c>
    </row>
    <row r="28" spans="1:120" ht="12" customHeight="1">
      <c r="A28" s="12" t="s">
        <v>427</v>
      </c>
      <c r="B28" s="9">
        <v>180</v>
      </c>
      <c r="C28" s="9">
        <f t="shared" si="61"/>
        <v>28</v>
      </c>
      <c r="D28" s="9">
        <v>0</v>
      </c>
      <c r="E28" s="41">
        <f t="shared" si="0"/>
        <v>0</v>
      </c>
      <c r="F28" s="9">
        <v>0</v>
      </c>
      <c r="G28" s="41">
        <f t="shared" si="1"/>
        <v>0</v>
      </c>
      <c r="H28" s="9">
        <v>0</v>
      </c>
      <c r="I28" s="41">
        <f t="shared" si="2"/>
        <v>0</v>
      </c>
      <c r="J28" s="9">
        <v>0</v>
      </c>
      <c r="K28" s="41">
        <f t="shared" si="3"/>
        <v>0</v>
      </c>
      <c r="L28" s="9">
        <v>0</v>
      </c>
      <c r="M28" s="41">
        <f t="shared" si="4"/>
        <v>0</v>
      </c>
      <c r="N28" s="9">
        <v>0</v>
      </c>
      <c r="O28" s="41">
        <f t="shared" si="5"/>
        <v>0</v>
      </c>
      <c r="P28" s="9">
        <v>0</v>
      </c>
      <c r="Q28" s="41">
        <f t="shared" si="6"/>
        <v>0</v>
      </c>
      <c r="R28" s="9">
        <v>0</v>
      </c>
      <c r="S28" s="41">
        <f t="shared" si="7"/>
        <v>0</v>
      </c>
      <c r="T28" s="12" t="str">
        <f t="shared" si="56"/>
        <v>    金屬製品製造業</v>
      </c>
      <c r="U28" s="9">
        <v>0</v>
      </c>
      <c r="V28" s="41">
        <f t="shared" si="8"/>
        <v>0</v>
      </c>
      <c r="W28" s="9">
        <v>1</v>
      </c>
      <c r="X28" s="41">
        <f t="shared" si="9"/>
        <v>3.571428571428571</v>
      </c>
      <c r="Y28" s="9">
        <v>0</v>
      </c>
      <c r="Z28" s="41">
        <f t="shared" si="10"/>
        <v>0</v>
      </c>
      <c r="AA28" s="9">
        <v>2</v>
      </c>
      <c r="AB28" s="41">
        <f t="shared" si="11"/>
        <v>7.142857142857142</v>
      </c>
      <c r="AC28" s="9">
        <v>0</v>
      </c>
      <c r="AD28" s="41">
        <f t="shared" si="12"/>
        <v>0</v>
      </c>
      <c r="AE28" s="9">
        <v>0</v>
      </c>
      <c r="AF28" s="41">
        <f t="shared" si="13"/>
        <v>0</v>
      </c>
      <c r="AG28" s="9">
        <v>1</v>
      </c>
      <c r="AH28" s="41">
        <f t="shared" si="14"/>
        <v>3.571428571428571</v>
      </c>
      <c r="AI28" s="9">
        <v>0</v>
      </c>
      <c r="AJ28" s="41">
        <f t="shared" si="15"/>
        <v>0</v>
      </c>
      <c r="AK28" s="9">
        <v>3</v>
      </c>
      <c r="AL28" s="41">
        <f t="shared" si="16"/>
        <v>10.714285714285714</v>
      </c>
      <c r="AM28" s="9">
        <v>1</v>
      </c>
      <c r="AN28" s="41">
        <f t="shared" si="17"/>
        <v>3.571428571428571</v>
      </c>
      <c r="AO28" s="12" t="str">
        <f t="shared" si="57"/>
        <v>    金屬製品製造業</v>
      </c>
      <c r="AP28" s="9">
        <v>0</v>
      </c>
      <c r="AQ28" s="41">
        <f t="shared" si="18"/>
        <v>0</v>
      </c>
      <c r="AR28" s="9">
        <v>0</v>
      </c>
      <c r="AS28" s="41">
        <f t="shared" si="19"/>
        <v>0</v>
      </c>
      <c r="AT28" s="9">
        <v>0</v>
      </c>
      <c r="AU28" s="41">
        <f t="shared" si="20"/>
        <v>0</v>
      </c>
      <c r="AV28" s="9">
        <v>1</v>
      </c>
      <c r="AW28" s="41">
        <f t="shared" si="21"/>
        <v>3.571428571428571</v>
      </c>
      <c r="AX28" s="9">
        <v>1</v>
      </c>
      <c r="AY28" s="41">
        <f t="shared" si="22"/>
        <v>3.571428571428571</v>
      </c>
      <c r="AZ28" s="9">
        <v>0</v>
      </c>
      <c r="BA28" s="41">
        <f t="shared" si="23"/>
        <v>0</v>
      </c>
      <c r="BB28" s="9">
        <v>5</v>
      </c>
      <c r="BC28" s="41">
        <f t="shared" si="24"/>
        <v>17.857142857142858</v>
      </c>
      <c r="BD28" s="9">
        <v>0</v>
      </c>
      <c r="BE28" s="41">
        <f t="shared" si="25"/>
        <v>0</v>
      </c>
      <c r="BF28" s="9">
        <v>0</v>
      </c>
      <c r="BG28" s="41">
        <f t="shared" si="26"/>
        <v>0</v>
      </c>
      <c r="BH28" s="9">
        <v>0</v>
      </c>
      <c r="BI28" s="41">
        <f t="shared" si="27"/>
        <v>0</v>
      </c>
      <c r="BJ28" s="12" t="str">
        <f t="shared" si="58"/>
        <v>    金屬製品製造業</v>
      </c>
      <c r="BK28" s="9">
        <v>0</v>
      </c>
      <c r="BL28" s="41">
        <f t="shared" si="28"/>
        <v>0</v>
      </c>
      <c r="BM28" s="9">
        <v>0</v>
      </c>
      <c r="BN28" s="41">
        <f t="shared" si="29"/>
        <v>0</v>
      </c>
      <c r="BO28" s="9">
        <v>0</v>
      </c>
      <c r="BP28" s="41">
        <f t="shared" si="30"/>
        <v>0</v>
      </c>
      <c r="BQ28" s="9">
        <v>0</v>
      </c>
      <c r="BR28" s="41">
        <f t="shared" si="31"/>
        <v>0</v>
      </c>
      <c r="BS28" s="9">
        <v>0</v>
      </c>
      <c r="BT28" s="41">
        <f t="shared" si="32"/>
        <v>0</v>
      </c>
      <c r="BU28" s="9">
        <v>0</v>
      </c>
      <c r="BV28" s="41">
        <f t="shared" si="33"/>
        <v>0</v>
      </c>
      <c r="BW28" s="9">
        <v>0</v>
      </c>
      <c r="BX28" s="41">
        <f t="shared" si="34"/>
        <v>0</v>
      </c>
      <c r="BY28" s="9">
        <v>0</v>
      </c>
      <c r="BZ28" s="41">
        <f t="shared" si="35"/>
        <v>0</v>
      </c>
      <c r="CA28" s="9">
        <v>0</v>
      </c>
      <c r="CB28" s="41">
        <f t="shared" si="36"/>
        <v>0</v>
      </c>
      <c r="CC28" s="9">
        <v>0</v>
      </c>
      <c r="CD28" s="41">
        <f t="shared" si="37"/>
        <v>0</v>
      </c>
      <c r="CE28" s="12" t="str">
        <f t="shared" si="59"/>
        <v>    金屬製品製造業</v>
      </c>
      <c r="CF28" s="9">
        <v>0</v>
      </c>
      <c r="CG28" s="41">
        <f t="shared" si="38"/>
        <v>0</v>
      </c>
      <c r="CH28" s="9">
        <v>2</v>
      </c>
      <c r="CI28" s="41">
        <f t="shared" si="39"/>
        <v>7.142857142857142</v>
      </c>
      <c r="CJ28" s="9">
        <v>0</v>
      </c>
      <c r="CK28" s="41">
        <f t="shared" si="40"/>
        <v>0</v>
      </c>
      <c r="CL28" s="9">
        <v>0</v>
      </c>
      <c r="CM28" s="41">
        <f t="shared" si="41"/>
        <v>0</v>
      </c>
      <c r="CN28" s="9">
        <v>0</v>
      </c>
      <c r="CO28" s="41">
        <f t="shared" si="42"/>
        <v>0</v>
      </c>
      <c r="CP28" s="9">
        <v>0</v>
      </c>
      <c r="CQ28" s="41">
        <f t="shared" si="43"/>
        <v>0</v>
      </c>
      <c r="CR28" s="9">
        <v>0</v>
      </c>
      <c r="CS28" s="41">
        <f t="shared" si="44"/>
        <v>0</v>
      </c>
      <c r="CT28" s="9">
        <v>0</v>
      </c>
      <c r="CU28" s="41">
        <f t="shared" si="45"/>
        <v>0</v>
      </c>
      <c r="CV28" s="9">
        <v>0</v>
      </c>
      <c r="CW28" s="41">
        <f t="shared" si="46"/>
        <v>0</v>
      </c>
      <c r="CX28" s="9">
        <v>2</v>
      </c>
      <c r="CY28" s="41">
        <f t="shared" si="47"/>
        <v>7.142857142857142</v>
      </c>
      <c r="CZ28" s="12" t="str">
        <f t="shared" si="60"/>
        <v>    金屬製品製造業</v>
      </c>
      <c r="DA28" s="9">
        <v>0</v>
      </c>
      <c r="DB28" s="41">
        <f t="shared" si="48"/>
        <v>0</v>
      </c>
      <c r="DC28" s="9">
        <v>0</v>
      </c>
      <c r="DD28" s="41">
        <f t="shared" si="49"/>
        <v>0</v>
      </c>
      <c r="DE28" s="9">
        <v>0</v>
      </c>
      <c r="DF28" s="41">
        <f t="shared" si="50"/>
        <v>0</v>
      </c>
      <c r="DG28" s="9">
        <v>0</v>
      </c>
      <c r="DH28" s="41">
        <f t="shared" si="51"/>
        <v>0</v>
      </c>
      <c r="DI28" s="9">
        <v>0</v>
      </c>
      <c r="DJ28" s="41">
        <f t="shared" si="52"/>
        <v>0</v>
      </c>
      <c r="DK28" s="9">
        <v>7</v>
      </c>
      <c r="DL28" s="41">
        <f t="shared" si="53"/>
        <v>25</v>
      </c>
      <c r="DM28" s="9">
        <v>2</v>
      </c>
      <c r="DN28" s="41">
        <f t="shared" si="54"/>
        <v>7.142857142857142</v>
      </c>
      <c r="DO28" s="9">
        <v>0</v>
      </c>
      <c r="DP28" s="41">
        <f t="shared" si="55"/>
        <v>0</v>
      </c>
    </row>
    <row r="29" spans="1:120" ht="12" customHeight="1">
      <c r="A29" s="12" t="s">
        <v>428</v>
      </c>
      <c r="B29" s="9">
        <v>206</v>
      </c>
      <c r="C29" s="9">
        <f t="shared" si="61"/>
        <v>23</v>
      </c>
      <c r="D29" s="9">
        <v>0</v>
      </c>
      <c r="E29" s="41">
        <f t="shared" si="0"/>
        <v>0</v>
      </c>
      <c r="F29" s="9">
        <v>0</v>
      </c>
      <c r="G29" s="41">
        <f t="shared" si="1"/>
        <v>0</v>
      </c>
      <c r="H29" s="9">
        <v>0</v>
      </c>
      <c r="I29" s="41">
        <f t="shared" si="2"/>
        <v>0</v>
      </c>
      <c r="J29" s="9">
        <v>0</v>
      </c>
      <c r="K29" s="41">
        <f t="shared" si="3"/>
        <v>0</v>
      </c>
      <c r="L29" s="9">
        <v>0</v>
      </c>
      <c r="M29" s="41">
        <f t="shared" si="4"/>
        <v>0</v>
      </c>
      <c r="N29" s="9">
        <v>0</v>
      </c>
      <c r="O29" s="41">
        <f t="shared" si="5"/>
        <v>0</v>
      </c>
      <c r="P29" s="9">
        <v>0</v>
      </c>
      <c r="Q29" s="41">
        <f t="shared" si="6"/>
        <v>0</v>
      </c>
      <c r="R29" s="9">
        <v>0</v>
      </c>
      <c r="S29" s="41">
        <f t="shared" si="7"/>
        <v>0</v>
      </c>
      <c r="T29" s="12" t="str">
        <f t="shared" si="56"/>
        <v>    機械設備製造修配業</v>
      </c>
      <c r="U29" s="9">
        <v>0</v>
      </c>
      <c r="V29" s="41">
        <f t="shared" si="8"/>
        <v>0</v>
      </c>
      <c r="W29" s="9">
        <v>0</v>
      </c>
      <c r="X29" s="41">
        <f t="shared" si="9"/>
        <v>0</v>
      </c>
      <c r="Y29" s="9">
        <v>1</v>
      </c>
      <c r="Z29" s="41">
        <f t="shared" si="10"/>
        <v>4.3478260869565215</v>
      </c>
      <c r="AA29" s="9">
        <v>1</v>
      </c>
      <c r="AB29" s="41">
        <f t="shared" si="11"/>
        <v>4.3478260869565215</v>
      </c>
      <c r="AC29" s="9">
        <v>0</v>
      </c>
      <c r="AD29" s="41">
        <f t="shared" si="12"/>
        <v>0</v>
      </c>
      <c r="AE29" s="9">
        <v>0</v>
      </c>
      <c r="AF29" s="41">
        <f t="shared" si="13"/>
        <v>0</v>
      </c>
      <c r="AG29" s="9">
        <v>0</v>
      </c>
      <c r="AH29" s="41">
        <f t="shared" si="14"/>
        <v>0</v>
      </c>
      <c r="AI29" s="9">
        <v>0</v>
      </c>
      <c r="AJ29" s="41">
        <f t="shared" si="15"/>
        <v>0</v>
      </c>
      <c r="AK29" s="9">
        <v>2</v>
      </c>
      <c r="AL29" s="41">
        <f t="shared" si="16"/>
        <v>8.695652173913043</v>
      </c>
      <c r="AM29" s="9">
        <v>4</v>
      </c>
      <c r="AN29" s="41">
        <f t="shared" si="17"/>
        <v>17.391304347826086</v>
      </c>
      <c r="AO29" s="12" t="str">
        <f t="shared" si="57"/>
        <v>    機械設備製造修配業</v>
      </c>
      <c r="AP29" s="9">
        <v>0</v>
      </c>
      <c r="AQ29" s="41">
        <f t="shared" si="18"/>
        <v>0</v>
      </c>
      <c r="AR29" s="9">
        <v>0</v>
      </c>
      <c r="AS29" s="41">
        <f t="shared" si="19"/>
        <v>0</v>
      </c>
      <c r="AT29" s="9">
        <v>0</v>
      </c>
      <c r="AU29" s="41">
        <f t="shared" si="20"/>
        <v>0</v>
      </c>
      <c r="AV29" s="9">
        <v>2</v>
      </c>
      <c r="AW29" s="41">
        <f t="shared" si="21"/>
        <v>8.695652173913043</v>
      </c>
      <c r="AX29" s="9">
        <v>0</v>
      </c>
      <c r="AY29" s="41">
        <f t="shared" si="22"/>
        <v>0</v>
      </c>
      <c r="AZ29" s="9">
        <v>1</v>
      </c>
      <c r="BA29" s="41">
        <f t="shared" si="23"/>
        <v>4.3478260869565215</v>
      </c>
      <c r="BB29" s="9">
        <v>2</v>
      </c>
      <c r="BC29" s="41">
        <f t="shared" si="24"/>
        <v>8.695652173913043</v>
      </c>
      <c r="BD29" s="9">
        <v>0</v>
      </c>
      <c r="BE29" s="41">
        <f t="shared" si="25"/>
        <v>0</v>
      </c>
      <c r="BF29" s="9">
        <v>0</v>
      </c>
      <c r="BG29" s="41">
        <f t="shared" si="26"/>
        <v>0</v>
      </c>
      <c r="BH29" s="9">
        <v>0</v>
      </c>
      <c r="BI29" s="41">
        <f t="shared" si="27"/>
        <v>0</v>
      </c>
      <c r="BJ29" s="12" t="str">
        <f t="shared" si="58"/>
        <v>    機械設備製造修配業</v>
      </c>
      <c r="BK29" s="9">
        <v>1</v>
      </c>
      <c r="BL29" s="41">
        <f t="shared" si="28"/>
        <v>4.3478260869565215</v>
      </c>
      <c r="BM29" s="9">
        <v>1</v>
      </c>
      <c r="BN29" s="41">
        <f t="shared" si="29"/>
        <v>4.3478260869565215</v>
      </c>
      <c r="BO29" s="9">
        <v>0</v>
      </c>
      <c r="BP29" s="41">
        <f t="shared" si="30"/>
        <v>0</v>
      </c>
      <c r="BQ29" s="9">
        <v>1</v>
      </c>
      <c r="BR29" s="41">
        <f t="shared" si="31"/>
        <v>4.3478260869565215</v>
      </c>
      <c r="BS29" s="9">
        <v>0</v>
      </c>
      <c r="BT29" s="41">
        <f t="shared" si="32"/>
        <v>0</v>
      </c>
      <c r="BU29" s="9">
        <v>0</v>
      </c>
      <c r="BV29" s="41">
        <f t="shared" si="33"/>
        <v>0</v>
      </c>
      <c r="BW29" s="9">
        <v>0</v>
      </c>
      <c r="BX29" s="41">
        <f t="shared" si="34"/>
        <v>0</v>
      </c>
      <c r="BY29" s="9">
        <v>0</v>
      </c>
      <c r="BZ29" s="41">
        <f t="shared" si="35"/>
        <v>0</v>
      </c>
      <c r="CA29" s="9">
        <v>0</v>
      </c>
      <c r="CB29" s="41">
        <f t="shared" si="36"/>
        <v>0</v>
      </c>
      <c r="CC29" s="9">
        <v>0</v>
      </c>
      <c r="CD29" s="41">
        <f t="shared" si="37"/>
        <v>0</v>
      </c>
      <c r="CE29" s="12" t="str">
        <f t="shared" si="59"/>
        <v>    機械設備製造修配業</v>
      </c>
      <c r="CF29" s="9">
        <v>0</v>
      </c>
      <c r="CG29" s="41">
        <f t="shared" si="38"/>
        <v>0</v>
      </c>
      <c r="CH29" s="9">
        <v>1</v>
      </c>
      <c r="CI29" s="41">
        <f t="shared" si="39"/>
        <v>4.3478260869565215</v>
      </c>
      <c r="CJ29" s="9">
        <v>0</v>
      </c>
      <c r="CK29" s="41">
        <f t="shared" si="40"/>
        <v>0</v>
      </c>
      <c r="CL29" s="9">
        <v>0</v>
      </c>
      <c r="CM29" s="41">
        <f t="shared" si="41"/>
        <v>0</v>
      </c>
      <c r="CN29" s="9">
        <v>0</v>
      </c>
      <c r="CO29" s="41">
        <f t="shared" si="42"/>
        <v>0</v>
      </c>
      <c r="CP29" s="9">
        <v>0</v>
      </c>
      <c r="CQ29" s="41">
        <f t="shared" si="43"/>
        <v>0</v>
      </c>
      <c r="CR29" s="9">
        <v>0</v>
      </c>
      <c r="CS29" s="41">
        <f t="shared" si="44"/>
        <v>0</v>
      </c>
      <c r="CT29" s="9">
        <v>1</v>
      </c>
      <c r="CU29" s="41">
        <f t="shared" si="45"/>
        <v>4.3478260869565215</v>
      </c>
      <c r="CV29" s="9">
        <v>0</v>
      </c>
      <c r="CW29" s="41">
        <f t="shared" si="46"/>
        <v>0</v>
      </c>
      <c r="CX29" s="9">
        <v>4</v>
      </c>
      <c r="CY29" s="41">
        <f t="shared" si="47"/>
        <v>17.391304347826086</v>
      </c>
      <c r="CZ29" s="12" t="str">
        <f t="shared" si="60"/>
        <v>    機械設備製造修配業</v>
      </c>
      <c r="DA29" s="9">
        <v>0</v>
      </c>
      <c r="DB29" s="41">
        <f t="shared" si="48"/>
        <v>0</v>
      </c>
      <c r="DC29" s="9">
        <v>0</v>
      </c>
      <c r="DD29" s="41">
        <f t="shared" si="49"/>
        <v>0</v>
      </c>
      <c r="DE29" s="9">
        <v>0</v>
      </c>
      <c r="DF29" s="41">
        <f t="shared" si="50"/>
        <v>0</v>
      </c>
      <c r="DG29" s="9">
        <v>0</v>
      </c>
      <c r="DH29" s="41">
        <f t="shared" si="51"/>
        <v>0</v>
      </c>
      <c r="DI29" s="9">
        <v>0</v>
      </c>
      <c r="DJ29" s="41">
        <f t="shared" si="52"/>
        <v>0</v>
      </c>
      <c r="DK29" s="9">
        <v>1</v>
      </c>
      <c r="DL29" s="41">
        <f t="shared" si="53"/>
        <v>4.3478260869565215</v>
      </c>
      <c r="DM29" s="9">
        <v>0</v>
      </c>
      <c r="DN29" s="41">
        <f t="shared" si="54"/>
        <v>0</v>
      </c>
      <c r="DO29" s="9">
        <v>0</v>
      </c>
      <c r="DP29" s="41">
        <f t="shared" si="55"/>
        <v>0</v>
      </c>
    </row>
    <row r="30" spans="1:120" ht="12" customHeight="1">
      <c r="A30" s="12" t="s">
        <v>429</v>
      </c>
      <c r="B30" s="9">
        <v>59</v>
      </c>
      <c r="C30" s="9">
        <f>SUM(D30+F30+H30+J30+L30+N30+P30+R30+U30+W30+Y30+AA30+AC30+AE30+AG30+AI30+AK30+AM30+AP30+AR30+AT30+AV30+AX30+AZ30+BB30+BD30+BF30+BH30+BK30+BM30+BO30+BQ30+BS30+BU30+BW30+BY30+CA30+CC30+CF30+CH30+CJ30+CL30+CN30+CP30+CR30+CT30+CV30+CX30+DA30+DC30+DE30+DG30+DI30+DK30+DM30+DO30)</f>
        <v>4</v>
      </c>
      <c r="D30" s="9">
        <v>0</v>
      </c>
      <c r="E30" s="41">
        <f t="shared" si="0"/>
        <v>0</v>
      </c>
      <c r="F30" s="9">
        <v>0</v>
      </c>
      <c r="G30" s="41">
        <f t="shared" si="1"/>
        <v>0</v>
      </c>
      <c r="H30" s="9">
        <v>0</v>
      </c>
      <c r="I30" s="41">
        <f t="shared" si="2"/>
        <v>0</v>
      </c>
      <c r="J30" s="9">
        <v>0</v>
      </c>
      <c r="K30" s="41">
        <f t="shared" si="3"/>
        <v>0</v>
      </c>
      <c r="L30" s="9">
        <v>0</v>
      </c>
      <c r="M30" s="41">
        <f t="shared" si="4"/>
        <v>0</v>
      </c>
      <c r="N30" s="9">
        <v>0</v>
      </c>
      <c r="O30" s="41">
        <f t="shared" si="5"/>
        <v>0</v>
      </c>
      <c r="P30" s="9">
        <v>0</v>
      </c>
      <c r="Q30" s="41">
        <f t="shared" si="6"/>
        <v>0</v>
      </c>
      <c r="R30" s="9">
        <v>0</v>
      </c>
      <c r="S30" s="41">
        <f t="shared" si="7"/>
        <v>0</v>
      </c>
      <c r="T30" s="12" t="str">
        <f t="shared" si="56"/>
        <v>    電腦、通信及視聽電子產品製造業</v>
      </c>
      <c r="U30" s="9">
        <v>0</v>
      </c>
      <c r="V30" s="41">
        <f t="shared" si="8"/>
        <v>0</v>
      </c>
      <c r="W30" s="9">
        <v>0</v>
      </c>
      <c r="X30" s="41">
        <f t="shared" si="9"/>
        <v>0</v>
      </c>
      <c r="Y30" s="9">
        <v>0</v>
      </c>
      <c r="Z30" s="41">
        <f t="shared" si="10"/>
        <v>0</v>
      </c>
      <c r="AA30" s="9">
        <v>0</v>
      </c>
      <c r="AB30" s="41">
        <f t="shared" si="11"/>
        <v>0</v>
      </c>
      <c r="AC30" s="9">
        <v>0</v>
      </c>
      <c r="AD30" s="41">
        <f t="shared" si="12"/>
        <v>0</v>
      </c>
      <c r="AE30" s="9">
        <v>0</v>
      </c>
      <c r="AF30" s="41">
        <f t="shared" si="13"/>
        <v>0</v>
      </c>
      <c r="AG30" s="9">
        <v>0</v>
      </c>
      <c r="AH30" s="41">
        <f t="shared" si="14"/>
        <v>0</v>
      </c>
      <c r="AI30" s="9">
        <v>0</v>
      </c>
      <c r="AJ30" s="41">
        <f t="shared" si="15"/>
        <v>0</v>
      </c>
      <c r="AK30" s="9">
        <v>1</v>
      </c>
      <c r="AL30" s="41">
        <f t="shared" si="16"/>
        <v>25</v>
      </c>
      <c r="AM30" s="9">
        <v>1</v>
      </c>
      <c r="AN30" s="41">
        <f t="shared" si="17"/>
        <v>25</v>
      </c>
      <c r="AO30" s="12" t="str">
        <f t="shared" si="57"/>
        <v>    電腦、通信及視聽電子產品製造業</v>
      </c>
      <c r="AP30" s="9">
        <v>0</v>
      </c>
      <c r="AQ30" s="41">
        <f t="shared" si="18"/>
        <v>0</v>
      </c>
      <c r="AR30" s="9">
        <v>0</v>
      </c>
      <c r="AS30" s="41">
        <f t="shared" si="19"/>
        <v>0</v>
      </c>
      <c r="AT30" s="9">
        <v>0</v>
      </c>
      <c r="AU30" s="41">
        <f t="shared" si="20"/>
        <v>0</v>
      </c>
      <c r="AV30" s="9">
        <v>1</v>
      </c>
      <c r="AW30" s="41">
        <f t="shared" si="21"/>
        <v>25</v>
      </c>
      <c r="AX30" s="9">
        <v>0</v>
      </c>
      <c r="AY30" s="41">
        <f t="shared" si="22"/>
        <v>0</v>
      </c>
      <c r="AZ30" s="9">
        <v>0</v>
      </c>
      <c r="BA30" s="41">
        <f t="shared" si="23"/>
        <v>0</v>
      </c>
      <c r="BB30" s="9">
        <v>0</v>
      </c>
      <c r="BC30" s="41">
        <f t="shared" si="24"/>
        <v>0</v>
      </c>
      <c r="BD30" s="9">
        <v>0</v>
      </c>
      <c r="BE30" s="41">
        <f t="shared" si="25"/>
        <v>0</v>
      </c>
      <c r="BF30" s="9">
        <v>0</v>
      </c>
      <c r="BG30" s="41">
        <f t="shared" si="26"/>
        <v>0</v>
      </c>
      <c r="BH30" s="9">
        <v>0</v>
      </c>
      <c r="BI30" s="41">
        <f t="shared" si="27"/>
        <v>0</v>
      </c>
      <c r="BJ30" s="12" t="str">
        <f t="shared" si="58"/>
        <v>    電腦、通信及視聽電子產品製造業</v>
      </c>
      <c r="BK30" s="9">
        <v>0</v>
      </c>
      <c r="BL30" s="41">
        <f t="shared" si="28"/>
        <v>0</v>
      </c>
      <c r="BM30" s="9">
        <v>0</v>
      </c>
      <c r="BN30" s="41">
        <f t="shared" si="29"/>
        <v>0</v>
      </c>
      <c r="BO30" s="9">
        <v>0</v>
      </c>
      <c r="BP30" s="41">
        <f t="shared" si="30"/>
        <v>0</v>
      </c>
      <c r="BQ30" s="9">
        <v>0</v>
      </c>
      <c r="BR30" s="41">
        <f t="shared" si="31"/>
        <v>0</v>
      </c>
      <c r="BS30" s="9">
        <v>0</v>
      </c>
      <c r="BT30" s="41">
        <f t="shared" si="32"/>
        <v>0</v>
      </c>
      <c r="BU30" s="9">
        <v>0</v>
      </c>
      <c r="BV30" s="41">
        <f t="shared" si="33"/>
        <v>0</v>
      </c>
      <c r="BW30" s="9">
        <v>0</v>
      </c>
      <c r="BX30" s="41">
        <f t="shared" si="34"/>
        <v>0</v>
      </c>
      <c r="BY30" s="9">
        <v>0</v>
      </c>
      <c r="BZ30" s="41">
        <f t="shared" si="35"/>
        <v>0</v>
      </c>
      <c r="CA30" s="9">
        <v>0</v>
      </c>
      <c r="CB30" s="41">
        <f t="shared" si="36"/>
        <v>0</v>
      </c>
      <c r="CC30" s="9">
        <v>0</v>
      </c>
      <c r="CD30" s="41">
        <f t="shared" si="37"/>
        <v>0</v>
      </c>
      <c r="CE30" s="12" t="str">
        <f t="shared" si="59"/>
        <v>    電腦、通信及視聽電子產品製造業</v>
      </c>
      <c r="CF30" s="9">
        <v>0</v>
      </c>
      <c r="CG30" s="41">
        <f t="shared" si="38"/>
        <v>0</v>
      </c>
      <c r="CH30" s="9">
        <v>0</v>
      </c>
      <c r="CI30" s="41">
        <f t="shared" si="39"/>
        <v>0</v>
      </c>
      <c r="CJ30" s="9">
        <v>0</v>
      </c>
      <c r="CK30" s="41">
        <f t="shared" si="40"/>
        <v>0</v>
      </c>
      <c r="CL30" s="9">
        <v>0</v>
      </c>
      <c r="CM30" s="41">
        <f t="shared" si="41"/>
        <v>0</v>
      </c>
      <c r="CN30" s="9">
        <v>0</v>
      </c>
      <c r="CO30" s="41">
        <f t="shared" si="42"/>
        <v>0</v>
      </c>
      <c r="CP30" s="9">
        <v>0</v>
      </c>
      <c r="CQ30" s="41">
        <f t="shared" si="43"/>
        <v>0</v>
      </c>
      <c r="CR30" s="9">
        <v>0</v>
      </c>
      <c r="CS30" s="41">
        <f t="shared" si="44"/>
        <v>0</v>
      </c>
      <c r="CT30" s="9">
        <v>0</v>
      </c>
      <c r="CU30" s="41">
        <f t="shared" si="45"/>
        <v>0</v>
      </c>
      <c r="CV30" s="9">
        <v>0</v>
      </c>
      <c r="CW30" s="41">
        <f t="shared" si="46"/>
        <v>0</v>
      </c>
      <c r="CX30" s="9">
        <v>0</v>
      </c>
      <c r="CY30" s="41">
        <f t="shared" si="47"/>
        <v>0</v>
      </c>
      <c r="CZ30" s="12" t="str">
        <f t="shared" si="60"/>
        <v>    電腦、通信及視聽電子產品製造業</v>
      </c>
      <c r="DA30" s="9">
        <v>0</v>
      </c>
      <c r="DB30" s="41">
        <f t="shared" si="48"/>
        <v>0</v>
      </c>
      <c r="DC30" s="9">
        <v>0</v>
      </c>
      <c r="DD30" s="41">
        <f t="shared" si="49"/>
        <v>0</v>
      </c>
      <c r="DE30" s="9">
        <v>1</v>
      </c>
      <c r="DF30" s="41">
        <f t="shared" si="50"/>
        <v>25</v>
      </c>
      <c r="DG30" s="9">
        <v>0</v>
      </c>
      <c r="DH30" s="41">
        <f t="shared" si="51"/>
        <v>0</v>
      </c>
      <c r="DI30" s="9">
        <v>0</v>
      </c>
      <c r="DJ30" s="41">
        <f t="shared" si="52"/>
        <v>0</v>
      </c>
      <c r="DK30" s="9">
        <v>0</v>
      </c>
      <c r="DL30" s="41">
        <f t="shared" si="53"/>
        <v>0</v>
      </c>
      <c r="DM30" s="9">
        <v>0</v>
      </c>
      <c r="DN30" s="41">
        <f t="shared" si="54"/>
        <v>0</v>
      </c>
      <c r="DO30" s="9">
        <v>0</v>
      </c>
      <c r="DP30" s="41">
        <f t="shared" si="55"/>
        <v>0</v>
      </c>
    </row>
    <row r="31" spans="1:120" ht="12" customHeight="1">
      <c r="A31" s="12" t="s">
        <v>430</v>
      </c>
      <c r="B31" s="9">
        <v>161</v>
      </c>
      <c r="C31" s="9">
        <f t="shared" si="61"/>
        <v>13</v>
      </c>
      <c r="D31" s="9">
        <v>0</v>
      </c>
      <c r="E31" s="41">
        <f t="shared" si="0"/>
        <v>0</v>
      </c>
      <c r="F31" s="9">
        <v>0</v>
      </c>
      <c r="G31" s="41">
        <f t="shared" si="1"/>
        <v>0</v>
      </c>
      <c r="H31" s="9">
        <v>0</v>
      </c>
      <c r="I31" s="41">
        <f t="shared" si="2"/>
        <v>0</v>
      </c>
      <c r="J31" s="9">
        <v>0</v>
      </c>
      <c r="K31" s="41">
        <f t="shared" si="3"/>
        <v>0</v>
      </c>
      <c r="L31" s="9">
        <v>0</v>
      </c>
      <c r="M31" s="41">
        <f t="shared" si="4"/>
        <v>0</v>
      </c>
      <c r="N31" s="9">
        <v>0</v>
      </c>
      <c r="O31" s="41">
        <f t="shared" si="5"/>
        <v>0</v>
      </c>
      <c r="P31" s="9">
        <v>0</v>
      </c>
      <c r="Q31" s="41">
        <f t="shared" si="6"/>
        <v>0</v>
      </c>
      <c r="R31" s="9">
        <v>0</v>
      </c>
      <c r="S31" s="41">
        <f t="shared" si="7"/>
        <v>0</v>
      </c>
      <c r="T31" s="12" t="str">
        <f t="shared" si="56"/>
        <v>    電子零組件製造業</v>
      </c>
      <c r="U31" s="9">
        <v>0</v>
      </c>
      <c r="V31" s="41">
        <f t="shared" si="8"/>
        <v>0</v>
      </c>
      <c r="W31" s="9">
        <v>1</v>
      </c>
      <c r="X31" s="41">
        <f t="shared" si="9"/>
        <v>7.6923076923076925</v>
      </c>
      <c r="Y31" s="9">
        <v>0</v>
      </c>
      <c r="Z31" s="41">
        <f t="shared" si="10"/>
        <v>0</v>
      </c>
      <c r="AA31" s="9">
        <v>0</v>
      </c>
      <c r="AB31" s="41">
        <f t="shared" si="11"/>
        <v>0</v>
      </c>
      <c r="AC31" s="9">
        <v>0</v>
      </c>
      <c r="AD31" s="41">
        <f t="shared" si="12"/>
        <v>0</v>
      </c>
      <c r="AE31" s="9">
        <v>0</v>
      </c>
      <c r="AF31" s="41">
        <f t="shared" si="13"/>
        <v>0</v>
      </c>
      <c r="AG31" s="9">
        <v>0</v>
      </c>
      <c r="AH31" s="41">
        <f t="shared" si="14"/>
        <v>0</v>
      </c>
      <c r="AI31" s="9">
        <v>0</v>
      </c>
      <c r="AJ31" s="41">
        <f t="shared" si="15"/>
        <v>0</v>
      </c>
      <c r="AK31" s="9">
        <v>1</v>
      </c>
      <c r="AL31" s="41">
        <f t="shared" si="16"/>
        <v>7.6923076923076925</v>
      </c>
      <c r="AM31" s="9">
        <v>5</v>
      </c>
      <c r="AN31" s="41">
        <f t="shared" si="17"/>
        <v>38.46153846153847</v>
      </c>
      <c r="AO31" s="12" t="str">
        <f t="shared" si="57"/>
        <v>    電子零組件製造業</v>
      </c>
      <c r="AP31" s="9">
        <v>0</v>
      </c>
      <c r="AQ31" s="41">
        <f t="shared" si="18"/>
        <v>0</v>
      </c>
      <c r="AR31" s="9">
        <v>0</v>
      </c>
      <c r="AS31" s="41">
        <f t="shared" si="19"/>
        <v>0</v>
      </c>
      <c r="AT31" s="9">
        <v>0</v>
      </c>
      <c r="AU31" s="41">
        <f t="shared" si="20"/>
        <v>0</v>
      </c>
      <c r="AV31" s="9">
        <v>2</v>
      </c>
      <c r="AW31" s="41">
        <f t="shared" si="21"/>
        <v>15.384615384615385</v>
      </c>
      <c r="AX31" s="9">
        <v>0</v>
      </c>
      <c r="AY31" s="41">
        <f t="shared" si="22"/>
        <v>0</v>
      </c>
      <c r="AZ31" s="9">
        <v>0</v>
      </c>
      <c r="BA31" s="41">
        <f t="shared" si="23"/>
        <v>0</v>
      </c>
      <c r="BB31" s="9">
        <v>1</v>
      </c>
      <c r="BC31" s="41">
        <f t="shared" si="24"/>
        <v>7.6923076923076925</v>
      </c>
      <c r="BD31" s="9">
        <v>0</v>
      </c>
      <c r="BE31" s="41">
        <f t="shared" si="25"/>
        <v>0</v>
      </c>
      <c r="BF31" s="9">
        <v>0</v>
      </c>
      <c r="BG31" s="41">
        <f t="shared" si="26"/>
        <v>0</v>
      </c>
      <c r="BH31" s="9">
        <v>0</v>
      </c>
      <c r="BI31" s="41">
        <f t="shared" si="27"/>
        <v>0</v>
      </c>
      <c r="BJ31" s="12" t="str">
        <f t="shared" si="58"/>
        <v>    電子零組件製造業</v>
      </c>
      <c r="BK31" s="9">
        <v>0</v>
      </c>
      <c r="BL31" s="41">
        <f t="shared" si="28"/>
        <v>0</v>
      </c>
      <c r="BM31" s="9">
        <v>0</v>
      </c>
      <c r="BN31" s="41">
        <f t="shared" si="29"/>
        <v>0</v>
      </c>
      <c r="BO31" s="9">
        <v>0</v>
      </c>
      <c r="BP31" s="41">
        <f t="shared" si="30"/>
        <v>0</v>
      </c>
      <c r="BQ31" s="9">
        <v>0</v>
      </c>
      <c r="BR31" s="41">
        <f t="shared" si="31"/>
        <v>0</v>
      </c>
      <c r="BS31" s="9">
        <v>0</v>
      </c>
      <c r="BT31" s="41">
        <f t="shared" si="32"/>
        <v>0</v>
      </c>
      <c r="BU31" s="9">
        <v>0</v>
      </c>
      <c r="BV31" s="41">
        <f t="shared" si="33"/>
        <v>0</v>
      </c>
      <c r="BW31" s="9">
        <v>0</v>
      </c>
      <c r="BX31" s="41">
        <f t="shared" si="34"/>
        <v>0</v>
      </c>
      <c r="BY31" s="9">
        <v>0</v>
      </c>
      <c r="BZ31" s="41">
        <f t="shared" si="35"/>
        <v>0</v>
      </c>
      <c r="CA31" s="9">
        <v>0</v>
      </c>
      <c r="CB31" s="41">
        <f t="shared" si="36"/>
        <v>0</v>
      </c>
      <c r="CC31" s="9">
        <v>0</v>
      </c>
      <c r="CD31" s="41">
        <f t="shared" si="37"/>
        <v>0</v>
      </c>
      <c r="CE31" s="12" t="str">
        <f t="shared" si="59"/>
        <v>    電子零組件製造業</v>
      </c>
      <c r="CF31" s="9">
        <v>0</v>
      </c>
      <c r="CG31" s="41">
        <f t="shared" si="38"/>
        <v>0</v>
      </c>
      <c r="CH31" s="9">
        <v>0</v>
      </c>
      <c r="CI31" s="41">
        <f t="shared" si="39"/>
        <v>0</v>
      </c>
      <c r="CJ31" s="9">
        <v>0</v>
      </c>
      <c r="CK31" s="41">
        <f t="shared" si="40"/>
        <v>0</v>
      </c>
      <c r="CL31" s="9">
        <v>0</v>
      </c>
      <c r="CM31" s="41">
        <f t="shared" si="41"/>
        <v>0</v>
      </c>
      <c r="CN31" s="9">
        <v>0</v>
      </c>
      <c r="CO31" s="41">
        <f t="shared" si="42"/>
        <v>0</v>
      </c>
      <c r="CP31" s="9">
        <v>0</v>
      </c>
      <c r="CQ31" s="41">
        <f t="shared" si="43"/>
        <v>0</v>
      </c>
      <c r="CR31" s="9">
        <v>0</v>
      </c>
      <c r="CS31" s="41">
        <f t="shared" si="44"/>
        <v>0</v>
      </c>
      <c r="CT31" s="9">
        <v>0</v>
      </c>
      <c r="CU31" s="41">
        <f t="shared" si="45"/>
        <v>0</v>
      </c>
      <c r="CV31" s="9">
        <v>0</v>
      </c>
      <c r="CW31" s="41">
        <f t="shared" si="46"/>
        <v>0</v>
      </c>
      <c r="CX31" s="9">
        <v>1</v>
      </c>
      <c r="CY31" s="41">
        <f t="shared" si="47"/>
        <v>7.6923076923076925</v>
      </c>
      <c r="CZ31" s="12" t="str">
        <f t="shared" si="60"/>
        <v>    電子零組件製造業</v>
      </c>
      <c r="DA31" s="9">
        <v>0</v>
      </c>
      <c r="DB31" s="41">
        <f t="shared" si="48"/>
        <v>0</v>
      </c>
      <c r="DC31" s="9">
        <v>0</v>
      </c>
      <c r="DD31" s="41">
        <f t="shared" si="49"/>
        <v>0</v>
      </c>
      <c r="DE31" s="9">
        <v>1</v>
      </c>
      <c r="DF31" s="41">
        <f t="shared" si="50"/>
        <v>7.6923076923076925</v>
      </c>
      <c r="DG31" s="9">
        <v>1</v>
      </c>
      <c r="DH31" s="41">
        <f t="shared" si="51"/>
        <v>7.6923076923076925</v>
      </c>
      <c r="DI31" s="9">
        <v>0</v>
      </c>
      <c r="DJ31" s="41">
        <f t="shared" si="52"/>
        <v>0</v>
      </c>
      <c r="DK31" s="9">
        <v>0</v>
      </c>
      <c r="DL31" s="41">
        <f t="shared" si="53"/>
        <v>0</v>
      </c>
      <c r="DM31" s="9">
        <v>0</v>
      </c>
      <c r="DN31" s="41">
        <f t="shared" si="54"/>
        <v>0</v>
      </c>
      <c r="DO31" s="9">
        <v>0</v>
      </c>
      <c r="DP31" s="41">
        <f t="shared" si="55"/>
        <v>0</v>
      </c>
    </row>
    <row r="32" spans="1:120" ht="12" customHeight="1">
      <c r="A32" s="34" t="s">
        <v>431</v>
      </c>
      <c r="B32" s="9">
        <v>81</v>
      </c>
      <c r="C32" s="9">
        <f t="shared" si="61"/>
        <v>4</v>
      </c>
      <c r="D32" s="9">
        <v>0</v>
      </c>
      <c r="E32" s="41">
        <f t="shared" si="0"/>
        <v>0</v>
      </c>
      <c r="F32" s="9">
        <v>0</v>
      </c>
      <c r="G32" s="41">
        <f t="shared" si="1"/>
        <v>0</v>
      </c>
      <c r="H32" s="9">
        <v>0</v>
      </c>
      <c r="I32" s="41">
        <f t="shared" si="2"/>
        <v>0</v>
      </c>
      <c r="J32" s="9">
        <v>0</v>
      </c>
      <c r="K32" s="41">
        <f t="shared" si="3"/>
        <v>0</v>
      </c>
      <c r="L32" s="9">
        <v>0</v>
      </c>
      <c r="M32" s="41">
        <f t="shared" si="4"/>
        <v>0</v>
      </c>
      <c r="N32" s="9">
        <v>0</v>
      </c>
      <c r="O32" s="41">
        <f t="shared" si="5"/>
        <v>0</v>
      </c>
      <c r="P32" s="9">
        <v>0</v>
      </c>
      <c r="Q32" s="41">
        <f t="shared" si="6"/>
        <v>0</v>
      </c>
      <c r="R32" s="9">
        <v>0</v>
      </c>
      <c r="S32" s="41">
        <f t="shared" si="7"/>
        <v>0</v>
      </c>
      <c r="T32" s="34" t="str">
        <f t="shared" si="56"/>
        <v>    電力機械器材及設備製造修配業</v>
      </c>
      <c r="U32" s="9">
        <v>0</v>
      </c>
      <c r="V32" s="41">
        <f t="shared" si="8"/>
        <v>0</v>
      </c>
      <c r="W32" s="9">
        <v>0</v>
      </c>
      <c r="X32" s="41">
        <f t="shared" si="9"/>
        <v>0</v>
      </c>
      <c r="Y32" s="9">
        <v>0</v>
      </c>
      <c r="Z32" s="41">
        <f t="shared" si="10"/>
        <v>0</v>
      </c>
      <c r="AA32" s="9">
        <v>2</v>
      </c>
      <c r="AB32" s="41">
        <f t="shared" si="11"/>
        <v>50</v>
      </c>
      <c r="AC32" s="9">
        <v>0</v>
      </c>
      <c r="AD32" s="41">
        <f t="shared" si="12"/>
        <v>0</v>
      </c>
      <c r="AE32" s="9">
        <v>0</v>
      </c>
      <c r="AF32" s="41">
        <f t="shared" si="13"/>
        <v>0</v>
      </c>
      <c r="AG32" s="9">
        <v>0</v>
      </c>
      <c r="AH32" s="41">
        <f t="shared" si="14"/>
        <v>0</v>
      </c>
      <c r="AI32" s="9">
        <v>0</v>
      </c>
      <c r="AJ32" s="41">
        <f t="shared" si="15"/>
        <v>0</v>
      </c>
      <c r="AK32" s="9">
        <v>1</v>
      </c>
      <c r="AL32" s="41">
        <f t="shared" si="16"/>
        <v>25</v>
      </c>
      <c r="AM32" s="9">
        <v>0</v>
      </c>
      <c r="AN32" s="41">
        <f t="shared" si="17"/>
        <v>0</v>
      </c>
      <c r="AO32" s="34" t="str">
        <f t="shared" si="57"/>
        <v>    電力機械器材及設備製造修配業</v>
      </c>
      <c r="AP32" s="9">
        <v>0</v>
      </c>
      <c r="AQ32" s="41">
        <f t="shared" si="18"/>
        <v>0</v>
      </c>
      <c r="AR32" s="9">
        <v>0</v>
      </c>
      <c r="AS32" s="41">
        <f t="shared" si="19"/>
        <v>0</v>
      </c>
      <c r="AT32" s="9">
        <v>0</v>
      </c>
      <c r="AU32" s="41">
        <f t="shared" si="20"/>
        <v>0</v>
      </c>
      <c r="AV32" s="9">
        <v>0</v>
      </c>
      <c r="AW32" s="41">
        <f t="shared" si="21"/>
        <v>0</v>
      </c>
      <c r="AX32" s="9">
        <v>0</v>
      </c>
      <c r="AY32" s="41">
        <f t="shared" si="22"/>
        <v>0</v>
      </c>
      <c r="AZ32" s="9">
        <v>0</v>
      </c>
      <c r="BA32" s="41">
        <f t="shared" si="23"/>
        <v>0</v>
      </c>
      <c r="BB32" s="9">
        <v>0</v>
      </c>
      <c r="BC32" s="41">
        <f t="shared" si="24"/>
        <v>0</v>
      </c>
      <c r="BD32" s="9">
        <v>0</v>
      </c>
      <c r="BE32" s="41">
        <f t="shared" si="25"/>
        <v>0</v>
      </c>
      <c r="BF32" s="9">
        <v>0</v>
      </c>
      <c r="BG32" s="41">
        <f t="shared" si="26"/>
        <v>0</v>
      </c>
      <c r="BH32" s="9">
        <v>0</v>
      </c>
      <c r="BI32" s="41">
        <f t="shared" si="27"/>
        <v>0</v>
      </c>
      <c r="BJ32" s="34" t="str">
        <f t="shared" si="58"/>
        <v>    電力機械器材及設備製造修配業</v>
      </c>
      <c r="BK32" s="9">
        <v>0</v>
      </c>
      <c r="BL32" s="41">
        <f t="shared" si="28"/>
        <v>0</v>
      </c>
      <c r="BM32" s="9">
        <v>0</v>
      </c>
      <c r="BN32" s="41">
        <f t="shared" si="29"/>
        <v>0</v>
      </c>
      <c r="BO32" s="9">
        <v>0</v>
      </c>
      <c r="BP32" s="41">
        <f t="shared" si="30"/>
        <v>0</v>
      </c>
      <c r="BQ32" s="9">
        <v>0</v>
      </c>
      <c r="BR32" s="41">
        <f t="shared" si="31"/>
        <v>0</v>
      </c>
      <c r="BS32" s="9">
        <v>0</v>
      </c>
      <c r="BT32" s="41">
        <f t="shared" si="32"/>
        <v>0</v>
      </c>
      <c r="BU32" s="9">
        <v>0</v>
      </c>
      <c r="BV32" s="41">
        <f t="shared" si="33"/>
        <v>0</v>
      </c>
      <c r="BW32" s="9">
        <v>0</v>
      </c>
      <c r="BX32" s="41">
        <f t="shared" si="34"/>
        <v>0</v>
      </c>
      <c r="BY32" s="9">
        <v>0</v>
      </c>
      <c r="BZ32" s="41">
        <f t="shared" si="35"/>
        <v>0</v>
      </c>
      <c r="CA32" s="9">
        <v>0</v>
      </c>
      <c r="CB32" s="41">
        <f t="shared" si="36"/>
        <v>0</v>
      </c>
      <c r="CC32" s="9">
        <v>0</v>
      </c>
      <c r="CD32" s="41">
        <f t="shared" si="37"/>
        <v>0</v>
      </c>
      <c r="CE32" s="34" t="str">
        <f t="shared" si="59"/>
        <v>    電力機械器材及設備製造修配業</v>
      </c>
      <c r="CF32" s="9">
        <v>0</v>
      </c>
      <c r="CG32" s="41">
        <f t="shared" si="38"/>
        <v>0</v>
      </c>
      <c r="CH32" s="9">
        <v>0</v>
      </c>
      <c r="CI32" s="41">
        <f t="shared" si="39"/>
        <v>0</v>
      </c>
      <c r="CJ32" s="9">
        <v>0</v>
      </c>
      <c r="CK32" s="41">
        <f t="shared" si="40"/>
        <v>0</v>
      </c>
      <c r="CL32" s="9">
        <v>0</v>
      </c>
      <c r="CM32" s="41">
        <f t="shared" si="41"/>
        <v>0</v>
      </c>
      <c r="CN32" s="9">
        <v>0</v>
      </c>
      <c r="CO32" s="41">
        <f t="shared" si="42"/>
        <v>0</v>
      </c>
      <c r="CP32" s="9">
        <v>0</v>
      </c>
      <c r="CQ32" s="41">
        <f t="shared" si="43"/>
        <v>0</v>
      </c>
      <c r="CR32" s="9">
        <v>0</v>
      </c>
      <c r="CS32" s="41">
        <f t="shared" si="44"/>
        <v>0</v>
      </c>
      <c r="CT32" s="9">
        <v>0</v>
      </c>
      <c r="CU32" s="41">
        <f t="shared" si="45"/>
        <v>0</v>
      </c>
      <c r="CV32" s="9">
        <v>0</v>
      </c>
      <c r="CW32" s="41">
        <f t="shared" si="46"/>
        <v>0</v>
      </c>
      <c r="CX32" s="9">
        <v>1</v>
      </c>
      <c r="CY32" s="41">
        <f t="shared" si="47"/>
        <v>25</v>
      </c>
      <c r="CZ32" s="34" t="str">
        <f t="shared" si="60"/>
        <v>    電力機械器材及設備製造修配業</v>
      </c>
      <c r="DA32" s="9">
        <v>0</v>
      </c>
      <c r="DB32" s="41">
        <f t="shared" si="48"/>
        <v>0</v>
      </c>
      <c r="DC32" s="9">
        <v>0</v>
      </c>
      <c r="DD32" s="41">
        <f t="shared" si="49"/>
        <v>0</v>
      </c>
      <c r="DE32" s="9">
        <v>0</v>
      </c>
      <c r="DF32" s="41">
        <f t="shared" si="50"/>
        <v>0</v>
      </c>
      <c r="DG32" s="9">
        <v>0</v>
      </c>
      <c r="DH32" s="41">
        <f t="shared" si="51"/>
        <v>0</v>
      </c>
      <c r="DI32" s="9">
        <v>0</v>
      </c>
      <c r="DJ32" s="41">
        <f t="shared" si="52"/>
        <v>0</v>
      </c>
      <c r="DK32" s="9">
        <v>0</v>
      </c>
      <c r="DL32" s="41">
        <f t="shared" si="53"/>
        <v>0</v>
      </c>
      <c r="DM32" s="9">
        <v>0</v>
      </c>
      <c r="DN32" s="41">
        <f t="shared" si="54"/>
        <v>0</v>
      </c>
      <c r="DO32" s="9">
        <v>0</v>
      </c>
      <c r="DP32" s="41">
        <f t="shared" si="55"/>
        <v>0</v>
      </c>
    </row>
    <row r="33" spans="1:120" ht="12" customHeight="1">
      <c r="A33" s="12" t="s">
        <v>432</v>
      </c>
      <c r="B33" s="9">
        <v>58</v>
      </c>
      <c r="C33" s="9">
        <f t="shared" si="61"/>
        <v>12</v>
      </c>
      <c r="D33" s="9">
        <v>0</v>
      </c>
      <c r="E33" s="41">
        <f t="shared" si="0"/>
        <v>0</v>
      </c>
      <c r="F33" s="9">
        <v>0</v>
      </c>
      <c r="G33" s="41">
        <f t="shared" si="1"/>
        <v>0</v>
      </c>
      <c r="H33" s="9">
        <v>0</v>
      </c>
      <c r="I33" s="41">
        <f t="shared" si="2"/>
        <v>0</v>
      </c>
      <c r="J33" s="9">
        <v>0</v>
      </c>
      <c r="K33" s="41">
        <f t="shared" si="3"/>
        <v>0</v>
      </c>
      <c r="L33" s="9">
        <v>0</v>
      </c>
      <c r="M33" s="41">
        <f t="shared" si="4"/>
        <v>0</v>
      </c>
      <c r="N33" s="9">
        <v>0</v>
      </c>
      <c r="O33" s="41">
        <f t="shared" si="5"/>
        <v>0</v>
      </c>
      <c r="P33" s="9">
        <v>0</v>
      </c>
      <c r="Q33" s="41">
        <f t="shared" si="6"/>
        <v>0</v>
      </c>
      <c r="R33" s="9">
        <v>0</v>
      </c>
      <c r="S33" s="41">
        <f t="shared" si="7"/>
        <v>0</v>
      </c>
      <c r="T33" s="12" t="str">
        <f t="shared" si="56"/>
        <v>    運輸工具製造修配業</v>
      </c>
      <c r="U33" s="9">
        <v>0</v>
      </c>
      <c r="V33" s="41">
        <f t="shared" si="8"/>
        <v>0</v>
      </c>
      <c r="W33" s="9">
        <v>1</v>
      </c>
      <c r="X33" s="41">
        <f t="shared" si="9"/>
        <v>8.333333333333332</v>
      </c>
      <c r="Y33" s="9">
        <v>0</v>
      </c>
      <c r="Z33" s="41">
        <f t="shared" si="10"/>
        <v>0</v>
      </c>
      <c r="AA33" s="9">
        <v>1</v>
      </c>
      <c r="AB33" s="41">
        <f t="shared" si="11"/>
        <v>8.333333333333332</v>
      </c>
      <c r="AC33" s="9">
        <v>0</v>
      </c>
      <c r="AD33" s="41">
        <f t="shared" si="12"/>
        <v>0</v>
      </c>
      <c r="AE33" s="9">
        <v>0</v>
      </c>
      <c r="AF33" s="41">
        <f t="shared" si="13"/>
        <v>0</v>
      </c>
      <c r="AG33" s="9">
        <v>0</v>
      </c>
      <c r="AH33" s="41">
        <f t="shared" si="14"/>
        <v>0</v>
      </c>
      <c r="AI33" s="9">
        <v>0</v>
      </c>
      <c r="AJ33" s="41">
        <f t="shared" si="15"/>
        <v>0</v>
      </c>
      <c r="AK33" s="9">
        <v>1</v>
      </c>
      <c r="AL33" s="41">
        <f t="shared" si="16"/>
        <v>8.333333333333332</v>
      </c>
      <c r="AM33" s="9">
        <v>2</v>
      </c>
      <c r="AN33" s="41">
        <f t="shared" si="17"/>
        <v>16.666666666666664</v>
      </c>
      <c r="AO33" s="12" t="str">
        <f t="shared" si="57"/>
        <v>    運輸工具製造修配業</v>
      </c>
      <c r="AP33" s="9">
        <v>0</v>
      </c>
      <c r="AQ33" s="41">
        <f t="shared" si="18"/>
        <v>0</v>
      </c>
      <c r="AR33" s="9">
        <v>0</v>
      </c>
      <c r="AS33" s="41">
        <f t="shared" si="19"/>
        <v>0</v>
      </c>
      <c r="AT33" s="9">
        <v>0</v>
      </c>
      <c r="AU33" s="41">
        <f t="shared" si="20"/>
        <v>0</v>
      </c>
      <c r="AV33" s="9">
        <v>1</v>
      </c>
      <c r="AW33" s="41">
        <f t="shared" si="21"/>
        <v>8.333333333333332</v>
      </c>
      <c r="AX33" s="9">
        <v>1</v>
      </c>
      <c r="AY33" s="41">
        <f t="shared" si="22"/>
        <v>8.333333333333332</v>
      </c>
      <c r="AZ33" s="9">
        <v>0</v>
      </c>
      <c r="BA33" s="41">
        <f t="shared" si="23"/>
        <v>0</v>
      </c>
      <c r="BB33" s="9">
        <v>0</v>
      </c>
      <c r="BC33" s="41">
        <f t="shared" si="24"/>
        <v>0</v>
      </c>
      <c r="BD33" s="9">
        <v>0</v>
      </c>
      <c r="BE33" s="41">
        <f t="shared" si="25"/>
        <v>0</v>
      </c>
      <c r="BF33" s="9">
        <v>0</v>
      </c>
      <c r="BG33" s="41">
        <f t="shared" si="26"/>
        <v>0</v>
      </c>
      <c r="BH33" s="9">
        <v>0</v>
      </c>
      <c r="BI33" s="41">
        <f t="shared" si="27"/>
        <v>0</v>
      </c>
      <c r="BJ33" s="12" t="str">
        <f t="shared" si="58"/>
        <v>    運輸工具製造修配業</v>
      </c>
      <c r="BK33" s="9">
        <v>0</v>
      </c>
      <c r="BL33" s="41">
        <f t="shared" si="28"/>
        <v>0</v>
      </c>
      <c r="BM33" s="9">
        <v>0</v>
      </c>
      <c r="BN33" s="41">
        <f t="shared" si="29"/>
        <v>0</v>
      </c>
      <c r="BO33" s="9">
        <v>0</v>
      </c>
      <c r="BP33" s="41">
        <f t="shared" si="30"/>
        <v>0</v>
      </c>
      <c r="BQ33" s="9">
        <v>0</v>
      </c>
      <c r="BR33" s="41">
        <f t="shared" si="31"/>
        <v>0</v>
      </c>
      <c r="BS33" s="9">
        <v>0</v>
      </c>
      <c r="BT33" s="41">
        <f t="shared" si="32"/>
        <v>0</v>
      </c>
      <c r="BU33" s="9">
        <v>0</v>
      </c>
      <c r="BV33" s="41">
        <f t="shared" si="33"/>
        <v>0</v>
      </c>
      <c r="BW33" s="9">
        <v>0</v>
      </c>
      <c r="BX33" s="41">
        <f t="shared" si="34"/>
        <v>0</v>
      </c>
      <c r="BY33" s="9">
        <v>0</v>
      </c>
      <c r="BZ33" s="41">
        <f t="shared" si="35"/>
        <v>0</v>
      </c>
      <c r="CA33" s="9">
        <v>0</v>
      </c>
      <c r="CB33" s="41">
        <f t="shared" si="36"/>
        <v>0</v>
      </c>
      <c r="CC33" s="9">
        <v>0</v>
      </c>
      <c r="CD33" s="41">
        <f t="shared" si="37"/>
        <v>0</v>
      </c>
      <c r="CE33" s="12" t="str">
        <f t="shared" si="59"/>
        <v>    運輸工具製造修配業</v>
      </c>
      <c r="CF33" s="9">
        <v>1</v>
      </c>
      <c r="CG33" s="41">
        <f t="shared" si="38"/>
        <v>8.333333333333332</v>
      </c>
      <c r="CH33" s="9">
        <v>1</v>
      </c>
      <c r="CI33" s="41">
        <f t="shared" si="39"/>
        <v>8.333333333333332</v>
      </c>
      <c r="CJ33" s="9">
        <v>0</v>
      </c>
      <c r="CK33" s="41">
        <f t="shared" si="40"/>
        <v>0</v>
      </c>
      <c r="CL33" s="9">
        <v>0</v>
      </c>
      <c r="CM33" s="41">
        <f t="shared" si="41"/>
        <v>0</v>
      </c>
      <c r="CN33" s="9">
        <v>0</v>
      </c>
      <c r="CO33" s="41">
        <f t="shared" si="42"/>
        <v>0</v>
      </c>
      <c r="CP33" s="9">
        <v>0</v>
      </c>
      <c r="CQ33" s="41">
        <f t="shared" si="43"/>
        <v>0</v>
      </c>
      <c r="CR33" s="9">
        <v>0</v>
      </c>
      <c r="CS33" s="41">
        <f t="shared" si="44"/>
        <v>0</v>
      </c>
      <c r="CT33" s="9">
        <v>1</v>
      </c>
      <c r="CU33" s="41">
        <f t="shared" si="45"/>
        <v>8.333333333333332</v>
      </c>
      <c r="CV33" s="9">
        <v>0</v>
      </c>
      <c r="CW33" s="41">
        <f t="shared" si="46"/>
        <v>0</v>
      </c>
      <c r="CX33" s="9">
        <v>0</v>
      </c>
      <c r="CY33" s="41">
        <f t="shared" si="47"/>
        <v>0</v>
      </c>
      <c r="CZ33" s="12" t="str">
        <f t="shared" si="60"/>
        <v>    運輸工具製造修配業</v>
      </c>
      <c r="DA33" s="9">
        <v>0</v>
      </c>
      <c r="DB33" s="41">
        <f t="shared" si="48"/>
        <v>0</v>
      </c>
      <c r="DC33" s="9">
        <v>0</v>
      </c>
      <c r="DD33" s="41">
        <f t="shared" si="49"/>
        <v>0</v>
      </c>
      <c r="DE33" s="9">
        <v>0</v>
      </c>
      <c r="DF33" s="41">
        <f t="shared" si="50"/>
        <v>0</v>
      </c>
      <c r="DG33" s="9">
        <v>0</v>
      </c>
      <c r="DH33" s="41">
        <f t="shared" si="51"/>
        <v>0</v>
      </c>
      <c r="DI33" s="9">
        <v>0</v>
      </c>
      <c r="DJ33" s="41">
        <f t="shared" si="52"/>
        <v>0</v>
      </c>
      <c r="DK33" s="9">
        <v>1</v>
      </c>
      <c r="DL33" s="41">
        <f t="shared" si="53"/>
        <v>8.333333333333332</v>
      </c>
      <c r="DM33" s="9">
        <v>1</v>
      </c>
      <c r="DN33" s="41">
        <f t="shared" si="54"/>
        <v>8.333333333333332</v>
      </c>
      <c r="DO33" s="9">
        <v>0</v>
      </c>
      <c r="DP33" s="41">
        <f t="shared" si="55"/>
        <v>0</v>
      </c>
    </row>
    <row r="34" spans="1:120" ht="12" customHeight="1">
      <c r="A34" s="12" t="s">
        <v>433</v>
      </c>
      <c r="B34" s="9">
        <v>20</v>
      </c>
      <c r="C34" s="9">
        <f t="shared" si="61"/>
        <v>3</v>
      </c>
      <c r="D34" s="9">
        <v>0</v>
      </c>
      <c r="E34" s="41">
        <f t="shared" si="0"/>
        <v>0</v>
      </c>
      <c r="F34" s="9">
        <v>0</v>
      </c>
      <c r="G34" s="41">
        <f t="shared" si="1"/>
        <v>0</v>
      </c>
      <c r="H34" s="9">
        <v>0</v>
      </c>
      <c r="I34" s="41">
        <f t="shared" si="2"/>
        <v>0</v>
      </c>
      <c r="J34" s="9">
        <v>0</v>
      </c>
      <c r="K34" s="41">
        <f t="shared" si="3"/>
        <v>0</v>
      </c>
      <c r="L34" s="9">
        <v>0</v>
      </c>
      <c r="M34" s="41">
        <f t="shared" si="4"/>
        <v>0</v>
      </c>
      <c r="N34" s="9">
        <v>0</v>
      </c>
      <c r="O34" s="41">
        <f t="shared" si="5"/>
        <v>0</v>
      </c>
      <c r="P34" s="9">
        <v>0</v>
      </c>
      <c r="Q34" s="41">
        <f t="shared" si="6"/>
        <v>0</v>
      </c>
      <c r="R34" s="9">
        <v>0</v>
      </c>
      <c r="S34" s="41">
        <f t="shared" si="7"/>
        <v>0</v>
      </c>
      <c r="T34" s="12" t="str">
        <f t="shared" si="56"/>
        <v>    精密、光學、醫療器材及鐘錶製造業</v>
      </c>
      <c r="U34" s="9">
        <v>0</v>
      </c>
      <c r="V34" s="41">
        <f t="shared" si="8"/>
        <v>0</v>
      </c>
      <c r="W34" s="9">
        <v>0</v>
      </c>
      <c r="X34" s="41">
        <f t="shared" si="9"/>
        <v>0</v>
      </c>
      <c r="Y34" s="9">
        <v>0</v>
      </c>
      <c r="Z34" s="41">
        <f t="shared" si="10"/>
        <v>0</v>
      </c>
      <c r="AA34" s="9">
        <v>0</v>
      </c>
      <c r="AB34" s="41">
        <f t="shared" si="11"/>
        <v>0</v>
      </c>
      <c r="AC34" s="9">
        <v>0</v>
      </c>
      <c r="AD34" s="41">
        <f t="shared" si="12"/>
        <v>0</v>
      </c>
      <c r="AE34" s="9">
        <v>0</v>
      </c>
      <c r="AF34" s="41">
        <f t="shared" si="13"/>
        <v>0</v>
      </c>
      <c r="AG34" s="9">
        <v>0</v>
      </c>
      <c r="AH34" s="41">
        <f t="shared" si="14"/>
        <v>0</v>
      </c>
      <c r="AI34" s="9">
        <v>0</v>
      </c>
      <c r="AJ34" s="41">
        <f t="shared" si="15"/>
        <v>0</v>
      </c>
      <c r="AK34" s="9">
        <v>2</v>
      </c>
      <c r="AL34" s="41">
        <f t="shared" si="16"/>
        <v>66.66666666666666</v>
      </c>
      <c r="AM34" s="9">
        <v>0</v>
      </c>
      <c r="AN34" s="41">
        <f t="shared" si="17"/>
        <v>0</v>
      </c>
      <c r="AO34" s="12" t="str">
        <f t="shared" si="57"/>
        <v>    精密、光學、醫療器材及鐘錶製造業</v>
      </c>
      <c r="AP34" s="9">
        <v>0</v>
      </c>
      <c r="AQ34" s="41">
        <f t="shared" si="18"/>
        <v>0</v>
      </c>
      <c r="AR34" s="9">
        <v>0</v>
      </c>
      <c r="AS34" s="41">
        <f t="shared" si="19"/>
        <v>0</v>
      </c>
      <c r="AT34" s="9">
        <v>0</v>
      </c>
      <c r="AU34" s="41">
        <f t="shared" si="20"/>
        <v>0</v>
      </c>
      <c r="AV34" s="9">
        <v>0</v>
      </c>
      <c r="AW34" s="41">
        <f t="shared" si="21"/>
        <v>0</v>
      </c>
      <c r="AX34" s="9">
        <v>0</v>
      </c>
      <c r="AY34" s="41">
        <f t="shared" si="22"/>
        <v>0</v>
      </c>
      <c r="AZ34" s="9">
        <v>0</v>
      </c>
      <c r="BA34" s="41">
        <f t="shared" si="23"/>
        <v>0</v>
      </c>
      <c r="BB34" s="9">
        <v>0</v>
      </c>
      <c r="BC34" s="41">
        <f t="shared" si="24"/>
        <v>0</v>
      </c>
      <c r="BD34" s="9">
        <v>0</v>
      </c>
      <c r="BE34" s="41">
        <f t="shared" si="25"/>
        <v>0</v>
      </c>
      <c r="BF34" s="9">
        <v>0</v>
      </c>
      <c r="BG34" s="41">
        <f t="shared" si="26"/>
        <v>0</v>
      </c>
      <c r="BH34" s="9">
        <v>0</v>
      </c>
      <c r="BI34" s="41">
        <f t="shared" si="27"/>
        <v>0</v>
      </c>
      <c r="BJ34" s="12" t="str">
        <f t="shared" si="58"/>
        <v>    精密、光學、醫療器材及鐘錶製造業</v>
      </c>
      <c r="BK34" s="9">
        <v>0</v>
      </c>
      <c r="BL34" s="41">
        <f t="shared" si="28"/>
        <v>0</v>
      </c>
      <c r="BM34" s="9">
        <v>0</v>
      </c>
      <c r="BN34" s="41">
        <f t="shared" si="29"/>
        <v>0</v>
      </c>
      <c r="BO34" s="9">
        <v>0</v>
      </c>
      <c r="BP34" s="41">
        <f t="shared" si="30"/>
        <v>0</v>
      </c>
      <c r="BQ34" s="9">
        <v>0</v>
      </c>
      <c r="BR34" s="41">
        <f t="shared" si="31"/>
        <v>0</v>
      </c>
      <c r="BS34" s="9">
        <v>0</v>
      </c>
      <c r="BT34" s="41">
        <f t="shared" si="32"/>
        <v>0</v>
      </c>
      <c r="BU34" s="9">
        <v>0</v>
      </c>
      <c r="BV34" s="41">
        <f t="shared" si="33"/>
        <v>0</v>
      </c>
      <c r="BW34" s="9">
        <v>0</v>
      </c>
      <c r="BX34" s="41">
        <f t="shared" si="34"/>
        <v>0</v>
      </c>
      <c r="BY34" s="9">
        <v>0</v>
      </c>
      <c r="BZ34" s="41">
        <f t="shared" si="35"/>
        <v>0</v>
      </c>
      <c r="CA34" s="9">
        <v>0</v>
      </c>
      <c r="CB34" s="41">
        <f t="shared" si="36"/>
        <v>0</v>
      </c>
      <c r="CC34" s="9">
        <v>0</v>
      </c>
      <c r="CD34" s="41">
        <f t="shared" si="37"/>
        <v>0</v>
      </c>
      <c r="CE34" s="12" t="str">
        <f t="shared" si="59"/>
        <v>    精密、光學、醫療器材及鐘錶製造業</v>
      </c>
      <c r="CF34" s="9">
        <v>0</v>
      </c>
      <c r="CG34" s="41">
        <f t="shared" si="38"/>
        <v>0</v>
      </c>
      <c r="CH34" s="9">
        <v>0</v>
      </c>
      <c r="CI34" s="41">
        <f t="shared" si="39"/>
        <v>0</v>
      </c>
      <c r="CJ34" s="9">
        <v>0</v>
      </c>
      <c r="CK34" s="41">
        <f t="shared" si="40"/>
        <v>0</v>
      </c>
      <c r="CL34" s="9">
        <v>0</v>
      </c>
      <c r="CM34" s="41">
        <f t="shared" si="41"/>
        <v>0</v>
      </c>
      <c r="CN34" s="9">
        <v>0</v>
      </c>
      <c r="CO34" s="41">
        <f t="shared" si="42"/>
        <v>0</v>
      </c>
      <c r="CP34" s="9">
        <v>0</v>
      </c>
      <c r="CQ34" s="41">
        <f t="shared" si="43"/>
        <v>0</v>
      </c>
      <c r="CR34" s="9">
        <v>0</v>
      </c>
      <c r="CS34" s="41">
        <f t="shared" si="44"/>
        <v>0</v>
      </c>
      <c r="CT34" s="9">
        <v>0</v>
      </c>
      <c r="CU34" s="41">
        <f t="shared" si="45"/>
        <v>0</v>
      </c>
      <c r="CV34" s="9">
        <v>0</v>
      </c>
      <c r="CW34" s="41">
        <f t="shared" si="46"/>
        <v>0</v>
      </c>
      <c r="CX34" s="9">
        <v>0</v>
      </c>
      <c r="CY34" s="41">
        <f t="shared" si="47"/>
        <v>0</v>
      </c>
      <c r="CZ34" s="12" t="str">
        <f t="shared" si="60"/>
        <v>    精密、光學、醫療器材及鐘錶製造業</v>
      </c>
      <c r="DA34" s="9">
        <v>0</v>
      </c>
      <c r="DB34" s="41">
        <f t="shared" si="48"/>
        <v>0</v>
      </c>
      <c r="DC34" s="9">
        <v>0</v>
      </c>
      <c r="DD34" s="41">
        <f t="shared" si="49"/>
        <v>0</v>
      </c>
      <c r="DE34" s="9">
        <v>0</v>
      </c>
      <c r="DF34" s="41">
        <f t="shared" si="50"/>
        <v>0</v>
      </c>
      <c r="DG34" s="9">
        <v>0</v>
      </c>
      <c r="DH34" s="41">
        <f t="shared" si="51"/>
        <v>0</v>
      </c>
      <c r="DI34" s="9">
        <v>0</v>
      </c>
      <c r="DJ34" s="41">
        <f t="shared" si="52"/>
        <v>0</v>
      </c>
      <c r="DK34" s="9">
        <v>0</v>
      </c>
      <c r="DL34" s="41">
        <f t="shared" si="53"/>
        <v>0</v>
      </c>
      <c r="DM34" s="9">
        <v>1</v>
      </c>
      <c r="DN34" s="41">
        <f t="shared" si="54"/>
        <v>33.33333333333333</v>
      </c>
      <c r="DO34" s="9">
        <v>0</v>
      </c>
      <c r="DP34" s="41">
        <f t="shared" si="55"/>
        <v>0</v>
      </c>
    </row>
    <row r="35" spans="1:120" ht="12" customHeight="1">
      <c r="A35" s="12" t="s">
        <v>434</v>
      </c>
      <c r="B35" s="9">
        <v>13</v>
      </c>
      <c r="C35" s="9">
        <f t="shared" si="61"/>
        <v>6</v>
      </c>
      <c r="D35" s="9">
        <v>0</v>
      </c>
      <c r="E35" s="41">
        <f t="shared" si="0"/>
        <v>0</v>
      </c>
      <c r="F35" s="9">
        <v>0</v>
      </c>
      <c r="G35" s="41">
        <f t="shared" si="1"/>
        <v>0</v>
      </c>
      <c r="H35" s="9">
        <v>0</v>
      </c>
      <c r="I35" s="41">
        <f t="shared" si="2"/>
        <v>0</v>
      </c>
      <c r="J35" s="9">
        <v>0</v>
      </c>
      <c r="K35" s="41">
        <f t="shared" si="3"/>
        <v>0</v>
      </c>
      <c r="L35" s="9">
        <v>0</v>
      </c>
      <c r="M35" s="41">
        <f t="shared" si="4"/>
        <v>0</v>
      </c>
      <c r="N35" s="9">
        <v>0</v>
      </c>
      <c r="O35" s="41">
        <f t="shared" si="5"/>
        <v>0</v>
      </c>
      <c r="P35" s="9">
        <v>0</v>
      </c>
      <c r="Q35" s="41">
        <f t="shared" si="6"/>
        <v>0</v>
      </c>
      <c r="R35" s="9">
        <v>0</v>
      </c>
      <c r="S35" s="41">
        <f t="shared" si="7"/>
        <v>0</v>
      </c>
      <c r="T35" s="12" t="str">
        <f t="shared" si="56"/>
        <v>    其他工業製品製造業</v>
      </c>
      <c r="U35" s="9">
        <v>1</v>
      </c>
      <c r="V35" s="41">
        <f t="shared" si="8"/>
        <v>16.666666666666664</v>
      </c>
      <c r="W35" s="9">
        <v>0</v>
      </c>
      <c r="X35" s="41">
        <f t="shared" si="9"/>
        <v>0</v>
      </c>
      <c r="Y35" s="9">
        <v>0</v>
      </c>
      <c r="Z35" s="41">
        <f t="shared" si="10"/>
        <v>0</v>
      </c>
      <c r="AA35" s="9">
        <v>0</v>
      </c>
      <c r="AB35" s="41">
        <f t="shared" si="11"/>
        <v>0</v>
      </c>
      <c r="AC35" s="9">
        <v>0</v>
      </c>
      <c r="AD35" s="41">
        <f t="shared" si="12"/>
        <v>0</v>
      </c>
      <c r="AE35" s="9">
        <v>0</v>
      </c>
      <c r="AF35" s="41">
        <f t="shared" si="13"/>
        <v>0</v>
      </c>
      <c r="AG35" s="9">
        <v>0</v>
      </c>
      <c r="AH35" s="41">
        <f t="shared" si="14"/>
        <v>0</v>
      </c>
      <c r="AI35" s="9">
        <v>0</v>
      </c>
      <c r="AJ35" s="41">
        <f t="shared" si="15"/>
        <v>0</v>
      </c>
      <c r="AK35" s="9">
        <v>1</v>
      </c>
      <c r="AL35" s="41">
        <f t="shared" si="16"/>
        <v>16.666666666666664</v>
      </c>
      <c r="AM35" s="9">
        <v>0</v>
      </c>
      <c r="AN35" s="41">
        <f t="shared" si="17"/>
        <v>0</v>
      </c>
      <c r="AO35" s="12" t="str">
        <f t="shared" si="57"/>
        <v>    其他工業製品製造業</v>
      </c>
      <c r="AP35" s="9">
        <v>0</v>
      </c>
      <c r="AQ35" s="41">
        <f t="shared" si="18"/>
        <v>0</v>
      </c>
      <c r="AR35" s="9">
        <v>0</v>
      </c>
      <c r="AS35" s="41">
        <f t="shared" si="19"/>
        <v>0</v>
      </c>
      <c r="AT35" s="9">
        <v>0</v>
      </c>
      <c r="AU35" s="41">
        <f t="shared" si="20"/>
        <v>0</v>
      </c>
      <c r="AV35" s="9">
        <v>0</v>
      </c>
      <c r="AW35" s="41">
        <f t="shared" si="21"/>
        <v>0</v>
      </c>
      <c r="AX35" s="9">
        <v>0</v>
      </c>
      <c r="AY35" s="41">
        <f t="shared" si="22"/>
        <v>0</v>
      </c>
      <c r="AZ35" s="9">
        <v>0</v>
      </c>
      <c r="BA35" s="41">
        <f t="shared" si="23"/>
        <v>0</v>
      </c>
      <c r="BB35" s="9">
        <v>0</v>
      </c>
      <c r="BC35" s="41">
        <f t="shared" si="24"/>
        <v>0</v>
      </c>
      <c r="BD35" s="9">
        <v>0</v>
      </c>
      <c r="BE35" s="41">
        <f t="shared" si="25"/>
        <v>0</v>
      </c>
      <c r="BF35" s="9">
        <v>0</v>
      </c>
      <c r="BG35" s="41">
        <f t="shared" si="26"/>
        <v>0</v>
      </c>
      <c r="BH35" s="9">
        <v>0</v>
      </c>
      <c r="BI35" s="41">
        <f t="shared" si="27"/>
        <v>0</v>
      </c>
      <c r="BJ35" s="12" t="str">
        <f t="shared" si="58"/>
        <v>    其他工業製品製造業</v>
      </c>
      <c r="BK35" s="9">
        <v>1</v>
      </c>
      <c r="BL35" s="41">
        <f t="shared" si="28"/>
        <v>16.666666666666664</v>
      </c>
      <c r="BM35" s="9">
        <v>0</v>
      </c>
      <c r="BN35" s="41">
        <f t="shared" si="29"/>
        <v>0</v>
      </c>
      <c r="BO35" s="9">
        <v>0</v>
      </c>
      <c r="BP35" s="41">
        <f t="shared" si="30"/>
        <v>0</v>
      </c>
      <c r="BQ35" s="9">
        <v>0</v>
      </c>
      <c r="BR35" s="41">
        <f t="shared" si="31"/>
        <v>0</v>
      </c>
      <c r="BS35" s="9">
        <v>0</v>
      </c>
      <c r="BT35" s="41">
        <f t="shared" si="32"/>
        <v>0</v>
      </c>
      <c r="BU35" s="9">
        <v>0</v>
      </c>
      <c r="BV35" s="41">
        <f t="shared" si="33"/>
        <v>0</v>
      </c>
      <c r="BW35" s="9">
        <v>0</v>
      </c>
      <c r="BX35" s="41">
        <f t="shared" si="34"/>
        <v>0</v>
      </c>
      <c r="BY35" s="9">
        <v>1</v>
      </c>
      <c r="BZ35" s="41">
        <f t="shared" si="35"/>
        <v>16.666666666666664</v>
      </c>
      <c r="CA35" s="9">
        <v>0</v>
      </c>
      <c r="CB35" s="41">
        <f t="shared" si="36"/>
        <v>0</v>
      </c>
      <c r="CC35" s="9">
        <v>1</v>
      </c>
      <c r="CD35" s="41">
        <f t="shared" si="37"/>
        <v>16.666666666666664</v>
      </c>
      <c r="CE35" s="12" t="str">
        <f t="shared" si="59"/>
        <v>    其他工業製品製造業</v>
      </c>
      <c r="CF35" s="9">
        <v>0</v>
      </c>
      <c r="CG35" s="41">
        <f t="shared" si="38"/>
        <v>0</v>
      </c>
      <c r="CH35" s="9">
        <v>0</v>
      </c>
      <c r="CI35" s="41">
        <f t="shared" si="39"/>
        <v>0</v>
      </c>
      <c r="CJ35" s="9">
        <v>0</v>
      </c>
      <c r="CK35" s="41">
        <f t="shared" si="40"/>
        <v>0</v>
      </c>
      <c r="CL35" s="9">
        <v>0</v>
      </c>
      <c r="CM35" s="41">
        <f t="shared" si="41"/>
        <v>0</v>
      </c>
      <c r="CN35" s="9">
        <v>0</v>
      </c>
      <c r="CO35" s="41">
        <f t="shared" si="42"/>
        <v>0</v>
      </c>
      <c r="CP35" s="9">
        <v>0</v>
      </c>
      <c r="CQ35" s="41">
        <f t="shared" si="43"/>
        <v>0</v>
      </c>
      <c r="CR35" s="9">
        <v>0</v>
      </c>
      <c r="CS35" s="41">
        <f t="shared" si="44"/>
        <v>0</v>
      </c>
      <c r="CT35" s="9">
        <v>0</v>
      </c>
      <c r="CU35" s="41">
        <f t="shared" si="45"/>
        <v>0</v>
      </c>
      <c r="CV35" s="9">
        <v>0</v>
      </c>
      <c r="CW35" s="41">
        <f t="shared" si="46"/>
        <v>0</v>
      </c>
      <c r="CX35" s="9">
        <v>0</v>
      </c>
      <c r="CY35" s="41">
        <f t="shared" si="47"/>
        <v>0</v>
      </c>
      <c r="CZ35" s="12" t="str">
        <f t="shared" si="60"/>
        <v>    其他工業製品製造業</v>
      </c>
      <c r="DA35" s="9">
        <v>0</v>
      </c>
      <c r="DB35" s="41">
        <f t="shared" si="48"/>
        <v>0</v>
      </c>
      <c r="DC35" s="9">
        <v>0</v>
      </c>
      <c r="DD35" s="41">
        <f t="shared" si="49"/>
        <v>0</v>
      </c>
      <c r="DE35" s="9">
        <v>0</v>
      </c>
      <c r="DF35" s="41">
        <f t="shared" si="50"/>
        <v>0</v>
      </c>
      <c r="DG35" s="9">
        <v>0</v>
      </c>
      <c r="DH35" s="41">
        <f t="shared" si="51"/>
        <v>0</v>
      </c>
      <c r="DI35" s="9">
        <v>0</v>
      </c>
      <c r="DJ35" s="41">
        <f t="shared" si="52"/>
        <v>0</v>
      </c>
      <c r="DK35" s="9">
        <v>1</v>
      </c>
      <c r="DL35" s="41">
        <f t="shared" si="53"/>
        <v>16.666666666666664</v>
      </c>
      <c r="DM35" s="9">
        <v>0</v>
      </c>
      <c r="DN35" s="41">
        <f t="shared" si="54"/>
        <v>0</v>
      </c>
      <c r="DO35" s="9">
        <v>0</v>
      </c>
      <c r="DP35" s="41">
        <f t="shared" si="55"/>
        <v>0</v>
      </c>
    </row>
    <row r="36" spans="1:120" ht="19.5" customHeight="1">
      <c r="A36" s="12" t="s">
        <v>397</v>
      </c>
      <c r="B36" s="9">
        <v>78</v>
      </c>
      <c r="C36" s="9">
        <f t="shared" si="61"/>
        <v>1</v>
      </c>
      <c r="D36" s="9">
        <v>0</v>
      </c>
      <c r="E36" s="41">
        <f t="shared" si="0"/>
        <v>0</v>
      </c>
      <c r="F36" s="9">
        <v>0</v>
      </c>
      <c r="G36" s="41">
        <f t="shared" si="1"/>
        <v>0</v>
      </c>
      <c r="H36" s="9">
        <v>0</v>
      </c>
      <c r="I36" s="41">
        <f t="shared" si="2"/>
        <v>0</v>
      </c>
      <c r="J36" s="9">
        <v>0</v>
      </c>
      <c r="K36" s="41">
        <f t="shared" si="3"/>
        <v>0</v>
      </c>
      <c r="L36" s="9">
        <v>0</v>
      </c>
      <c r="M36" s="41">
        <f t="shared" si="4"/>
        <v>0</v>
      </c>
      <c r="N36" s="9">
        <v>0</v>
      </c>
      <c r="O36" s="41">
        <f t="shared" si="5"/>
        <v>0</v>
      </c>
      <c r="P36" s="9">
        <v>0</v>
      </c>
      <c r="Q36" s="41">
        <f t="shared" si="6"/>
        <v>0</v>
      </c>
      <c r="R36" s="9">
        <v>0</v>
      </c>
      <c r="S36" s="41">
        <f t="shared" si="7"/>
        <v>0</v>
      </c>
      <c r="T36" s="12" t="str">
        <f t="shared" si="56"/>
        <v>水 電 燃 氣 業</v>
      </c>
      <c r="U36" s="9">
        <v>0</v>
      </c>
      <c r="V36" s="41">
        <f t="shared" si="8"/>
        <v>0</v>
      </c>
      <c r="W36" s="9">
        <v>0</v>
      </c>
      <c r="X36" s="41">
        <f t="shared" si="9"/>
        <v>0</v>
      </c>
      <c r="Y36" s="9">
        <v>0</v>
      </c>
      <c r="Z36" s="41">
        <f t="shared" si="10"/>
        <v>0</v>
      </c>
      <c r="AA36" s="9">
        <v>0</v>
      </c>
      <c r="AB36" s="41">
        <f t="shared" si="11"/>
        <v>0</v>
      </c>
      <c r="AC36" s="9">
        <v>0</v>
      </c>
      <c r="AD36" s="41">
        <f t="shared" si="12"/>
        <v>0</v>
      </c>
      <c r="AE36" s="9">
        <v>0</v>
      </c>
      <c r="AF36" s="41">
        <f t="shared" si="13"/>
        <v>0</v>
      </c>
      <c r="AG36" s="9">
        <v>0</v>
      </c>
      <c r="AH36" s="41">
        <f t="shared" si="14"/>
        <v>0</v>
      </c>
      <c r="AI36" s="9">
        <v>0</v>
      </c>
      <c r="AJ36" s="41">
        <f t="shared" si="15"/>
        <v>0</v>
      </c>
      <c r="AK36" s="9">
        <v>0</v>
      </c>
      <c r="AL36" s="41">
        <f t="shared" si="16"/>
        <v>0</v>
      </c>
      <c r="AM36" s="9">
        <v>0</v>
      </c>
      <c r="AN36" s="41">
        <f t="shared" si="17"/>
        <v>0</v>
      </c>
      <c r="AO36" s="12" t="str">
        <f t="shared" si="57"/>
        <v>水 電 燃 氣 業</v>
      </c>
      <c r="AP36" s="9">
        <v>0</v>
      </c>
      <c r="AQ36" s="41">
        <f t="shared" si="18"/>
        <v>0</v>
      </c>
      <c r="AR36" s="9">
        <v>0</v>
      </c>
      <c r="AS36" s="41">
        <f t="shared" si="19"/>
        <v>0</v>
      </c>
      <c r="AT36" s="9">
        <v>0</v>
      </c>
      <c r="AU36" s="41">
        <f t="shared" si="20"/>
        <v>0</v>
      </c>
      <c r="AV36" s="9">
        <v>0</v>
      </c>
      <c r="AW36" s="41">
        <f t="shared" si="21"/>
        <v>0</v>
      </c>
      <c r="AX36" s="9">
        <v>0</v>
      </c>
      <c r="AY36" s="41">
        <f t="shared" si="22"/>
        <v>0</v>
      </c>
      <c r="AZ36" s="9">
        <v>0</v>
      </c>
      <c r="BA36" s="41">
        <f t="shared" si="23"/>
        <v>0</v>
      </c>
      <c r="BB36" s="9">
        <v>0</v>
      </c>
      <c r="BC36" s="41">
        <f t="shared" si="24"/>
        <v>0</v>
      </c>
      <c r="BD36" s="9">
        <v>0</v>
      </c>
      <c r="BE36" s="41">
        <f t="shared" si="25"/>
        <v>0</v>
      </c>
      <c r="BF36" s="9">
        <v>0</v>
      </c>
      <c r="BG36" s="41">
        <f t="shared" si="26"/>
        <v>0</v>
      </c>
      <c r="BH36" s="9">
        <v>0</v>
      </c>
      <c r="BI36" s="41">
        <f t="shared" si="27"/>
        <v>0</v>
      </c>
      <c r="BJ36" s="12" t="str">
        <f t="shared" si="58"/>
        <v>水 電 燃 氣 業</v>
      </c>
      <c r="BK36" s="9">
        <v>0</v>
      </c>
      <c r="BL36" s="41">
        <f t="shared" si="28"/>
        <v>0</v>
      </c>
      <c r="BM36" s="9">
        <v>0</v>
      </c>
      <c r="BN36" s="41">
        <f t="shared" si="29"/>
        <v>0</v>
      </c>
      <c r="BO36" s="9">
        <v>0</v>
      </c>
      <c r="BP36" s="41">
        <f t="shared" si="30"/>
        <v>0</v>
      </c>
      <c r="BQ36" s="9">
        <v>0</v>
      </c>
      <c r="BR36" s="41">
        <f t="shared" si="31"/>
        <v>0</v>
      </c>
      <c r="BS36" s="9">
        <v>0</v>
      </c>
      <c r="BT36" s="41">
        <f t="shared" si="32"/>
        <v>0</v>
      </c>
      <c r="BU36" s="9">
        <v>0</v>
      </c>
      <c r="BV36" s="41">
        <f t="shared" si="33"/>
        <v>0</v>
      </c>
      <c r="BW36" s="9">
        <v>0</v>
      </c>
      <c r="BX36" s="41">
        <f t="shared" si="34"/>
        <v>0</v>
      </c>
      <c r="BY36" s="9">
        <v>0</v>
      </c>
      <c r="BZ36" s="41">
        <f t="shared" si="35"/>
        <v>0</v>
      </c>
      <c r="CA36" s="9">
        <v>0</v>
      </c>
      <c r="CB36" s="41">
        <f t="shared" si="36"/>
        <v>0</v>
      </c>
      <c r="CC36" s="9">
        <v>0</v>
      </c>
      <c r="CD36" s="41">
        <f t="shared" si="37"/>
        <v>0</v>
      </c>
      <c r="CE36" s="12" t="str">
        <f t="shared" si="59"/>
        <v>水 電 燃 氣 業</v>
      </c>
      <c r="CF36" s="9">
        <v>0</v>
      </c>
      <c r="CG36" s="41">
        <f t="shared" si="38"/>
        <v>0</v>
      </c>
      <c r="CH36" s="9">
        <v>0</v>
      </c>
      <c r="CI36" s="41">
        <f t="shared" si="39"/>
        <v>0</v>
      </c>
      <c r="CJ36" s="9">
        <v>0</v>
      </c>
      <c r="CK36" s="41">
        <f t="shared" si="40"/>
        <v>0</v>
      </c>
      <c r="CL36" s="9">
        <v>0</v>
      </c>
      <c r="CM36" s="41">
        <f t="shared" si="41"/>
        <v>0</v>
      </c>
      <c r="CN36" s="9">
        <v>0</v>
      </c>
      <c r="CO36" s="41">
        <f t="shared" si="42"/>
        <v>0</v>
      </c>
      <c r="CP36" s="9">
        <v>0</v>
      </c>
      <c r="CQ36" s="41">
        <f t="shared" si="43"/>
        <v>0</v>
      </c>
      <c r="CR36" s="9">
        <v>0</v>
      </c>
      <c r="CS36" s="41">
        <f t="shared" si="44"/>
        <v>0</v>
      </c>
      <c r="CT36" s="9">
        <v>0</v>
      </c>
      <c r="CU36" s="41">
        <f t="shared" si="45"/>
        <v>0</v>
      </c>
      <c r="CV36" s="9">
        <v>0</v>
      </c>
      <c r="CW36" s="41">
        <f t="shared" si="46"/>
        <v>0</v>
      </c>
      <c r="CX36" s="9">
        <v>0</v>
      </c>
      <c r="CY36" s="41">
        <f t="shared" si="47"/>
        <v>0</v>
      </c>
      <c r="CZ36" s="12" t="str">
        <f t="shared" si="60"/>
        <v>水 電 燃 氣 業</v>
      </c>
      <c r="DA36" s="9">
        <v>0</v>
      </c>
      <c r="DB36" s="41">
        <f t="shared" si="48"/>
        <v>0</v>
      </c>
      <c r="DC36" s="9">
        <v>0</v>
      </c>
      <c r="DD36" s="41">
        <f t="shared" si="49"/>
        <v>0</v>
      </c>
      <c r="DE36" s="9">
        <v>0</v>
      </c>
      <c r="DF36" s="41">
        <f t="shared" si="50"/>
        <v>0</v>
      </c>
      <c r="DG36" s="9">
        <v>0</v>
      </c>
      <c r="DH36" s="41">
        <f t="shared" si="51"/>
        <v>0</v>
      </c>
      <c r="DI36" s="9">
        <v>0</v>
      </c>
      <c r="DJ36" s="41">
        <f t="shared" si="52"/>
        <v>0</v>
      </c>
      <c r="DK36" s="9">
        <v>1</v>
      </c>
      <c r="DL36" s="41">
        <f t="shared" si="53"/>
        <v>100</v>
      </c>
      <c r="DM36" s="9">
        <v>0</v>
      </c>
      <c r="DN36" s="41">
        <f t="shared" si="54"/>
        <v>0</v>
      </c>
      <c r="DO36" s="9">
        <v>0</v>
      </c>
      <c r="DP36" s="41">
        <f t="shared" si="55"/>
        <v>0</v>
      </c>
    </row>
    <row r="37" spans="1:120" ht="12" customHeight="1">
      <c r="A37" s="12" t="s">
        <v>398</v>
      </c>
      <c r="B37" s="9">
        <v>10345</v>
      </c>
      <c r="C37" s="9">
        <f t="shared" si="61"/>
        <v>631</v>
      </c>
      <c r="D37" s="9">
        <v>0</v>
      </c>
      <c r="E37" s="41">
        <f t="shared" si="0"/>
        <v>0</v>
      </c>
      <c r="F37" s="9">
        <v>0</v>
      </c>
      <c r="G37" s="41">
        <f t="shared" si="1"/>
        <v>0</v>
      </c>
      <c r="H37" s="9">
        <v>0</v>
      </c>
      <c r="I37" s="41">
        <f t="shared" si="2"/>
        <v>0</v>
      </c>
      <c r="J37" s="9">
        <v>0</v>
      </c>
      <c r="K37" s="41">
        <f t="shared" si="3"/>
        <v>0</v>
      </c>
      <c r="L37" s="9">
        <v>1</v>
      </c>
      <c r="M37" s="41">
        <f t="shared" si="4"/>
        <v>0.15847860538827258</v>
      </c>
      <c r="N37" s="9">
        <v>0</v>
      </c>
      <c r="O37" s="41">
        <f t="shared" si="5"/>
        <v>0</v>
      </c>
      <c r="P37" s="9">
        <v>1</v>
      </c>
      <c r="Q37" s="41">
        <f t="shared" si="6"/>
        <v>0.15847860538827258</v>
      </c>
      <c r="R37" s="9">
        <v>0</v>
      </c>
      <c r="S37" s="41">
        <f t="shared" si="7"/>
        <v>0</v>
      </c>
      <c r="T37" s="12" t="str">
        <f t="shared" si="56"/>
        <v>營      造      業</v>
      </c>
      <c r="U37" s="9">
        <v>0</v>
      </c>
      <c r="V37" s="41">
        <f t="shared" si="8"/>
        <v>0</v>
      </c>
      <c r="W37" s="9">
        <v>6</v>
      </c>
      <c r="X37" s="41">
        <f t="shared" si="9"/>
        <v>0.9508716323296356</v>
      </c>
      <c r="Y37" s="9">
        <v>1</v>
      </c>
      <c r="Z37" s="41">
        <f t="shared" si="10"/>
        <v>0.15847860538827258</v>
      </c>
      <c r="AA37" s="9">
        <v>2</v>
      </c>
      <c r="AB37" s="41">
        <f t="shared" si="11"/>
        <v>0.31695721077654515</v>
      </c>
      <c r="AC37" s="9">
        <v>0</v>
      </c>
      <c r="AD37" s="41">
        <f t="shared" si="12"/>
        <v>0</v>
      </c>
      <c r="AE37" s="9">
        <v>0</v>
      </c>
      <c r="AF37" s="41">
        <f t="shared" si="13"/>
        <v>0</v>
      </c>
      <c r="AG37" s="9">
        <v>0</v>
      </c>
      <c r="AH37" s="41">
        <f t="shared" si="14"/>
        <v>0</v>
      </c>
      <c r="AI37" s="9">
        <v>1</v>
      </c>
      <c r="AJ37" s="41">
        <f t="shared" si="15"/>
        <v>0.15847860538827258</v>
      </c>
      <c r="AK37" s="9">
        <v>17</v>
      </c>
      <c r="AL37" s="41">
        <f t="shared" si="16"/>
        <v>2.694136291600634</v>
      </c>
      <c r="AM37" s="9">
        <v>10</v>
      </c>
      <c r="AN37" s="41">
        <f t="shared" si="17"/>
        <v>1.5847860538827259</v>
      </c>
      <c r="AO37" s="12" t="str">
        <f t="shared" si="57"/>
        <v>營      造      業</v>
      </c>
      <c r="AP37" s="9">
        <v>0</v>
      </c>
      <c r="AQ37" s="41">
        <f t="shared" si="18"/>
        <v>0</v>
      </c>
      <c r="AR37" s="9">
        <v>0</v>
      </c>
      <c r="AS37" s="41">
        <f t="shared" si="19"/>
        <v>0</v>
      </c>
      <c r="AT37" s="9">
        <v>0</v>
      </c>
      <c r="AU37" s="41">
        <f t="shared" si="20"/>
        <v>0</v>
      </c>
      <c r="AV37" s="9">
        <v>12</v>
      </c>
      <c r="AW37" s="41">
        <f t="shared" si="21"/>
        <v>1.9017432646592711</v>
      </c>
      <c r="AX37" s="9">
        <v>3</v>
      </c>
      <c r="AY37" s="41">
        <f t="shared" si="22"/>
        <v>0.4754358161648178</v>
      </c>
      <c r="AZ37" s="9">
        <v>1</v>
      </c>
      <c r="BA37" s="41">
        <f t="shared" si="23"/>
        <v>0.15847860538827258</v>
      </c>
      <c r="BB37" s="9">
        <v>1</v>
      </c>
      <c r="BC37" s="41">
        <f t="shared" si="24"/>
        <v>0.15847860538827258</v>
      </c>
      <c r="BD37" s="9">
        <v>0</v>
      </c>
      <c r="BE37" s="41">
        <f t="shared" si="25"/>
        <v>0</v>
      </c>
      <c r="BF37" s="9">
        <v>0</v>
      </c>
      <c r="BG37" s="41">
        <f t="shared" si="26"/>
        <v>0</v>
      </c>
      <c r="BH37" s="9">
        <v>0</v>
      </c>
      <c r="BI37" s="41">
        <f t="shared" si="27"/>
        <v>0</v>
      </c>
      <c r="BJ37" s="12" t="str">
        <f t="shared" si="58"/>
        <v>營      造      業</v>
      </c>
      <c r="BK37" s="9">
        <v>0</v>
      </c>
      <c r="BL37" s="41">
        <f t="shared" si="28"/>
        <v>0</v>
      </c>
      <c r="BM37" s="9">
        <v>0</v>
      </c>
      <c r="BN37" s="41">
        <f t="shared" si="29"/>
        <v>0</v>
      </c>
      <c r="BO37" s="9">
        <v>0</v>
      </c>
      <c r="BP37" s="41">
        <f t="shared" si="30"/>
        <v>0</v>
      </c>
      <c r="BQ37" s="9">
        <v>0</v>
      </c>
      <c r="BR37" s="41">
        <f t="shared" si="31"/>
        <v>0</v>
      </c>
      <c r="BS37" s="9">
        <v>0</v>
      </c>
      <c r="BT37" s="41">
        <f t="shared" si="32"/>
        <v>0</v>
      </c>
      <c r="BU37" s="9">
        <v>0</v>
      </c>
      <c r="BV37" s="41">
        <f t="shared" si="33"/>
        <v>0</v>
      </c>
      <c r="BW37" s="9">
        <v>0</v>
      </c>
      <c r="BX37" s="41">
        <f t="shared" si="34"/>
        <v>0</v>
      </c>
      <c r="BY37" s="9">
        <v>0</v>
      </c>
      <c r="BZ37" s="41">
        <f t="shared" si="35"/>
        <v>0</v>
      </c>
      <c r="CA37" s="9">
        <v>0</v>
      </c>
      <c r="CB37" s="41">
        <f t="shared" si="36"/>
        <v>0</v>
      </c>
      <c r="CC37" s="9">
        <v>0</v>
      </c>
      <c r="CD37" s="41">
        <f t="shared" si="37"/>
        <v>0</v>
      </c>
      <c r="CE37" s="12" t="str">
        <f t="shared" si="59"/>
        <v>營      造      業</v>
      </c>
      <c r="CF37" s="9">
        <v>2</v>
      </c>
      <c r="CG37" s="41">
        <f t="shared" si="38"/>
        <v>0.31695721077654515</v>
      </c>
      <c r="CH37" s="9">
        <v>33</v>
      </c>
      <c r="CI37" s="41">
        <f t="shared" si="39"/>
        <v>5.229793977812995</v>
      </c>
      <c r="CJ37" s="9">
        <v>0</v>
      </c>
      <c r="CK37" s="41">
        <f t="shared" si="40"/>
        <v>0</v>
      </c>
      <c r="CL37" s="9">
        <v>0</v>
      </c>
      <c r="CM37" s="41">
        <f t="shared" si="41"/>
        <v>0</v>
      </c>
      <c r="CN37" s="9">
        <v>0</v>
      </c>
      <c r="CO37" s="41">
        <f t="shared" si="42"/>
        <v>0</v>
      </c>
      <c r="CP37" s="9">
        <v>0</v>
      </c>
      <c r="CQ37" s="41">
        <f t="shared" si="43"/>
        <v>0</v>
      </c>
      <c r="CR37" s="9">
        <v>0</v>
      </c>
      <c r="CS37" s="41">
        <f t="shared" si="44"/>
        <v>0</v>
      </c>
      <c r="CT37" s="9">
        <v>4</v>
      </c>
      <c r="CU37" s="41">
        <f t="shared" si="45"/>
        <v>0.6339144215530903</v>
      </c>
      <c r="CV37" s="9">
        <v>0</v>
      </c>
      <c r="CW37" s="41">
        <f t="shared" si="46"/>
        <v>0</v>
      </c>
      <c r="CX37" s="9">
        <v>2</v>
      </c>
      <c r="CY37" s="41">
        <f t="shared" si="47"/>
        <v>0.31695721077654515</v>
      </c>
      <c r="CZ37" s="12" t="str">
        <f t="shared" si="60"/>
        <v>營      造      業</v>
      </c>
      <c r="DA37" s="9">
        <v>0</v>
      </c>
      <c r="DB37" s="41">
        <f t="shared" si="48"/>
        <v>0</v>
      </c>
      <c r="DC37" s="9">
        <v>0</v>
      </c>
      <c r="DD37" s="41">
        <f t="shared" si="49"/>
        <v>0</v>
      </c>
      <c r="DE37" s="9">
        <v>2</v>
      </c>
      <c r="DF37" s="41">
        <f t="shared" si="50"/>
        <v>0.31695721077654515</v>
      </c>
      <c r="DG37" s="9">
        <v>1</v>
      </c>
      <c r="DH37" s="41">
        <f t="shared" si="51"/>
        <v>0.15847860538827258</v>
      </c>
      <c r="DI37" s="9">
        <v>0</v>
      </c>
      <c r="DJ37" s="41">
        <f t="shared" si="52"/>
        <v>0</v>
      </c>
      <c r="DK37" s="9">
        <v>516</v>
      </c>
      <c r="DL37" s="41">
        <f t="shared" si="53"/>
        <v>81.77496038034865</v>
      </c>
      <c r="DM37" s="9">
        <v>12</v>
      </c>
      <c r="DN37" s="41">
        <f t="shared" si="54"/>
        <v>1.9017432646592711</v>
      </c>
      <c r="DO37" s="9">
        <v>3</v>
      </c>
      <c r="DP37" s="41">
        <f t="shared" si="55"/>
        <v>0.4754358161648178</v>
      </c>
    </row>
    <row r="38" spans="1:120" ht="12" customHeight="1">
      <c r="A38" s="12" t="s">
        <v>399</v>
      </c>
      <c r="B38" s="9">
        <v>1350</v>
      </c>
      <c r="C38" s="9">
        <f t="shared" si="61"/>
        <v>356</v>
      </c>
      <c r="D38" s="9">
        <v>0</v>
      </c>
      <c r="E38" s="41">
        <f t="shared" si="0"/>
        <v>0</v>
      </c>
      <c r="F38" s="9">
        <v>0</v>
      </c>
      <c r="G38" s="41">
        <f t="shared" si="1"/>
        <v>0</v>
      </c>
      <c r="H38" s="9">
        <v>2</v>
      </c>
      <c r="I38" s="41">
        <f t="shared" si="2"/>
        <v>0.5617977528089888</v>
      </c>
      <c r="J38" s="9">
        <v>1</v>
      </c>
      <c r="K38" s="41">
        <f t="shared" si="3"/>
        <v>0.2808988764044944</v>
      </c>
      <c r="L38" s="9">
        <v>0</v>
      </c>
      <c r="M38" s="41">
        <f t="shared" si="4"/>
        <v>0</v>
      </c>
      <c r="N38" s="9">
        <v>1</v>
      </c>
      <c r="O38" s="41">
        <f t="shared" si="5"/>
        <v>0.2808988764044944</v>
      </c>
      <c r="P38" s="9">
        <v>2</v>
      </c>
      <c r="Q38" s="41">
        <f t="shared" si="6"/>
        <v>0.5617977528089888</v>
      </c>
      <c r="R38" s="9">
        <v>1</v>
      </c>
      <c r="S38" s="41">
        <f t="shared" si="7"/>
        <v>0.2808988764044944</v>
      </c>
      <c r="T38" s="12" t="str">
        <f t="shared" si="56"/>
        <v>批發及零售業</v>
      </c>
      <c r="U38" s="9">
        <v>1</v>
      </c>
      <c r="V38" s="41">
        <f t="shared" si="8"/>
        <v>0.2808988764044944</v>
      </c>
      <c r="W38" s="9">
        <v>51</v>
      </c>
      <c r="X38" s="41">
        <f t="shared" si="9"/>
        <v>14.325842696629213</v>
      </c>
      <c r="Y38" s="9">
        <v>10</v>
      </c>
      <c r="Z38" s="41">
        <f t="shared" si="10"/>
        <v>2.8089887640449436</v>
      </c>
      <c r="AA38" s="9">
        <v>26</v>
      </c>
      <c r="AB38" s="41">
        <f t="shared" si="11"/>
        <v>7.303370786516854</v>
      </c>
      <c r="AC38" s="9">
        <v>0</v>
      </c>
      <c r="AD38" s="41">
        <f t="shared" si="12"/>
        <v>0</v>
      </c>
      <c r="AE38" s="9">
        <v>1</v>
      </c>
      <c r="AF38" s="41">
        <f t="shared" si="13"/>
        <v>0.2808988764044944</v>
      </c>
      <c r="AG38" s="9">
        <v>0</v>
      </c>
      <c r="AH38" s="41">
        <f t="shared" si="14"/>
        <v>0</v>
      </c>
      <c r="AI38" s="9">
        <v>5</v>
      </c>
      <c r="AJ38" s="41">
        <f t="shared" si="15"/>
        <v>1.4044943820224718</v>
      </c>
      <c r="AK38" s="9">
        <v>37</v>
      </c>
      <c r="AL38" s="41">
        <f t="shared" si="16"/>
        <v>10.393258426966293</v>
      </c>
      <c r="AM38" s="9">
        <v>31</v>
      </c>
      <c r="AN38" s="41">
        <f t="shared" si="17"/>
        <v>8.707865168539326</v>
      </c>
      <c r="AO38" s="12" t="str">
        <f t="shared" si="57"/>
        <v>批發及零售業</v>
      </c>
      <c r="AP38" s="9">
        <v>0</v>
      </c>
      <c r="AQ38" s="41">
        <f t="shared" si="18"/>
        <v>0</v>
      </c>
      <c r="AR38" s="9">
        <v>0</v>
      </c>
      <c r="AS38" s="41">
        <f t="shared" si="19"/>
        <v>0</v>
      </c>
      <c r="AT38" s="9">
        <v>0</v>
      </c>
      <c r="AU38" s="41">
        <f t="shared" si="20"/>
        <v>0</v>
      </c>
      <c r="AV38" s="9">
        <v>10</v>
      </c>
      <c r="AW38" s="41">
        <f t="shared" si="21"/>
        <v>2.8089887640449436</v>
      </c>
      <c r="AX38" s="9">
        <v>4</v>
      </c>
      <c r="AY38" s="41">
        <f t="shared" si="22"/>
        <v>1.1235955056179776</v>
      </c>
      <c r="AZ38" s="9">
        <v>6</v>
      </c>
      <c r="BA38" s="41">
        <f t="shared" si="23"/>
        <v>1.6853932584269662</v>
      </c>
      <c r="BB38" s="9">
        <v>3</v>
      </c>
      <c r="BC38" s="41">
        <f t="shared" si="24"/>
        <v>0.8426966292134831</v>
      </c>
      <c r="BD38" s="9">
        <v>0</v>
      </c>
      <c r="BE38" s="41">
        <f t="shared" si="25"/>
        <v>0</v>
      </c>
      <c r="BF38" s="9">
        <v>0</v>
      </c>
      <c r="BG38" s="41">
        <f t="shared" si="26"/>
        <v>0</v>
      </c>
      <c r="BH38" s="9">
        <v>0</v>
      </c>
      <c r="BI38" s="41">
        <f t="shared" si="27"/>
        <v>0</v>
      </c>
      <c r="BJ38" s="12" t="str">
        <f t="shared" si="58"/>
        <v>批發及零售業</v>
      </c>
      <c r="BK38" s="9">
        <v>1</v>
      </c>
      <c r="BL38" s="41">
        <f t="shared" si="28"/>
        <v>0.2808988764044944</v>
      </c>
      <c r="BM38" s="9">
        <v>0</v>
      </c>
      <c r="BN38" s="41">
        <f t="shared" si="29"/>
        <v>0</v>
      </c>
      <c r="BO38" s="9">
        <v>0</v>
      </c>
      <c r="BP38" s="41">
        <f t="shared" si="30"/>
        <v>0</v>
      </c>
      <c r="BQ38" s="9">
        <v>0</v>
      </c>
      <c r="BR38" s="41">
        <f t="shared" si="31"/>
        <v>0</v>
      </c>
      <c r="BS38" s="9">
        <v>0</v>
      </c>
      <c r="BT38" s="41">
        <f t="shared" si="32"/>
        <v>0</v>
      </c>
      <c r="BU38" s="9">
        <v>0</v>
      </c>
      <c r="BV38" s="41">
        <f t="shared" si="33"/>
        <v>0</v>
      </c>
      <c r="BW38" s="9">
        <v>12</v>
      </c>
      <c r="BX38" s="41">
        <f t="shared" si="34"/>
        <v>3.3707865168539324</v>
      </c>
      <c r="BY38" s="9">
        <v>2</v>
      </c>
      <c r="BZ38" s="41">
        <f t="shared" si="35"/>
        <v>0.5617977528089888</v>
      </c>
      <c r="CA38" s="9">
        <v>0</v>
      </c>
      <c r="CB38" s="41">
        <f t="shared" si="36"/>
        <v>0</v>
      </c>
      <c r="CC38" s="9">
        <v>0</v>
      </c>
      <c r="CD38" s="41">
        <f t="shared" si="37"/>
        <v>0</v>
      </c>
      <c r="CE38" s="12" t="str">
        <f t="shared" si="59"/>
        <v>批發及零售業</v>
      </c>
      <c r="CF38" s="9">
        <v>1</v>
      </c>
      <c r="CG38" s="41">
        <f t="shared" si="38"/>
        <v>0.2808988764044944</v>
      </c>
      <c r="CH38" s="9">
        <v>1</v>
      </c>
      <c r="CI38" s="41">
        <f t="shared" si="39"/>
        <v>0.2808988764044944</v>
      </c>
      <c r="CJ38" s="9">
        <v>0</v>
      </c>
      <c r="CK38" s="41">
        <f t="shared" si="40"/>
        <v>0</v>
      </c>
      <c r="CL38" s="9">
        <v>0</v>
      </c>
      <c r="CM38" s="41">
        <f t="shared" si="41"/>
        <v>0</v>
      </c>
      <c r="CN38" s="9">
        <v>0</v>
      </c>
      <c r="CO38" s="41">
        <f t="shared" si="42"/>
        <v>0</v>
      </c>
      <c r="CP38" s="9">
        <v>0</v>
      </c>
      <c r="CQ38" s="41">
        <f t="shared" si="43"/>
        <v>0</v>
      </c>
      <c r="CR38" s="9">
        <v>0</v>
      </c>
      <c r="CS38" s="41">
        <f t="shared" si="44"/>
        <v>0</v>
      </c>
      <c r="CT38" s="9">
        <v>19</v>
      </c>
      <c r="CU38" s="41">
        <f t="shared" si="45"/>
        <v>5.337078651685393</v>
      </c>
      <c r="CV38" s="9">
        <v>0</v>
      </c>
      <c r="CW38" s="41">
        <f t="shared" si="46"/>
        <v>0</v>
      </c>
      <c r="CX38" s="9">
        <v>72</v>
      </c>
      <c r="CY38" s="41">
        <f t="shared" si="47"/>
        <v>20.224719101123593</v>
      </c>
      <c r="CZ38" s="12" t="str">
        <f t="shared" si="60"/>
        <v>批發及零售業</v>
      </c>
      <c r="DA38" s="9">
        <v>1</v>
      </c>
      <c r="DB38" s="41">
        <f t="shared" si="48"/>
        <v>0.2808988764044944</v>
      </c>
      <c r="DC38" s="9">
        <v>1</v>
      </c>
      <c r="DD38" s="41">
        <f t="shared" si="49"/>
        <v>0.2808988764044944</v>
      </c>
      <c r="DE38" s="9">
        <v>8</v>
      </c>
      <c r="DF38" s="41">
        <f t="shared" si="50"/>
        <v>2.247191011235955</v>
      </c>
      <c r="DG38" s="9">
        <v>0</v>
      </c>
      <c r="DH38" s="41">
        <f t="shared" si="51"/>
        <v>0</v>
      </c>
      <c r="DI38" s="9">
        <v>0</v>
      </c>
      <c r="DJ38" s="41">
        <f t="shared" si="52"/>
        <v>0</v>
      </c>
      <c r="DK38" s="9">
        <v>30</v>
      </c>
      <c r="DL38" s="41">
        <f t="shared" si="53"/>
        <v>8.426966292134832</v>
      </c>
      <c r="DM38" s="9">
        <v>10</v>
      </c>
      <c r="DN38" s="41">
        <f t="shared" si="54"/>
        <v>2.8089887640449436</v>
      </c>
      <c r="DO38" s="9">
        <v>6</v>
      </c>
      <c r="DP38" s="41">
        <f t="shared" si="55"/>
        <v>1.6853932584269662</v>
      </c>
    </row>
    <row r="39" spans="1:120" ht="12" customHeight="1">
      <c r="A39" s="12" t="s">
        <v>400</v>
      </c>
      <c r="B39" s="9">
        <v>478</v>
      </c>
      <c r="C39" s="9">
        <f t="shared" si="61"/>
        <v>107</v>
      </c>
      <c r="D39" s="9">
        <v>0</v>
      </c>
      <c r="E39" s="41">
        <f t="shared" si="0"/>
        <v>0</v>
      </c>
      <c r="F39" s="9">
        <v>0</v>
      </c>
      <c r="G39" s="41">
        <f t="shared" si="1"/>
        <v>0</v>
      </c>
      <c r="H39" s="9">
        <v>3</v>
      </c>
      <c r="I39" s="41">
        <f t="shared" si="2"/>
        <v>2.803738317757009</v>
      </c>
      <c r="J39" s="9">
        <v>0</v>
      </c>
      <c r="K39" s="41">
        <f t="shared" si="3"/>
        <v>0</v>
      </c>
      <c r="L39" s="9">
        <v>0</v>
      </c>
      <c r="M39" s="41">
        <f t="shared" si="4"/>
        <v>0</v>
      </c>
      <c r="N39" s="9">
        <v>0</v>
      </c>
      <c r="O39" s="41">
        <f t="shared" si="5"/>
        <v>0</v>
      </c>
      <c r="P39" s="9">
        <v>0</v>
      </c>
      <c r="Q39" s="41">
        <f t="shared" si="6"/>
        <v>0</v>
      </c>
      <c r="R39" s="9">
        <v>0</v>
      </c>
      <c r="S39" s="41">
        <f t="shared" si="7"/>
        <v>0</v>
      </c>
      <c r="T39" s="12" t="str">
        <f t="shared" si="56"/>
        <v>住宿及餐飲業</v>
      </c>
      <c r="U39" s="9">
        <v>0</v>
      </c>
      <c r="V39" s="41">
        <f t="shared" si="8"/>
        <v>0</v>
      </c>
      <c r="W39" s="9">
        <v>15</v>
      </c>
      <c r="X39" s="41">
        <f t="shared" si="9"/>
        <v>14.018691588785046</v>
      </c>
      <c r="Y39" s="9">
        <v>6</v>
      </c>
      <c r="Z39" s="41">
        <f t="shared" si="10"/>
        <v>5.607476635514018</v>
      </c>
      <c r="AA39" s="9">
        <v>8</v>
      </c>
      <c r="AB39" s="41">
        <f t="shared" si="11"/>
        <v>7.476635514018691</v>
      </c>
      <c r="AC39" s="9">
        <v>0</v>
      </c>
      <c r="AD39" s="41">
        <f t="shared" si="12"/>
        <v>0</v>
      </c>
      <c r="AE39" s="9">
        <v>0</v>
      </c>
      <c r="AF39" s="41">
        <f t="shared" si="13"/>
        <v>0</v>
      </c>
      <c r="AG39" s="9">
        <v>0</v>
      </c>
      <c r="AH39" s="41">
        <f t="shared" si="14"/>
        <v>0</v>
      </c>
      <c r="AI39" s="9">
        <v>1</v>
      </c>
      <c r="AJ39" s="41">
        <f t="shared" si="15"/>
        <v>0.9345794392523363</v>
      </c>
      <c r="AK39" s="9">
        <v>20</v>
      </c>
      <c r="AL39" s="41">
        <f t="shared" si="16"/>
        <v>18.69158878504673</v>
      </c>
      <c r="AM39" s="9">
        <v>10</v>
      </c>
      <c r="AN39" s="41">
        <f t="shared" si="17"/>
        <v>9.345794392523365</v>
      </c>
      <c r="AO39" s="12" t="str">
        <f t="shared" si="57"/>
        <v>住宿及餐飲業</v>
      </c>
      <c r="AP39" s="9">
        <v>0</v>
      </c>
      <c r="AQ39" s="41">
        <f t="shared" si="18"/>
        <v>0</v>
      </c>
      <c r="AR39" s="9">
        <v>0</v>
      </c>
      <c r="AS39" s="41">
        <f t="shared" si="19"/>
        <v>0</v>
      </c>
      <c r="AT39" s="9">
        <v>0</v>
      </c>
      <c r="AU39" s="41">
        <f t="shared" si="20"/>
        <v>0</v>
      </c>
      <c r="AV39" s="9">
        <v>4</v>
      </c>
      <c r="AW39" s="41">
        <f t="shared" si="21"/>
        <v>3.7383177570093453</v>
      </c>
      <c r="AX39" s="9">
        <v>0</v>
      </c>
      <c r="AY39" s="41">
        <f t="shared" si="22"/>
        <v>0</v>
      </c>
      <c r="AZ39" s="9">
        <v>7</v>
      </c>
      <c r="BA39" s="41">
        <f t="shared" si="23"/>
        <v>6.5420560747663545</v>
      </c>
      <c r="BB39" s="9">
        <v>3</v>
      </c>
      <c r="BC39" s="41">
        <f t="shared" si="24"/>
        <v>2.803738317757009</v>
      </c>
      <c r="BD39" s="9">
        <v>0</v>
      </c>
      <c r="BE39" s="41">
        <f t="shared" si="25"/>
        <v>0</v>
      </c>
      <c r="BF39" s="9">
        <v>0</v>
      </c>
      <c r="BG39" s="41">
        <f t="shared" si="26"/>
        <v>0</v>
      </c>
      <c r="BH39" s="9">
        <v>0</v>
      </c>
      <c r="BI39" s="41">
        <f t="shared" si="27"/>
        <v>0</v>
      </c>
      <c r="BJ39" s="12" t="str">
        <f t="shared" si="58"/>
        <v>住宿及餐飲業</v>
      </c>
      <c r="BK39" s="9">
        <v>0</v>
      </c>
      <c r="BL39" s="41">
        <f t="shared" si="28"/>
        <v>0</v>
      </c>
      <c r="BM39" s="9">
        <v>0</v>
      </c>
      <c r="BN39" s="41">
        <f t="shared" si="29"/>
        <v>0</v>
      </c>
      <c r="BO39" s="9">
        <v>0</v>
      </c>
      <c r="BP39" s="41">
        <f t="shared" si="30"/>
        <v>0</v>
      </c>
      <c r="BQ39" s="9">
        <v>0</v>
      </c>
      <c r="BR39" s="41">
        <f t="shared" si="31"/>
        <v>0</v>
      </c>
      <c r="BS39" s="9">
        <v>0</v>
      </c>
      <c r="BT39" s="41">
        <f t="shared" si="32"/>
        <v>0</v>
      </c>
      <c r="BU39" s="9">
        <v>0</v>
      </c>
      <c r="BV39" s="41">
        <f t="shared" si="33"/>
        <v>0</v>
      </c>
      <c r="BW39" s="9">
        <v>0</v>
      </c>
      <c r="BX39" s="41">
        <f t="shared" si="34"/>
        <v>0</v>
      </c>
      <c r="BY39" s="9">
        <v>1</v>
      </c>
      <c r="BZ39" s="41">
        <f t="shared" si="35"/>
        <v>0.9345794392523363</v>
      </c>
      <c r="CA39" s="9">
        <v>0</v>
      </c>
      <c r="CB39" s="41">
        <f t="shared" si="36"/>
        <v>0</v>
      </c>
      <c r="CC39" s="9">
        <v>0</v>
      </c>
      <c r="CD39" s="41">
        <f t="shared" si="37"/>
        <v>0</v>
      </c>
      <c r="CE39" s="12" t="str">
        <f t="shared" si="59"/>
        <v>住宿及餐飲業</v>
      </c>
      <c r="CF39" s="9">
        <v>1</v>
      </c>
      <c r="CG39" s="41">
        <f t="shared" si="38"/>
        <v>0.9345794392523363</v>
      </c>
      <c r="CH39" s="9">
        <v>0</v>
      </c>
      <c r="CI39" s="41">
        <f t="shared" si="39"/>
        <v>0</v>
      </c>
      <c r="CJ39" s="9">
        <v>0</v>
      </c>
      <c r="CK39" s="41">
        <f t="shared" si="40"/>
        <v>0</v>
      </c>
      <c r="CL39" s="9">
        <v>0</v>
      </c>
      <c r="CM39" s="41">
        <f t="shared" si="41"/>
        <v>0</v>
      </c>
      <c r="CN39" s="9">
        <v>0</v>
      </c>
      <c r="CO39" s="41">
        <f t="shared" si="42"/>
        <v>0</v>
      </c>
      <c r="CP39" s="9">
        <v>0</v>
      </c>
      <c r="CQ39" s="41">
        <f t="shared" si="43"/>
        <v>0</v>
      </c>
      <c r="CR39" s="9">
        <v>0</v>
      </c>
      <c r="CS39" s="41">
        <f t="shared" si="44"/>
        <v>0</v>
      </c>
      <c r="CT39" s="9">
        <v>3</v>
      </c>
      <c r="CU39" s="41">
        <f t="shared" si="45"/>
        <v>2.803738317757009</v>
      </c>
      <c r="CV39" s="9">
        <v>0</v>
      </c>
      <c r="CW39" s="41">
        <f t="shared" si="46"/>
        <v>0</v>
      </c>
      <c r="CX39" s="9">
        <v>12</v>
      </c>
      <c r="CY39" s="41">
        <f t="shared" si="47"/>
        <v>11.214953271028037</v>
      </c>
      <c r="CZ39" s="12" t="str">
        <f t="shared" si="60"/>
        <v>住宿及餐飲業</v>
      </c>
      <c r="DA39" s="9">
        <v>0</v>
      </c>
      <c r="DB39" s="41">
        <f t="shared" si="48"/>
        <v>0</v>
      </c>
      <c r="DC39" s="9">
        <v>0</v>
      </c>
      <c r="DD39" s="41">
        <f t="shared" si="49"/>
        <v>0</v>
      </c>
      <c r="DE39" s="9">
        <v>3</v>
      </c>
      <c r="DF39" s="41">
        <f t="shared" si="50"/>
        <v>2.803738317757009</v>
      </c>
      <c r="DG39" s="9">
        <v>0</v>
      </c>
      <c r="DH39" s="41">
        <f t="shared" si="51"/>
        <v>0</v>
      </c>
      <c r="DI39" s="9">
        <v>0</v>
      </c>
      <c r="DJ39" s="41">
        <f t="shared" si="52"/>
        <v>0</v>
      </c>
      <c r="DK39" s="9">
        <v>7</v>
      </c>
      <c r="DL39" s="41">
        <f t="shared" si="53"/>
        <v>6.5420560747663545</v>
      </c>
      <c r="DM39" s="9">
        <v>1</v>
      </c>
      <c r="DN39" s="41">
        <f t="shared" si="54"/>
        <v>0.9345794392523363</v>
      </c>
      <c r="DO39" s="9">
        <v>2</v>
      </c>
      <c r="DP39" s="41">
        <f t="shared" si="55"/>
        <v>1.8691588785046727</v>
      </c>
    </row>
    <row r="40" spans="1:120" ht="12" customHeight="1">
      <c r="A40" s="12" t="s">
        <v>401</v>
      </c>
      <c r="B40" s="9">
        <v>723</v>
      </c>
      <c r="C40" s="9">
        <f t="shared" si="61"/>
        <v>160</v>
      </c>
      <c r="D40" s="9">
        <v>0</v>
      </c>
      <c r="E40" s="41">
        <f t="shared" si="0"/>
        <v>0</v>
      </c>
      <c r="F40" s="9">
        <v>0</v>
      </c>
      <c r="G40" s="41">
        <f t="shared" si="1"/>
        <v>0</v>
      </c>
      <c r="H40" s="9">
        <v>1</v>
      </c>
      <c r="I40" s="41">
        <f t="shared" si="2"/>
        <v>0.625</v>
      </c>
      <c r="J40" s="9">
        <v>0</v>
      </c>
      <c r="K40" s="41">
        <f t="shared" si="3"/>
        <v>0</v>
      </c>
      <c r="L40" s="9">
        <v>0</v>
      </c>
      <c r="M40" s="41">
        <f t="shared" si="4"/>
        <v>0</v>
      </c>
      <c r="N40" s="9">
        <v>0</v>
      </c>
      <c r="O40" s="41">
        <f t="shared" si="5"/>
        <v>0</v>
      </c>
      <c r="P40" s="9">
        <v>0</v>
      </c>
      <c r="Q40" s="41">
        <f t="shared" si="6"/>
        <v>0</v>
      </c>
      <c r="R40" s="9">
        <v>0</v>
      </c>
      <c r="S40" s="41">
        <f t="shared" si="7"/>
        <v>0</v>
      </c>
      <c r="T40" s="12" t="str">
        <f t="shared" si="56"/>
        <v>運輸、倉儲及通信業</v>
      </c>
      <c r="U40" s="9">
        <v>0</v>
      </c>
      <c r="V40" s="41">
        <f t="shared" si="8"/>
        <v>0</v>
      </c>
      <c r="W40" s="9">
        <v>13</v>
      </c>
      <c r="X40" s="41">
        <f t="shared" si="9"/>
        <v>8.125</v>
      </c>
      <c r="Y40" s="9">
        <v>2</v>
      </c>
      <c r="Z40" s="41">
        <f t="shared" si="10"/>
        <v>1.25</v>
      </c>
      <c r="AA40" s="9">
        <v>13</v>
      </c>
      <c r="AB40" s="41">
        <f t="shared" si="11"/>
        <v>8.125</v>
      </c>
      <c r="AC40" s="9">
        <v>0</v>
      </c>
      <c r="AD40" s="41">
        <f t="shared" si="12"/>
        <v>0</v>
      </c>
      <c r="AE40" s="9">
        <v>1</v>
      </c>
      <c r="AF40" s="41">
        <f t="shared" si="13"/>
        <v>0.625</v>
      </c>
      <c r="AG40" s="9">
        <v>1</v>
      </c>
      <c r="AH40" s="41">
        <f t="shared" si="14"/>
        <v>0.625</v>
      </c>
      <c r="AI40" s="9">
        <v>0</v>
      </c>
      <c r="AJ40" s="41">
        <f t="shared" si="15"/>
        <v>0</v>
      </c>
      <c r="AK40" s="9">
        <v>27</v>
      </c>
      <c r="AL40" s="41">
        <f t="shared" si="16"/>
        <v>16.875</v>
      </c>
      <c r="AM40" s="9">
        <v>26</v>
      </c>
      <c r="AN40" s="41">
        <f t="shared" si="17"/>
        <v>16.25</v>
      </c>
      <c r="AO40" s="12" t="str">
        <f t="shared" si="57"/>
        <v>運輸、倉儲及通信業</v>
      </c>
      <c r="AP40" s="9">
        <v>0</v>
      </c>
      <c r="AQ40" s="41">
        <f t="shared" si="18"/>
        <v>0</v>
      </c>
      <c r="AR40" s="9">
        <v>0</v>
      </c>
      <c r="AS40" s="41">
        <f t="shared" si="19"/>
        <v>0</v>
      </c>
      <c r="AT40" s="9">
        <v>0</v>
      </c>
      <c r="AU40" s="41">
        <f t="shared" si="20"/>
        <v>0</v>
      </c>
      <c r="AV40" s="9">
        <v>15</v>
      </c>
      <c r="AW40" s="41">
        <f t="shared" si="21"/>
        <v>9.375</v>
      </c>
      <c r="AX40" s="9">
        <v>3</v>
      </c>
      <c r="AY40" s="41">
        <f t="shared" si="22"/>
        <v>1.875</v>
      </c>
      <c r="AZ40" s="9">
        <v>4</v>
      </c>
      <c r="BA40" s="41">
        <f t="shared" si="23"/>
        <v>2.5</v>
      </c>
      <c r="BB40" s="9">
        <v>4</v>
      </c>
      <c r="BC40" s="41">
        <f t="shared" si="24"/>
        <v>2.5</v>
      </c>
      <c r="BD40" s="9">
        <v>0</v>
      </c>
      <c r="BE40" s="41">
        <f t="shared" si="25"/>
        <v>0</v>
      </c>
      <c r="BF40" s="9">
        <v>0</v>
      </c>
      <c r="BG40" s="41">
        <f t="shared" si="26"/>
        <v>0</v>
      </c>
      <c r="BH40" s="9">
        <v>0</v>
      </c>
      <c r="BI40" s="41">
        <f t="shared" si="27"/>
        <v>0</v>
      </c>
      <c r="BJ40" s="12" t="str">
        <f t="shared" si="58"/>
        <v>運輸、倉儲及通信業</v>
      </c>
      <c r="BK40" s="9">
        <v>0</v>
      </c>
      <c r="BL40" s="41">
        <f t="shared" si="28"/>
        <v>0</v>
      </c>
      <c r="BM40" s="9">
        <v>0</v>
      </c>
      <c r="BN40" s="41">
        <f t="shared" si="29"/>
        <v>0</v>
      </c>
      <c r="BO40" s="9">
        <v>0</v>
      </c>
      <c r="BP40" s="41">
        <f t="shared" si="30"/>
        <v>0</v>
      </c>
      <c r="BQ40" s="9">
        <v>0</v>
      </c>
      <c r="BR40" s="41">
        <f t="shared" si="31"/>
        <v>0</v>
      </c>
      <c r="BS40" s="9">
        <v>0</v>
      </c>
      <c r="BT40" s="41">
        <f t="shared" si="32"/>
        <v>0</v>
      </c>
      <c r="BU40" s="9">
        <v>0</v>
      </c>
      <c r="BV40" s="41">
        <f t="shared" si="33"/>
        <v>0</v>
      </c>
      <c r="BW40" s="9">
        <v>1</v>
      </c>
      <c r="BX40" s="41">
        <f t="shared" si="34"/>
        <v>0.625</v>
      </c>
      <c r="BY40" s="9">
        <v>0</v>
      </c>
      <c r="BZ40" s="41">
        <f t="shared" si="35"/>
        <v>0</v>
      </c>
      <c r="CA40" s="9">
        <v>0</v>
      </c>
      <c r="CB40" s="41">
        <f t="shared" si="36"/>
        <v>0</v>
      </c>
      <c r="CC40" s="9">
        <v>0</v>
      </c>
      <c r="CD40" s="41">
        <f t="shared" si="37"/>
        <v>0</v>
      </c>
      <c r="CE40" s="12" t="str">
        <f t="shared" si="59"/>
        <v>運輸、倉儲及通信業</v>
      </c>
      <c r="CF40" s="9">
        <v>1</v>
      </c>
      <c r="CG40" s="41">
        <f t="shared" si="38"/>
        <v>0.625</v>
      </c>
      <c r="CH40" s="9">
        <v>4</v>
      </c>
      <c r="CI40" s="41">
        <f t="shared" si="39"/>
        <v>2.5</v>
      </c>
      <c r="CJ40" s="9">
        <v>0</v>
      </c>
      <c r="CK40" s="41">
        <f t="shared" si="40"/>
        <v>0</v>
      </c>
      <c r="CL40" s="9">
        <v>0</v>
      </c>
      <c r="CM40" s="41">
        <f t="shared" si="41"/>
        <v>0</v>
      </c>
      <c r="CN40" s="9">
        <v>0</v>
      </c>
      <c r="CO40" s="41">
        <f t="shared" si="42"/>
        <v>0</v>
      </c>
      <c r="CP40" s="9">
        <v>0</v>
      </c>
      <c r="CQ40" s="41">
        <f t="shared" si="43"/>
        <v>0</v>
      </c>
      <c r="CR40" s="9">
        <v>0</v>
      </c>
      <c r="CS40" s="41">
        <f t="shared" si="44"/>
        <v>0</v>
      </c>
      <c r="CT40" s="9">
        <v>6</v>
      </c>
      <c r="CU40" s="41">
        <f t="shared" si="45"/>
        <v>3.75</v>
      </c>
      <c r="CV40" s="9">
        <v>0</v>
      </c>
      <c r="CW40" s="41">
        <f t="shared" si="46"/>
        <v>0</v>
      </c>
      <c r="CX40" s="9">
        <v>25</v>
      </c>
      <c r="CY40" s="41">
        <f t="shared" si="47"/>
        <v>15.625</v>
      </c>
      <c r="CZ40" s="12" t="str">
        <f t="shared" si="60"/>
        <v>運輸、倉儲及通信業</v>
      </c>
      <c r="DA40" s="9">
        <v>0</v>
      </c>
      <c r="DB40" s="41">
        <f t="shared" si="48"/>
        <v>0</v>
      </c>
      <c r="DC40" s="9">
        <v>0</v>
      </c>
      <c r="DD40" s="41">
        <f t="shared" si="49"/>
        <v>0</v>
      </c>
      <c r="DE40" s="9">
        <v>3</v>
      </c>
      <c r="DF40" s="41">
        <f t="shared" si="50"/>
        <v>1.875</v>
      </c>
      <c r="DG40" s="9">
        <v>0</v>
      </c>
      <c r="DH40" s="41">
        <f t="shared" si="51"/>
        <v>0</v>
      </c>
      <c r="DI40" s="9">
        <v>0</v>
      </c>
      <c r="DJ40" s="41">
        <f t="shared" si="52"/>
        <v>0</v>
      </c>
      <c r="DK40" s="9">
        <v>7</v>
      </c>
      <c r="DL40" s="41">
        <f t="shared" si="53"/>
        <v>4.375</v>
      </c>
      <c r="DM40" s="9">
        <v>2</v>
      </c>
      <c r="DN40" s="41">
        <f t="shared" si="54"/>
        <v>1.25</v>
      </c>
      <c r="DO40" s="9">
        <v>1</v>
      </c>
      <c r="DP40" s="41">
        <f t="shared" si="55"/>
        <v>0.625</v>
      </c>
    </row>
    <row r="41" spans="1:120" ht="12" customHeight="1">
      <c r="A41" s="12" t="s">
        <v>402</v>
      </c>
      <c r="B41" s="9">
        <v>441</v>
      </c>
      <c r="C41" s="9">
        <f t="shared" si="61"/>
        <v>97</v>
      </c>
      <c r="D41" s="9">
        <v>0</v>
      </c>
      <c r="E41" s="41">
        <f t="shared" si="0"/>
        <v>0</v>
      </c>
      <c r="F41" s="9">
        <v>0</v>
      </c>
      <c r="G41" s="41">
        <f t="shared" si="1"/>
        <v>0</v>
      </c>
      <c r="H41" s="9">
        <v>0</v>
      </c>
      <c r="I41" s="41">
        <f t="shared" si="2"/>
        <v>0</v>
      </c>
      <c r="J41" s="9">
        <v>0</v>
      </c>
      <c r="K41" s="41">
        <f t="shared" si="3"/>
        <v>0</v>
      </c>
      <c r="L41" s="9">
        <v>0</v>
      </c>
      <c r="M41" s="41">
        <f t="shared" si="4"/>
        <v>0</v>
      </c>
      <c r="N41" s="9">
        <v>3</v>
      </c>
      <c r="O41" s="41">
        <f t="shared" si="5"/>
        <v>3.0927835051546393</v>
      </c>
      <c r="P41" s="9">
        <v>1</v>
      </c>
      <c r="Q41" s="41">
        <f t="shared" si="6"/>
        <v>1.0309278350515463</v>
      </c>
      <c r="R41" s="9">
        <v>0</v>
      </c>
      <c r="S41" s="41">
        <f t="shared" si="7"/>
        <v>0</v>
      </c>
      <c r="T41" s="12" t="str">
        <f t="shared" si="56"/>
        <v>金融及保險業</v>
      </c>
      <c r="U41" s="9">
        <v>0</v>
      </c>
      <c r="V41" s="41">
        <f t="shared" si="8"/>
        <v>0</v>
      </c>
      <c r="W41" s="9">
        <v>8</v>
      </c>
      <c r="X41" s="41">
        <f t="shared" si="9"/>
        <v>8.24742268041237</v>
      </c>
      <c r="Y41" s="9">
        <v>0</v>
      </c>
      <c r="Z41" s="41">
        <f t="shared" si="10"/>
        <v>0</v>
      </c>
      <c r="AA41" s="9">
        <v>7</v>
      </c>
      <c r="AB41" s="41">
        <f t="shared" si="11"/>
        <v>7.216494845360824</v>
      </c>
      <c r="AC41" s="9">
        <v>0</v>
      </c>
      <c r="AD41" s="41">
        <f t="shared" si="12"/>
        <v>0</v>
      </c>
      <c r="AE41" s="9">
        <v>0</v>
      </c>
      <c r="AF41" s="41">
        <f t="shared" si="13"/>
        <v>0</v>
      </c>
      <c r="AG41" s="9">
        <v>0</v>
      </c>
      <c r="AH41" s="41">
        <f t="shared" si="14"/>
        <v>0</v>
      </c>
      <c r="AI41" s="9">
        <v>0</v>
      </c>
      <c r="AJ41" s="41">
        <f t="shared" si="15"/>
        <v>0</v>
      </c>
      <c r="AK41" s="9">
        <v>5</v>
      </c>
      <c r="AL41" s="41">
        <f t="shared" si="16"/>
        <v>5.154639175257731</v>
      </c>
      <c r="AM41" s="9">
        <v>25</v>
      </c>
      <c r="AN41" s="41">
        <f t="shared" si="17"/>
        <v>25.773195876288657</v>
      </c>
      <c r="AO41" s="12" t="str">
        <f t="shared" si="57"/>
        <v>金融及保險業</v>
      </c>
      <c r="AP41" s="9">
        <v>0</v>
      </c>
      <c r="AQ41" s="41">
        <f t="shared" si="18"/>
        <v>0</v>
      </c>
      <c r="AR41" s="9">
        <v>0</v>
      </c>
      <c r="AS41" s="41">
        <f t="shared" si="19"/>
        <v>0</v>
      </c>
      <c r="AT41" s="9">
        <v>0</v>
      </c>
      <c r="AU41" s="41">
        <f t="shared" si="20"/>
        <v>0</v>
      </c>
      <c r="AV41" s="9">
        <v>1</v>
      </c>
      <c r="AW41" s="41">
        <f t="shared" si="21"/>
        <v>1.0309278350515463</v>
      </c>
      <c r="AX41" s="9">
        <v>0</v>
      </c>
      <c r="AY41" s="41">
        <f t="shared" si="22"/>
        <v>0</v>
      </c>
      <c r="AZ41" s="9">
        <v>4</v>
      </c>
      <c r="BA41" s="41">
        <f t="shared" si="23"/>
        <v>4.123711340206185</v>
      </c>
      <c r="BB41" s="9">
        <v>2</v>
      </c>
      <c r="BC41" s="41">
        <f t="shared" si="24"/>
        <v>2.0618556701030926</v>
      </c>
      <c r="BD41" s="9">
        <v>0</v>
      </c>
      <c r="BE41" s="41">
        <f t="shared" si="25"/>
        <v>0</v>
      </c>
      <c r="BF41" s="9">
        <v>0</v>
      </c>
      <c r="BG41" s="41">
        <f t="shared" si="26"/>
        <v>0</v>
      </c>
      <c r="BH41" s="9">
        <v>0</v>
      </c>
      <c r="BI41" s="41">
        <f t="shared" si="27"/>
        <v>0</v>
      </c>
      <c r="BJ41" s="12" t="str">
        <f t="shared" si="58"/>
        <v>金融及保險業</v>
      </c>
      <c r="BK41" s="9">
        <v>1</v>
      </c>
      <c r="BL41" s="41">
        <f t="shared" si="28"/>
        <v>1.0309278350515463</v>
      </c>
      <c r="BM41" s="9">
        <v>0</v>
      </c>
      <c r="BN41" s="41">
        <f t="shared" si="29"/>
        <v>0</v>
      </c>
      <c r="BO41" s="9">
        <v>0</v>
      </c>
      <c r="BP41" s="41">
        <f t="shared" si="30"/>
        <v>0</v>
      </c>
      <c r="BQ41" s="9">
        <v>0</v>
      </c>
      <c r="BR41" s="41">
        <f t="shared" si="31"/>
        <v>0</v>
      </c>
      <c r="BS41" s="9">
        <v>0</v>
      </c>
      <c r="BT41" s="41">
        <f t="shared" si="32"/>
        <v>0</v>
      </c>
      <c r="BU41" s="9">
        <v>0</v>
      </c>
      <c r="BV41" s="41">
        <f t="shared" si="33"/>
        <v>0</v>
      </c>
      <c r="BW41" s="9">
        <v>2</v>
      </c>
      <c r="BX41" s="41">
        <f t="shared" si="34"/>
        <v>2.0618556701030926</v>
      </c>
      <c r="BY41" s="9">
        <v>0</v>
      </c>
      <c r="BZ41" s="41">
        <f t="shared" si="35"/>
        <v>0</v>
      </c>
      <c r="CA41" s="9">
        <v>0</v>
      </c>
      <c r="CB41" s="41">
        <f t="shared" si="36"/>
        <v>0</v>
      </c>
      <c r="CC41" s="9">
        <v>0</v>
      </c>
      <c r="CD41" s="41">
        <f t="shared" si="37"/>
        <v>0</v>
      </c>
      <c r="CE41" s="12" t="str">
        <f t="shared" si="59"/>
        <v>金融及保險業</v>
      </c>
      <c r="CF41" s="9">
        <v>0</v>
      </c>
      <c r="CG41" s="41">
        <f t="shared" si="38"/>
        <v>0</v>
      </c>
      <c r="CH41" s="9">
        <v>0</v>
      </c>
      <c r="CI41" s="41">
        <f t="shared" si="39"/>
        <v>0</v>
      </c>
      <c r="CJ41" s="9">
        <v>0</v>
      </c>
      <c r="CK41" s="41">
        <f t="shared" si="40"/>
        <v>0</v>
      </c>
      <c r="CL41" s="9">
        <v>0</v>
      </c>
      <c r="CM41" s="41">
        <f t="shared" si="41"/>
        <v>0</v>
      </c>
      <c r="CN41" s="9">
        <v>0</v>
      </c>
      <c r="CO41" s="41">
        <f t="shared" si="42"/>
        <v>0</v>
      </c>
      <c r="CP41" s="9">
        <v>0</v>
      </c>
      <c r="CQ41" s="41">
        <f t="shared" si="43"/>
        <v>0</v>
      </c>
      <c r="CR41" s="9">
        <v>0</v>
      </c>
      <c r="CS41" s="41">
        <f t="shared" si="44"/>
        <v>0</v>
      </c>
      <c r="CT41" s="9">
        <v>5</v>
      </c>
      <c r="CU41" s="41">
        <f t="shared" si="45"/>
        <v>5.154639175257731</v>
      </c>
      <c r="CV41" s="9">
        <v>0</v>
      </c>
      <c r="CW41" s="41">
        <f t="shared" si="46"/>
        <v>0</v>
      </c>
      <c r="CX41" s="9">
        <v>23</v>
      </c>
      <c r="CY41" s="41">
        <f t="shared" si="47"/>
        <v>23.711340206185564</v>
      </c>
      <c r="CZ41" s="12" t="str">
        <f t="shared" si="60"/>
        <v>金融及保險業</v>
      </c>
      <c r="DA41" s="9">
        <v>0</v>
      </c>
      <c r="DB41" s="41">
        <f t="shared" si="48"/>
        <v>0</v>
      </c>
      <c r="DC41" s="9">
        <v>0</v>
      </c>
      <c r="DD41" s="41">
        <f t="shared" si="49"/>
        <v>0</v>
      </c>
      <c r="DE41" s="9">
        <v>7</v>
      </c>
      <c r="DF41" s="41">
        <f t="shared" si="50"/>
        <v>7.216494845360824</v>
      </c>
      <c r="DG41" s="9">
        <v>1</v>
      </c>
      <c r="DH41" s="41">
        <f t="shared" si="51"/>
        <v>1.0309278350515463</v>
      </c>
      <c r="DI41" s="9">
        <v>0</v>
      </c>
      <c r="DJ41" s="41">
        <f t="shared" si="52"/>
        <v>0</v>
      </c>
      <c r="DK41" s="9">
        <v>0</v>
      </c>
      <c r="DL41" s="41">
        <f t="shared" si="53"/>
        <v>0</v>
      </c>
      <c r="DM41" s="9">
        <v>1</v>
      </c>
      <c r="DN41" s="41">
        <f t="shared" si="54"/>
        <v>1.0309278350515463</v>
      </c>
      <c r="DO41" s="9">
        <v>1</v>
      </c>
      <c r="DP41" s="41">
        <f t="shared" si="55"/>
        <v>1.0309278350515463</v>
      </c>
    </row>
    <row r="42" spans="1:120" ht="12" customHeight="1">
      <c r="A42" s="12" t="s">
        <v>403</v>
      </c>
      <c r="B42" s="9">
        <v>284</v>
      </c>
      <c r="C42" s="9">
        <f t="shared" si="61"/>
        <v>35</v>
      </c>
      <c r="D42" s="9">
        <v>0</v>
      </c>
      <c r="E42" s="41">
        <f t="shared" si="0"/>
        <v>0</v>
      </c>
      <c r="F42" s="9">
        <v>0</v>
      </c>
      <c r="G42" s="41">
        <f t="shared" si="1"/>
        <v>0</v>
      </c>
      <c r="H42" s="9">
        <v>0</v>
      </c>
      <c r="I42" s="41">
        <f t="shared" si="2"/>
        <v>0</v>
      </c>
      <c r="J42" s="9">
        <v>0</v>
      </c>
      <c r="K42" s="41">
        <f t="shared" si="3"/>
        <v>0</v>
      </c>
      <c r="L42" s="9">
        <v>0</v>
      </c>
      <c r="M42" s="41">
        <f t="shared" si="4"/>
        <v>0</v>
      </c>
      <c r="N42" s="9">
        <v>1</v>
      </c>
      <c r="O42" s="41">
        <f t="shared" si="5"/>
        <v>2.857142857142857</v>
      </c>
      <c r="P42" s="9">
        <v>0</v>
      </c>
      <c r="Q42" s="41">
        <f t="shared" si="6"/>
        <v>0</v>
      </c>
      <c r="R42" s="9">
        <v>0</v>
      </c>
      <c r="S42" s="41">
        <f t="shared" si="7"/>
        <v>0</v>
      </c>
      <c r="T42" s="12" t="str">
        <f t="shared" si="56"/>
        <v>不動產及租賃業</v>
      </c>
      <c r="U42" s="9">
        <v>0</v>
      </c>
      <c r="V42" s="41">
        <f t="shared" si="8"/>
        <v>0</v>
      </c>
      <c r="W42" s="9">
        <v>4</v>
      </c>
      <c r="X42" s="41">
        <f t="shared" si="9"/>
        <v>11.428571428571429</v>
      </c>
      <c r="Y42" s="9">
        <v>1</v>
      </c>
      <c r="Z42" s="41">
        <f t="shared" si="10"/>
        <v>2.857142857142857</v>
      </c>
      <c r="AA42" s="9">
        <v>3</v>
      </c>
      <c r="AB42" s="41">
        <f t="shared" si="11"/>
        <v>8.571428571428571</v>
      </c>
      <c r="AC42" s="9">
        <v>0</v>
      </c>
      <c r="AD42" s="41">
        <f t="shared" si="12"/>
        <v>0</v>
      </c>
      <c r="AE42" s="9">
        <v>0</v>
      </c>
      <c r="AF42" s="41">
        <f t="shared" si="13"/>
        <v>0</v>
      </c>
      <c r="AG42" s="9">
        <v>0</v>
      </c>
      <c r="AH42" s="41">
        <f t="shared" si="14"/>
        <v>0</v>
      </c>
      <c r="AI42" s="9">
        <v>0</v>
      </c>
      <c r="AJ42" s="41">
        <f t="shared" si="15"/>
        <v>0</v>
      </c>
      <c r="AK42" s="9">
        <v>1</v>
      </c>
      <c r="AL42" s="41">
        <f t="shared" si="16"/>
        <v>2.857142857142857</v>
      </c>
      <c r="AM42" s="9">
        <v>4</v>
      </c>
      <c r="AN42" s="41">
        <f t="shared" si="17"/>
        <v>11.428571428571429</v>
      </c>
      <c r="AO42" s="12" t="str">
        <f t="shared" si="57"/>
        <v>不動產及租賃業</v>
      </c>
      <c r="AP42" s="9">
        <v>0</v>
      </c>
      <c r="AQ42" s="41">
        <f t="shared" si="18"/>
        <v>0</v>
      </c>
      <c r="AR42" s="9">
        <v>0</v>
      </c>
      <c r="AS42" s="41">
        <f t="shared" si="19"/>
        <v>0</v>
      </c>
      <c r="AT42" s="9">
        <v>0</v>
      </c>
      <c r="AU42" s="41">
        <f t="shared" si="20"/>
        <v>0</v>
      </c>
      <c r="AV42" s="9">
        <v>2</v>
      </c>
      <c r="AW42" s="41">
        <f t="shared" si="21"/>
        <v>5.714285714285714</v>
      </c>
      <c r="AX42" s="9">
        <v>1</v>
      </c>
      <c r="AY42" s="41">
        <f t="shared" si="22"/>
        <v>2.857142857142857</v>
      </c>
      <c r="AZ42" s="9">
        <v>2</v>
      </c>
      <c r="BA42" s="41">
        <f t="shared" si="23"/>
        <v>5.714285714285714</v>
      </c>
      <c r="BB42" s="9">
        <v>1</v>
      </c>
      <c r="BC42" s="41">
        <f t="shared" si="24"/>
        <v>2.857142857142857</v>
      </c>
      <c r="BD42" s="9">
        <v>0</v>
      </c>
      <c r="BE42" s="41">
        <f t="shared" si="25"/>
        <v>0</v>
      </c>
      <c r="BF42" s="9">
        <v>0</v>
      </c>
      <c r="BG42" s="41">
        <f t="shared" si="26"/>
        <v>0</v>
      </c>
      <c r="BH42" s="9">
        <v>0</v>
      </c>
      <c r="BI42" s="41">
        <f t="shared" si="27"/>
        <v>0</v>
      </c>
      <c r="BJ42" s="12" t="str">
        <f t="shared" si="58"/>
        <v>不動產及租賃業</v>
      </c>
      <c r="BK42" s="9">
        <v>1</v>
      </c>
      <c r="BL42" s="41">
        <f t="shared" si="28"/>
        <v>2.857142857142857</v>
      </c>
      <c r="BM42" s="9">
        <v>0</v>
      </c>
      <c r="BN42" s="41">
        <f t="shared" si="29"/>
        <v>0</v>
      </c>
      <c r="BO42" s="9">
        <v>0</v>
      </c>
      <c r="BP42" s="41">
        <f t="shared" si="30"/>
        <v>0</v>
      </c>
      <c r="BQ42" s="9">
        <v>0</v>
      </c>
      <c r="BR42" s="41">
        <f t="shared" si="31"/>
        <v>0</v>
      </c>
      <c r="BS42" s="9">
        <v>0</v>
      </c>
      <c r="BT42" s="41">
        <f t="shared" si="32"/>
        <v>0</v>
      </c>
      <c r="BU42" s="9">
        <v>0</v>
      </c>
      <c r="BV42" s="41">
        <f t="shared" si="33"/>
        <v>0</v>
      </c>
      <c r="BW42" s="9">
        <v>0</v>
      </c>
      <c r="BX42" s="41">
        <f t="shared" si="34"/>
        <v>0</v>
      </c>
      <c r="BY42" s="9">
        <v>0</v>
      </c>
      <c r="BZ42" s="41">
        <f t="shared" si="35"/>
        <v>0</v>
      </c>
      <c r="CA42" s="9">
        <v>0</v>
      </c>
      <c r="CB42" s="41">
        <f t="shared" si="36"/>
        <v>0</v>
      </c>
      <c r="CC42" s="9">
        <v>0</v>
      </c>
      <c r="CD42" s="41">
        <f t="shared" si="37"/>
        <v>0</v>
      </c>
      <c r="CE42" s="12" t="str">
        <f t="shared" si="59"/>
        <v>不動產及租賃業</v>
      </c>
      <c r="CF42" s="9">
        <v>0</v>
      </c>
      <c r="CG42" s="41">
        <f t="shared" si="38"/>
        <v>0</v>
      </c>
      <c r="CH42" s="9">
        <v>2</v>
      </c>
      <c r="CI42" s="41">
        <f t="shared" si="39"/>
        <v>5.714285714285714</v>
      </c>
      <c r="CJ42" s="9">
        <v>0</v>
      </c>
      <c r="CK42" s="41">
        <f t="shared" si="40"/>
        <v>0</v>
      </c>
      <c r="CL42" s="9">
        <v>0</v>
      </c>
      <c r="CM42" s="41">
        <f t="shared" si="41"/>
        <v>0</v>
      </c>
      <c r="CN42" s="9">
        <v>0</v>
      </c>
      <c r="CO42" s="41">
        <f t="shared" si="42"/>
        <v>0</v>
      </c>
      <c r="CP42" s="9">
        <v>0</v>
      </c>
      <c r="CQ42" s="41">
        <f t="shared" si="43"/>
        <v>0</v>
      </c>
      <c r="CR42" s="9">
        <v>0</v>
      </c>
      <c r="CS42" s="41">
        <f t="shared" si="44"/>
        <v>0</v>
      </c>
      <c r="CT42" s="9">
        <v>2</v>
      </c>
      <c r="CU42" s="41">
        <f t="shared" si="45"/>
        <v>5.714285714285714</v>
      </c>
      <c r="CV42" s="9">
        <v>0</v>
      </c>
      <c r="CW42" s="41">
        <f t="shared" si="46"/>
        <v>0</v>
      </c>
      <c r="CX42" s="9">
        <v>2</v>
      </c>
      <c r="CY42" s="41">
        <f t="shared" si="47"/>
        <v>5.714285714285714</v>
      </c>
      <c r="CZ42" s="12" t="str">
        <f t="shared" si="60"/>
        <v>不動產及租賃業</v>
      </c>
      <c r="DA42" s="9">
        <v>0</v>
      </c>
      <c r="DB42" s="41">
        <f t="shared" si="48"/>
        <v>0</v>
      </c>
      <c r="DC42" s="9">
        <v>0</v>
      </c>
      <c r="DD42" s="41">
        <f t="shared" si="49"/>
        <v>0</v>
      </c>
      <c r="DE42" s="9">
        <v>0</v>
      </c>
      <c r="DF42" s="41">
        <f t="shared" si="50"/>
        <v>0</v>
      </c>
      <c r="DG42" s="9">
        <v>2</v>
      </c>
      <c r="DH42" s="41">
        <f t="shared" si="51"/>
        <v>5.714285714285714</v>
      </c>
      <c r="DI42" s="9">
        <v>0</v>
      </c>
      <c r="DJ42" s="41">
        <f t="shared" si="52"/>
        <v>0</v>
      </c>
      <c r="DK42" s="9">
        <v>5</v>
      </c>
      <c r="DL42" s="41">
        <f t="shared" si="53"/>
        <v>14.285714285714285</v>
      </c>
      <c r="DM42" s="9">
        <v>0</v>
      </c>
      <c r="DN42" s="41">
        <f t="shared" si="54"/>
        <v>0</v>
      </c>
      <c r="DO42" s="9">
        <v>1</v>
      </c>
      <c r="DP42" s="41">
        <f t="shared" si="55"/>
        <v>2.857142857142857</v>
      </c>
    </row>
    <row r="43" spans="1:120" ht="12" customHeight="1">
      <c r="A43" s="12" t="s">
        <v>404</v>
      </c>
      <c r="B43" s="9">
        <v>646</v>
      </c>
      <c r="C43" s="9">
        <f t="shared" si="61"/>
        <v>135</v>
      </c>
      <c r="D43" s="9">
        <v>0</v>
      </c>
      <c r="E43" s="41">
        <f t="shared" si="0"/>
        <v>0</v>
      </c>
      <c r="F43" s="9">
        <v>0</v>
      </c>
      <c r="G43" s="41">
        <f t="shared" si="1"/>
        <v>0</v>
      </c>
      <c r="H43" s="9">
        <v>2</v>
      </c>
      <c r="I43" s="41">
        <f t="shared" si="2"/>
        <v>1.4814814814814816</v>
      </c>
      <c r="J43" s="9">
        <v>1</v>
      </c>
      <c r="K43" s="41">
        <f t="shared" si="3"/>
        <v>0.7407407407407408</v>
      </c>
      <c r="L43" s="9">
        <v>0</v>
      </c>
      <c r="M43" s="41">
        <f t="shared" si="4"/>
        <v>0</v>
      </c>
      <c r="N43" s="9">
        <v>0</v>
      </c>
      <c r="O43" s="41">
        <f t="shared" si="5"/>
        <v>0</v>
      </c>
      <c r="P43" s="9">
        <v>0</v>
      </c>
      <c r="Q43" s="41">
        <f t="shared" si="6"/>
        <v>0</v>
      </c>
      <c r="R43" s="9">
        <v>0</v>
      </c>
      <c r="S43" s="41">
        <f t="shared" si="7"/>
        <v>0</v>
      </c>
      <c r="T43" s="12" t="str">
        <f t="shared" si="56"/>
        <v>專業、科學及技術服務業</v>
      </c>
      <c r="U43" s="9">
        <v>0</v>
      </c>
      <c r="V43" s="41">
        <f t="shared" si="8"/>
        <v>0</v>
      </c>
      <c r="W43" s="9">
        <v>33</v>
      </c>
      <c r="X43" s="41">
        <f t="shared" si="9"/>
        <v>24.444444444444443</v>
      </c>
      <c r="Y43" s="9">
        <v>8</v>
      </c>
      <c r="Z43" s="41">
        <f t="shared" si="10"/>
        <v>5.9259259259259265</v>
      </c>
      <c r="AA43" s="9">
        <v>5</v>
      </c>
      <c r="AB43" s="41">
        <f t="shared" si="11"/>
        <v>3.7037037037037033</v>
      </c>
      <c r="AC43" s="9">
        <v>0</v>
      </c>
      <c r="AD43" s="41">
        <f t="shared" si="12"/>
        <v>0</v>
      </c>
      <c r="AE43" s="9">
        <v>0</v>
      </c>
      <c r="AF43" s="41">
        <f t="shared" si="13"/>
        <v>0</v>
      </c>
      <c r="AG43" s="9">
        <v>0</v>
      </c>
      <c r="AH43" s="41">
        <f t="shared" si="14"/>
        <v>0</v>
      </c>
      <c r="AI43" s="9">
        <v>3</v>
      </c>
      <c r="AJ43" s="41">
        <f t="shared" si="15"/>
        <v>2.2222222222222223</v>
      </c>
      <c r="AK43" s="9">
        <v>13</v>
      </c>
      <c r="AL43" s="41">
        <f t="shared" si="16"/>
        <v>9.62962962962963</v>
      </c>
      <c r="AM43" s="9">
        <v>6</v>
      </c>
      <c r="AN43" s="41">
        <f t="shared" si="17"/>
        <v>4.444444444444445</v>
      </c>
      <c r="AO43" s="12" t="str">
        <f t="shared" si="57"/>
        <v>專業、科學及技術服務業</v>
      </c>
      <c r="AP43" s="9">
        <v>0</v>
      </c>
      <c r="AQ43" s="41">
        <f t="shared" si="18"/>
        <v>0</v>
      </c>
      <c r="AR43" s="9">
        <v>0</v>
      </c>
      <c r="AS43" s="41">
        <f t="shared" si="19"/>
        <v>0</v>
      </c>
      <c r="AT43" s="9">
        <v>0</v>
      </c>
      <c r="AU43" s="41">
        <f t="shared" si="20"/>
        <v>0</v>
      </c>
      <c r="AV43" s="9">
        <v>1</v>
      </c>
      <c r="AW43" s="41">
        <f t="shared" si="21"/>
        <v>0.7407407407407408</v>
      </c>
      <c r="AX43" s="9">
        <v>0</v>
      </c>
      <c r="AY43" s="41">
        <f t="shared" si="22"/>
        <v>0</v>
      </c>
      <c r="AZ43" s="9">
        <v>5</v>
      </c>
      <c r="BA43" s="41">
        <f t="shared" si="23"/>
        <v>3.7037037037037033</v>
      </c>
      <c r="BB43" s="9">
        <v>0</v>
      </c>
      <c r="BC43" s="41">
        <f t="shared" si="24"/>
        <v>0</v>
      </c>
      <c r="BD43" s="9">
        <v>0</v>
      </c>
      <c r="BE43" s="41">
        <f t="shared" si="25"/>
        <v>0</v>
      </c>
      <c r="BF43" s="9">
        <v>0</v>
      </c>
      <c r="BG43" s="41">
        <f t="shared" si="26"/>
        <v>0</v>
      </c>
      <c r="BH43" s="9">
        <v>0</v>
      </c>
      <c r="BI43" s="41">
        <f t="shared" si="27"/>
        <v>0</v>
      </c>
      <c r="BJ43" s="12" t="str">
        <f t="shared" si="58"/>
        <v>專業、科學及技術服務業</v>
      </c>
      <c r="BK43" s="9">
        <v>0</v>
      </c>
      <c r="BL43" s="41">
        <f t="shared" si="28"/>
        <v>0</v>
      </c>
      <c r="BM43" s="9">
        <v>0</v>
      </c>
      <c r="BN43" s="41">
        <f t="shared" si="29"/>
        <v>0</v>
      </c>
      <c r="BO43" s="9">
        <v>0</v>
      </c>
      <c r="BP43" s="41">
        <f t="shared" si="30"/>
        <v>0</v>
      </c>
      <c r="BQ43" s="9">
        <v>0</v>
      </c>
      <c r="BR43" s="41">
        <f t="shared" si="31"/>
        <v>0</v>
      </c>
      <c r="BS43" s="9">
        <v>0</v>
      </c>
      <c r="BT43" s="41">
        <f t="shared" si="32"/>
        <v>0</v>
      </c>
      <c r="BU43" s="9">
        <v>0</v>
      </c>
      <c r="BV43" s="41">
        <f t="shared" si="33"/>
        <v>0</v>
      </c>
      <c r="BW43" s="9">
        <v>1</v>
      </c>
      <c r="BX43" s="41">
        <f t="shared" si="34"/>
        <v>0.7407407407407408</v>
      </c>
      <c r="BY43" s="9">
        <v>0</v>
      </c>
      <c r="BZ43" s="41">
        <f t="shared" si="35"/>
        <v>0</v>
      </c>
      <c r="CA43" s="9">
        <v>0</v>
      </c>
      <c r="CB43" s="41">
        <f t="shared" si="36"/>
        <v>0</v>
      </c>
      <c r="CC43" s="9">
        <v>1</v>
      </c>
      <c r="CD43" s="41">
        <f t="shared" si="37"/>
        <v>0.7407407407407408</v>
      </c>
      <c r="CE43" s="12" t="str">
        <f t="shared" si="59"/>
        <v>專業、科學及技術服務業</v>
      </c>
      <c r="CF43" s="9">
        <v>0</v>
      </c>
      <c r="CG43" s="41">
        <f t="shared" si="38"/>
        <v>0</v>
      </c>
      <c r="CH43" s="9">
        <v>3</v>
      </c>
      <c r="CI43" s="41">
        <f t="shared" si="39"/>
        <v>2.2222222222222223</v>
      </c>
      <c r="CJ43" s="9">
        <v>0</v>
      </c>
      <c r="CK43" s="41">
        <f t="shared" si="40"/>
        <v>0</v>
      </c>
      <c r="CL43" s="9">
        <v>0</v>
      </c>
      <c r="CM43" s="41">
        <f t="shared" si="41"/>
        <v>0</v>
      </c>
      <c r="CN43" s="9">
        <v>0</v>
      </c>
      <c r="CO43" s="41">
        <f t="shared" si="42"/>
        <v>0</v>
      </c>
      <c r="CP43" s="9">
        <v>0</v>
      </c>
      <c r="CQ43" s="41">
        <f t="shared" si="43"/>
        <v>0</v>
      </c>
      <c r="CR43" s="9">
        <v>0</v>
      </c>
      <c r="CS43" s="41">
        <f t="shared" si="44"/>
        <v>0</v>
      </c>
      <c r="CT43" s="9">
        <v>8</v>
      </c>
      <c r="CU43" s="41">
        <f t="shared" si="45"/>
        <v>5.9259259259259265</v>
      </c>
      <c r="CV43" s="9">
        <v>0</v>
      </c>
      <c r="CW43" s="41">
        <f t="shared" si="46"/>
        <v>0</v>
      </c>
      <c r="CX43" s="9">
        <v>19</v>
      </c>
      <c r="CY43" s="41">
        <f t="shared" si="47"/>
        <v>14.074074074074074</v>
      </c>
      <c r="CZ43" s="12" t="str">
        <f t="shared" si="60"/>
        <v>專業、科學及技術服務業</v>
      </c>
      <c r="DA43" s="9">
        <v>0</v>
      </c>
      <c r="DB43" s="41">
        <f t="shared" si="48"/>
        <v>0</v>
      </c>
      <c r="DC43" s="9">
        <v>2</v>
      </c>
      <c r="DD43" s="41">
        <f t="shared" si="49"/>
        <v>1.4814814814814816</v>
      </c>
      <c r="DE43" s="9">
        <v>6</v>
      </c>
      <c r="DF43" s="41">
        <f t="shared" si="50"/>
        <v>4.444444444444445</v>
      </c>
      <c r="DG43" s="9">
        <v>2</v>
      </c>
      <c r="DH43" s="41">
        <f t="shared" si="51"/>
        <v>1.4814814814814816</v>
      </c>
      <c r="DI43" s="9">
        <v>0</v>
      </c>
      <c r="DJ43" s="41">
        <f t="shared" si="52"/>
        <v>0</v>
      </c>
      <c r="DK43" s="9">
        <v>7</v>
      </c>
      <c r="DL43" s="41">
        <f t="shared" si="53"/>
        <v>5.185185185185185</v>
      </c>
      <c r="DM43" s="9">
        <v>7</v>
      </c>
      <c r="DN43" s="41">
        <f t="shared" si="54"/>
        <v>5.185185185185185</v>
      </c>
      <c r="DO43" s="9">
        <v>2</v>
      </c>
      <c r="DP43" s="41">
        <f t="shared" si="55"/>
        <v>1.4814814814814816</v>
      </c>
    </row>
    <row r="44" spans="1:120" ht="12" customHeight="1">
      <c r="A44" s="12" t="s">
        <v>394</v>
      </c>
      <c r="B44" s="9">
        <v>67</v>
      </c>
      <c r="C44" s="9">
        <f>SUM(D44+F44+H44+J44+L44+N44+P44+R44+U44+W44+Y44+AA44+AC44+AE44+AG44+AI44+AK44+AM44+AP44+AR44+AT44+AV44+AX44+AZ44+BB44+BD44+BF44+BH44+BK44+BM44+BO44+BQ44+BS44+BU44+BW44+BY44+CA44+CC44+CF44+CH44+CJ44+CL44+CN44+CP44+CR44+CT44+CV44+CX44+DA44+DC44+DE44+DG44+DI44+DK44+DM44+DO44)</f>
        <v>20</v>
      </c>
      <c r="D44" s="9">
        <v>0</v>
      </c>
      <c r="E44" s="41">
        <f t="shared" si="0"/>
        <v>0</v>
      </c>
      <c r="F44" s="9">
        <v>0</v>
      </c>
      <c r="G44" s="41">
        <f t="shared" si="1"/>
        <v>0</v>
      </c>
      <c r="H44" s="9">
        <v>0</v>
      </c>
      <c r="I44" s="41">
        <f t="shared" si="2"/>
        <v>0</v>
      </c>
      <c r="J44" s="9">
        <v>0</v>
      </c>
      <c r="K44" s="41">
        <f t="shared" si="3"/>
        <v>0</v>
      </c>
      <c r="L44" s="9">
        <v>0</v>
      </c>
      <c r="M44" s="41">
        <f t="shared" si="4"/>
        <v>0</v>
      </c>
      <c r="N44" s="9">
        <v>0</v>
      </c>
      <c r="O44" s="41">
        <f t="shared" si="5"/>
        <v>0</v>
      </c>
      <c r="P44" s="9">
        <v>0</v>
      </c>
      <c r="Q44" s="41">
        <f t="shared" si="6"/>
        <v>0</v>
      </c>
      <c r="R44" s="9">
        <v>0</v>
      </c>
      <c r="S44" s="41">
        <f t="shared" si="7"/>
        <v>0</v>
      </c>
      <c r="T44" s="12" t="str">
        <f t="shared" si="56"/>
        <v>教 育 服 務 業</v>
      </c>
      <c r="U44" s="9">
        <v>0</v>
      </c>
      <c r="V44" s="41">
        <f t="shared" si="8"/>
        <v>0</v>
      </c>
      <c r="W44" s="9">
        <v>5</v>
      </c>
      <c r="X44" s="41">
        <f t="shared" si="9"/>
        <v>25</v>
      </c>
      <c r="Y44" s="9">
        <v>1</v>
      </c>
      <c r="Z44" s="41">
        <f t="shared" si="10"/>
        <v>5</v>
      </c>
      <c r="AA44" s="9">
        <v>2</v>
      </c>
      <c r="AB44" s="41">
        <f t="shared" si="11"/>
        <v>10</v>
      </c>
      <c r="AC44" s="9">
        <v>0</v>
      </c>
      <c r="AD44" s="41">
        <f t="shared" si="12"/>
        <v>0</v>
      </c>
      <c r="AE44" s="9">
        <v>0</v>
      </c>
      <c r="AF44" s="41">
        <f t="shared" si="13"/>
        <v>0</v>
      </c>
      <c r="AG44" s="9">
        <v>1</v>
      </c>
      <c r="AH44" s="41">
        <f t="shared" si="14"/>
        <v>5</v>
      </c>
      <c r="AI44" s="9">
        <v>0</v>
      </c>
      <c r="AJ44" s="41">
        <f t="shared" si="15"/>
        <v>0</v>
      </c>
      <c r="AK44" s="9">
        <v>2</v>
      </c>
      <c r="AL44" s="41">
        <f t="shared" si="16"/>
        <v>10</v>
      </c>
      <c r="AM44" s="9">
        <v>1</v>
      </c>
      <c r="AN44" s="41">
        <f t="shared" si="17"/>
        <v>5</v>
      </c>
      <c r="AO44" s="12" t="str">
        <f t="shared" si="57"/>
        <v>教 育 服 務 業</v>
      </c>
      <c r="AP44" s="9">
        <v>0</v>
      </c>
      <c r="AQ44" s="41">
        <f t="shared" si="18"/>
        <v>0</v>
      </c>
      <c r="AR44" s="9">
        <v>0</v>
      </c>
      <c r="AS44" s="41">
        <f t="shared" si="19"/>
        <v>0</v>
      </c>
      <c r="AT44" s="9">
        <v>0</v>
      </c>
      <c r="AU44" s="41">
        <f t="shared" si="20"/>
        <v>0</v>
      </c>
      <c r="AV44" s="9">
        <v>0</v>
      </c>
      <c r="AW44" s="41">
        <f t="shared" si="21"/>
        <v>0</v>
      </c>
      <c r="AX44" s="9">
        <v>0</v>
      </c>
      <c r="AY44" s="41">
        <f t="shared" si="22"/>
        <v>0</v>
      </c>
      <c r="AZ44" s="9">
        <v>0</v>
      </c>
      <c r="BA44" s="41">
        <f t="shared" si="23"/>
        <v>0</v>
      </c>
      <c r="BB44" s="9">
        <v>1</v>
      </c>
      <c r="BC44" s="41">
        <f t="shared" si="24"/>
        <v>5</v>
      </c>
      <c r="BD44" s="9">
        <v>0</v>
      </c>
      <c r="BE44" s="41">
        <f t="shared" si="25"/>
        <v>0</v>
      </c>
      <c r="BF44" s="9">
        <v>0</v>
      </c>
      <c r="BG44" s="41">
        <f t="shared" si="26"/>
        <v>0</v>
      </c>
      <c r="BH44" s="9">
        <v>0</v>
      </c>
      <c r="BI44" s="41">
        <f t="shared" si="27"/>
        <v>0</v>
      </c>
      <c r="BJ44" s="12" t="str">
        <f t="shared" si="58"/>
        <v>教 育 服 務 業</v>
      </c>
      <c r="BK44" s="9">
        <v>0</v>
      </c>
      <c r="BL44" s="41">
        <f t="shared" si="28"/>
        <v>0</v>
      </c>
      <c r="BM44" s="9">
        <v>0</v>
      </c>
      <c r="BN44" s="41">
        <f t="shared" si="29"/>
        <v>0</v>
      </c>
      <c r="BO44" s="9">
        <v>0</v>
      </c>
      <c r="BP44" s="41">
        <f t="shared" si="30"/>
        <v>0</v>
      </c>
      <c r="BQ44" s="9">
        <v>0</v>
      </c>
      <c r="BR44" s="41">
        <f t="shared" si="31"/>
        <v>0</v>
      </c>
      <c r="BS44" s="9">
        <v>0</v>
      </c>
      <c r="BT44" s="41">
        <f t="shared" si="32"/>
        <v>0</v>
      </c>
      <c r="BU44" s="9">
        <v>0</v>
      </c>
      <c r="BV44" s="41">
        <f t="shared" si="33"/>
        <v>0</v>
      </c>
      <c r="BW44" s="9">
        <v>0</v>
      </c>
      <c r="BX44" s="41">
        <f t="shared" si="34"/>
        <v>0</v>
      </c>
      <c r="BY44" s="9">
        <v>0</v>
      </c>
      <c r="BZ44" s="41">
        <f t="shared" si="35"/>
        <v>0</v>
      </c>
      <c r="CA44" s="9">
        <v>0</v>
      </c>
      <c r="CB44" s="41">
        <f t="shared" si="36"/>
        <v>0</v>
      </c>
      <c r="CC44" s="9">
        <v>0</v>
      </c>
      <c r="CD44" s="41">
        <f t="shared" si="37"/>
        <v>0</v>
      </c>
      <c r="CE44" s="12" t="str">
        <f t="shared" si="59"/>
        <v>教 育 服 務 業</v>
      </c>
      <c r="CF44" s="9">
        <v>1</v>
      </c>
      <c r="CG44" s="41">
        <f t="shared" si="38"/>
        <v>5</v>
      </c>
      <c r="CH44" s="9">
        <v>0</v>
      </c>
      <c r="CI44" s="41">
        <f t="shared" si="39"/>
        <v>0</v>
      </c>
      <c r="CJ44" s="9">
        <v>0</v>
      </c>
      <c r="CK44" s="41">
        <f t="shared" si="40"/>
        <v>0</v>
      </c>
      <c r="CL44" s="9">
        <v>0</v>
      </c>
      <c r="CM44" s="41">
        <f t="shared" si="41"/>
        <v>0</v>
      </c>
      <c r="CN44" s="9">
        <v>0</v>
      </c>
      <c r="CO44" s="41">
        <f t="shared" si="42"/>
        <v>0</v>
      </c>
      <c r="CP44" s="9">
        <v>0</v>
      </c>
      <c r="CQ44" s="41">
        <f t="shared" si="43"/>
        <v>0</v>
      </c>
      <c r="CR44" s="9">
        <v>0</v>
      </c>
      <c r="CS44" s="41">
        <f t="shared" si="44"/>
        <v>0</v>
      </c>
      <c r="CT44" s="9">
        <v>0</v>
      </c>
      <c r="CU44" s="41">
        <f t="shared" si="45"/>
        <v>0</v>
      </c>
      <c r="CV44" s="9">
        <v>0</v>
      </c>
      <c r="CW44" s="41">
        <f t="shared" si="46"/>
        <v>0</v>
      </c>
      <c r="CX44" s="9">
        <v>1</v>
      </c>
      <c r="CY44" s="41">
        <f t="shared" si="47"/>
        <v>5</v>
      </c>
      <c r="CZ44" s="12" t="str">
        <f t="shared" si="60"/>
        <v>教 育 服 務 業</v>
      </c>
      <c r="DA44" s="9">
        <v>0</v>
      </c>
      <c r="DB44" s="41">
        <f t="shared" si="48"/>
        <v>0</v>
      </c>
      <c r="DC44" s="9">
        <v>1</v>
      </c>
      <c r="DD44" s="41">
        <f t="shared" si="49"/>
        <v>5</v>
      </c>
      <c r="DE44" s="9">
        <v>0</v>
      </c>
      <c r="DF44" s="41">
        <f t="shared" si="50"/>
        <v>0</v>
      </c>
      <c r="DG44" s="9">
        <v>0</v>
      </c>
      <c r="DH44" s="41">
        <f t="shared" si="51"/>
        <v>0</v>
      </c>
      <c r="DI44" s="9">
        <v>0</v>
      </c>
      <c r="DJ44" s="41">
        <f t="shared" si="52"/>
        <v>0</v>
      </c>
      <c r="DK44" s="9">
        <v>2</v>
      </c>
      <c r="DL44" s="41">
        <f t="shared" si="53"/>
        <v>10</v>
      </c>
      <c r="DM44" s="9">
        <v>1</v>
      </c>
      <c r="DN44" s="41">
        <f t="shared" si="54"/>
        <v>5</v>
      </c>
      <c r="DO44" s="9">
        <v>1</v>
      </c>
      <c r="DP44" s="41">
        <f t="shared" si="55"/>
        <v>5</v>
      </c>
    </row>
    <row r="45" spans="1:120" ht="12" customHeight="1">
      <c r="A45" s="12" t="s">
        <v>405</v>
      </c>
      <c r="B45" s="9">
        <v>213</v>
      </c>
      <c r="C45" s="9">
        <f t="shared" si="61"/>
        <v>20</v>
      </c>
      <c r="D45" s="9">
        <v>0</v>
      </c>
      <c r="E45" s="41">
        <f t="shared" si="0"/>
        <v>0</v>
      </c>
      <c r="F45" s="9">
        <v>0</v>
      </c>
      <c r="G45" s="41">
        <f t="shared" si="1"/>
        <v>0</v>
      </c>
      <c r="H45" s="9">
        <v>0</v>
      </c>
      <c r="I45" s="41">
        <f t="shared" si="2"/>
        <v>0</v>
      </c>
      <c r="J45" s="9">
        <v>0</v>
      </c>
      <c r="K45" s="41">
        <f t="shared" si="3"/>
        <v>0</v>
      </c>
      <c r="L45" s="9">
        <v>0</v>
      </c>
      <c r="M45" s="41">
        <f t="shared" si="4"/>
        <v>0</v>
      </c>
      <c r="N45" s="9">
        <v>0</v>
      </c>
      <c r="O45" s="41">
        <f t="shared" si="5"/>
        <v>0</v>
      </c>
      <c r="P45" s="9">
        <v>0</v>
      </c>
      <c r="Q45" s="41">
        <f t="shared" si="6"/>
        <v>0</v>
      </c>
      <c r="R45" s="9">
        <v>0</v>
      </c>
      <c r="S45" s="41">
        <f t="shared" si="7"/>
        <v>0</v>
      </c>
      <c r="T45" s="12" t="str">
        <f t="shared" si="56"/>
        <v>醫療保健及社會福利服務業</v>
      </c>
      <c r="U45" s="9">
        <v>1</v>
      </c>
      <c r="V45" s="41">
        <f t="shared" si="8"/>
        <v>5</v>
      </c>
      <c r="W45" s="9">
        <v>1</v>
      </c>
      <c r="X45" s="41">
        <f t="shared" si="9"/>
        <v>5</v>
      </c>
      <c r="Y45" s="9">
        <v>1</v>
      </c>
      <c r="Z45" s="41">
        <f t="shared" si="10"/>
        <v>5</v>
      </c>
      <c r="AA45" s="9">
        <v>2</v>
      </c>
      <c r="AB45" s="41">
        <f t="shared" si="11"/>
        <v>10</v>
      </c>
      <c r="AC45" s="9">
        <v>0</v>
      </c>
      <c r="AD45" s="41">
        <f t="shared" si="12"/>
        <v>0</v>
      </c>
      <c r="AE45" s="9">
        <v>0</v>
      </c>
      <c r="AF45" s="41">
        <f t="shared" si="13"/>
        <v>0</v>
      </c>
      <c r="AG45" s="9">
        <v>0</v>
      </c>
      <c r="AH45" s="41">
        <f t="shared" si="14"/>
        <v>0</v>
      </c>
      <c r="AI45" s="9">
        <v>0</v>
      </c>
      <c r="AJ45" s="41">
        <f t="shared" si="15"/>
        <v>0</v>
      </c>
      <c r="AK45" s="9">
        <v>1</v>
      </c>
      <c r="AL45" s="41">
        <f t="shared" si="16"/>
        <v>5</v>
      </c>
      <c r="AM45" s="9">
        <v>1</v>
      </c>
      <c r="AN45" s="41">
        <f t="shared" si="17"/>
        <v>5</v>
      </c>
      <c r="AO45" s="12" t="str">
        <f t="shared" si="57"/>
        <v>醫療保健及社會福利服務業</v>
      </c>
      <c r="AP45" s="9">
        <v>0</v>
      </c>
      <c r="AQ45" s="41">
        <f t="shared" si="18"/>
        <v>0</v>
      </c>
      <c r="AR45" s="9">
        <v>0</v>
      </c>
      <c r="AS45" s="41">
        <f t="shared" si="19"/>
        <v>0</v>
      </c>
      <c r="AT45" s="9">
        <v>0</v>
      </c>
      <c r="AU45" s="41">
        <f t="shared" si="20"/>
        <v>0</v>
      </c>
      <c r="AV45" s="9">
        <v>0</v>
      </c>
      <c r="AW45" s="41">
        <f t="shared" si="21"/>
        <v>0</v>
      </c>
      <c r="AX45" s="9">
        <v>2</v>
      </c>
      <c r="AY45" s="41">
        <f t="shared" si="22"/>
        <v>10</v>
      </c>
      <c r="AZ45" s="9">
        <v>1</v>
      </c>
      <c r="BA45" s="41">
        <f t="shared" si="23"/>
        <v>5</v>
      </c>
      <c r="BB45" s="9">
        <v>1</v>
      </c>
      <c r="BC45" s="41">
        <f t="shared" si="24"/>
        <v>5</v>
      </c>
      <c r="BD45" s="9">
        <v>0</v>
      </c>
      <c r="BE45" s="41">
        <f t="shared" si="25"/>
        <v>0</v>
      </c>
      <c r="BF45" s="9">
        <v>0</v>
      </c>
      <c r="BG45" s="41">
        <f t="shared" si="26"/>
        <v>0</v>
      </c>
      <c r="BH45" s="9">
        <v>0</v>
      </c>
      <c r="BI45" s="41">
        <f t="shared" si="27"/>
        <v>0</v>
      </c>
      <c r="BJ45" s="12" t="str">
        <f t="shared" si="58"/>
        <v>醫療保健及社會福利服務業</v>
      </c>
      <c r="BK45" s="9">
        <v>0</v>
      </c>
      <c r="BL45" s="41">
        <f t="shared" si="28"/>
        <v>0</v>
      </c>
      <c r="BM45" s="9">
        <v>0</v>
      </c>
      <c r="BN45" s="41">
        <f t="shared" si="29"/>
        <v>0</v>
      </c>
      <c r="BO45" s="9">
        <v>0</v>
      </c>
      <c r="BP45" s="41">
        <f t="shared" si="30"/>
        <v>0</v>
      </c>
      <c r="BQ45" s="9">
        <v>0</v>
      </c>
      <c r="BR45" s="41">
        <f t="shared" si="31"/>
        <v>0</v>
      </c>
      <c r="BS45" s="9">
        <v>0</v>
      </c>
      <c r="BT45" s="41">
        <f t="shared" si="32"/>
        <v>0</v>
      </c>
      <c r="BU45" s="9">
        <v>0</v>
      </c>
      <c r="BV45" s="41">
        <f t="shared" si="33"/>
        <v>0</v>
      </c>
      <c r="BW45" s="9">
        <v>0</v>
      </c>
      <c r="BX45" s="41">
        <f t="shared" si="34"/>
        <v>0</v>
      </c>
      <c r="BY45" s="9">
        <v>1</v>
      </c>
      <c r="BZ45" s="41">
        <f t="shared" si="35"/>
        <v>5</v>
      </c>
      <c r="CA45" s="9">
        <v>0</v>
      </c>
      <c r="CB45" s="41">
        <f t="shared" si="36"/>
        <v>0</v>
      </c>
      <c r="CC45" s="9">
        <v>0</v>
      </c>
      <c r="CD45" s="41">
        <f t="shared" si="37"/>
        <v>0</v>
      </c>
      <c r="CE45" s="12" t="str">
        <f t="shared" si="59"/>
        <v>醫療保健及社會福利服務業</v>
      </c>
      <c r="CF45" s="9">
        <v>0</v>
      </c>
      <c r="CG45" s="41">
        <f t="shared" si="38"/>
        <v>0</v>
      </c>
      <c r="CH45" s="9">
        <v>0</v>
      </c>
      <c r="CI45" s="41">
        <f t="shared" si="39"/>
        <v>0</v>
      </c>
      <c r="CJ45" s="9">
        <v>0</v>
      </c>
      <c r="CK45" s="41">
        <f t="shared" si="40"/>
        <v>0</v>
      </c>
      <c r="CL45" s="9">
        <v>0</v>
      </c>
      <c r="CM45" s="41">
        <f t="shared" si="41"/>
        <v>0</v>
      </c>
      <c r="CN45" s="9">
        <v>0</v>
      </c>
      <c r="CO45" s="41">
        <f t="shared" si="42"/>
        <v>0</v>
      </c>
      <c r="CP45" s="9">
        <v>0</v>
      </c>
      <c r="CQ45" s="41">
        <f t="shared" si="43"/>
        <v>0</v>
      </c>
      <c r="CR45" s="9">
        <v>0</v>
      </c>
      <c r="CS45" s="41">
        <f t="shared" si="44"/>
        <v>0</v>
      </c>
      <c r="CT45" s="9">
        <v>0</v>
      </c>
      <c r="CU45" s="41">
        <f t="shared" si="45"/>
        <v>0</v>
      </c>
      <c r="CV45" s="9">
        <v>0</v>
      </c>
      <c r="CW45" s="41">
        <f t="shared" si="46"/>
        <v>0</v>
      </c>
      <c r="CX45" s="9">
        <v>5</v>
      </c>
      <c r="CY45" s="41">
        <f t="shared" si="47"/>
        <v>25</v>
      </c>
      <c r="CZ45" s="12" t="str">
        <f t="shared" si="60"/>
        <v>醫療保健及社會福利服務業</v>
      </c>
      <c r="DA45" s="9">
        <v>0</v>
      </c>
      <c r="DB45" s="41">
        <f t="shared" si="48"/>
        <v>0</v>
      </c>
      <c r="DC45" s="9">
        <v>0</v>
      </c>
      <c r="DD45" s="41">
        <f t="shared" si="49"/>
        <v>0</v>
      </c>
      <c r="DE45" s="9">
        <v>0</v>
      </c>
      <c r="DF45" s="41">
        <f t="shared" si="50"/>
        <v>0</v>
      </c>
      <c r="DG45" s="9">
        <v>0</v>
      </c>
      <c r="DH45" s="41">
        <f t="shared" si="51"/>
        <v>0</v>
      </c>
      <c r="DI45" s="9">
        <v>0</v>
      </c>
      <c r="DJ45" s="41">
        <f t="shared" si="52"/>
        <v>0</v>
      </c>
      <c r="DK45" s="9">
        <v>3</v>
      </c>
      <c r="DL45" s="41">
        <f t="shared" si="53"/>
        <v>15</v>
      </c>
      <c r="DM45" s="9">
        <v>0</v>
      </c>
      <c r="DN45" s="41">
        <f t="shared" si="54"/>
        <v>0</v>
      </c>
      <c r="DO45" s="9">
        <v>0</v>
      </c>
      <c r="DP45" s="41">
        <f t="shared" si="55"/>
        <v>0</v>
      </c>
    </row>
    <row r="46" spans="1:120" ht="12" customHeight="1">
      <c r="A46" s="12" t="s">
        <v>406</v>
      </c>
      <c r="B46" s="9">
        <v>213</v>
      </c>
      <c r="C46" s="9">
        <f t="shared" si="61"/>
        <v>38</v>
      </c>
      <c r="D46" s="9">
        <v>0</v>
      </c>
      <c r="E46" s="41">
        <f t="shared" si="0"/>
        <v>0</v>
      </c>
      <c r="F46" s="9">
        <v>0</v>
      </c>
      <c r="G46" s="41">
        <f t="shared" si="1"/>
        <v>0</v>
      </c>
      <c r="H46" s="9">
        <v>0</v>
      </c>
      <c r="I46" s="41">
        <f t="shared" si="2"/>
        <v>0</v>
      </c>
      <c r="J46" s="9">
        <v>0</v>
      </c>
      <c r="K46" s="41">
        <f t="shared" si="3"/>
        <v>0</v>
      </c>
      <c r="L46" s="9">
        <v>0</v>
      </c>
      <c r="M46" s="41">
        <f t="shared" si="4"/>
        <v>0</v>
      </c>
      <c r="N46" s="9">
        <v>0</v>
      </c>
      <c r="O46" s="41">
        <f t="shared" si="5"/>
        <v>0</v>
      </c>
      <c r="P46" s="9">
        <v>0</v>
      </c>
      <c r="Q46" s="41">
        <f t="shared" si="6"/>
        <v>0</v>
      </c>
      <c r="R46" s="9">
        <v>0</v>
      </c>
      <c r="S46" s="41">
        <f t="shared" si="7"/>
        <v>0</v>
      </c>
      <c r="T46" s="12" t="str">
        <f t="shared" si="56"/>
        <v>文化、運動及休閒服務業</v>
      </c>
      <c r="U46" s="9">
        <v>1</v>
      </c>
      <c r="V46" s="41">
        <f t="shared" si="8"/>
        <v>2.631578947368421</v>
      </c>
      <c r="W46" s="9">
        <v>9</v>
      </c>
      <c r="X46" s="41">
        <f t="shared" si="9"/>
        <v>23.684210526315788</v>
      </c>
      <c r="Y46" s="9">
        <v>1</v>
      </c>
      <c r="Z46" s="41">
        <f t="shared" si="10"/>
        <v>2.631578947368421</v>
      </c>
      <c r="AA46" s="9">
        <v>3</v>
      </c>
      <c r="AB46" s="41">
        <f t="shared" si="11"/>
        <v>7.894736842105263</v>
      </c>
      <c r="AC46" s="9">
        <v>0</v>
      </c>
      <c r="AD46" s="41">
        <f t="shared" si="12"/>
        <v>0</v>
      </c>
      <c r="AE46" s="9">
        <v>0</v>
      </c>
      <c r="AF46" s="41">
        <f t="shared" si="13"/>
        <v>0</v>
      </c>
      <c r="AG46" s="9">
        <v>0</v>
      </c>
      <c r="AH46" s="41">
        <f t="shared" si="14"/>
        <v>0</v>
      </c>
      <c r="AI46" s="9">
        <v>2</v>
      </c>
      <c r="AJ46" s="41">
        <f t="shared" si="15"/>
        <v>5.263157894736842</v>
      </c>
      <c r="AK46" s="9">
        <v>2</v>
      </c>
      <c r="AL46" s="41">
        <f t="shared" si="16"/>
        <v>5.263157894736842</v>
      </c>
      <c r="AM46" s="9">
        <v>3</v>
      </c>
      <c r="AN46" s="41">
        <f t="shared" si="17"/>
        <v>7.894736842105263</v>
      </c>
      <c r="AO46" s="12" t="str">
        <f t="shared" si="57"/>
        <v>文化、運動及休閒服務業</v>
      </c>
      <c r="AP46" s="9">
        <v>0</v>
      </c>
      <c r="AQ46" s="41">
        <f t="shared" si="18"/>
        <v>0</v>
      </c>
      <c r="AR46" s="9">
        <v>0</v>
      </c>
      <c r="AS46" s="41">
        <f t="shared" si="19"/>
        <v>0</v>
      </c>
      <c r="AT46" s="9">
        <v>0</v>
      </c>
      <c r="AU46" s="41">
        <f t="shared" si="20"/>
        <v>0</v>
      </c>
      <c r="AV46" s="9">
        <v>1</v>
      </c>
      <c r="AW46" s="41">
        <f t="shared" si="21"/>
        <v>2.631578947368421</v>
      </c>
      <c r="AX46" s="9">
        <v>1</v>
      </c>
      <c r="AY46" s="41">
        <f t="shared" si="22"/>
        <v>2.631578947368421</v>
      </c>
      <c r="AZ46" s="9">
        <v>1</v>
      </c>
      <c r="BA46" s="41">
        <f t="shared" si="23"/>
        <v>2.631578947368421</v>
      </c>
      <c r="BB46" s="9">
        <v>0</v>
      </c>
      <c r="BC46" s="41">
        <f t="shared" si="24"/>
        <v>0</v>
      </c>
      <c r="BD46" s="9">
        <v>0</v>
      </c>
      <c r="BE46" s="41">
        <f t="shared" si="25"/>
        <v>0</v>
      </c>
      <c r="BF46" s="9">
        <v>0</v>
      </c>
      <c r="BG46" s="41">
        <f t="shared" si="26"/>
        <v>0</v>
      </c>
      <c r="BH46" s="9">
        <v>0</v>
      </c>
      <c r="BI46" s="41">
        <f t="shared" si="27"/>
        <v>0</v>
      </c>
      <c r="BJ46" s="12" t="str">
        <f t="shared" si="58"/>
        <v>文化、運動及休閒服務業</v>
      </c>
      <c r="BK46" s="9">
        <v>0</v>
      </c>
      <c r="BL46" s="41">
        <f t="shared" si="28"/>
        <v>0</v>
      </c>
      <c r="BM46" s="9">
        <v>0</v>
      </c>
      <c r="BN46" s="41">
        <f t="shared" si="29"/>
        <v>0</v>
      </c>
      <c r="BO46" s="9">
        <v>0</v>
      </c>
      <c r="BP46" s="41">
        <f t="shared" si="30"/>
        <v>0</v>
      </c>
      <c r="BQ46" s="9">
        <v>0</v>
      </c>
      <c r="BR46" s="41">
        <f t="shared" si="31"/>
        <v>0</v>
      </c>
      <c r="BS46" s="9">
        <v>0</v>
      </c>
      <c r="BT46" s="41">
        <f t="shared" si="32"/>
        <v>0</v>
      </c>
      <c r="BU46" s="9">
        <v>0</v>
      </c>
      <c r="BV46" s="41">
        <f t="shared" si="33"/>
        <v>0</v>
      </c>
      <c r="BW46" s="9">
        <v>0</v>
      </c>
      <c r="BX46" s="41">
        <f t="shared" si="34"/>
        <v>0</v>
      </c>
      <c r="BY46" s="9">
        <v>1</v>
      </c>
      <c r="BZ46" s="41">
        <f t="shared" si="35"/>
        <v>2.631578947368421</v>
      </c>
      <c r="CA46" s="9">
        <v>0</v>
      </c>
      <c r="CB46" s="41">
        <f t="shared" si="36"/>
        <v>0</v>
      </c>
      <c r="CC46" s="9">
        <v>0</v>
      </c>
      <c r="CD46" s="41">
        <f t="shared" si="37"/>
        <v>0</v>
      </c>
      <c r="CE46" s="12" t="str">
        <f t="shared" si="59"/>
        <v>文化、運動及休閒服務業</v>
      </c>
      <c r="CF46" s="9">
        <v>0</v>
      </c>
      <c r="CG46" s="41">
        <f t="shared" si="38"/>
        <v>0</v>
      </c>
      <c r="CH46" s="9">
        <v>0</v>
      </c>
      <c r="CI46" s="41">
        <f t="shared" si="39"/>
        <v>0</v>
      </c>
      <c r="CJ46" s="9">
        <v>0</v>
      </c>
      <c r="CK46" s="41">
        <f t="shared" si="40"/>
        <v>0</v>
      </c>
      <c r="CL46" s="9">
        <v>0</v>
      </c>
      <c r="CM46" s="41">
        <f t="shared" si="41"/>
        <v>0</v>
      </c>
      <c r="CN46" s="9">
        <v>0</v>
      </c>
      <c r="CO46" s="41">
        <f t="shared" si="42"/>
        <v>0</v>
      </c>
      <c r="CP46" s="9">
        <v>0</v>
      </c>
      <c r="CQ46" s="41">
        <f t="shared" si="43"/>
        <v>0</v>
      </c>
      <c r="CR46" s="9">
        <v>0</v>
      </c>
      <c r="CS46" s="41">
        <f t="shared" si="44"/>
        <v>0</v>
      </c>
      <c r="CT46" s="9">
        <v>3</v>
      </c>
      <c r="CU46" s="41">
        <f t="shared" si="45"/>
        <v>7.894736842105263</v>
      </c>
      <c r="CV46" s="9">
        <v>0</v>
      </c>
      <c r="CW46" s="41">
        <f t="shared" si="46"/>
        <v>0</v>
      </c>
      <c r="CX46" s="9">
        <v>6</v>
      </c>
      <c r="CY46" s="41">
        <f t="shared" si="47"/>
        <v>15.789473684210526</v>
      </c>
      <c r="CZ46" s="12" t="str">
        <f t="shared" si="60"/>
        <v>文化、運動及休閒服務業</v>
      </c>
      <c r="DA46" s="9">
        <v>0</v>
      </c>
      <c r="DB46" s="41">
        <f t="shared" si="48"/>
        <v>0</v>
      </c>
      <c r="DC46" s="9">
        <v>0</v>
      </c>
      <c r="DD46" s="41">
        <f t="shared" si="49"/>
        <v>0</v>
      </c>
      <c r="DE46" s="9">
        <v>1</v>
      </c>
      <c r="DF46" s="41">
        <f t="shared" si="50"/>
        <v>2.631578947368421</v>
      </c>
      <c r="DG46" s="9">
        <v>0</v>
      </c>
      <c r="DH46" s="41">
        <f t="shared" si="51"/>
        <v>0</v>
      </c>
      <c r="DI46" s="9">
        <v>0</v>
      </c>
      <c r="DJ46" s="41">
        <f t="shared" si="52"/>
        <v>0</v>
      </c>
      <c r="DK46" s="9">
        <v>1</v>
      </c>
      <c r="DL46" s="41">
        <f t="shared" si="53"/>
        <v>2.631578947368421</v>
      </c>
      <c r="DM46" s="9">
        <v>2</v>
      </c>
      <c r="DN46" s="41">
        <f t="shared" si="54"/>
        <v>5.263157894736842</v>
      </c>
      <c r="DO46" s="9">
        <v>0</v>
      </c>
      <c r="DP46" s="41">
        <f t="shared" si="55"/>
        <v>0</v>
      </c>
    </row>
    <row r="47" spans="1:120" ht="12" customHeight="1">
      <c r="A47" s="12" t="s">
        <v>407</v>
      </c>
      <c r="B47" s="9">
        <v>553</v>
      </c>
      <c r="C47" s="9">
        <f t="shared" si="61"/>
        <v>132</v>
      </c>
      <c r="D47" s="9">
        <v>0</v>
      </c>
      <c r="E47" s="41">
        <f t="shared" si="0"/>
        <v>0</v>
      </c>
      <c r="F47" s="9">
        <v>0</v>
      </c>
      <c r="G47" s="41">
        <f t="shared" si="1"/>
        <v>0</v>
      </c>
      <c r="H47" s="9">
        <v>2</v>
      </c>
      <c r="I47" s="41">
        <f t="shared" si="2"/>
        <v>1.5151515151515151</v>
      </c>
      <c r="J47" s="9">
        <v>2</v>
      </c>
      <c r="K47" s="41">
        <f t="shared" si="3"/>
        <v>1.5151515151515151</v>
      </c>
      <c r="L47" s="9">
        <v>0</v>
      </c>
      <c r="M47" s="41">
        <f t="shared" si="4"/>
        <v>0</v>
      </c>
      <c r="N47" s="9">
        <v>0</v>
      </c>
      <c r="O47" s="41">
        <f t="shared" si="5"/>
        <v>0</v>
      </c>
      <c r="P47" s="9">
        <v>0</v>
      </c>
      <c r="Q47" s="41">
        <f t="shared" si="6"/>
        <v>0</v>
      </c>
      <c r="R47" s="9">
        <v>0</v>
      </c>
      <c r="S47" s="41">
        <f t="shared" si="7"/>
        <v>0</v>
      </c>
      <c r="T47" s="12" t="str">
        <f t="shared" si="56"/>
        <v>其 他 服 務 業</v>
      </c>
      <c r="U47" s="9">
        <v>0</v>
      </c>
      <c r="V47" s="41">
        <f t="shared" si="8"/>
        <v>0</v>
      </c>
      <c r="W47" s="9">
        <v>19</v>
      </c>
      <c r="X47" s="41">
        <f t="shared" si="9"/>
        <v>14.393939393939394</v>
      </c>
      <c r="Y47" s="9">
        <v>4</v>
      </c>
      <c r="Z47" s="41">
        <f t="shared" si="10"/>
        <v>3.0303030303030303</v>
      </c>
      <c r="AA47" s="9">
        <v>8</v>
      </c>
      <c r="AB47" s="41">
        <f t="shared" si="11"/>
        <v>6.0606060606060606</v>
      </c>
      <c r="AC47" s="9">
        <v>0</v>
      </c>
      <c r="AD47" s="41">
        <f t="shared" si="12"/>
        <v>0</v>
      </c>
      <c r="AE47" s="9">
        <v>0</v>
      </c>
      <c r="AF47" s="41">
        <f t="shared" si="13"/>
        <v>0</v>
      </c>
      <c r="AG47" s="9">
        <v>0</v>
      </c>
      <c r="AH47" s="41">
        <f t="shared" si="14"/>
        <v>0</v>
      </c>
      <c r="AI47" s="9">
        <v>3</v>
      </c>
      <c r="AJ47" s="41">
        <f t="shared" si="15"/>
        <v>2.272727272727273</v>
      </c>
      <c r="AK47" s="9">
        <v>10</v>
      </c>
      <c r="AL47" s="41">
        <f t="shared" si="16"/>
        <v>7.575757575757576</v>
      </c>
      <c r="AM47" s="9">
        <v>10</v>
      </c>
      <c r="AN47" s="41">
        <f t="shared" si="17"/>
        <v>7.575757575757576</v>
      </c>
      <c r="AO47" s="12" t="str">
        <f t="shared" si="57"/>
        <v>其 他 服 務 業</v>
      </c>
      <c r="AP47" s="9">
        <v>0</v>
      </c>
      <c r="AQ47" s="41">
        <f t="shared" si="18"/>
        <v>0</v>
      </c>
      <c r="AR47" s="9">
        <v>0</v>
      </c>
      <c r="AS47" s="41">
        <f t="shared" si="19"/>
        <v>0</v>
      </c>
      <c r="AT47" s="9">
        <v>0</v>
      </c>
      <c r="AU47" s="41">
        <f t="shared" si="20"/>
        <v>0</v>
      </c>
      <c r="AV47" s="9">
        <v>6</v>
      </c>
      <c r="AW47" s="41">
        <f t="shared" si="21"/>
        <v>4.545454545454546</v>
      </c>
      <c r="AX47" s="9">
        <v>2</v>
      </c>
      <c r="AY47" s="41">
        <f t="shared" si="22"/>
        <v>1.5151515151515151</v>
      </c>
      <c r="AZ47" s="9">
        <v>3</v>
      </c>
      <c r="BA47" s="41">
        <f t="shared" si="23"/>
        <v>2.272727272727273</v>
      </c>
      <c r="BB47" s="9">
        <v>4</v>
      </c>
      <c r="BC47" s="41">
        <f t="shared" si="24"/>
        <v>3.0303030303030303</v>
      </c>
      <c r="BD47" s="9">
        <v>0</v>
      </c>
      <c r="BE47" s="41">
        <f t="shared" si="25"/>
        <v>0</v>
      </c>
      <c r="BF47" s="9">
        <v>0</v>
      </c>
      <c r="BG47" s="41">
        <f t="shared" si="26"/>
        <v>0</v>
      </c>
      <c r="BH47" s="9">
        <v>0</v>
      </c>
      <c r="BI47" s="41">
        <f t="shared" si="27"/>
        <v>0</v>
      </c>
      <c r="BJ47" s="12" t="str">
        <f t="shared" si="58"/>
        <v>其 他 服 務 業</v>
      </c>
      <c r="BK47" s="9">
        <v>1</v>
      </c>
      <c r="BL47" s="41">
        <f t="shared" si="28"/>
        <v>0.7575757575757576</v>
      </c>
      <c r="BM47" s="9">
        <v>0</v>
      </c>
      <c r="BN47" s="41">
        <f t="shared" si="29"/>
        <v>0</v>
      </c>
      <c r="BO47" s="9">
        <v>0</v>
      </c>
      <c r="BP47" s="41">
        <f t="shared" si="30"/>
        <v>0</v>
      </c>
      <c r="BQ47" s="9">
        <v>0</v>
      </c>
      <c r="BR47" s="41">
        <f t="shared" si="31"/>
        <v>0</v>
      </c>
      <c r="BS47" s="9">
        <v>0</v>
      </c>
      <c r="BT47" s="41">
        <f t="shared" si="32"/>
        <v>0</v>
      </c>
      <c r="BU47" s="9">
        <v>0</v>
      </c>
      <c r="BV47" s="41">
        <f t="shared" si="33"/>
        <v>0</v>
      </c>
      <c r="BW47" s="9">
        <v>0</v>
      </c>
      <c r="BX47" s="41">
        <f t="shared" si="34"/>
        <v>0</v>
      </c>
      <c r="BY47" s="9">
        <v>1</v>
      </c>
      <c r="BZ47" s="41">
        <f t="shared" si="35"/>
        <v>0.7575757575757576</v>
      </c>
      <c r="CA47" s="9">
        <v>0</v>
      </c>
      <c r="CB47" s="41">
        <f t="shared" si="36"/>
        <v>0</v>
      </c>
      <c r="CC47" s="9">
        <v>0</v>
      </c>
      <c r="CD47" s="41">
        <f t="shared" si="37"/>
        <v>0</v>
      </c>
      <c r="CE47" s="12" t="str">
        <f t="shared" si="59"/>
        <v>其 他 服 務 業</v>
      </c>
      <c r="CF47" s="9">
        <v>0</v>
      </c>
      <c r="CG47" s="41">
        <f t="shared" si="38"/>
        <v>0</v>
      </c>
      <c r="CH47" s="9">
        <v>6</v>
      </c>
      <c r="CI47" s="41">
        <f t="shared" si="39"/>
        <v>4.545454545454546</v>
      </c>
      <c r="CJ47" s="9">
        <v>0</v>
      </c>
      <c r="CK47" s="41">
        <f t="shared" si="40"/>
        <v>0</v>
      </c>
      <c r="CL47" s="9">
        <v>0</v>
      </c>
      <c r="CM47" s="41">
        <f t="shared" si="41"/>
        <v>0</v>
      </c>
      <c r="CN47" s="9">
        <v>0</v>
      </c>
      <c r="CO47" s="41">
        <f t="shared" si="42"/>
        <v>0</v>
      </c>
      <c r="CP47" s="9">
        <v>0</v>
      </c>
      <c r="CQ47" s="41">
        <f t="shared" si="43"/>
        <v>0</v>
      </c>
      <c r="CR47" s="9">
        <v>0</v>
      </c>
      <c r="CS47" s="41">
        <f t="shared" si="44"/>
        <v>0</v>
      </c>
      <c r="CT47" s="9">
        <v>7</v>
      </c>
      <c r="CU47" s="41">
        <f t="shared" si="45"/>
        <v>5.303030303030303</v>
      </c>
      <c r="CV47" s="9">
        <v>0</v>
      </c>
      <c r="CW47" s="41">
        <f t="shared" si="46"/>
        <v>0</v>
      </c>
      <c r="CX47" s="9">
        <v>16</v>
      </c>
      <c r="CY47" s="41">
        <f t="shared" si="47"/>
        <v>12.121212121212121</v>
      </c>
      <c r="CZ47" s="12" t="str">
        <f t="shared" si="60"/>
        <v>其 他 服 務 業</v>
      </c>
      <c r="DA47" s="9">
        <v>0</v>
      </c>
      <c r="DB47" s="41">
        <f t="shared" si="48"/>
        <v>0</v>
      </c>
      <c r="DC47" s="9">
        <v>1</v>
      </c>
      <c r="DD47" s="41">
        <f t="shared" si="49"/>
        <v>0.7575757575757576</v>
      </c>
      <c r="DE47" s="9">
        <v>6</v>
      </c>
      <c r="DF47" s="41">
        <f t="shared" si="50"/>
        <v>4.545454545454546</v>
      </c>
      <c r="DG47" s="9">
        <v>0</v>
      </c>
      <c r="DH47" s="41">
        <f t="shared" si="51"/>
        <v>0</v>
      </c>
      <c r="DI47" s="9">
        <v>0</v>
      </c>
      <c r="DJ47" s="41">
        <f t="shared" si="52"/>
        <v>0</v>
      </c>
      <c r="DK47" s="9">
        <v>17</v>
      </c>
      <c r="DL47" s="41">
        <f t="shared" si="53"/>
        <v>12.878787878787879</v>
      </c>
      <c r="DM47" s="9">
        <v>2</v>
      </c>
      <c r="DN47" s="41">
        <f t="shared" si="54"/>
        <v>1.5151515151515151</v>
      </c>
      <c r="DO47" s="9">
        <v>2</v>
      </c>
      <c r="DP47" s="41">
        <f t="shared" si="55"/>
        <v>1.5151515151515151</v>
      </c>
    </row>
    <row r="48" spans="1:120" ht="12" customHeight="1" thickBot="1">
      <c r="A48" s="23" t="s">
        <v>395</v>
      </c>
      <c r="B48" s="9">
        <v>20</v>
      </c>
      <c r="C48" s="9">
        <f t="shared" si="61"/>
        <v>0</v>
      </c>
      <c r="D48" s="9">
        <v>0</v>
      </c>
      <c r="E48" s="41">
        <f t="shared" si="0"/>
        <v>0</v>
      </c>
      <c r="F48" s="9">
        <v>0</v>
      </c>
      <c r="G48" s="41">
        <f t="shared" si="1"/>
        <v>0</v>
      </c>
      <c r="H48" s="9">
        <v>0</v>
      </c>
      <c r="I48" s="41">
        <f t="shared" si="2"/>
        <v>0</v>
      </c>
      <c r="J48" s="9">
        <v>0</v>
      </c>
      <c r="K48" s="41">
        <f t="shared" si="3"/>
        <v>0</v>
      </c>
      <c r="L48" s="9">
        <v>0</v>
      </c>
      <c r="M48" s="41">
        <f t="shared" si="4"/>
        <v>0</v>
      </c>
      <c r="N48" s="9">
        <v>0</v>
      </c>
      <c r="O48" s="41">
        <f t="shared" si="5"/>
        <v>0</v>
      </c>
      <c r="P48" s="9">
        <v>0</v>
      </c>
      <c r="Q48" s="41">
        <f t="shared" si="6"/>
        <v>0</v>
      </c>
      <c r="R48" s="9">
        <v>0</v>
      </c>
      <c r="S48" s="41">
        <f t="shared" si="7"/>
        <v>0</v>
      </c>
      <c r="T48" s="23" t="str">
        <f>A48</f>
        <v>公 共 行 政 業</v>
      </c>
      <c r="U48" s="9">
        <v>0</v>
      </c>
      <c r="V48" s="41">
        <f t="shared" si="8"/>
        <v>0</v>
      </c>
      <c r="W48" s="9">
        <v>0</v>
      </c>
      <c r="X48" s="41">
        <f t="shared" si="9"/>
        <v>0</v>
      </c>
      <c r="Y48" s="9">
        <v>0</v>
      </c>
      <c r="Z48" s="41">
        <f t="shared" si="10"/>
        <v>0</v>
      </c>
      <c r="AA48" s="9">
        <v>0</v>
      </c>
      <c r="AB48" s="41">
        <f t="shared" si="11"/>
        <v>0</v>
      </c>
      <c r="AC48" s="9">
        <v>0</v>
      </c>
      <c r="AD48" s="41">
        <f t="shared" si="12"/>
        <v>0</v>
      </c>
      <c r="AE48" s="9">
        <v>0</v>
      </c>
      <c r="AF48" s="41">
        <f t="shared" si="13"/>
        <v>0</v>
      </c>
      <c r="AG48" s="9">
        <v>0</v>
      </c>
      <c r="AH48" s="41">
        <f t="shared" si="14"/>
        <v>0</v>
      </c>
      <c r="AI48" s="9">
        <v>0</v>
      </c>
      <c r="AJ48" s="41">
        <f t="shared" si="15"/>
        <v>0</v>
      </c>
      <c r="AK48" s="9">
        <v>0</v>
      </c>
      <c r="AL48" s="41">
        <f t="shared" si="16"/>
        <v>0</v>
      </c>
      <c r="AM48" s="9">
        <v>0</v>
      </c>
      <c r="AN48" s="41">
        <f t="shared" si="17"/>
        <v>0</v>
      </c>
      <c r="AO48" s="23" t="str">
        <f t="shared" si="57"/>
        <v>公 共 行 政 業</v>
      </c>
      <c r="AP48" s="9">
        <v>0</v>
      </c>
      <c r="AQ48" s="41">
        <f t="shared" si="18"/>
        <v>0</v>
      </c>
      <c r="AR48" s="9">
        <v>0</v>
      </c>
      <c r="AS48" s="41">
        <f t="shared" si="19"/>
        <v>0</v>
      </c>
      <c r="AT48" s="9">
        <v>0</v>
      </c>
      <c r="AU48" s="41">
        <f t="shared" si="20"/>
        <v>0</v>
      </c>
      <c r="AV48" s="9">
        <v>0</v>
      </c>
      <c r="AW48" s="41">
        <f t="shared" si="21"/>
        <v>0</v>
      </c>
      <c r="AX48" s="9">
        <v>0</v>
      </c>
      <c r="AY48" s="41">
        <f t="shared" si="22"/>
        <v>0</v>
      </c>
      <c r="AZ48" s="9">
        <v>0</v>
      </c>
      <c r="BA48" s="41">
        <f t="shared" si="23"/>
        <v>0</v>
      </c>
      <c r="BB48" s="9">
        <v>0</v>
      </c>
      <c r="BC48" s="41">
        <f t="shared" si="24"/>
        <v>0</v>
      </c>
      <c r="BD48" s="9">
        <v>0</v>
      </c>
      <c r="BE48" s="41">
        <f t="shared" si="25"/>
        <v>0</v>
      </c>
      <c r="BF48" s="9">
        <v>0</v>
      </c>
      <c r="BG48" s="41">
        <f t="shared" si="26"/>
        <v>0</v>
      </c>
      <c r="BH48" s="9">
        <v>0</v>
      </c>
      <c r="BI48" s="41">
        <f t="shared" si="27"/>
        <v>0</v>
      </c>
      <c r="BJ48" s="23" t="str">
        <f t="shared" si="58"/>
        <v>公 共 行 政 業</v>
      </c>
      <c r="BK48" s="9">
        <v>0</v>
      </c>
      <c r="BL48" s="41">
        <f t="shared" si="28"/>
        <v>0</v>
      </c>
      <c r="BM48" s="9">
        <v>0</v>
      </c>
      <c r="BN48" s="41">
        <f t="shared" si="29"/>
        <v>0</v>
      </c>
      <c r="BO48" s="9">
        <v>0</v>
      </c>
      <c r="BP48" s="41">
        <f t="shared" si="30"/>
        <v>0</v>
      </c>
      <c r="BQ48" s="9">
        <v>0</v>
      </c>
      <c r="BR48" s="41">
        <f t="shared" si="31"/>
        <v>0</v>
      </c>
      <c r="BS48" s="9">
        <v>0</v>
      </c>
      <c r="BT48" s="41">
        <f t="shared" si="32"/>
        <v>0</v>
      </c>
      <c r="BU48" s="9">
        <v>0</v>
      </c>
      <c r="BV48" s="41">
        <f t="shared" si="33"/>
        <v>0</v>
      </c>
      <c r="BW48" s="9">
        <v>0</v>
      </c>
      <c r="BX48" s="41">
        <f t="shared" si="34"/>
        <v>0</v>
      </c>
      <c r="BY48" s="9">
        <v>0</v>
      </c>
      <c r="BZ48" s="41">
        <f t="shared" si="35"/>
        <v>0</v>
      </c>
      <c r="CA48" s="9">
        <v>0</v>
      </c>
      <c r="CB48" s="41">
        <f t="shared" si="36"/>
        <v>0</v>
      </c>
      <c r="CC48" s="9">
        <v>0</v>
      </c>
      <c r="CD48" s="41">
        <f t="shared" si="37"/>
        <v>0</v>
      </c>
      <c r="CE48" s="23" t="str">
        <f t="shared" si="59"/>
        <v>公 共 行 政 業</v>
      </c>
      <c r="CF48" s="9">
        <v>0</v>
      </c>
      <c r="CG48" s="41">
        <f t="shared" si="38"/>
        <v>0</v>
      </c>
      <c r="CH48" s="9">
        <v>0</v>
      </c>
      <c r="CI48" s="41">
        <f t="shared" si="39"/>
        <v>0</v>
      </c>
      <c r="CJ48" s="9">
        <v>0</v>
      </c>
      <c r="CK48" s="41">
        <f t="shared" si="40"/>
        <v>0</v>
      </c>
      <c r="CL48" s="9">
        <v>0</v>
      </c>
      <c r="CM48" s="41">
        <f t="shared" si="41"/>
        <v>0</v>
      </c>
      <c r="CN48" s="9">
        <v>0</v>
      </c>
      <c r="CO48" s="41">
        <f t="shared" si="42"/>
        <v>0</v>
      </c>
      <c r="CP48" s="9">
        <v>0</v>
      </c>
      <c r="CQ48" s="41">
        <f t="shared" si="43"/>
        <v>0</v>
      </c>
      <c r="CR48" s="9">
        <v>0</v>
      </c>
      <c r="CS48" s="41">
        <f t="shared" si="44"/>
        <v>0</v>
      </c>
      <c r="CT48" s="9">
        <v>0</v>
      </c>
      <c r="CU48" s="41">
        <f t="shared" si="45"/>
        <v>0</v>
      </c>
      <c r="CV48" s="9">
        <v>0</v>
      </c>
      <c r="CW48" s="41">
        <f t="shared" si="46"/>
        <v>0</v>
      </c>
      <c r="CX48" s="9">
        <v>0</v>
      </c>
      <c r="CY48" s="41">
        <f t="shared" si="47"/>
        <v>0</v>
      </c>
      <c r="CZ48" s="23" t="str">
        <f t="shared" si="60"/>
        <v>公 共 行 政 業</v>
      </c>
      <c r="DA48" s="9">
        <v>0</v>
      </c>
      <c r="DB48" s="41">
        <f t="shared" si="48"/>
        <v>0</v>
      </c>
      <c r="DC48" s="9">
        <v>0</v>
      </c>
      <c r="DD48" s="41">
        <f t="shared" si="49"/>
        <v>0</v>
      </c>
      <c r="DE48" s="9">
        <v>0</v>
      </c>
      <c r="DF48" s="41">
        <f t="shared" si="50"/>
        <v>0</v>
      </c>
      <c r="DG48" s="9">
        <v>0</v>
      </c>
      <c r="DH48" s="41">
        <f t="shared" si="51"/>
        <v>0</v>
      </c>
      <c r="DI48" s="9">
        <v>0</v>
      </c>
      <c r="DJ48" s="41">
        <f t="shared" si="52"/>
        <v>0</v>
      </c>
      <c r="DK48" s="9">
        <v>0</v>
      </c>
      <c r="DL48" s="41">
        <f t="shared" si="53"/>
        <v>0</v>
      </c>
      <c r="DM48" s="9">
        <v>0</v>
      </c>
      <c r="DN48" s="41">
        <f t="shared" si="54"/>
        <v>0</v>
      </c>
      <c r="DO48" s="9">
        <v>0</v>
      </c>
      <c r="DP48" s="41">
        <f t="shared" si="55"/>
        <v>0</v>
      </c>
    </row>
    <row r="49" spans="1:120" ht="12.75" customHeight="1">
      <c r="A49" s="37" t="s">
        <v>234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ht="19.5" customHeight="1"/>
    <row r="51" spans="1:120" ht="10.5" customHeight="1">
      <c r="A51" s="87" t="s">
        <v>672</v>
      </c>
      <c r="B51" s="87"/>
      <c r="C51" s="87"/>
      <c r="D51" s="87"/>
      <c r="E51" s="87"/>
      <c r="F51" s="87"/>
      <c r="G51" s="87"/>
      <c r="H51" s="87"/>
      <c r="I51" s="87"/>
      <c r="J51" s="87" t="s">
        <v>673</v>
      </c>
      <c r="K51" s="87"/>
      <c r="L51" s="87"/>
      <c r="M51" s="87"/>
      <c r="N51" s="87"/>
      <c r="O51" s="87"/>
      <c r="P51" s="87"/>
      <c r="Q51" s="87"/>
      <c r="R51" s="87"/>
      <c r="S51" s="87"/>
      <c r="T51" s="87" t="s">
        <v>674</v>
      </c>
      <c r="U51" s="87"/>
      <c r="V51" s="87"/>
      <c r="W51" s="87"/>
      <c r="X51" s="87"/>
      <c r="Y51" s="87"/>
      <c r="Z51" s="87"/>
      <c r="AA51" s="87"/>
      <c r="AB51" s="87"/>
      <c r="AC51" s="87" t="s">
        <v>675</v>
      </c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 t="s">
        <v>676</v>
      </c>
      <c r="AP51" s="87"/>
      <c r="AQ51" s="87"/>
      <c r="AR51" s="87"/>
      <c r="AS51" s="87"/>
      <c r="AT51" s="87"/>
      <c r="AU51" s="87"/>
      <c r="AV51" s="87"/>
      <c r="AW51" s="87"/>
      <c r="AX51" s="87" t="s">
        <v>677</v>
      </c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 t="s">
        <v>678</v>
      </c>
      <c r="BK51" s="87"/>
      <c r="BL51" s="87"/>
      <c r="BM51" s="87"/>
      <c r="BN51" s="87"/>
      <c r="BO51" s="87"/>
      <c r="BP51" s="87"/>
      <c r="BQ51" s="87"/>
      <c r="BR51" s="87"/>
      <c r="BS51" s="87" t="s">
        <v>679</v>
      </c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 t="s">
        <v>680</v>
      </c>
      <c r="CF51" s="87"/>
      <c r="CG51" s="87"/>
      <c r="CH51" s="87"/>
      <c r="CI51" s="87"/>
      <c r="CJ51" s="87"/>
      <c r="CK51" s="87"/>
      <c r="CL51" s="87"/>
      <c r="CM51" s="87"/>
      <c r="CN51" s="87" t="s">
        <v>653</v>
      </c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 t="s">
        <v>681</v>
      </c>
      <c r="DA51" s="87"/>
      <c r="DB51" s="87"/>
      <c r="DC51" s="87"/>
      <c r="DD51" s="87"/>
      <c r="DE51" s="87"/>
      <c r="DF51" s="87"/>
      <c r="DG51" s="87"/>
      <c r="DH51" s="87"/>
      <c r="DI51" s="87" t="s">
        <v>392</v>
      </c>
      <c r="DJ51" s="87"/>
      <c r="DK51" s="87"/>
      <c r="DL51" s="87"/>
      <c r="DM51" s="87"/>
      <c r="DN51" s="87"/>
      <c r="DO51" s="87"/>
      <c r="DP51" s="87"/>
    </row>
  </sheetData>
  <mergeCells count="184">
    <mergeCell ref="DI6:DJ6"/>
    <mergeCell ref="DI1:DN1"/>
    <mergeCell ref="DI2:DM2"/>
    <mergeCell ref="DA4:DD4"/>
    <mergeCell ref="DE4:DJ4"/>
    <mergeCell ref="DK4:DN4"/>
    <mergeCell ref="A2:I2"/>
    <mergeCell ref="A1:I1"/>
    <mergeCell ref="A3:A7"/>
    <mergeCell ref="B3:B7"/>
    <mergeCell ref="C3:C7"/>
    <mergeCell ref="D3:I3"/>
    <mergeCell ref="D4:I4"/>
    <mergeCell ref="D5:E5"/>
    <mergeCell ref="D6:E6"/>
    <mergeCell ref="F5:G5"/>
    <mergeCell ref="J6:K6"/>
    <mergeCell ref="Y6:Z6"/>
    <mergeCell ref="T51:AB51"/>
    <mergeCell ref="L6:M6"/>
    <mergeCell ref="R6:S6"/>
    <mergeCell ref="W6:X6"/>
    <mergeCell ref="N6:O6"/>
    <mergeCell ref="P6:Q6"/>
    <mergeCell ref="AC6:AD6"/>
    <mergeCell ref="AE6:AF6"/>
    <mergeCell ref="A51:I51"/>
    <mergeCell ref="H5:I5"/>
    <mergeCell ref="F6:G6"/>
    <mergeCell ref="H6:I6"/>
    <mergeCell ref="AC51:AN51"/>
    <mergeCell ref="J5:K5"/>
    <mergeCell ref="J51:S51"/>
    <mergeCell ref="L5:M5"/>
    <mergeCell ref="J3:S3"/>
    <mergeCell ref="U3:AB3"/>
    <mergeCell ref="T3:T7"/>
    <mergeCell ref="U6:V6"/>
    <mergeCell ref="U5:V5"/>
    <mergeCell ref="U4:AB4"/>
    <mergeCell ref="J4:S4"/>
    <mergeCell ref="R5:S5"/>
    <mergeCell ref="W5:X5"/>
    <mergeCell ref="Y5:Z5"/>
    <mergeCell ref="J1:S1"/>
    <mergeCell ref="T2:AB2"/>
    <mergeCell ref="J2:Q2"/>
    <mergeCell ref="T1:AB1"/>
    <mergeCell ref="N5:O5"/>
    <mergeCell ref="P5:Q5"/>
    <mergeCell ref="AI6:AJ6"/>
    <mergeCell ref="AK6:AL6"/>
    <mergeCell ref="AG6:AH6"/>
    <mergeCell ref="AA6:AB6"/>
    <mergeCell ref="AE5:AF5"/>
    <mergeCell ref="AG5:AH5"/>
    <mergeCell ref="AC5:AD5"/>
    <mergeCell ref="AA5:AB5"/>
    <mergeCell ref="AM6:AN6"/>
    <mergeCell ref="AP5:AQ5"/>
    <mergeCell ref="AM5:AN5"/>
    <mergeCell ref="AI5:AJ5"/>
    <mergeCell ref="AK5:AL5"/>
    <mergeCell ref="AR5:AS5"/>
    <mergeCell ref="AT5:AU5"/>
    <mergeCell ref="AO3:AO7"/>
    <mergeCell ref="AT6:AU6"/>
    <mergeCell ref="AP6:AQ6"/>
    <mergeCell ref="AR6:AS6"/>
    <mergeCell ref="AX6:AY6"/>
    <mergeCell ref="AZ6:BA6"/>
    <mergeCell ref="BB6:BC6"/>
    <mergeCell ref="AV5:AW5"/>
    <mergeCell ref="AX5:AY5"/>
    <mergeCell ref="AZ5:BA5"/>
    <mergeCell ref="BB5:BC5"/>
    <mergeCell ref="AV6:AW6"/>
    <mergeCell ref="BD6:BE6"/>
    <mergeCell ref="BF6:BG6"/>
    <mergeCell ref="BH6:BI6"/>
    <mergeCell ref="BK5:BL5"/>
    <mergeCell ref="BD5:BE5"/>
    <mergeCell ref="BF5:BG5"/>
    <mergeCell ref="BH5:BI5"/>
    <mergeCell ref="BJ3:BJ7"/>
    <mergeCell ref="BK6:BL6"/>
    <mergeCell ref="BK3:BR3"/>
    <mergeCell ref="BM5:BN5"/>
    <mergeCell ref="BO5:BP5"/>
    <mergeCell ref="BQ5:BR5"/>
    <mergeCell ref="BS5:BT5"/>
    <mergeCell ref="BM6:BN6"/>
    <mergeCell ref="BO6:BP6"/>
    <mergeCell ref="BQ6:BR6"/>
    <mergeCell ref="CC6:CD6"/>
    <mergeCell ref="BS6:BT6"/>
    <mergeCell ref="BU6:BV6"/>
    <mergeCell ref="BW6:BX6"/>
    <mergeCell ref="BY6:BZ6"/>
    <mergeCell ref="CA6:CB6"/>
    <mergeCell ref="CC5:CD5"/>
    <mergeCell ref="CE3:CE7"/>
    <mergeCell ref="CF6:CG6"/>
    <mergeCell ref="CH6:CI6"/>
    <mergeCell ref="BS3:CD3"/>
    <mergeCell ref="BS4:CD4"/>
    <mergeCell ref="BU5:BV5"/>
    <mergeCell ref="BW5:BX5"/>
    <mergeCell ref="BY5:BZ5"/>
    <mergeCell ref="CA5:CB5"/>
    <mergeCell ref="CL6:CM6"/>
    <mergeCell ref="CF5:CG5"/>
    <mergeCell ref="CH5:CI5"/>
    <mergeCell ref="CJ5:CK5"/>
    <mergeCell ref="CJ6:CK6"/>
    <mergeCell ref="CL5:CM5"/>
    <mergeCell ref="CN6:CO6"/>
    <mergeCell ref="CP6:CQ6"/>
    <mergeCell ref="CR6:CS6"/>
    <mergeCell ref="DG5:DH5"/>
    <mergeCell ref="CN5:CO5"/>
    <mergeCell ref="CP5:CQ5"/>
    <mergeCell ref="CR5:CS5"/>
    <mergeCell ref="DE5:DF5"/>
    <mergeCell ref="DE6:DF6"/>
    <mergeCell ref="DG6:DH6"/>
    <mergeCell ref="CT5:CU5"/>
    <mergeCell ref="CV5:CW5"/>
    <mergeCell ref="CX5:CY5"/>
    <mergeCell ref="CZ3:CZ7"/>
    <mergeCell ref="BK4:BR4"/>
    <mergeCell ref="BJ2:BR2"/>
    <mergeCell ref="AX2:BF2"/>
    <mergeCell ref="CN2:CV2"/>
    <mergeCell ref="CE2:CM2"/>
    <mergeCell ref="BS2:CA2"/>
    <mergeCell ref="CN3:CY3"/>
    <mergeCell ref="CN4:CY4"/>
    <mergeCell ref="AO2:AW2"/>
    <mergeCell ref="AC3:AN3"/>
    <mergeCell ref="AC4:AN4"/>
    <mergeCell ref="AX3:BI3"/>
    <mergeCell ref="AX4:BI4"/>
    <mergeCell ref="AP3:AW3"/>
    <mergeCell ref="AP4:AW4"/>
    <mergeCell ref="AC2:AK2"/>
    <mergeCell ref="AO51:AW51"/>
    <mergeCell ref="AX51:BI51"/>
    <mergeCell ref="BJ51:BR51"/>
    <mergeCell ref="BS51:CD51"/>
    <mergeCell ref="CE51:CM51"/>
    <mergeCell ref="CN51:CY51"/>
    <mergeCell ref="CZ51:DH51"/>
    <mergeCell ref="DA3:DH3"/>
    <mergeCell ref="CF3:CM3"/>
    <mergeCell ref="CF4:CM4"/>
    <mergeCell ref="DC5:DD5"/>
    <mergeCell ref="CT6:CU6"/>
    <mergeCell ref="CV6:CW6"/>
    <mergeCell ref="CX6:CY6"/>
    <mergeCell ref="AX1:BF1"/>
    <mergeCell ref="BG1:BI1"/>
    <mergeCell ref="BJ1:BR1"/>
    <mergeCell ref="CZ2:DH2"/>
    <mergeCell ref="AO1:AW1"/>
    <mergeCell ref="AC1:AK1"/>
    <mergeCell ref="AL1:AN1"/>
    <mergeCell ref="DO1:DP1"/>
    <mergeCell ref="BS1:CA1"/>
    <mergeCell ref="CB1:CD1"/>
    <mergeCell ref="CE1:CM1"/>
    <mergeCell ref="CN1:CV1"/>
    <mergeCell ref="CW1:CY1"/>
    <mergeCell ref="CZ1:DH1"/>
    <mergeCell ref="DO4:DP6"/>
    <mergeCell ref="DA6:DB6"/>
    <mergeCell ref="DC6:DD6"/>
    <mergeCell ref="DI51:DP51"/>
    <mergeCell ref="DK6:DL6"/>
    <mergeCell ref="DM6:DN6"/>
    <mergeCell ref="DA5:DB5"/>
    <mergeCell ref="DK5:DL5"/>
    <mergeCell ref="DM5:DN5"/>
    <mergeCell ref="DI5:DJ5"/>
  </mergeCells>
  <dataValidations count="1">
    <dataValidation type="whole" allowBlank="1" showInputMessage="1" showErrorMessage="1" errorTitle="嘿嘿！你粉混喔" error="數字必須素整數而且不得小於 0 也應該不會大於 50000000 吧" sqref="B12:B48 DI12:DI48 L12:L48 DK12:DK48 AP12:AP48 CT12:CT48 D12:D48 DM12:DM48 F12:F48 H12:H48 J12:J48 R12:R48 P12:P48 U12:U48 W12:W48 Y12:Y48 AC12:AC48 BD12:BD48 AA12:AA48 AE12:AE48 AK12:AK48 N12:N48 AM12:AM48 AR12:AR48 AT12:AT48 AV12:AV48 DE12:DE48 BW12:BW48 AX12:AX48 AZ12:AZ48 BB12:BB48 AI12:AI48 BH12:BH48 BM12:BM48 BO12:BO48 BQ12:BQ48 BK12:BK48 AG12:AG48 BS12:BS48 BU12:BU48 BY12:BY48 BF12:BF48 CC12:CC48 CF12:CF48 CJ12:CJ48 CL12:CL48 CN12:CN48 CH12:CH48 DG12:DG48 CP12:CP48 CR12:CR48 CV12:CV48 CA12:CA48 CX12:CX48 DC12:DC48 DA12:DA48 DO12:DO4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7" manualBreakCount="7">
    <brk id="9" max="65535" man="1"/>
    <brk id="28" max="65535" man="1"/>
    <brk id="40" max="65535" man="1"/>
    <brk id="49" max="65535" man="1"/>
    <brk id="70" max="65535" man="1"/>
    <brk id="91" max="65535" man="1"/>
    <brk id="1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A49"/>
  <sheetViews>
    <sheetView workbookViewId="0" topLeftCell="A1">
      <selection activeCell="A1" sqref="A1:I1"/>
    </sheetView>
  </sheetViews>
  <sheetFormatPr defaultColWidth="9.00390625" defaultRowHeight="16.5"/>
  <cols>
    <col min="1" max="1" width="28.625" style="0" customWidth="1"/>
    <col min="2" max="2" width="6.625" style="0" customWidth="1"/>
    <col min="3" max="3" width="6.75390625" style="0" customWidth="1"/>
    <col min="4" max="9" width="6.125" style="0" customWidth="1"/>
    <col min="10" max="20" width="6.375" style="0" customWidth="1"/>
    <col min="21" max="21" width="7.00390625" style="0" customWidth="1"/>
    <col min="22" max="22" width="25.50390625" style="0" customWidth="1"/>
    <col min="23" max="31" width="6.125" style="0" customWidth="1"/>
    <col min="32" max="40" width="6.375" style="0" customWidth="1"/>
    <col min="41" max="41" width="7.00390625" style="0" customWidth="1"/>
    <col min="42" max="42" width="6.375" style="0" customWidth="1"/>
    <col min="43" max="43" width="6.75390625" style="0" customWidth="1"/>
    <col min="44" max="44" width="24.625" style="0" customWidth="1"/>
    <col min="45" max="52" width="6.125" style="0" customWidth="1"/>
    <col min="53" max="53" width="5.625" style="0" customWidth="1"/>
  </cols>
  <sheetData>
    <row r="1" spans="1:53" s="1" customFormat="1" ht="48" customHeight="1">
      <c r="A1" s="92" t="s">
        <v>314</v>
      </c>
      <c r="B1" s="92"/>
      <c r="C1" s="92"/>
      <c r="D1" s="92"/>
      <c r="E1" s="92"/>
      <c r="F1" s="92"/>
      <c r="G1" s="92"/>
      <c r="H1" s="92"/>
      <c r="I1" s="92"/>
      <c r="J1" s="90" t="s">
        <v>352</v>
      </c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2" t="s">
        <v>649</v>
      </c>
      <c r="W1" s="92"/>
      <c r="X1" s="92"/>
      <c r="Y1" s="92"/>
      <c r="Z1" s="92"/>
      <c r="AA1" s="92"/>
      <c r="AB1" s="92"/>
      <c r="AC1" s="92"/>
      <c r="AD1" s="92"/>
      <c r="AE1" s="92"/>
      <c r="AF1" s="90" t="s">
        <v>383</v>
      </c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131" t="s">
        <v>315</v>
      </c>
      <c r="AS1" s="131"/>
      <c r="AT1" s="131"/>
      <c r="AU1" s="131"/>
      <c r="AV1" s="131"/>
      <c r="AW1" s="131"/>
      <c r="AX1" s="131"/>
      <c r="AY1" s="131"/>
      <c r="AZ1" s="131"/>
      <c r="BA1" s="131"/>
    </row>
    <row r="2" spans="1:53" s="2" customFormat="1" ht="12.75" customHeight="1" thickBot="1">
      <c r="A2" s="133" t="s">
        <v>410</v>
      </c>
      <c r="B2" s="133"/>
      <c r="C2" s="133"/>
      <c r="D2" s="133"/>
      <c r="E2" s="133"/>
      <c r="F2" s="133"/>
      <c r="G2" s="133"/>
      <c r="H2" s="133"/>
      <c r="I2" s="133"/>
      <c r="J2" s="134" t="s">
        <v>727</v>
      </c>
      <c r="K2" s="134"/>
      <c r="L2" s="134"/>
      <c r="M2" s="134"/>
      <c r="N2" s="134"/>
      <c r="O2" s="134"/>
      <c r="P2" s="134"/>
      <c r="Q2" s="134"/>
      <c r="R2" s="134"/>
      <c r="U2" s="11" t="s">
        <v>354</v>
      </c>
      <c r="V2" s="96" t="s">
        <v>410</v>
      </c>
      <c r="W2" s="96"/>
      <c r="X2" s="96"/>
      <c r="Y2" s="96"/>
      <c r="Z2" s="96"/>
      <c r="AA2" s="96"/>
      <c r="AB2" s="96"/>
      <c r="AC2" s="96"/>
      <c r="AD2" s="96"/>
      <c r="AE2" s="96"/>
      <c r="AF2" s="100" t="s">
        <v>727</v>
      </c>
      <c r="AG2" s="100"/>
      <c r="AH2" s="100"/>
      <c r="AI2" s="100"/>
      <c r="AJ2" s="100"/>
      <c r="AK2" s="100"/>
      <c r="AL2" s="100"/>
      <c r="AM2" s="100"/>
      <c r="AN2" s="100"/>
      <c r="AQ2" s="11" t="s">
        <v>354</v>
      </c>
      <c r="AR2" s="132" t="s">
        <v>728</v>
      </c>
      <c r="AS2" s="132"/>
      <c r="AT2" s="132"/>
      <c r="AU2" s="132"/>
      <c r="AV2" s="132"/>
      <c r="AW2" s="132"/>
      <c r="AX2" s="132"/>
      <c r="AY2" s="6"/>
      <c r="AZ2" s="6"/>
      <c r="BA2" s="11" t="s">
        <v>354</v>
      </c>
    </row>
    <row r="3" spans="1:53" s="48" customFormat="1" ht="15" customHeight="1">
      <c r="A3" s="88" t="s">
        <v>295</v>
      </c>
      <c r="B3" s="135" t="s">
        <v>160</v>
      </c>
      <c r="C3" s="121" t="s">
        <v>161</v>
      </c>
      <c r="D3" s="140" t="s">
        <v>384</v>
      </c>
      <c r="E3" s="94"/>
      <c r="F3" s="94"/>
      <c r="G3" s="94"/>
      <c r="H3" s="94"/>
      <c r="I3" s="94"/>
      <c r="J3" s="144" t="s">
        <v>296</v>
      </c>
      <c r="K3" s="144"/>
      <c r="L3" s="144"/>
      <c r="M3" s="94"/>
      <c r="N3" s="94"/>
      <c r="O3" s="94"/>
      <c r="P3" s="94"/>
      <c r="Q3" s="94"/>
      <c r="R3" s="94"/>
      <c r="S3" s="94"/>
      <c r="T3" s="94"/>
      <c r="U3" s="94"/>
      <c r="V3" s="88" t="s">
        <v>297</v>
      </c>
      <c r="W3" s="94" t="s">
        <v>298</v>
      </c>
      <c r="X3" s="94"/>
      <c r="Y3" s="94"/>
      <c r="Z3" s="94"/>
      <c r="AA3" s="94"/>
      <c r="AB3" s="94"/>
      <c r="AC3" s="94"/>
      <c r="AD3" s="94"/>
      <c r="AE3" s="94"/>
      <c r="AF3" s="144" t="s">
        <v>299</v>
      </c>
      <c r="AG3" s="144"/>
      <c r="AH3" s="144"/>
      <c r="AI3" s="94"/>
      <c r="AJ3" s="94"/>
      <c r="AK3" s="94"/>
      <c r="AL3" s="94"/>
      <c r="AM3" s="94"/>
      <c r="AN3" s="155"/>
      <c r="AO3" s="147" t="s">
        <v>665</v>
      </c>
      <c r="AP3" s="148"/>
      <c r="AQ3" s="148"/>
      <c r="AR3" s="88" t="s">
        <v>297</v>
      </c>
      <c r="AS3" s="154" t="s">
        <v>389</v>
      </c>
      <c r="AT3" s="148"/>
      <c r="AU3" s="148"/>
      <c r="AV3" s="147" t="s">
        <v>300</v>
      </c>
      <c r="AW3" s="148"/>
      <c r="AX3" s="148"/>
      <c r="AY3" s="82" t="s">
        <v>664</v>
      </c>
      <c r="AZ3" s="144"/>
      <c r="BA3" s="144"/>
    </row>
    <row r="4" spans="1:53" s="48" customFormat="1" ht="24" customHeight="1">
      <c r="A4" s="114"/>
      <c r="B4" s="136"/>
      <c r="C4" s="138"/>
      <c r="D4" s="141" t="s">
        <v>301</v>
      </c>
      <c r="E4" s="142"/>
      <c r="F4" s="143"/>
      <c r="G4" s="141" t="s">
        <v>302</v>
      </c>
      <c r="H4" s="142"/>
      <c r="I4" s="143"/>
      <c r="J4" s="145" t="s">
        <v>303</v>
      </c>
      <c r="K4" s="142"/>
      <c r="L4" s="143"/>
      <c r="M4" s="146" t="s">
        <v>304</v>
      </c>
      <c r="N4" s="142"/>
      <c r="O4" s="143"/>
      <c r="P4" s="141" t="s">
        <v>305</v>
      </c>
      <c r="Q4" s="142"/>
      <c r="R4" s="143"/>
      <c r="S4" s="141" t="s">
        <v>306</v>
      </c>
      <c r="T4" s="142"/>
      <c r="U4" s="143"/>
      <c r="V4" s="114"/>
      <c r="W4" s="146" t="s">
        <v>307</v>
      </c>
      <c r="X4" s="142"/>
      <c r="Y4" s="143"/>
      <c r="Z4" s="141" t="s">
        <v>308</v>
      </c>
      <c r="AA4" s="142"/>
      <c r="AB4" s="143"/>
      <c r="AC4" s="141" t="s">
        <v>390</v>
      </c>
      <c r="AD4" s="142"/>
      <c r="AE4" s="143"/>
      <c r="AF4" s="145" t="s">
        <v>309</v>
      </c>
      <c r="AG4" s="142"/>
      <c r="AH4" s="143"/>
      <c r="AI4" s="145" t="s">
        <v>310</v>
      </c>
      <c r="AJ4" s="151"/>
      <c r="AK4" s="152"/>
      <c r="AL4" s="153" t="s">
        <v>666</v>
      </c>
      <c r="AM4" s="151"/>
      <c r="AN4" s="152"/>
      <c r="AO4" s="149"/>
      <c r="AP4" s="149"/>
      <c r="AQ4" s="149"/>
      <c r="AR4" s="114"/>
      <c r="AS4" s="143"/>
      <c r="AT4" s="149"/>
      <c r="AU4" s="149"/>
      <c r="AV4" s="149"/>
      <c r="AW4" s="149"/>
      <c r="AX4" s="149"/>
      <c r="AY4" s="150"/>
      <c r="AZ4" s="150"/>
      <c r="BA4" s="132"/>
    </row>
    <row r="5" spans="1:53" s="48" customFormat="1" ht="24" customHeight="1" thickBot="1">
      <c r="A5" s="89"/>
      <c r="B5" s="137"/>
      <c r="C5" s="139"/>
      <c r="D5" s="13" t="s">
        <v>311</v>
      </c>
      <c r="E5" s="28" t="s">
        <v>388</v>
      </c>
      <c r="F5" s="13" t="s">
        <v>312</v>
      </c>
      <c r="G5" s="13" t="s">
        <v>311</v>
      </c>
      <c r="H5" s="28" t="s">
        <v>388</v>
      </c>
      <c r="I5" s="13" t="s">
        <v>312</v>
      </c>
      <c r="J5" s="14" t="s">
        <v>311</v>
      </c>
      <c r="K5" s="29" t="s">
        <v>388</v>
      </c>
      <c r="L5" s="13" t="s">
        <v>312</v>
      </c>
      <c r="M5" s="13" t="s">
        <v>311</v>
      </c>
      <c r="N5" s="28" t="s">
        <v>388</v>
      </c>
      <c r="O5" s="13" t="s">
        <v>312</v>
      </c>
      <c r="P5" s="13" t="s">
        <v>311</v>
      </c>
      <c r="Q5" s="28" t="s">
        <v>388</v>
      </c>
      <c r="R5" s="13" t="s">
        <v>312</v>
      </c>
      <c r="S5" s="13" t="s">
        <v>311</v>
      </c>
      <c r="T5" s="28" t="s">
        <v>388</v>
      </c>
      <c r="U5" s="13" t="s">
        <v>312</v>
      </c>
      <c r="V5" s="89"/>
      <c r="W5" s="14" t="s">
        <v>311</v>
      </c>
      <c r="X5" s="28" t="s">
        <v>388</v>
      </c>
      <c r="Y5" s="13" t="s">
        <v>312</v>
      </c>
      <c r="Z5" s="13" t="s">
        <v>311</v>
      </c>
      <c r="AA5" s="28" t="s">
        <v>388</v>
      </c>
      <c r="AB5" s="13" t="s">
        <v>312</v>
      </c>
      <c r="AC5" s="13" t="s">
        <v>311</v>
      </c>
      <c r="AD5" s="28" t="s">
        <v>388</v>
      </c>
      <c r="AE5" s="13" t="s">
        <v>312</v>
      </c>
      <c r="AF5" s="14" t="s">
        <v>311</v>
      </c>
      <c r="AG5" s="29" t="s">
        <v>388</v>
      </c>
      <c r="AH5" s="13" t="s">
        <v>312</v>
      </c>
      <c r="AI5" s="13" t="s">
        <v>311</v>
      </c>
      <c r="AJ5" s="28" t="s">
        <v>388</v>
      </c>
      <c r="AK5" s="13" t="s">
        <v>312</v>
      </c>
      <c r="AL5" s="13" t="s">
        <v>311</v>
      </c>
      <c r="AM5" s="28" t="s">
        <v>388</v>
      </c>
      <c r="AN5" s="13" t="s">
        <v>312</v>
      </c>
      <c r="AO5" s="13" t="s">
        <v>311</v>
      </c>
      <c r="AP5" s="28" t="s">
        <v>388</v>
      </c>
      <c r="AQ5" s="13" t="s">
        <v>312</v>
      </c>
      <c r="AR5" s="89"/>
      <c r="AS5" s="14" t="s">
        <v>311</v>
      </c>
      <c r="AT5" s="28" t="s">
        <v>388</v>
      </c>
      <c r="AU5" s="13" t="s">
        <v>312</v>
      </c>
      <c r="AV5" s="13" t="s">
        <v>311</v>
      </c>
      <c r="AW5" s="28" t="s">
        <v>388</v>
      </c>
      <c r="AX5" s="13" t="s">
        <v>312</v>
      </c>
      <c r="AY5" s="13" t="s">
        <v>311</v>
      </c>
      <c r="AZ5" s="31" t="s">
        <v>388</v>
      </c>
      <c r="BA5" s="16" t="s">
        <v>312</v>
      </c>
    </row>
    <row r="6" spans="1:53" s="2" customFormat="1" ht="16.5" customHeight="1">
      <c r="A6" s="12" t="s">
        <v>294</v>
      </c>
      <c r="B6" s="9">
        <f>SUM(B7+B8+B9,B34:B46)</f>
        <v>10355</v>
      </c>
      <c r="C6" s="9">
        <f>SUM(C7+C8+C9,C34:C46)</f>
        <v>943</v>
      </c>
      <c r="D6" s="9">
        <f>SUM(D7+D8+D9,D34:D46)</f>
        <v>4</v>
      </c>
      <c r="E6" s="41">
        <f aca="true" t="shared" si="0" ref="E6:E46">IF(D6&gt;$B6,999,IF($B6=0,0,D6/$B6*100))</f>
        <v>0.0386286817962337</v>
      </c>
      <c r="F6" s="9">
        <f>SUM(F7+F8+F9,F34:F46)</f>
        <v>4</v>
      </c>
      <c r="G6" s="9">
        <f>SUM(G7+G8+G9,G34:G46)</f>
        <v>5</v>
      </c>
      <c r="H6" s="41">
        <f aca="true" t="shared" si="1" ref="H6:H46">IF(G6&gt;$B6,999,IF($B6=0,0,G6/$B6*100))</f>
        <v>0.048285852245292124</v>
      </c>
      <c r="I6" s="9">
        <f>SUM(I7+I8+I9,I34:I46)</f>
        <v>6</v>
      </c>
      <c r="J6" s="9">
        <f>SUM(J7+J8+J9,J34:J46)</f>
        <v>120</v>
      </c>
      <c r="K6" s="41">
        <f aca="true" t="shared" si="2" ref="K6:K46">IF(J6&gt;$B6,999,IF($B6=0,0,J6/$B6*100))</f>
        <v>1.158860453887011</v>
      </c>
      <c r="L6" s="9">
        <f>SUM(L7+L8+L9,L34:L46)</f>
        <v>132</v>
      </c>
      <c r="M6" s="9">
        <f>SUM(M7+M8+M9,M34:M46)</f>
        <v>106</v>
      </c>
      <c r="N6" s="41">
        <f aca="true" t="shared" si="3" ref="N6:N46">IF(M6&gt;$B6,999,IF($B6=0,0,M6/$B6*100))</f>
        <v>1.0236600676001932</v>
      </c>
      <c r="O6" s="9">
        <f>SUM(O7+O8+O9,O34:O46)</f>
        <v>116</v>
      </c>
      <c r="P6" s="9">
        <f>SUM(P7+P8+P9,P34:P46)</f>
        <v>59</v>
      </c>
      <c r="Q6" s="41">
        <f aca="true" t="shared" si="4" ref="Q6:Q46">IF(P6&gt;$B6,999,IF($B6=0,0,P6/$B6*100))</f>
        <v>0.5697730564944471</v>
      </c>
      <c r="R6" s="9">
        <f>SUM(R7+R8+R9,R34:R46)</f>
        <v>67</v>
      </c>
      <c r="S6" s="9">
        <f>SUM(S7+S8+S9,S34:S46)</f>
        <v>1</v>
      </c>
      <c r="T6" s="41">
        <f aca="true" t="shared" si="5" ref="T6:T46">IF(S6&gt;$B6,999,IF($B6=0,0,S6/$B6*100))</f>
        <v>0.009657170449058426</v>
      </c>
      <c r="U6" s="9">
        <f>SUM(U7+U8+U9,U34:U46)</f>
        <v>2</v>
      </c>
      <c r="V6" s="12" t="s">
        <v>313</v>
      </c>
      <c r="W6" s="9">
        <f>SUM(W7+W8+W9,W34:W46)</f>
        <v>7</v>
      </c>
      <c r="X6" s="41">
        <f aca="true" t="shared" si="6" ref="X6:X46">IF(W6&gt;$B6,999,IF($B6=0,0,W6/$B6*100))</f>
        <v>0.06760019314340898</v>
      </c>
      <c r="Y6" s="9">
        <f>SUM(Y7+Y8+Y9,Y34:Y46)</f>
        <v>7</v>
      </c>
      <c r="Z6" s="9">
        <f>SUM(Z7+Z8+Z9,Z34:Z46)</f>
        <v>7</v>
      </c>
      <c r="AA6" s="41">
        <f aca="true" t="shared" si="7" ref="AA6:AA46">IF(Z6&gt;$B6,999,IF($B6=0,0,Z6/$B6*100))</f>
        <v>0.06760019314340898</v>
      </c>
      <c r="AB6" s="9">
        <f>SUM(AB7+AB8+AB9,AB34:AB46)</f>
        <v>7</v>
      </c>
      <c r="AC6" s="9">
        <f>SUM(AC7+AC8+AC9,AC34:AC46)</f>
        <v>44</v>
      </c>
      <c r="AD6" s="41">
        <f aca="true" t="shared" si="8" ref="AD6:AD46">IF(AC6&gt;$B6,999,IF($B6=0,0,AC6/$B6*100))</f>
        <v>0.42491549975857074</v>
      </c>
      <c r="AE6" s="9">
        <f>SUM(AE7+AE8+AE9,AE34:AE46)</f>
        <v>50</v>
      </c>
      <c r="AF6" s="9">
        <f>SUM(AF7+AF8+AF9,AF34:AF46)</f>
        <v>0</v>
      </c>
      <c r="AG6" s="41">
        <f aca="true" t="shared" si="9" ref="AG6:AG46">IF(AF6&gt;$B6,999,IF($B6=0,0,AF6/$B6*100))</f>
        <v>0</v>
      </c>
      <c r="AH6" s="9">
        <f>SUM(AH7+AH8+AH9,AH34:AH46)</f>
        <v>0</v>
      </c>
      <c r="AI6" s="9">
        <f>SUM(AI7+AI8+AI9,AI34:AI46)</f>
        <v>16</v>
      </c>
      <c r="AJ6" s="41">
        <f aca="true" t="shared" si="10" ref="AJ6:AJ46">IF(AI6&gt;$B6,999,IF($B6=0,0,AI6/$B6*100))</f>
        <v>0.1545147271849348</v>
      </c>
      <c r="AK6" s="9">
        <f>SUM(AK7+AK8+AK9,AK34:AK46)</f>
        <v>16</v>
      </c>
      <c r="AL6" s="9">
        <f>SUM(AL7+AL8+AL9,AL34:AL46)</f>
        <v>37</v>
      </c>
      <c r="AM6" s="41">
        <f aca="true" t="shared" si="11" ref="AM6:AM46">IF(AL6&gt;$B6,999,IF($B6=0,0,AL6/$B6*100))</f>
        <v>0.35731530661516175</v>
      </c>
      <c r="AN6" s="9">
        <f>SUM(AN7+AN8+AN9,AN34:AN46)</f>
        <v>37</v>
      </c>
      <c r="AO6" s="9">
        <f>SUM(AO7+AO8+AO9,AO34:AO46)</f>
        <v>0</v>
      </c>
      <c r="AP6" s="41">
        <f aca="true" t="shared" si="12" ref="AP6:AP46">IF(AO6&gt;$B6,999,IF($B6=0,0,AO6/$B6*100))</f>
        <v>0</v>
      </c>
      <c r="AQ6" s="9">
        <f>SUM(AQ7+AQ8+AQ9,AQ34:AQ46)</f>
        <v>0</v>
      </c>
      <c r="AR6" s="12" t="s">
        <v>391</v>
      </c>
      <c r="AS6" s="9">
        <f>SUM(AS7+AS8+AS9,AS34:AS46)</f>
        <v>5</v>
      </c>
      <c r="AT6" s="41">
        <f aca="true" t="shared" si="13" ref="AT6:AT46">IF(AS6&gt;$B6,999,IF($B6=0,0,AS6/$B6*100))</f>
        <v>0.048285852245292124</v>
      </c>
      <c r="AU6" s="9">
        <f>SUM(AU7+AU8+AU9,AU34:AU46)</f>
        <v>7</v>
      </c>
      <c r="AV6" s="9">
        <f>SUM(AV7+AV8+AV9,AV34:AV46)</f>
        <v>456</v>
      </c>
      <c r="AW6" s="41">
        <f aca="true" t="shared" si="14" ref="AW6:AW46">IF(AV6&gt;$B6,999,IF($B6=0,0,AV6/$B6*100))</f>
        <v>4.4036697247706424</v>
      </c>
      <c r="AX6" s="9">
        <f>SUM(AX7+AX8+AX9,AX34:AX46)</f>
        <v>481</v>
      </c>
      <c r="AY6" s="9">
        <f>SUM(AY7+AY8+AY9,AY34:AY46)</f>
        <v>11</v>
      </c>
      <c r="AZ6" s="41">
        <f aca="true" t="shared" si="15" ref="AZ6:AZ46">IF(AY6&gt;$B6,999,IF($B6=0,0,AY6/$B6*100))</f>
        <v>0.10622887493964268</v>
      </c>
      <c r="BA6" s="9">
        <f>SUM(BA7+BA8+BA9,BA34:BA46)</f>
        <v>11</v>
      </c>
    </row>
    <row r="7" spans="1:53" s="2" customFormat="1" ht="12" customHeight="1">
      <c r="A7" s="12" t="s">
        <v>366</v>
      </c>
      <c r="B7" s="9">
        <v>11</v>
      </c>
      <c r="C7" s="9">
        <f>SUM(F7+I7+L7+O7+R7+U7+Y7+AB7+AE7+AH7+AK7+AN7+AQ7+AU7+AX7+BA7)</f>
        <v>4</v>
      </c>
      <c r="D7" s="9">
        <v>0</v>
      </c>
      <c r="E7" s="41">
        <f t="shared" si="0"/>
        <v>0</v>
      </c>
      <c r="F7" s="9">
        <v>0</v>
      </c>
      <c r="G7" s="9">
        <v>0</v>
      </c>
      <c r="H7" s="41">
        <f t="shared" si="1"/>
        <v>0</v>
      </c>
      <c r="I7" s="9">
        <v>0</v>
      </c>
      <c r="J7" s="9">
        <v>0</v>
      </c>
      <c r="K7" s="41">
        <f t="shared" si="2"/>
        <v>0</v>
      </c>
      <c r="L7" s="9">
        <v>0</v>
      </c>
      <c r="M7" s="9">
        <v>0</v>
      </c>
      <c r="N7" s="41">
        <f t="shared" si="3"/>
        <v>0</v>
      </c>
      <c r="O7" s="9">
        <v>0</v>
      </c>
      <c r="P7" s="9">
        <v>0</v>
      </c>
      <c r="Q7" s="41">
        <f t="shared" si="4"/>
        <v>0</v>
      </c>
      <c r="R7" s="9">
        <v>0</v>
      </c>
      <c r="S7" s="9">
        <v>0</v>
      </c>
      <c r="T7" s="41">
        <f t="shared" si="5"/>
        <v>0</v>
      </c>
      <c r="U7" s="9">
        <v>0</v>
      </c>
      <c r="V7" s="12" t="str">
        <f>A7</f>
        <v>農、林、漁、牧業</v>
      </c>
      <c r="W7" s="9">
        <v>0</v>
      </c>
      <c r="X7" s="41">
        <f t="shared" si="6"/>
        <v>0</v>
      </c>
      <c r="Y7" s="9">
        <v>0</v>
      </c>
      <c r="Z7" s="9">
        <v>0</v>
      </c>
      <c r="AA7" s="41">
        <f t="shared" si="7"/>
        <v>0</v>
      </c>
      <c r="AB7" s="9">
        <v>0</v>
      </c>
      <c r="AC7" s="9">
        <v>2</v>
      </c>
      <c r="AD7" s="41">
        <f t="shared" si="8"/>
        <v>18.181818181818183</v>
      </c>
      <c r="AE7" s="9">
        <v>2</v>
      </c>
      <c r="AF7" s="9">
        <v>0</v>
      </c>
      <c r="AG7" s="41">
        <f t="shared" si="9"/>
        <v>0</v>
      </c>
      <c r="AH7" s="9">
        <v>0</v>
      </c>
      <c r="AI7" s="9">
        <v>0</v>
      </c>
      <c r="AJ7" s="41">
        <f t="shared" si="10"/>
        <v>0</v>
      </c>
      <c r="AK7" s="9">
        <v>0</v>
      </c>
      <c r="AL7" s="9">
        <v>0</v>
      </c>
      <c r="AM7" s="41">
        <f t="shared" si="11"/>
        <v>0</v>
      </c>
      <c r="AN7" s="9">
        <v>0</v>
      </c>
      <c r="AO7" s="9">
        <v>0</v>
      </c>
      <c r="AP7" s="41">
        <f t="shared" si="12"/>
        <v>0</v>
      </c>
      <c r="AQ7" s="9">
        <v>0</v>
      </c>
      <c r="AR7" s="12" t="str">
        <f>A7</f>
        <v>農、林、漁、牧業</v>
      </c>
      <c r="AS7" s="9">
        <v>0</v>
      </c>
      <c r="AT7" s="41">
        <f t="shared" si="13"/>
        <v>0</v>
      </c>
      <c r="AU7" s="9">
        <v>0</v>
      </c>
      <c r="AV7" s="9">
        <v>2</v>
      </c>
      <c r="AW7" s="41">
        <f t="shared" si="14"/>
        <v>18.181818181818183</v>
      </c>
      <c r="AX7" s="9">
        <v>2</v>
      </c>
      <c r="AY7" s="9">
        <v>0</v>
      </c>
      <c r="AZ7" s="41">
        <f t="shared" si="15"/>
        <v>0</v>
      </c>
      <c r="BA7" s="9">
        <v>0</v>
      </c>
    </row>
    <row r="8" spans="1:53" s="2" customFormat="1" ht="12" customHeight="1">
      <c r="A8" s="12" t="s">
        <v>413</v>
      </c>
      <c r="B8" s="9">
        <v>5</v>
      </c>
      <c r="C8" s="9">
        <f>SUM(F8+I8+L8+O8+R8+U8+Y8+AB8+AE8+AH8+AK8+AN8+AQ8+AU8+AX8+BA8)</f>
        <v>1</v>
      </c>
      <c r="D8" s="9">
        <v>0</v>
      </c>
      <c r="E8" s="41">
        <f t="shared" si="0"/>
        <v>0</v>
      </c>
      <c r="F8" s="9">
        <v>0</v>
      </c>
      <c r="G8" s="9">
        <v>0</v>
      </c>
      <c r="H8" s="41">
        <f t="shared" si="1"/>
        <v>0</v>
      </c>
      <c r="I8" s="9">
        <v>0</v>
      </c>
      <c r="J8" s="9">
        <v>0</v>
      </c>
      <c r="K8" s="41">
        <f t="shared" si="2"/>
        <v>0</v>
      </c>
      <c r="L8" s="9">
        <v>0</v>
      </c>
      <c r="M8" s="9">
        <v>0</v>
      </c>
      <c r="N8" s="41">
        <f t="shared" si="3"/>
        <v>0</v>
      </c>
      <c r="O8" s="9">
        <v>0</v>
      </c>
      <c r="P8" s="9">
        <v>0</v>
      </c>
      <c r="Q8" s="41">
        <f t="shared" si="4"/>
        <v>0</v>
      </c>
      <c r="R8" s="9">
        <v>0</v>
      </c>
      <c r="S8" s="9">
        <v>0</v>
      </c>
      <c r="T8" s="41">
        <f t="shared" si="5"/>
        <v>0</v>
      </c>
      <c r="U8" s="9">
        <v>0</v>
      </c>
      <c r="V8" s="12" t="str">
        <f aca="true" t="shared" si="16" ref="V8:V46">A8</f>
        <v>礦業及土石採取業</v>
      </c>
      <c r="W8" s="9">
        <v>0</v>
      </c>
      <c r="X8" s="41">
        <f t="shared" si="6"/>
        <v>0</v>
      </c>
      <c r="Y8" s="9">
        <v>0</v>
      </c>
      <c r="Z8" s="9">
        <v>0</v>
      </c>
      <c r="AA8" s="41">
        <f t="shared" si="7"/>
        <v>0</v>
      </c>
      <c r="AB8" s="9">
        <v>0</v>
      </c>
      <c r="AC8" s="9">
        <v>0</v>
      </c>
      <c r="AD8" s="41">
        <f t="shared" si="8"/>
        <v>0</v>
      </c>
      <c r="AE8" s="9">
        <v>0</v>
      </c>
      <c r="AF8" s="9">
        <v>0</v>
      </c>
      <c r="AG8" s="41">
        <f t="shared" si="9"/>
        <v>0</v>
      </c>
      <c r="AH8" s="9">
        <v>0</v>
      </c>
      <c r="AI8" s="9">
        <v>0</v>
      </c>
      <c r="AJ8" s="41">
        <f t="shared" si="10"/>
        <v>0</v>
      </c>
      <c r="AK8" s="9">
        <v>0</v>
      </c>
      <c r="AL8" s="9">
        <v>0</v>
      </c>
      <c r="AM8" s="41">
        <f t="shared" si="11"/>
        <v>0</v>
      </c>
      <c r="AN8" s="9">
        <v>0</v>
      </c>
      <c r="AO8" s="9">
        <v>0</v>
      </c>
      <c r="AP8" s="41">
        <f t="shared" si="12"/>
        <v>0</v>
      </c>
      <c r="AQ8" s="9">
        <v>0</v>
      </c>
      <c r="AR8" s="12" t="str">
        <f aca="true" t="shared" si="17" ref="AR8:AR46">A8</f>
        <v>礦業及土石採取業</v>
      </c>
      <c r="AS8" s="9">
        <v>0</v>
      </c>
      <c r="AT8" s="41">
        <f t="shared" si="13"/>
        <v>0</v>
      </c>
      <c r="AU8" s="9">
        <v>0</v>
      </c>
      <c r="AV8" s="9">
        <v>1</v>
      </c>
      <c r="AW8" s="41">
        <f t="shared" si="14"/>
        <v>20</v>
      </c>
      <c r="AX8" s="9">
        <v>1</v>
      </c>
      <c r="AY8" s="9">
        <v>0</v>
      </c>
      <c r="AZ8" s="41">
        <f t="shared" si="15"/>
        <v>0</v>
      </c>
      <c r="BA8" s="9">
        <v>0</v>
      </c>
    </row>
    <row r="9" spans="1:53" s="2" customFormat="1" ht="18" customHeight="1">
      <c r="A9" s="12" t="s">
        <v>393</v>
      </c>
      <c r="B9" s="9">
        <f>SUM(B10:B33)</f>
        <v>1093</v>
      </c>
      <c r="C9" s="9">
        <f>SUM(C10:C33)</f>
        <v>121</v>
      </c>
      <c r="D9" s="9">
        <f>SUM(D10:D33)</f>
        <v>0</v>
      </c>
      <c r="E9" s="41">
        <f t="shared" si="0"/>
        <v>0</v>
      </c>
      <c r="F9" s="9">
        <f>SUM(F10:F33)</f>
        <v>0</v>
      </c>
      <c r="G9" s="9">
        <f>SUM(G10:G33)</f>
        <v>1</v>
      </c>
      <c r="H9" s="41">
        <f t="shared" si="1"/>
        <v>0.09149130832570906</v>
      </c>
      <c r="I9" s="9">
        <f>SUM(I10:I33)</f>
        <v>2</v>
      </c>
      <c r="J9" s="9">
        <f>SUM(J10:J33)</f>
        <v>20</v>
      </c>
      <c r="K9" s="41">
        <f t="shared" si="2"/>
        <v>1.8298261665141813</v>
      </c>
      <c r="L9" s="9">
        <f>SUM(L10:L33)</f>
        <v>20</v>
      </c>
      <c r="M9" s="9">
        <f>SUM(M10:M33)</f>
        <v>25</v>
      </c>
      <c r="N9" s="41">
        <f t="shared" si="3"/>
        <v>2.2872827081427265</v>
      </c>
      <c r="O9" s="9">
        <f>SUM(O10:O33)</f>
        <v>28</v>
      </c>
      <c r="P9" s="9">
        <f>SUM(P10:P33)</f>
        <v>19</v>
      </c>
      <c r="Q9" s="41">
        <f t="shared" si="4"/>
        <v>1.738334858188472</v>
      </c>
      <c r="R9" s="9">
        <f>SUM(R10:R33)</f>
        <v>23</v>
      </c>
      <c r="S9" s="9">
        <f>SUM(S10:S33)</f>
        <v>1</v>
      </c>
      <c r="T9" s="41">
        <f t="shared" si="5"/>
        <v>0.09149130832570906</v>
      </c>
      <c r="U9" s="9">
        <f>SUM(U10:U33)</f>
        <v>2</v>
      </c>
      <c r="V9" s="12" t="str">
        <f t="shared" si="16"/>
        <v>製      造      業</v>
      </c>
      <c r="W9" s="9">
        <f>SUM(W10:W33)</f>
        <v>2</v>
      </c>
      <c r="X9" s="41">
        <f t="shared" si="6"/>
        <v>0.18298261665141813</v>
      </c>
      <c r="Y9" s="9">
        <f>SUM(Y10:Y33)</f>
        <v>2</v>
      </c>
      <c r="Z9" s="9">
        <f>SUM(Z10:Z33)</f>
        <v>2</v>
      </c>
      <c r="AA9" s="41">
        <f t="shared" si="7"/>
        <v>0.18298261665141813</v>
      </c>
      <c r="AB9" s="9">
        <f>SUM(AB10:AB33)</f>
        <v>2</v>
      </c>
      <c r="AC9" s="9">
        <f>SUM(AC10:AC33)</f>
        <v>7</v>
      </c>
      <c r="AD9" s="41">
        <f t="shared" si="8"/>
        <v>0.6404391582799633</v>
      </c>
      <c r="AE9" s="9">
        <f>SUM(AE10:AE33)</f>
        <v>9</v>
      </c>
      <c r="AF9" s="9">
        <f>SUM(AF10:AF33)</f>
        <v>0</v>
      </c>
      <c r="AG9" s="41">
        <f t="shared" si="9"/>
        <v>0</v>
      </c>
      <c r="AH9" s="9">
        <f>SUM(AH10:AH33)</f>
        <v>0</v>
      </c>
      <c r="AI9" s="9">
        <f>SUM(AI10:AI33)</f>
        <v>1</v>
      </c>
      <c r="AJ9" s="41">
        <f t="shared" si="10"/>
        <v>0.09149130832570906</v>
      </c>
      <c r="AK9" s="9">
        <f>SUM(AK10:AK33)</f>
        <v>1</v>
      </c>
      <c r="AL9" s="9">
        <f>SUM(AL10:AL33)</f>
        <v>6</v>
      </c>
      <c r="AM9" s="41">
        <f t="shared" si="11"/>
        <v>0.5489478499542544</v>
      </c>
      <c r="AN9" s="9">
        <f>SUM(AN10:AN33)</f>
        <v>6</v>
      </c>
      <c r="AO9" s="9">
        <f>SUM(AO10:AO33)</f>
        <v>0</v>
      </c>
      <c r="AP9" s="41">
        <f t="shared" si="12"/>
        <v>0</v>
      </c>
      <c r="AQ9" s="9">
        <f>SUM(AQ10:AQ33)</f>
        <v>0</v>
      </c>
      <c r="AR9" s="12" t="str">
        <f t="shared" si="17"/>
        <v>製      造      業</v>
      </c>
      <c r="AS9" s="9">
        <f>SUM(AS10:AS33)</f>
        <v>1</v>
      </c>
      <c r="AT9" s="41">
        <f t="shared" si="13"/>
        <v>0.09149130832570906</v>
      </c>
      <c r="AU9" s="9">
        <f>SUM(AU10:AU33)</f>
        <v>2</v>
      </c>
      <c r="AV9" s="9">
        <f>SUM(AV10:AV33)</f>
        <v>23</v>
      </c>
      <c r="AW9" s="41">
        <f t="shared" si="14"/>
        <v>2.104300091491308</v>
      </c>
      <c r="AX9" s="9">
        <f>SUM(AX10:AX33)</f>
        <v>24</v>
      </c>
      <c r="AY9" s="9">
        <f>SUM(AY10:AY33)</f>
        <v>0</v>
      </c>
      <c r="AZ9" s="41">
        <f t="shared" si="15"/>
        <v>0</v>
      </c>
      <c r="BA9" s="9">
        <f>SUM(BA10:BA33)</f>
        <v>0</v>
      </c>
    </row>
    <row r="10" spans="1:53" s="2" customFormat="1" ht="12" customHeight="1">
      <c r="A10" s="42" t="s">
        <v>527</v>
      </c>
      <c r="B10" s="9">
        <v>115</v>
      </c>
      <c r="C10" s="9">
        <f aca="true" t="shared" si="18" ref="C10:C46">SUM(F10+I10+L10+O10+R10+U10+Y10+AB10+AE10+AH10+AK10+AN10+AQ10+AU10+AX10+BA10)</f>
        <v>0</v>
      </c>
      <c r="D10" s="9">
        <v>0</v>
      </c>
      <c r="E10" s="41">
        <f t="shared" si="0"/>
        <v>0</v>
      </c>
      <c r="F10" s="9">
        <v>0</v>
      </c>
      <c r="G10" s="9">
        <v>0</v>
      </c>
      <c r="H10" s="41">
        <f t="shared" si="1"/>
        <v>0</v>
      </c>
      <c r="I10" s="9">
        <v>0</v>
      </c>
      <c r="J10" s="9">
        <v>0</v>
      </c>
      <c r="K10" s="41">
        <f t="shared" si="2"/>
        <v>0</v>
      </c>
      <c r="L10" s="9">
        <v>0</v>
      </c>
      <c r="M10" s="9">
        <v>0</v>
      </c>
      <c r="N10" s="41">
        <f t="shared" si="3"/>
        <v>0</v>
      </c>
      <c r="O10" s="9">
        <v>0</v>
      </c>
      <c r="P10" s="9">
        <v>0</v>
      </c>
      <c r="Q10" s="41">
        <f t="shared" si="4"/>
        <v>0</v>
      </c>
      <c r="R10" s="9">
        <v>0</v>
      </c>
      <c r="S10" s="9">
        <v>0</v>
      </c>
      <c r="T10" s="41">
        <f t="shared" si="5"/>
        <v>0</v>
      </c>
      <c r="U10" s="9">
        <v>0</v>
      </c>
      <c r="V10" s="12" t="str">
        <f t="shared" si="16"/>
        <v>    食品及飲料製造業</v>
      </c>
      <c r="W10" s="9">
        <v>0</v>
      </c>
      <c r="X10" s="41">
        <f t="shared" si="6"/>
        <v>0</v>
      </c>
      <c r="Y10" s="9">
        <v>0</v>
      </c>
      <c r="Z10" s="9">
        <v>0</v>
      </c>
      <c r="AA10" s="41">
        <f t="shared" si="7"/>
        <v>0</v>
      </c>
      <c r="AB10" s="9">
        <v>0</v>
      </c>
      <c r="AC10" s="9">
        <v>0</v>
      </c>
      <c r="AD10" s="41">
        <f t="shared" si="8"/>
        <v>0</v>
      </c>
      <c r="AE10" s="9">
        <v>0</v>
      </c>
      <c r="AF10" s="9">
        <v>0</v>
      </c>
      <c r="AG10" s="41">
        <f t="shared" si="9"/>
        <v>0</v>
      </c>
      <c r="AH10" s="9">
        <v>0</v>
      </c>
      <c r="AI10" s="9">
        <v>0</v>
      </c>
      <c r="AJ10" s="41">
        <f t="shared" si="10"/>
        <v>0</v>
      </c>
      <c r="AK10" s="9">
        <v>0</v>
      </c>
      <c r="AL10" s="9">
        <v>0</v>
      </c>
      <c r="AM10" s="41">
        <f t="shared" si="11"/>
        <v>0</v>
      </c>
      <c r="AN10" s="9">
        <v>0</v>
      </c>
      <c r="AO10" s="9">
        <v>0</v>
      </c>
      <c r="AP10" s="41">
        <f t="shared" si="12"/>
        <v>0</v>
      </c>
      <c r="AQ10" s="9">
        <v>0</v>
      </c>
      <c r="AR10" s="12" t="str">
        <f t="shared" si="17"/>
        <v>    食品及飲料製造業</v>
      </c>
      <c r="AS10" s="9">
        <v>0</v>
      </c>
      <c r="AT10" s="41">
        <f t="shared" si="13"/>
        <v>0</v>
      </c>
      <c r="AU10" s="9">
        <v>0</v>
      </c>
      <c r="AV10" s="9">
        <v>0</v>
      </c>
      <c r="AW10" s="41">
        <f t="shared" si="14"/>
        <v>0</v>
      </c>
      <c r="AX10" s="9">
        <v>0</v>
      </c>
      <c r="AY10" s="9">
        <v>0</v>
      </c>
      <c r="AZ10" s="41">
        <f t="shared" si="15"/>
        <v>0</v>
      </c>
      <c r="BA10" s="9">
        <v>0</v>
      </c>
    </row>
    <row r="11" spans="1:53" s="2" customFormat="1" ht="12" customHeight="1">
      <c r="A11" s="42" t="s">
        <v>528</v>
      </c>
      <c r="B11" s="9">
        <v>0</v>
      </c>
      <c r="C11" s="9">
        <f t="shared" si="18"/>
        <v>0</v>
      </c>
      <c r="D11" s="9">
        <v>0</v>
      </c>
      <c r="E11" s="41">
        <f t="shared" si="0"/>
        <v>0</v>
      </c>
      <c r="F11" s="9">
        <v>0</v>
      </c>
      <c r="G11" s="9">
        <v>0</v>
      </c>
      <c r="H11" s="41">
        <f t="shared" si="1"/>
        <v>0</v>
      </c>
      <c r="I11" s="9">
        <v>0</v>
      </c>
      <c r="J11" s="9">
        <v>0</v>
      </c>
      <c r="K11" s="41">
        <f t="shared" si="2"/>
        <v>0</v>
      </c>
      <c r="L11" s="9">
        <v>0</v>
      </c>
      <c r="M11" s="9">
        <v>0</v>
      </c>
      <c r="N11" s="41">
        <f t="shared" si="3"/>
        <v>0</v>
      </c>
      <c r="O11" s="9">
        <v>0</v>
      </c>
      <c r="P11" s="9">
        <v>0</v>
      </c>
      <c r="Q11" s="41">
        <f t="shared" si="4"/>
        <v>0</v>
      </c>
      <c r="R11" s="9">
        <v>0</v>
      </c>
      <c r="S11" s="9">
        <v>0</v>
      </c>
      <c r="T11" s="41">
        <f t="shared" si="5"/>
        <v>0</v>
      </c>
      <c r="U11" s="9">
        <v>0</v>
      </c>
      <c r="V11" s="12" t="str">
        <f t="shared" si="16"/>
        <v>    菸草製造業</v>
      </c>
      <c r="W11" s="9">
        <v>0</v>
      </c>
      <c r="X11" s="41">
        <f t="shared" si="6"/>
        <v>0</v>
      </c>
      <c r="Y11" s="9">
        <v>0</v>
      </c>
      <c r="Z11" s="9">
        <v>0</v>
      </c>
      <c r="AA11" s="41">
        <f t="shared" si="7"/>
        <v>0</v>
      </c>
      <c r="AB11" s="9">
        <v>0</v>
      </c>
      <c r="AC11" s="9">
        <v>0</v>
      </c>
      <c r="AD11" s="41">
        <f t="shared" si="8"/>
        <v>0</v>
      </c>
      <c r="AE11" s="9">
        <v>0</v>
      </c>
      <c r="AF11" s="9">
        <v>0</v>
      </c>
      <c r="AG11" s="41">
        <f t="shared" si="9"/>
        <v>0</v>
      </c>
      <c r="AH11" s="9">
        <v>0</v>
      </c>
      <c r="AI11" s="9">
        <v>0</v>
      </c>
      <c r="AJ11" s="41">
        <f t="shared" si="10"/>
        <v>0</v>
      </c>
      <c r="AK11" s="9">
        <v>0</v>
      </c>
      <c r="AL11" s="9">
        <v>0</v>
      </c>
      <c r="AM11" s="41">
        <f t="shared" si="11"/>
        <v>0</v>
      </c>
      <c r="AN11" s="9">
        <v>0</v>
      </c>
      <c r="AO11" s="9">
        <v>0</v>
      </c>
      <c r="AP11" s="41">
        <f t="shared" si="12"/>
        <v>0</v>
      </c>
      <c r="AQ11" s="9">
        <v>0</v>
      </c>
      <c r="AR11" s="12" t="str">
        <f t="shared" si="17"/>
        <v>    菸草製造業</v>
      </c>
      <c r="AS11" s="9">
        <v>0</v>
      </c>
      <c r="AT11" s="41">
        <f t="shared" si="13"/>
        <v>0</v>
      </c>
      <c r="AU11" s="9">
        <v>0</v>
      </c>
      <c r="AV11" s="9">
        <v>0</v>
      </c>
      <c r="AW11" s="41">
        <f t="shared" si="14"/>
        <v>0</v>
      </c>
      <c r="AX11" s="9">
        <v>0</v>
      </c>
      <c r="AY11" s="9">
        <v>0</v>
      </c>
      <c r="AZ11" s="41">
        <f t="shared" si="15"/>
        <v>0</v>
      </c>
      <c r="BA11" s="9">
        <v>0</v>
      </c>
    </row>
    <row r="12" spans="1:53" s="2" customFormat="1" ht="12" customHeight="1">
      <c r="A12" s="42" t="s">
        <v>529</v>
      </c>
      <c r="B12" s="9">
        <v>22</v>
      </c>
      <c r="C12" s="9">
        <f t="shared" si="18"/>
        <v>10</v>
      </c>
      <c r="D12" s="9">
        <v>0</v>
      </c>
      <c r="E12" s="41">
        <f t="shared" si="0"/>
        <v>0</v>
      </c>
      <c r="F12" s="9">
        <v>0</v>
      </c>
      <c r="G12" s="9">
        <v>0</v>
      </c>
      <c r="H12" s="41">
        <f t="shared" si="1"/>
        <v>0</v>
      </c>
      <c r="I12" s="9">
        <v>0</v>
      </c>
      <c r="J12" s="9">
        <v>4</v>
      </c>
      <c r="K12" s="41">
        <f t="shared" si="2"/>
        <v>18.181818181818183</v>
      </c>
      <c r="L12" s="9">
        <v>4</v>
      </c>
      <c r="M12" s="9">
        <v>2</v>
      </c>
      <c r="N12" s="41">
        <f t="shared" si="3"/>
        <v>9.090909090909092</v>
      </c>
      <c r="O12" s="9">
        <v>3</v>
      </c>
      <c r="P12" s="9">
        <v>2</v>
      </c>
      <c r="Q12" s="41">
        <f t="shared" si="4"/>
        <v>9.090909090909092</v>
      </c>
      <c r="R12" s="9">
        <v>2</v>
      </c>
      <c r="S12" s="9">
        <v>0</v>
      </c>
      <c r="T12" s="41">
        <f t="shared" si="5"/>
        <v>0</v>
      </c>
      <c r="U12" s="9">
        <v>0</v>
      </c>
      <c r="V12" s="12" t="str">
        <f t="shared" si="16"/>
        <v>    紡    織    業</v>
      </c>
      <c r="W12" s="9">
        <v>0</v>
      </c>
      <c r="X12" s="41">
        <f t="shared" si="6"/>
        <v>0</v>
      </c>
      <c r="Y12" s="9">
        <v>0</v>
      </c>
      <c r="Z12" s="9">
        <v>0</v>
      </c>
      <c r="AA12" s="41">
        <f t="shared" si="7"/>
        <v>0</v>
      </c>
      <c r="AB12" s="9">
        <v>0</v>
      </c>
      <c r="AC12" s="9">
        <v>0</v>
      </c>
      <c r="AD12" s="41">
        <f t="shared" si="8"/>
        <v>0</v>
      </c>
      <c r="AE12" s="9">
        <v>0</v>
      </c>
      <c r="AF12" s="9">
        <v>0</v>
      </c>
      <c r="AG12" s="41">
        <f t="shared" si="9"/>
        <v>0</v>
      </c>
      <c r="AH12" s="9">
        <v>0</v>
      </c>
      <c r="AI12" s="9">
        <v>0</v>
      </c>
      <c r="AJ12" s="41">
        <f t="shared" si="10"/>
        <v>0</v>
      </c>
      <c r="AK12" s="9">
        <v>0</v>
      </c>
      <c r="AL12" s="9">
        <v>0</v>
      </c>
      <c r="AM12" s="41">
        <f t="shared" si="11"/>
        <v>0</v>
      </c>
      <c r="AN12" s="9">
        <v>0</v>
      </c>
      <c r="AO12" s="9">
        <v>0</v>
      </c>
      <c r="AP12" s="41">
        <f t="shared" si="12"/>
        <v>0</v>
      </c>
      <c r="AQ12" s="9">
        <v>0</v>
      </c>
      <c r="AR12" s="12" t="str">
        <f t="shared" si="17"/>
        <v>    紡    織    業</v>
      </c>
      <c r="AS12" s="9">
        <v>0</v>
      </c>
      <c r="AT12" s="41">
        <f t="shared" si="13"/>
        <v>0</v>
      </c>
      <c r="AU12" s="9">
        <v>0</v>
      </c>
      <c r="AV12" s="9">
        <v>1</v>
      </c>
      <c r="AW12" s="41">
        <f t="shared" si="14"/>
        <v>4.545454545454546</v>
      </c>
      <c r="AX12" s="9">
        <v>1</v>
      </c>
      <c r="AY12" s="9">
        <v>0</v>
      </c>
      <c r="AZ12" s="41">
        <f t="shared" si="15"/>
        <v>0</v>
      </c>
      <c r="BA12" s="9">
        <v>0</v>
      </c>
    </row>
    <row r="13" spans="1:53" s="2" customFormat="1" ht="12" customHeight="1">
      <c r="A13" s="42" t="s">
        <v>530</v>
      </c>
      <c r="B13" s="9">
        <v>15</v>
      </c>
      <c r="C13" s="9">
        <f t="shared" si="18"/>
        <v>0</v>
      </c>
      <c r="D13" s="9">
        <v>0</v>
      </c>
      <c r="E13" s="41">
        <f t="shared" si="0"/>
        <v>0</v>
      </c>
      <c r="F13" s="9">
        <v>0</v>
      </c>
      <c r="G13" s="9">
        <v>0</v>
      </c>
      <c r="H13" s="41">
        <f t="shared" si="1"/>
        <v>0</v>
      </c>
      <c r="I13" s="9">
        <v>0</v>
      </c>
      <c r="J13" s="9">
        <v>0</v>
      </c>
      <c r="K13" s="41">
        <f t="shared" si="2"/>
        <v>0</v>
      </c>
      <c r="L13" s="9">
        <v>0</v>
      </c>
      <c r="M13" s="9">
        <v>0</v>
      </c>
      <c r="N13" s="41">
        <f t="shared" si="3"/>
        <v>0</v>
      </c>
      <c r="O13" s="9">
        <v>0</v>
      </c>
      <c r="P13" s="9">
        <v>0</v>
      </c>
      <c r="Q13" s="41">
        <f t="shared" si="4"/>
        <v>0</v>
      </c>
      <c r="R13" s="9">
        <v>0</v>
      </c>
      <c r="S13" s="9">
        <v>0</v>
      </c>
      <c r="T13" s="41">
        <f t="shared" si="5"/>
        <v>0</v>
      </c>
      <c r="U13" s="9">
        <v>0</v>
      </c>
      <c r="V13" s="12" t="str">
        <f t="shared" si="16"/>
        <v>    成衣、服飾品及其他紡織製品製造業</v>
      </c>
      <c r="W13" s="9">
        <v>0</v>
      </c>
      <c r="X13" s="41">
        <f t="shared" si="6"/>
        <v>0</v>
      </c>
      <c r="Y13" s="9">
        <v>0</v>
      </c>
      <c r="Z13" s="9">
        <v>0</v>
      </c>
      <c r="AA13" s="41">
        <f t="shared" si="7"/>
        <v>0</v>
      </c>
      <c r="AB13" s="9">
        <v>0</v>
      </c>
      <c r="AC13" s="9">
        <v>0</v>
      </c>
      <c r="AD13" s="41">
        <f t="shared" si="8"/>
        <v>0</v>
      </c>
      <c r="AE13" s="9">
        <v>0</v>
      </c>
      <c r="AF13" s="9">
        <v>0</v>
      </c>
      <c r="AG13" s="41">
        <f t="shared" si="9"/>
        <v>0</v>
      </c>
      <c r="AH13" s="9">
        <v>0</v>
      </c>
      <c r="AI13" s="9">
        <v>0</v>
      </c>
      <c r="AJ13" s="41">
        <f t="shared" si="10"/>
        <v>0</v>
      </c>
      <c r="AK13" s="9">
        <v>0</v>
      </c>
      <c r="AL13" s="9">
        <v>0</v>
      </c>
      <c r="AM13" s="41">
        <f t="shared" si="11"/>
        <v>0</v>
      </c>
      <c r="AN13" s="9">
        <v>0</v>
      </c>
      <c r="AO13" s="9">
        <v>0</v>
      </c>
      <c r="AP13" s="41">
        <f t="shared" si="12"/>
        <v>0</v>
      </c>
      <c r="AQ13" s="9">
        <v>0</v>
      </c>
      <c r="AR13" s="12" t="str">
        <f t="shared" si="17"/>
        <v>    成衣、服飾品及其他紡織製品製造業</v>
      </c>
      <c r="AS13" s="9">
        <v>0</v>
      </c>
      <c r="AT13" s="41">
        <f t="shared" si="13"/>
        <v>0</v>
      </c>
      <c r="AU13" s="9">
        <v>0</v>
      </c>
      <c r="AV13" s="9">
        <v>0</v>
      </c>
      <c r="AW13" s="41">
        <f t="shared" si="14"/>
        <v>0</v>
      </c>
      <c r="AX13" s="9">
        <v>0</v>
      </c>
      <c r="AY13" s="9">
        <v>0</v>
      </c>
      <c r="AZ13" s="41">
        <f t="shared" si="15"/>
        <v>0</v>
      </c>
      <c r="BA13" s="9">
        <v>0</v>
      </c>
    </row>
    <row r="14" spans="1:53" s="2" customFormat="1" ht="12" customHeight="1">
      <c r="A14" s="42" t="s">
        <v>531</v>
      </c>
      <c r="B14" s="9">
        <v>17</v>
      </c>
      <c r="C14" s="9">
        <f t="shared" si="18"/>
        <v>3</v>
      </c>
      <c r="D14" s="9">
        <v>0</v>
      </c>
      <c r="E14" s="41">
        <f t="shared" si="0"/>
        <v>0</v>
      </c>
      <c r="F14" s="9">
        <v>0</v>
      </c>
      <c r="G14" s="9">
        <v>0</v>
      </c>
      <c r="H14" s="41">
        <f t="shared" si="1"/>
        <v>0</v>
      </c>
      <c r="I14" s="9">
        <v>0</v>
      </c>
      <c r="J14" s="9">
        <v>0</v>
      </c>
      <c r="K14" s="41">
        <f t="shared" si="2"/>
        <v>0</v>
      </c>
      <c r="L14" s="9">
        <v>0</v>
      </c>
      <c r="M14" s="9">
        <v>1</v>
      </c>
      <c r="N14" s="41">
        <f t="shared" si="3"/>
        <v>5.88235294117647</v>
      </c>
      <c r="O14" s="9">
        <v>1</v>
      </c>
      <c r="P14" s="9">
        <v>1</v>
      </c>
      <c r="Q14" s="41">
        <f t="shared" si="4"/>
        <v>5.88235294117647</v>
      </c>
      <c r="R14" s="9">
        <v>1</v>
      </c>
      <c r="S14" s="9">
        <v>0</v>
      </c>
      <c r="T14" s="41">
        <f t="shared" si="5"/>
        <v>0</v>
      </c>
      <c r="U14" s="9">
        <v>0</v>
      </c>
      <c r="V14" s="12" t="str">
        <f t="shared" si="16"/>
        <v>    皮革、毛皮及其製品製造業</v>
      </c>
      <c r="W14" s="9">
        <v>0</v>
      </c>
      <c r="X14" s="41">
        <f t="shared" si="6"/>
        <v>0</v>
      </c>
      <c r="Y14" s="9">
        <v>0</v>
      </c>
      <c r="Z14" s="9">
        <v>0</v>
      </c>
      <c r="AA14" s="41">
        <f t="shared" si="7"/>
        <v>0</v>
      </c>
      <c r="AB14" s="9">
        <v>0</v>
      </c>
      <c r="AC14" s="9">
        <v>0</v>
      </c>
      <c r="AD14" s="41">
        <f t="shared" si="8"/>
        <v>0</v>
      </c>
      <c r="AE14" s="9">
        <v>0</v>
      </c>
      <c r="AF14" s="9">
        <v>0</v>
      </c>
      <c r="AG14" s="41">
        <f t="shared" si="9"/>
        <v>0</v>
      </c>
      <c r="AH14" s="9">
        <v>0</v>
      </c>
      <c r="AI14" s="9">
        <v>0</v>
      </c>
      <c r="AJ14" s="41">
        <f t="shared" si="10"/>
        <v>0</v>
      </c>
      <c r="AK14" s="9">
        <v>0</v>
      </c>
      <c r="AL14" s="9">
        <v>0</v>
      </c>
      <c r="AM14" s="41">
        <f t="shared" si="11"/>
        <v>0</v>
      </c>
      <c r="AN14" s="9">
        <v>0</v>
      </c>
      <c r="AO14" s="9">
        <v>0</v>
      </c>
      <c r="AP14" s="41">
        <f t="shared" si="12"/>
        <v>0</v>
      </c>
      <c r="AQ14" s="9">
        <v>0</v>
      </c>
      <c r="AR14" s="12" t="str">
        <f t="shared" si="17"/>
        <v>    皮革、毛皮及其製品製造業</v>
      </c>
      <c r="AS14" s="9">
        <v>0</v>
      </c>
      <c r="AT14" s="41">
        <f t="shared" si="13"/>
        <v>0</v>
      </c>
      <c r="AU14" s="9">
        <v>0</v>
      </c>
      <c r="AV14" s="9">
        <v>1</v>
      </c>
      <c r="AW14" s="41">
        <f t="shared" si="14"/>
        <v>5.88235294117647</v>
      </c>
      <c r="AX14" s="9">
        <v>1</v>
      </c>
      <c r="AY14" s="9">
        <v>0</v>
      </c>
      <c r="AZ14" s="41">
        <f t="shared" si="15"/>
        <v>0</v>
      </c>
      <c r="BA14" s="9">
        <v>0</v>
      </c>
    </row>
    <row r="15" spans="1:53" s="2" customFormat="1" ht="12" customHeight="1">
      <c r="A15" s="42" t="s">
        <v>532</v>
      </c>
      <c r="B15" s="9">
        <v>8</v>
      </c>
      <c r="C15" s="9">
        <f t="shared" si="18"/>
        <v>1</v>
      </c>
      <c r="D15" s="9">
        <v>0</v>
      </c>
      <c r="E15" s="41">
        <f t="shared" si="0"/>
        <v>0</v>
      </c>
      <c r="F15" s="9">
        <v>0</v>
      </c>
      <c r="G15" s="9">
        <v>0</v>
      </c>
      <c r="H15" s="41">
        <f t="shared" si="1"/>
        <v>0</v>
      </c>
      <c r="I15" s="9">
        <v>0</v>
      </c>
      <c r="J15" s="9">
        <v>0</v>
      </c>
      <c r="K15" s="41">
        <f t="shared" si="2"/>
        <v>0</v>
      </c>
      <c r="L15" s="9">
        <v>0</v>
      </c>
      <c r="M15" s="9">
        <v>0</v>
      </c>
      <c r="N15" s="41">
        <f t="shared" si="3"/>
        <v>0</v>
      </c>
      <c r="O15" s="9">
        <v>0</v>
      </c>
      <c r="P15" s="9">
        <v>0</v>
      </c>
      <c r="Q15" s="41">
        <f t="shared" si="4"/>
        <v>0</v>
      </c>
      <c r="R15" s="9">
        <v>0</v>
      </c>
      <c r="S15" s="9">
        <v>0</v>
      </c>
      <c r="T15" s="41">
        <f t="shared" si="5"/>
        <v>0</v>
      </c>
      <c r="U15" s="9">
        <v>0</v>
      </c>
      <c r="V15" s="12" t="str">
        <f t="shared" si="16"/>
        <v>    木竹製品製造業</v>
      </c>
      <c r="W15" s="9">
        <v>0</v>
      </c>
      <c r="X15" s="41">
        <f t="shared" si="6"/>
        <v>0</v>
      </c>
      <c r="Y15" s="9">
        <v>0</v>
      </c>
      <c r="Z15" s="9">
        <v>0</v>
      </c>
      <c r="AA15" s="41">
        <f t="shared" si="7"/>
        <v>0</v>
      </c>
      <c r="AB15" s="9">
        <v>0</v>
      </c>
      <c r="AC15" s="9">
        <v>0</v>
      </c>
      <c r="AD15" s="41">
        <f t="shared" si="8"/>
        <v>0</v>
      </c>
      <c r="AE15" s="9">
        <v>0</v>
      </c>
      <c r="AF15" s="9">
        <v>0</v>
      </c>
      <c r="AG15" s="41">
        <f t="shared" si="9"/>
        <v>0</v>
      </c>
      <c r="AH15" s="9">
        <v>0</v>
      </c>
      <c r="AI15" s="9">
        <v>0</v>
      </c>
      <c r="AJ15" s="41">
        <f t="shared" si="10"/>
        <v>0</v>
      </c>
      <c r="AK15" s="9">
        <v>0</v>
      </c>
      <c r="AL15" s="9">
        <v>0</v>
      </c>
      <c r="AM15" s="41">
        <f t="shared" si="11"/>
        <v>0</v>
      </c>
      <c r="AN15" s="9">
        <v>0</v>
      </c>
      <c r="AO15" s="9">
        <v>0</v>
      </c>
      <c r="AP15" s="41">
        <f t="shared" si="12"/>
        <v>0</v>
      </c>
      <c r="AQ15" s="9">
        <v>0</v>
      </c>
      <c r="AR15" s="12" t="str">
        <f t="shared" si="17"/>
        <v>    木竹製品製造業</v>
      </c>
      <c r="AS15" s="9">
        <v>0</v>
      </c>
      <c r="AT15" s="41">
        <f t="shared" si="13"/>
        <v>0</v>
      </c>
      <c r="AU15" s="9">
        <v>0</v>
      </c>
      <c r="AV15" s="9">
        <v>1</v>
      </c>
      <c r="AW15" s="41">
        <f t="shared" si="14"/>
        <v>12.5</v>
      </c>
      <c r="AX15" s="9">
        <v>1</v>
      </c>
      <c r="AY15" s="9">
        <v>0</v>
      </c>
      <c r="AZ15" s="41">
        <f t="shared" si="15"/>
        <v>0</v>
      </c>
      <c r="BA15" s="9">
        <v>0</v>
      </c>
    </row>
    <row r="16" spans="1:53" s="2" customFormat="1" ht="12" customHeight="1">
      <c r="A16" s="42" t="s">
        <v>533</v>
      </c>
      <c r="B16" s="9">
        <v>24</v>
      </c>
      <c r="C16" s="9">
        <f t="shared" si="18"/>
        <v>4</v>
      </c>
      <c r="D16" s="9">
        <v>0</v>
      </c>
      <c r="E16" s="41">
        <f t="shared" si="0"/>
        <v>0</v>
      </c>
      <c r="F16" s="9">
        <v>0</v>
      </c>
      <c r="G16" s="9">
        <v>0</v>
      </c>
      <c r="H16" s="41">
        <f t="shared" si="1"/>
        <v>0</v>
      </c>
      <c r="I16" s="9">
        <v>0</v>
      </c>
      <c r="J16" s="9">
        <v>1</v>
      </c>
      <c r="K16" s="41">
        <f t="shared" si="2"/>
        <v>4.166666666666666</v>
      </c>
      <c r="L16" s="9">
        <v>1</v>
      </c>
      <c r="M16" s="9">
        <v>1</v>
      </c>
      <c r="N16" s="41">
        <f t="shared" si="3"/>
        <v>4.166666666666666</v>
      </c>
      <c r="O16" s="9">
        <v>1</v>
      </c>
      <c r="P16" s="9">
        <v>0</v>
      </c>
      <c r="Q16" s="41">
        <f t="shared" si="4"/>
        <v>0</v>
      </c>
      <c r="R16" s="9">
        <v>0</v>
      </c>
      <c r="S16" s="9">
        <v>0</v>
      </c>
      <c r="T16" s="41">
        <f t="shared" si="5"/>
        <v>0</v>
      </c>
      <c r="U16" s="9">
        <v>0</v>
      </c>
      <c r="V16" s="12" t="str">
        <f t="shared" si="16"/>
        <v>    家具及裝設品製造業</v>
      </c>
      <c r="W16" s="9">
        <v>1</v>
      </c>
      <c r="X16" s="41">
        <f t="shared" si="6"/>
        <v>4.166666666666666</v>
      </c>
      <c r="Y16" s="9">
        <v>1</v>
      </c>
      <c r="Z16" s="9">
        <v>0</v>
      </c>
      <c r="AA16" s="41">
        <f t="shared" si="7"/>
        <v>0</v>
      </c>
      <c r="AB16" s="9">
        <v>0</v>
      </c>
      <c r="AC16" s="9">
        <v>1</v>
      </c>
      <c r="AD16" s="41">
        <f t="shared" si="8"/>
        <v>4.166666666666666</v>
      </c>
      <c r="AE16" s="9">
        <v>1</v>
      </c>
      <c r="AF16" s="9">
        <v>0</v>
      </c>
      <c r="AG16" s="41">
        <f t="shared" si="9"/>
        <v>0</v>
      </c>
      <c r="AH16" s="9">
        <v>0</v>
      </c>
      <c r="AI16" s="9">
        <v>0</v>
      </c>
      <c r="AJ16" s="41">
        <f t="shared" si="10"/>
        <v>0</v>
      </c>
      <c r="AK16" s="9">
        <v>0</v>
      </c>
      <c r="AL16" s="9">
        <v>0</v>
      </c>
      <c r="AM16" s="41">
        <f t="shared" si="11"/>
        <v>0</v>
      </c>
      <c r="AN16" s="9">
        <v>0</v>
      </c>
      <c r="AO16" s="9">
        <v>0</v>
      </c>
      <c r="AP16" s="41">
        <f t="shared" si="12"/>
        <v>0</v>
      </c>
      <c r="AQ16" s="9">
        <v>0</v>
      </c>
      <c r="AR16" s="12" t="str">
        <f t="shared" si="17"/>
        <v>    家具及裝設品製造業</v>
      </c>
      <c r="AS16" s="9">
        <v>0</v>
      </c>
      <c r="AT16" s="41">
        <f t="shared" si="13"/>
        <v>0</v>
      </c>
      <c r="AU16" s="9">
        <v>0</v>
      </c>
      <c r="AV16" s="9">
        <v>0</v>
      </c>
      <c r="AW16" s="41">
        <f t="shared" si="14"/>
        <v>0</v>
      </c>
      <c r="AX16" s="9">
        <v>0</v>
      </c>
      <c r="AY16" s="9">
        <v>0</v>
      </c>
      <c r="AZ16" s="41">
        <f t="shared" si="15"/>
        <v>0</v>
      </c>
      <c r="BA16" s="9">
        <v>0</v>
      </c>
    </row>
    <row r="17" spans="1:53" s="2" customFormat="1" ht="12" customHeight="1">
      <c r="A17" s="42" t="s">
        <v>534</v>
      </c>
      <c r="B17" s="9">
        <v>19</v>
      </c>
      <c r="C17" s="9">
        <f t="shared" si="18"/>
        <v>7</v>
      </c>
      <c r="D17" s="9">
        <v>0</v>
      </c>
      <c r="E17" s="41">
        <f t="shared" si="0"/>
        <v>0</v>
      </c>
      <c r="F17" s="9">
        <v>0</v>
      </c>
      <c r="G17" s="9">
        <v>0</v>
      </c>
      <c r="H17" s="41">
        <f t="shared" si="1"/>
        <v>0</v>
      </c>
      <c r="I17" s="9">
        <v>0</v>
      </c>
      <c r="J17" s="9">
        <v>3</v>
      </c>
      <c r="K17" s="41">
        <f t="shared" si="2"/>
        <v>15.789473684210526</v>
      </c>
      <c r="L17" s="9">
        <v>3</v>
      </c>
      <c r="M17" s="9">
        <v>1</v>
      </c>
      <c r="N17" s="41">
        <f t="shared" si="3"/>
        <v>5.263157894736842</v>
      </c>
      <c r="O17" s="9">
        <v>1</v>
      </c>
      <c r="P17" s="9">
        <v>1</v>
      </c>
      <c r="Q17" s="41">
        <f t="shared" si="4"/>
        <v>5.263157894736842</v>
      </c>
      <c r="R17" s="9">
        <v>1</v>
      </c>
      <c r="S17" s="9">
        <v>0</v>
      </c>
      <c r="T17" s="41">
        <f t="shared" si="5"/>
        <v>0</v>
      </c>
      <c r="U17" s="9">
        <v>0</v>
      </c>
      <c r="V17" s="12" t="str">
        <f t="shared" si="16"/>
        <v>    紙漿、紙及紙製品製造業</v>
      </c>
      <c r="W17" s="9">
        <v>0</v>
      </c>
      <c r="X17" s="41">
        <f t="shared" si="6"/>
        <v>0</v>
      </c>
      <c r="Y17" s="9">
        <v>0</v>
      </c>
      <c r="Z17" s="9">
        <v>0</v>
      </c>
      <c r="AA17" s="41">
        <f t="shared" si="7"/>
        <v>0</v>
      </c>
      <c r="AB17" s="9">
        <v>0</v>
      </c>
      <c r="AC17" s="9">
        <v>1</v>
      </c>
      <c r="AD17" s="41">
        <f t="shared" si="8"/>
        <v>5.263157894736842</v>
      </c>
      <c r="AE17" s="9">
        <v>1</v>
      </c>
      <c r="AF17" s="9">
        <v>0</v>
      </c>
      <c r="AG17" s="41">
        <f t="shared" si="9"/>
        <v>0</v>
      </c>
      <c r="AH17" s="9">
        <v>0</v>
      </c>
      <c r="AI17" s="9">
        <v>0</v>
      </c>
      <c r="AJ17" s="41">
        <f t="shared" si="10"/>
        <v>0</v>
      </c>
      <c r="AK17" s="9">
        <v>0</v>
      </c>
      <c r="AL17" s="9">
        <v>0</v>
      </c>
      <c r="AM17" s="41">
        <f t="shared" si="11"/>
        <v>0</v>
      </c>
      <c r="AN17" s="9">
        <v>0</v>
      </c>
      <c r="AO17" s="9">
        <v>0</v>
      </c>
      <c r="AP17" s="41">
        <f t="shared" si="12"/>
        <v>0</v>
      </c>
      <c r="AQ17" s="9">
        <v>0</v>
      </c>
      <c r="AR17" s="12" t="str">
        <f t="shared" si="17"/>
        <v>    紙漿、紙及紙製品製造業</v>
      </c>
      <c r="AS17" s="9">
        <v>0</v>
      </c>
      <c r="AT17" s="41">
        <f t="shared" si="13"/>
        <v>0</v>
      </c>
      <c r="AU17" s="9">
        <v>0</v>
      </c>
      <c r="AV17" s="9">
        <v>1</v>
      </c>
      <c r="AW17" s="41">
        <f t="shared" si="14"/>
        <v>5.263157894736842</v>
      </c>
      <c r="AX17" s="9">
        <v>1</v>
      </c>
      <c r="AY17" s="9">
        <v>0</v>
      </c>
      <c r="AZ17" s="41">
        <f t="shared" si="15"/>
        <v>0</v>
      </c>
      <c r="BA17" s="9">
        <v>0</v>
      </c>
    </row>
    <row r="18" spans="1:53" s="2" customFormat="1" ht="12" customHeight="1">
      <c r="A18" s="42" t="s">
        <v>535</v>
      </c>
      <c r="B18" s="9">
        <v>4</v>
      </c>
      <c r="C18" s="9">
        <f t="shared" si="18"/>
        <v>2</v>
      </c>
      <c r="D18" s="9">
        <v>0</v>
      </c>
      <c r="E18" s="41">
        <f t="shared" si="0"/>
        <v>0</v>
      </c>
      <c r="F18" s="9">
        <v>0</v>
      </c>
      <c r="G18" s="9">
        <v>0</v>
      </c>
      <c r="H18" s="41">
        <f t="shared" si="1"/>
        <v>0</v>
      </c>
      <c r="I18" s="9">
        <v>0</v>
      </c>
      <c r="J18" s="9">
        <v>0</v>
      </c>
      <c r="K18" s="41">
        <f t="shared" si="2"/>
        <v>0</v>
      </c>
      <c r="L18" s="9">
        <v>0</v>
      </c>
      <c r="M18" s="9">
        <v>1</v>
      </c>
      <c r="N18" s="41">
        <f t="shared" si="3"/>
        <v>25</v>
      </c>
      <c r="O18" s="9">
        <v>1</v>
      </c>
      <c r="P18" s="9">
        <v>1</v>
      </c>
      <c r="Q18" s="41">
        <f t="shared" si="4"/>
        <v>25</v>
      </c>
      <c r="R18" s="9">
        <v>1</v>
      </c>
      <c r="S18" s="9">
        <v>0</v>
      </c>
      <c r="T18" s="41">
        <f t="shared" si="5"/>
        <v>0</v>
      </c>
      <c r="U18" s="9">
        <v>0</v>
      </c>
      <c r="V18" s="12" t="str">
        <f t="shared" si="16"/>
        <v>    印刷及其輔助業</v>
      </c>
      <c r="W18" s="9">
        <v>0</v>
      </c>
      <c r="X18" s="41">
        <f t="shared" si="6"/>
        <v>0</v>
      </c>
      <c r="Y18" s="9">
        <v>0</v>
      </c>
      <c r="Z18" s="9">
        <v>0</v>
      </c>
      <c r="AA18" s="41">
        <f t="shared" si="7"/>
        <v>0</v>
      </c>
      <c r="AB18" s="9">
        <v>0</v>
      </c>
      <c r="AC18" s="9">
        <v>0</v>
      </c>
      <c r="AD18" s="41">
        <f t="shared" si="8"/>
        <v>0</v>
      </c>
      <c r="AE18" s="9">
        <v>0</v>
      </c>
      <c r="AF18" s="9">
        <v>0</v>
      </c>
      <c r="AG18" s="41">
        <f t="shared" si="9"/>
        <v>0</v>
      </c>
      <c r="AH18" s="9">
        <v>0</v>
      </c>
      <c r="AI18" s="9">
        <v>0</v>
      </c>
      <c r="AJ18" s="41">
        <f t="shared" si="10"/>
        <v>0</v>
      </c>
      <c r="AK18" s="9">
        <v>0</v>
      </c>
      <c r="AL18" s="9">
        <v>0</v>
      </c>
      <c r="AM18" s="41">
        <f t="shared" si="11"/>
        <v>0</v>
      </c>
      <c r="AN18" s="9">
        <v>0</v>
      </c>
      <c r="AO18" s="9">
        <v>0</v>
      </c>
      <c r="AP18" s="41">
        <f t="shared" si="12"/>
        <v>0</v>
      </c>
      <c r="AQ18" s="9">
        <v>0</v>
      </c>
      <c r="AR18" s="12" t="str">
        <f t="shared" si="17"/>
        <v>    印刷及其輔助業</v>
      </c>
      <c r="AS18" s="9">
        <v>0</v>
      </c>
      <c r="AT18" s="41">
        <f t="shared" si="13"/>
        <v>0</v>
      </c>
      <c r="AU18" s="9">
        <v>0</v>
      </c>
      <c r="AV18" s="9">
        <v>0</v>
      </c>
      <c r="AW18" s="41">
        <f t="shared" si="14"/>
        <v>0</v>
      </c>
      <c r="AX18" s="9">
        <v>0</v>
      </c>
      <c r="AY18" s="9">
        <v>0</v>
      </c>
      <c r="AZ18" s="41">
        <f t="shared" si="15"/>
        <v>0</v>
      </c>
      <c r="BA18" s="9">
        <v>0</v>
      </c>
    </row>
    <row r="19" spans="1:53" s="2" customFormat="1" ht="12" customHeight="1">
      <c r="A19" s="42" t="s">
        <v>536</v>
      </c>
      <c r="B19" s="9">
        <v>26</v>
      </c>
      <c r="C19" s="9">
        <f t="shared" si="18"/>
        <v>0</v>
      </c>
      <c r="D19" s="9">
        <v>0</v>
      </c>
      <c r="E19" s="41">
        <f t="shared" si="0"/>
        <v>0</v>
      </c>
      <c r="F19" s="9">
        <v>0</v>
      </c>
      <c r="G19" s="9">
        <v>0</v>
      </c>
      <c r="H19" s="41">
        <f t="shared" si="1"/>
        <v>0</v>
      </c>
      <c r="I19" s="9">
        <v>0</v>
      </c>
      <c r="J19" s="9">
        <v>0</v>
      </c>
      <c r="K19" s="41">
        <f t="shared" si="2"/>
        <v>0</v>
      </c>
      <c r="L19" s="9">
        <v>0</v>
      </c>
      <c r="M19" s="9">
        <v>0</v>
      </c>
      <c r="N19" s="41">
        <f t="shared" si="3"/>
        <v>0</v>
      </c>
      <c r="O19" s="9">
        <v>0</v>
      </c>
      <c r="P19" s="9">
        <v>0</v>
      </c>
      <c r="Q19" s="41">
        <f t="shared" si="4"/>
        <v>0</v>
      </c>
      <c r="R19" s="9">
        <v>0</v>
      </c>
      <c r="S19" s="9">
        <v>0</v>
      </c>
      <c r="T19" s="41">
        <f t="shared" si="5"/>
        <v>0</v>
      </c>
      <c r="U19" s="9">
        <v>0</v>
      </c>
      <c r="V19" s="12" t="str">
        <f t="shared" si="16"/>
        <v>    化學材料製造業</v>
      </c>
      <c r="W19" s="9">
        <v>0</v>
      </c>
      <c r="X19" s="41">
        <f t="shared" si="6"/>
        <v>0</v>
      </c>
      <c r="Y19" s="9">
        <v>0</v>
      </c>
      <c r="Z19" s="9">
        <v>0</v>
      </c>
      <c r="AA19" s="41">
        <f t="shared" si="7"/>
        <v>0</v>
      </c>
      <c r="AB19" s="9">
        <v>0</v>
      </c>
      <c r="AC19" s="9">
        <v>0</v>
      </c>
      <c r="AD19" s="41">
        <f t="shared" si="8"/>
        <v>0</v>
      </c>
      <c r="AE19" s="9">
        <v>0</v>
      </c>
      <c r="AF19" s="9">
        <v>0</v>
      </c>
      <c r="AG19" s="41">
        <f t="shared" si="9"/>
        <v>0</v>
      </c>
      <c r="AH19" s="9">
        <v>0</v>
      </c>
      <c r="AI19" s="9">
        <v>0</v>
      </c>
      <c r="AJ19" s="41">
        <f t="shared" si="10"/>
        <v>0</v>
      </c>
      <c r="AK19" s="9">
        <v>0</v>
      </c>
      <c r="AL19" s="9">
        <v>0</v>
      </c>
      <c r="AM19" s="41">
        <f t="shared" si="11"/>
        <v>0</v>
      </c>
      <c r="AN19" s="9">
        <v>0</v>
      </c>
      <c r="AO19" s="9">
        <v>0</v>
      </c>
      <c r="AP19" s="41">
        <f t="shared" si="12"/>
        <v>0</v>
      </c>
      <c r="AQ19" s="9">
        <v>0</v>
      </c>
      <c r="AR19" s="12" t="str">
        <f t="shared" si="17"/>
        <v>    化學材料製造業</v>
      </c>
      <c r="AS19" s="9">
        <v>0</v>
      </c>
      <c r="AT19" s="41">
        <f t="shared" si="13"/>
        <v>0</v>
      </c>
      <c r="AU19" s="9">
        <v>0</v>
      </c>
      <c r="AV19" s="9">
        <v>0</v>
      </c>
      <c r="AW19" s="41">
        <f t="shared" si="14"/>
        <v>0</v>
      </c>
      <c r="AX19" s="9">
        <v>0</v>
      </c>
      <c r="AY19" s="9">
        <v>0</v>
      </c>
      <c r="AZ19" s="41">
        <f t="shared" si="15"/>
        <v>0</v>
      </c>
      <c r="BA19" s="9">
        <v>0</v>
      </c>
    </row>
    <row r="20" spans="1:53" s="2" customFormat="1" ht="12" customHeight="1">
      <c r="A20" s="42" t="s">
        <v>537</v>
      </c>
      <c r="B20" s="9">
        <v>33</v>
      </c>
      <c r="C20" s="9">
        <f t="shared" si="18"/>
        <v>0</v>
      </c>
      <c r="D20" s="9">
        <v>0</v>
      </c>
      <c r="E20" s="41">
        <f t="shared" si="0"/>
        <v>0</v>
      </c>
      <c r="F20" s="9">
        <v>0</v>
      </c>
      <c r="G20" s="9">
        <v>0</v>
      </c>
      <c r="H20" s="41">
        <f t="shared" si="1"/>
        <v>0</v>
      </c>
      <c r="I20" s="9">
        <v>0</v>
      </c>
      <c r="J20" s="9">
        <v>0</v>
      </c>
      <c r="K20" s="41">
        <f t="shared" si="2"/>
        <v>0</v>
      </c>
      <c r="L20" s="9">
        <v>0</v>
      </c>
      <c r="M20" s="9">
        <v>0</v>
      </c>
      <c r="N20" s="41">
        <f t="shared" si="3"/>
        <v>0</v>
      </c>
      <c r="O20" s="9">
        <v>0</v>
      </c>
      <c r="P20" s="9">
        <v>0</v>
      </c>
      <c r="Q20" s="41">
        <f t="shared" si="4"/>
        <v>0</v>
      </c>
      <c r="R20" s="9">
        <v>0</v>
      </c>
      <c r="S20" s="9">
        <v>0</v>
      </c>
      <c r="T20" s="41">
        <f t="shared" si="5"/>
        <v>0</v>
      </c>
      <c r="U20" s="9">
        <v>0</v>
      </c>
      <c r="V20" s="12" t="str">
        <f t="shared" si="16"/>
        <v>    化學製品製造業</v>
      </c>
      <c r="W20" s="9">
        <v>0</v>
      </c>
      <c r="X20" s="41">
        <f t="shared" si="6"/>
        <v>0</v>
      </c>
      <c r="Y20" s="9">
        <v>0</v>
      </c>
      <c r="Z20" s="9">
        <v>0</v>
      </c>
      <c r="AA20" s="41">
        <f t="shared" si="7"/>
        <v>0</v>
      </c>
      <c r="AB20" s="9">
        <v>0</v>
      </c>
      <c r="AC20" s="9">
        <v>0</v>
      </c>
      <c r="AD20" s="41">
        <f t="shared" si="8"/>
        <v>0</v>
      </c>
      <c r="AE20" s="9">
        <v>0</v>
      </c>
      <c r="AF20" s="9">
        <v>0</v>
      </c>
      <c r="AG20" s="41">
        <f t="shared" si="9"/>
        <v>0</v>
      </c>
      <c r="AH20" s="9">
        <v>0</v>
      </c>
      <c r="AI20" s="9">
        <v>0</v>
      </c>
      <c r="AJ20" s="41">
        <f t="shared" si="10"/>
        <v>0</v>
      </c>
      <c r="AK20" s="9">
        <v>0</v>
      </c>
      <c r="AL20" s="9">
        <v>0</v>
      </c>
      <c r="AM20" s="41">
        <f t="shared" si="11"/>
        <v>0</v>
      </c>
      <c r="AN20" s="9">
        <v>0</v>
      </c>
      <c r="AO20" s="9">
        <v>0</v>
      </c>
      <c r="AP20" s="41">
        <f t="shared" si="12"/>
        <v>0</v>
      </c>
      <c r="AQ20" s="9">
        <v>0</v>
      </c>
      <c r="AR20" s="12" t="str">
        <f t="shared" si="17"/>
        <v>    化學製品製造業</v>
      </c>
      <c r="AS20" s="9">
        <v>0</v>
      </c>
      <c r="AT20" s="41">
        <f t="shared" si="13"/>
        <v>0</v>
      </c>
      <c r="AU20" s="9">
        <v>0</v>
      </c>
      <c r="AV20" s="9">
        <v>0</v>
      </c>
      <c r="AW20" s="41">
        <f t="shared" si="14"/>
        <v>0</v>
      </c>
      <c r="AX20" s="9">
        <v>0</v>
      </c>
      <c r="AY20" s="9">
        <v>0</v>
      </c>
      <c r="AZ20" s="41">
        <f t="shared" si="15"/>
        <v>0</v>
      </c>
      <c r="BA20" s="9">
        <v>0</v>
      </c>
    </row>
    <row r="21" spans="1:53" s="2" customFormat="1" ht="12" customHeight="1">
      <c r="A21" s="42" t="s">
        <v>538</v>
      </c>
      <c r="B21" s="9">
        <v>8</v>
      </c>
      <c r="C21" s="9">
        <f t="shared" si="18"/>
        <v>0</v>
      </c>
      <c r="D21" s="9">
        <v>0</v>
      </c>
      <c r="E21" s="41">
        <f t="shared" si="0"/>
        <v>0</v>
      </c>
      <c r="F21" s="9">
        <v>0</v>
      </c>
      <c r="G21" s="9">
        <v>0</v>
      </c>
      <c r="H21" s="41">
        <f t="shared" si="1"/>
        <v>0</v>
      </c>
      <c r="I21" s="9">
        <v>0</v>
      </c>
      <c r="J21" s="9">
        <v>0</v>
      </c>
      <c r="K21" s="41">
        <f t="shared" si="2"/>
        <v>0</v>
      </c>
      <c r="L21" s="9">
        <v>0</v>
      </c>
      <c r="M21" s="9">
        <v>0</v>
      </c>
      <c r="N21" s="41">
        <f t="shared" si="3"/>
        <v>0</v>
      </c>
      <c r="O21" s="9">
        <v>0</v>
      </c>
      <c r="P21" s="9">
        <v>0</v>
      </c>
      <c r="Q21" s="41">
        <f t="shared" si="4"/>
        <v>0</v>
      </c>
      <c r="R21" s="9">
        <v>0</v>
      </c>
      <c r="S21" s="9">
        <v>0</v>
      </c>
      <c r="T21" s="41">
        <f t="shared" si="5"/>
        <v>0</v>
      </c>
      <c r="U21" s="9">
        <v>0</v>
      </c>
      <c r="V21" s="12" t="str">
        <f t="shared" si="16"/>
        <v>    石油及煤製品製造業</v>
      </c>
      <c r="W21" s="9">
        <v>0</v>
      </c>
      <c r="X21" s="41">
        <f t="shared" si="6"/>
        <v>0</v>
      </c>
      <c r="Y21" s="9">
        <v>0</v>
      </c>
      <c r="Z21" s="9">
        <v>0</v>
      </c>
      <c r="AA21" s="41">
        <f t="shared" si="7"/>
        <v>0</v>
      </c>
      <c r="AB21" s="9">
        <v>0</v>
      </c>
      <c r="AC21" s="9">
        <v>0</v>
      </c>
      <c r="AD21" s="41">
        <f t="shared" si="8"/>
        <v>0</v>
      </c>
      <c r="AE21" s="9">
        <v>0</v>
      </c>
      <c r="AF21" s="9">
        <v>0</v>
      </c>
      <c r="AG21" s="41">
        <f t="shared" si="9"/>
        <v>0</v>
      </c>
      <c r="AH21" s="9">
        <v>0</v>
      </c>
      <c r="AI21" s="9">
        <v>0</v>
      </c>
      <c r="AJ21" s="41">
        <f t="shared" si="10"/>
        <v>0</v>
      </c>
      <c r="AK21" s="9">
        <v>0</v>
      </c>
      <c r="AL21" s="9">
        <v>0</v>
      </c>
      <c r="AM21" s="41">
        <f t="shared" si="11"/>
        <v>0</v>
      </c>
      <c r="AN21" s="9">
        <v>0</v>
      </c>
      <c r="AO21" s="9">
        <v>0</v>
      </c>
      <c r="AP21" s="41">
        <f t="shared" si="12"/>
        <v>0</v>
      </c>
      <c r="AQ21" s="9">
        <v>0</v>
      </c>
      <c r="AR21" s="12" t="str">
        <f t="shared" si="17"/>
        <v>    石油及煤製品製造業</v>
      </c>
      <c r="AS21" s="9">
        <v>0</v>
      </c>
      <c r="AT21" s="41">
        <f t="shared" si="13"/>
        <v>0</v>
      </c>
      <c r="AU21" s="9">
        <v>0</v>
      </c>
      <c r="AV21" s="9">
        <v>0</v>
      </c>
      <c r="AW21" s="41">
        <f t="shared" si="14"/>
        <v>0</v>
      </c>
      <c r="AX21" s="9">
        <v>0</v>
      </c>
      <c r="AY21" s="9">
        <v>0</v>
      </c>
      <c r="AZ21" s="41">
        <f t="shared" si="15"/>
        <v>0</v>
      </c>
      <c r="BA21" s="9">
        <v>0</v>
      </c>
    </row>
    <row r="22" spans="1:53" s="2" customFormat="1" ht="22.5" customHeight="1">
      <c r="A22" s="42" t="s">
        <v>539</v>
      </c>
      <c r="B22" s="9">
        <v>7</v>
      </c>
      <c r="C22" s="9">
        <f t="shared" si="18"/>
        <v>0</v>
      </c>
      <c r="D22" s="9">
        <v>0</v>
      </c>
      <c r="E22" s="41">
        <f t="shared" si="0"/>
        <v>0</v>
      </c>
      <c r="F22" s="9">
        <v>0</v>
      </c>
      <c r="G22" s="9">
        <v>0</v>
      </c>
      <c r="H22" s="41">
        <f t="shared" si="1"/>
        <v>0</v>
      </c>
      <c r="I22" s="9">
        <v>0</v>
      </c>
      <c r="J22" s="9">
        <v>0</v>
      </c>
      <c r="K22" s="41">
        <f t="shared" si="2"/>
        <v>0</v>
      </c>
      <c r="L22" s="9">
        <v>0</v>
      </c>
      <c r="M22" s="9">
        <v>0</v>
      </c>
      <c r="N22" s="41">
        <f t="shared" si="3"/>
        <v>0</v>
      </c>
      <c r="O22" s="9">
        <v>0</v>
      </c>
      <c r="P22" s="9">
        <v>0</v>
      </c>
      <c r="Q22" s="41">
        <f t="shared" si="4"/>
        <v>0</v>
      </c>
      <c r="R22" s="9">
        <v>0</v>
      </c>
      <c r="S22" s="9">
        <v>0</v>
      </c>
      <c r="T22" s="41">
        <f t="shared" si="5"/>
        <v>0</v>
      </c>
      <c r="U22" s="9">
        <v>0</v>
      </c>
      <c r="V22" s="12" t="str">
        <f t="shared" si="16"/>
        <v>    橡膠製品製造業</v>
      </c>
      <c r="W22" s="9">
        <v>0</v>
      </c>
      <c r="X22" s="41">
        <f t="shared" si="6"/>
        <v>0</v>
      </c>
      <c r="Y22" s="9">
        <v>0</v>
      </c>
      <c r="Z22" s="9">
        <v>0</v>
      </c>
      <c r="AA22" s="41">
        <f t="shared" si="7"/>
        <v>0</v>
      </c>
      <c r="AB22" s="9">
        <v>0</v>
      </c>
      <c r="AC22" s="9">
        <v>0</v>
      </c>
      <c r="AD22" s="41">
        <f t="shared" si="8"/>
        <v>0</v>
      </c>
      <c r="AE22" s="9">
        <v>0</v>
      </c>
      <c r="AF22" s="9">
        <v>0</v>
      </c>
      <c r="AG22" s="41">
        <f t="shared" si="9"/>
        <v>0</v>
      </c>
      <c r="AH22" s="9">
        <v>0</v>
      </c>
      <c r="AI22" s="9">
        <v>0</v>
      </c>
      <c r="AJ22" s="41">
        <f t="shared" si="10"/>
        <v>0</v>
      </c>
      <c r="AK22" s="9">
        <v>0</v>
      </c>
      <c r="AL22" s="9">
        <v>0</v>
      </c>
      <c r="AM22" s="41">
        <f t="shared" si="11"/>
        <v>0</v>
      </c>
      <c r="AN22" s="9">
        <v>0</v>
      </c>
      <c r="AO22" s="9">
        <v>0</v>
      </c>
      <c r="AP22" s="41">
        <f t="shared" si="12"/>
        <v>0</v>
      </c>
      <c r="AQ22" s="9">
        <v>0</v>
      </c>
      <c r="AR22" s="12" t="str">
        <f t="shared" si="17"/>
        <v>    橡膠製品製造業</v>
      </c>
      <c r="AS22" s="9">
        <v>0</v>
      </c>
      <c r="AT22" s="41">
        <f t="shared" si="13"/>
        <v>0</v>
      </c>
      <c r="AU22" s="9">
        <v>0</v>
      </c>
      <c r="AV22" s="9">
        <v>0</v>
      </c>
      <c r="AW22" s="41">
        <f t="shared" si="14"/>
        <v>0</v>
      </c>
      <c r="AX22" s="9">
        <v>0</v>
      </c>
      <c r="AY22" s="9">
        <v>0</v>
      </c>
      <c r="AZ22" s="41">
        <f t="shared" si="15"/>
        <v>0</v>
      </c>
      <c r="BA22" s="9">
        <v>0</v>
      </c>
    </row>
    <row r="23" spans="1:53" s="2" customFormat="1" ht="12" customHeight="1">
      <c r="A23" s="42" t="s">
        <v>540</v>
      </c>
      <c r="B23" s="9">
        <v>69</v>
      </c>
      <c r="C23" s="9">
        <f t="shared" si="18"/>
        <v>13</v>
      </c>
      <c r="D23" s="9">
        <v>0</v>
      </c>
      <c r="E23" s="41">
        <f t="shared" si="0"/>
        <v>0</v>
      </c>
      <c r="F23" s="9">
        <v>0</v>
      </c>
      <c r="G23" s="9">
        <v>0</v>
      </c>
      <c r="H23" s="41">
        <f t="shared" si="1"/>
        <v>0</v>
      </c>
      <c r="I23" s="9">
        <v>0</v>
      </c>
      <c r="J23" s="9">
        <v>2</v>
      </c>
      <c r="K23" s="41">
        <f t="shared" si="2"/>
        <v>2.898550724637681</v>
      </c>
      <c r="L23" s="9">
        <v>2</v>
      </c>
      <c r="M23" s="9">
        <v>3</v>
      </c>
      <c r="N23" s="41">
        <f t="shared" si="3"/>
        <v>4.3478260869565215</v>
      </c>
      <c r="O23" s="9">
        <v>3</v>
      </c>
      <c r="P23" s="9">
        <v>0</v>
      </c>
      <c r="Q23" s="41">
        <f t="shared" si="4"/>
        <v>0</v>
      </c>
      <c r="R23" s="9">
        <v>0</v>
      </c>
      <c r="S23" s="9">
        <v>0</v>
      </c>
      <c r="T23" s="41">
        <f t="shared" si="5"/>
        <v>0</v>
      </c>
      <c r="U23" s="9">
        <v>0</v>
      </c>
      <c r="V23" s="12" t="str">
        <f t="shared" si="16"/>
        <v>    塑膠製品製造業</v>
      </c>
      <c r="W23" s="9">
        <v>0</v>
      </c>
      <c r="X23" s="41">
        <f t="shared" si="6"/>
        <v>0</v>
      </c>
      <c r="Y23" s="9">
        <v>0</v>
      </c>
      <c r="Z23" s="9">
        <v>0</v>
      </c>
      <c r="AA23" s="41">
        <f t="shared" si="7"/>
        <v>0</v>
      </c>
      <c r="AB23" s="9">
        <v>0</v>
      </c>
      <c r="AC23" s="9">
        <v>3</v>
      </c>
      <c r="AD23" s="41">
        <f t="shared" si="8"/>
        <v>4.3478260869565215</v>
      </c>
      <c r="AE23" s="9">
        <v>5</v>
      </c>
      <c r="AF23" s="9">
        <v>0</v>
      </c>
      <c r="AG23" s="41">
        <f t="shared" si="9"/>
        <v>0</v>
      </c>
      <c r="AH23" s="9">
        <v>0</v>
      </c>
      <c r="AI23" s="9">
        <v>0</v>
      </c>
      <c r="AJ23" s="41">
        <f t="shared" si="10"/>
        <v>0</v>
      </c>
      <c r="AK23" s="9">
        <v>0</v>
      </c>
      <c r="AL23" s="9">
        <v>1</v>
      </c>
      <c r="AM23" s="41">
        <f t="shared" si="11"/>
        <v>1.4492753623188406</v>
      </c>
      <c r="AN23" s="9">
        <v>1</v>
      </c>
      <c r="AO23" s="9">
        <v>0</v>
      </c>
      <c r="AP23" s="41">
        <f t="shared" si="12"/>
        <v>0</v>
      </c>
      <c r="AQ23" s="9">
        <v>0</v>
      </c>
      <c r="AR23" s="12" t="str">
        <f t="shared" si="17"/>
        <v>    塑膠製品製造業</v>
      </c>
      <c r="AS23" s="9">
        <v>0</v>
      </c>
      <c r="AT23" s="41">
        <f t="shared" si="13"/>
        <v>0</v>
      </c>
      <c r="AU23" s="9">
        <v>0</v>
      </c>
      <c r="AV23" s="9">
        <v>2</v>
      </c>
      <c r="AW23" s="41">
        <f t="shared" si="14"/>
        <v>2.898550724637681</v>
      </c>
      <c r="AX23" s="9">
        <v>2</v>
      </c>
      <c r="AY23" s="9">
        <v>0</v>
      </c>
      <c r="AZ23" s="41">
        <f t="shared" si="15"/>
        <v>0</v>
      </c>
      <c r="BA23" s="9">
        <v>0</v>
      </c>
    </row>
    <row r="24" spans="1:53" s="2" customFormat="1" ht="12" customHeight="1">
      <c r="A24" s="42" t="s">
        <v>541</v>
      </c>
      <c r="B24" s="9">
        <v>68</v>
      </c>
      <c r="C24" s="9">
        <f t="shared" si="18"/>
        <v>9</v>
      </c>
      <c r="D24" s="9">
        <v>0</v>
      </c>
      <c r="E24" s="41">
        <f t="shared" si="0"/>
        <v>0</v>
      </c>
      <c r="F24" s="9">
        <v>0</v>
      </c>
      <c r="G24" s="9">
        <v>1</v>
      </c>
      <c r="H24" s="41">
        <f t="shared" si="1"/>
        <v>1.4705882352941175</v>
      </c>
      <c r="I24" s="9">
        <v>2</v>
      </c>
      <c r="J24" s="9">
        <v>1</v>
      </c>
      <c r="K24" s="41">
        <f t="shared" si="2"/>
        <v>1.4705882352941175</v>
      </c>
      <c r="L24" s="9">
        <v>1</v>
      </c>
      <c r="M24" s="9">
        <v>0</v>
      </c>
      <c r="N24" s="41">
        <f t="shared" si="3"/>
        <v>0</v>
      </c>
      <c r="O24" s="9">
        <v>0</v>
      </c>
      <c r="P24" s="9">
        <v>0</v>
      </c>
      <c r="Q24" s="41">
        <f t="shared" si="4"/>
        <v>0</v>
      </c>
      <c r="R24" s="9">
        <v>0</v>
      </c>
      <c r="S24" s="9">
        <v>0</v>
      </c>
      <c r="T24" s="41">
        <f t="shared" si="5"/>
        <v>0</v>
      </c>
      <c r="U24" s="9">
        <v>0</v>
      </c>
      <c r="V24" s="12" t="str">
        <f t="shared" si="16"/>
        <v>    非金屬礦物製品製造業</v>
      </c>
      <c r="W24" s="9">
        <v>0</v>
      </c>
      <c r="X24" s="41">
        <f t="shared" si="6"/>
        <v>0</v>
      </c>
      <c r="Y24" s="9">
        <v>0</v>
      </c>
      <c r="Z24" s="9">
        <v>0</v>
      </c>
      <c r="AA24" s="41">
        <f t="shared" si="7"/>
        <v>0</v>
      </c>
      <c r="AB24" s="9">
        <v>0</v>
      </c>
      <c r="AC24" s="9">
        <v>0</v>
      </c>
      <c r="AD24" s="41">
        <f t="shared" si="8"/>
        <v>0</v>
      </c>
      <c r="AE24" s="9">
        <v>0</v>
      </c>
      <c r="AF24" s="9">
        <v>0</v>
      </c>
      <c r="AG24" s="41">
        <f t="shared" si="9"/>
        <v>0</v>
      </c>
      <c r="AH24" s="9">
        <v>0</v>
      </c>
      <c r="AI24" s="9">
        <v>0</v>
      </c>
      <c r="AJ24" s="41">
        <f t="shared" si="10"/>
        <v>0</v>
      </c>
      <c r="AK24" s="9">
        <v>0</v>
      </c>
      <c r="AL24" s="9">
        <v>1</v>
      </c>
      <c r="AM24" s="41">
        <f t="shared" si="11"/>
        <v>1.4705882352941175</v>
      </c>
      <c r="AN24" s="9">
        <v>1</v>
      </c>
      <c r="AO24" s="9">
        <v>0</v>
      </c>
      <c r="AP24" s="41">
        <f t="shared" si="12"/>
        <v>0</v>
      </c>
      <c r="AQ24" s="9">
        <v>0</v>
      </c>
      <c r="AR24" s="12" t="str">
        <f t="shared" si="17"/>
        <v>    非金屬礦物製品製造業</v>
      </c>
      <c r="AS24" s="9">
        <v>0</v>
      </c>
      <c r="AT24" s="41">
        <f t="shared" si="13"/>
        <v>0</v>
      </c>
      <c r="AU24" s="9">
        <v>0</v>
      </c>
      <c r="AV24" s="9">
        <v>5</v>
      </c>
      <c r="AW24" s="41">
        <f t="shared" si="14"/>
        <v>7.352941176470589</v>
      </c>
      <c r="AX24" s="9">
        <v>5</v>
      </c>
      <c r="AY24" s="9">
        <v>0</v>
      </c>
      <c r="AZ24" s="41">
        <f t="shared" si="15"/>
        <v>0</v>
      </c>
      <c r="BA24" s="9">
        <v>0</v>
      </c>
    </row>
    <row r="25" spans="1:53" s="2" customFormat="1" ht="12" customHeight="1">
      <c r="A25" s="42" t="s">
        <v>542</v>
      </c>
      <c r="B25" s="9">
        <v>62</v>
      </c>
      <c r="C25" s="9">
        <f t="shared" si="18"/>
        <v>2</v>
      </c>
      <c r="D25" s="9">
        <v>0</v>
      </c>
      <c r="E25" s="41">
        <f t="shared" si="0"/>
        <v>0</v>
      </c>
      <c r="F25" s="9">
        <v>0</v>
      </c>
      <c r="G25" s="9">
        <v>0</v>
      </c>
      <c r="H25" s="41">
        <f t="shared" si="1"/>
        <v>0</v>
      </c>
      <c r="I25" s="9">
        <v>0</v>
      </c>
      <c r="J25" s="9">
        <v>0</v>
      </c>
      <c r="K25" s="41">
        <f t="shared" si="2"/>
        <v>0</v>
      </c>
      <c r="L25" s="9">
        <v>0</v>
      </c>
      <c r="M25" s="9">
        <v>1</v>
      </c>
      <c r="N25" s="41">
        <f t="shared" si="3"/>
        <v>1.6129032258064515</v>
      </c>
      <c r="O25" s="9">
        <v>1</v>
      </c>
      <c r="P25" s="9">
        <v>0</v>
      </c>
      <c r="Q25" s="41">
        <f t="shared" si="4"/>
        <v>0</v>
      </c>
      <c r="R25" s="9">
        <v>0</v>
      </c>
      <c r="S25" s="9">
        <v>0</v>
      </c>
      <c r="T25" s="41">
        <f t="shared" si="5"/>
        <v>0</v>
      </c>
      <c r="U25" s="9">
        <v>0</v>
      </c>
      <c r="V25" s="12" t="str">
        <f t="shared" si="16"/>
        <v>    金屬基本工業</v>
      </c>
      <c r="W25" s="9">
        <v>0</v>
      </c>
      <c r="X25" s="41">
        <f t="shared" si="6"/>
        <v>0</v>
      </c>
      <c r="Y25" s="9">
        <v>0</v>
      </c>
      <c r="Z25" s="9">
        <v>0</v>
      </c>
      <c r="AA25" s="41">
        <f t="shared" si="7"/>
        <v>0</v>
      </c>
      <c r="AB25" s="9">
        <v>0</v>
      </c>
      <c r="AC25" s="9">
        <v>0</v>
      </c>
      <c r="AD25" s="41">
        <f t="shared" si="8"/>
        <v>0</v>
      </c>
      <c r="AE25" s="9">
        <v>0</v>
      </c>
      <c r="AF25" s="9">
        <v>0</v>
      </c>
      <c r="AG25" s="41">
        <f t="shared" si="9"/>
        <v>0</v>
      </c>
      <c r="AH25" s="9">
        <v>0</v>
      </c>
      <c r="AI25" s="9">
        <v>0</v>
      </c>
      <c r="AJ25" s="41">
        <f t="shared" si="10"/>
        <v>0</v>
      </c>
      <c r="AK25" s="9">
        <v>0</v>
      </c>
      <c r="AL25" s="9">
        <v>0</v>
      </c>
      <c r="AM25" s="41">
        <f t="shared" si="11"/>
        <v>0</v>
      </c>
      <c r="AN25" s="9">
        <v>0</v>
      </c>
      <c r="AO25" s="9">
        <v>0</v>
      </c>
      <c r="AP25" s="41">
        <f t="shared" si="12"/>
        <v>0</v>
      </c>
      <c r="AQ25" s="9">
        <v>0</v>
      </c>
      <c r="AR25" s="12" t="str">
        <f t="shared" si="17"/>
        <v>    金屬基本工業</v>
      </c>
      <c r="AS25" s="9">
        <v>0</v>
      </c>
      <c r="AT25" s="41">
        <f t="shared" si="13"/>
        <v>0</v>
      </c>
      <c r="AU25" s="9">
        <v>0</v>
      </c>
      <c r="AV25" s="9">
        <v>1</v>
      </c>
      <c r="AW25" s="41">
        <f t="shared" si="14"/>
        <v>1.6129032258064515</v>
      </c>
      <c r="AX25" s="9">
        <v>1</v>
      </c>
      <c r="AY25" s="9">
        <v>0</v>
      </c>
      <c r="AZ25" s="41">
        <f t="shared" si="15"/>
        <v>0</v>
      </c>
      <c r="BA25" s="9">
        <v>0</v>
      </c>
    </row>
    <row r="26" spans="1:53" s="2" customFormat="1" ht="12" customHeight="1">
      <c r="A26" s="42" t="s">
        <v>543</v>
      </c>
      <c r="B26" s="9">
        <v>140</v>
      </c>
      <c r="C26" s="9">
        <f t="shared" si="18"/>
        <v>23</v>
      </c>
      <c r="D26" s="9">
        <v>0</v>
      </c>
      <c r="E26" s="41">
        <f t="shared" si="0"/>
        <v>0</v>
      </c>
      <c r="F26" s="9">
        <v>0</v>
      </c>
      <c r="G26" s="9">
        <v>0</v>
      </c>
      <c r="H26" s="41">
        <f t="shared" si="1"/>
        <v>0</v>
      </c>
      <c r="I26" s="9">
        <v>0</v>
      </c>
      <c r="J26" s="9">
        <v>2</v>
      </c>
      <c r="K26" s="41">
        <f t="shared" si="2"/>
        <v>1.4285714285714286</v>
      </c>
      <c r="L26" s="9">
        <v>2</v>
      </c>
      <c r="M26" s="9">
        <v>3</v>
      </c>
      <c r="N26" s="41">
        <f t="shared" si="3"/>
        <v>2.142857142857143</v>
      </c>
      <c r="O26" s="9">
        <v>3</v>
      </c>
      <c r="P26" s="9">
        <v>5</v>
      </c>
      <c r="Q26" s="41">
        <f t="shared" si="4"/>
        <v>3.571428571428571</v>
      </c>
      <c r="R26" s="9">
        <v>7</v>
      </c>
      <c r="S26" s="9">
        <v>0</v>
      </c>
      <c r="T26" s="41">
        <f t="shared" si="5"/>
        <v>0</v>
      </c>
      <c r="U26" s="9">
        <v>0</v>
      </c>
      <c r="V26" s="12" t="str">
        <f t="shared" si="16"/>
        <v>    金屬製品製造業</v>
      </c>
      <c r="W26" s="9">
        <v>0</v>
      </c>
      <c r="X26" s="41">
        <f t="shared" si="6"/>
        <v>0</v>
      </c>
      <c r="Y26" s="9">
        <v>0</v>
      </c>
      <c r="Z26" s="9">
        <v>0</v>
      </c>
      <c r="AA26" s="41">
        <f t="shared" si="7"/>
        <v>0</v>
      </c>
      <c r="AB26" s="9">
        <v>0</v>
      </c>
      <c r="AC26" s="9">
        <v>1</v>
      </c>
      <c r="AD26" s="41">
        <f t="shared" si="8"/>
        <v>0.7142857142857143</v>
      </c>
      <c r="AE26" s="9">
        <v>1</v>
      </c>
      <c r="AF26" s="9">
        <v>0</v>
      </c>
      <c r="AG26" s="41">
        <f t="shared" si="9"/>
        <v>0</v>
      </c>
      <c r="AH26" s="9">
        <v>0</v>
      </c>
      <c r="AI26" s="9">
        <v>0</v>
      </c>
      <c r="AJ26" s="41">
        <f t="shared" si="10"/>
        <v>0</v>
      </c>
      <c r="AK26" s="9">
        <v>0</v>
      </c>
      <c r="AL26" s="9">
        <v>2</v>
      </c>
      <c r="AM26" s="41">
        <f t="shared" si="11"/>
        <v>1.4285714285714286</v>
      </c>
      <c r="AN26" s="9">
        <v>2</v>
      </c>
      <c r="AO26" s="9">
        <v>0</v>
      </c>
      <c r="AP26" s="41">
        <f t="shared" si="12"/>
        <v>0</v>
      </c>
      <c r="AQ26" s="9">
        <v>0</v>
      </c>
      <c r="AR26" s="12" t="str">
        <f t="shared" si="17"/>
        <v>    金屬製品製造業</v>
      </c>
      <c r="AS26" s="9">
        <v>0</v>
      </c>
      <c r="AT26" s="41">
        <f t="shared" si="13"/>
        <v>0</v>
      </c>
      <c r="AU26" s="9">
        <v>0</v>
      </c>
      <c r="AV26" s="9">
        <v>7</v>
      </c>
      <c r="AW26" s="41">
        <f t="shared" si="14"/>
        <v>5</v>
      </c>
      <c r="AX26" s="9">
        <v>8</v>
      </c>
      <c r="AY26" s="9">
        <v>0</v>
      </c>
      <c r="AZ26" s="41">
        <f t="shared" si="15"/>
        <v>0</v>
      </c>
      <c r="BA26" s="9">
        <v>0</v>
      </c>
    </row>
    <row r="27" spans="1:53" s="2" customFormat="1" ht="12" customHeight="1">
      <c r="A27" s="42" t="s">
        <v>544</v>
      </c>
      <c r="B27" s="9">
        <v>169</v>
      </c>
      <c r="C27" s="9">
        <f t="shared" si="18"/>
        <v>19</v>
      </c>
      <c r="D27" s="9">
        <v>0</v>
      </c>
      <c r="E27" s="41">
        <f t="shared" si="0"/>
        <v>0</v>
      </c>
      <c r="F27" s="9">
        <v>0</v>
      </c>
      <c r="G27" s="9">
        <v>0</v>
      </c>
      <c r="H27" s="41">
        <f t="shared" si="1"/>
        <v>0</v>
      </c>
      <c r="I27" s="9">
        <v>0</v>
      </c>
      <c r="J27" s="9">
        <v>2</v>
      </c>
      <c r="K27" s="41">
        <f t="shared" si="2"/>
        <v>1.183431952662722</v>
      </c>
      <c r="L27" s="9">
        <v>2</v>
      </c>
      <c r="M27" s="9">
        <v>5</v>
      </c>
      <c r="N27" s="41">
        <f t="shared" si="3"/>
        <v>2.9585798816568047</v>
      </c>
      <c r="O27" s="9">
        <v>6</v>
      </c>
      <c r="P27" s="9">
        <v>4</v>
      </c>
      <c r="Q27" s="41">
        <f t="shared" si="4"/>
        <v>2.366863905325444</v>
      </c>
      <c r="R27" s="9">
        <v>6</v>
      </c>
      <c r="S27" s="9">
        <v>1</v>
      </c>
      <c r="T27" s="41">
        <f t="shared" si="5"/>
        <v>0.591715976331361</v>
      </c>
      <c r="U27" s="9">
        <v>2</v>
      </c>
      <c r="V27" s="12" t="str">
        <f t="shared" si="16"/>
        <v>    機械設備製造修配業</v>
      </c>
      <c r="W27" s="9">
        <v>0</v>
      </c>
      <c r="X27" s="41">
        <f t="shared" si="6"/>
        <v>0</v>
      </c>
      <c r="Y27" s="9">
        <v>0</v>
      </c>
      <c r="Z27" s="9">
        <v>0</v>
      </c>
      <c r="AA27" s="41">
        <f t="shared" si="7"/>
        <v>0</v>
      </c>
      <c r="AB27" s="9">
        <v>0</v>
      </c>
      <c r="AC27" s="9">
        <v>1</v>
      </c>
      <c r="AD27" s="41">
        <f t="shared" si="8"/>
        <v>0.591715976331361</v>
      </c>
      <c r="AE27" s="9">
        <v>1</v>
      </c>
      <c r="AF27" s="9">
        <v>0</v>
      </c>
      <c r="AG27" s="41">
        <f t="shared" si="9"/>
        <v>0</v>
      </c>
      <c r="AH27" s="9">
        <v>0</v>
      </c>
      <c r="AI27" s="9">
        <v>0</v>
      </c>
      <c r="AJ27" s="41">
        <f t="shared" si="10"/>
        <v>0</v>
      </c>
      <c r="AK27" s="9">
        <v>0</v>
      </c>
      <c r="AL27" s="9">
        <v>1</v>
      </c>
      <c r="AM27" s="41">
        <f t="shared" si="11"/>
        <v>0.591715976331361</v>
      </c>
      <c r="AN27" s="9">
        <v>1</v>
      </c>
      <c r="AO27" s="9">
        <v>0</v>
      </c>
      <c r="AP27" s="41">
        <f t="shared" si="12"/>
        <v>0</v>
      </c>
      <c r="AQ27" s="9">
        <v>0</v>
      </c>
      <c r="AR27" s="12" t="str">
        <f t="shared" si="17"/>
        <v>    機械設備製造修配業</v>
      </c>
      <c r="AS27" s="9">
        <v>0</v>
      </c>
      <c r="AT27" s="41">
        <f t="shared" si="13"/>
        <v>0</v>
      </c>
      <c r="AU27" s="9">
        <v>0</v>
      </c>
      <c r="AV27" s="9">
        <v>1</v>
      </c>
      <c r="AW27" s="41">
        <f t="shared" si="14"/>
        <v>0.591715976331361</v>
      </c>
      <c r="AX27" s="9">
        <v>1</v>
      </c>
      <c r="AY27" s="9">
        <v>0</v>
      </c>
      <c r="AZ27" s="41">
        <f t="shared" si="15"/>
        <v>0</v>
      </c>
      <c r="BA27" s="9">
        <v>0</v>
      </c>
    </row>
    <row r="28" spans="1:53" s="2" customFormat="1" ht="12" customHeight="1">
      <c r="A28" s="42" t="s">
        <v>545</v>
      </c>
      <c r="B28" s="9">
        <v>27</v>
      </c>
      <c r="C28" s="9">
        <f t="shared" si="18"/>
        <v>0</v>
      </c>
      <c r="D28" s="9">
        <v>0</v>
      </c>
      <c r="E28" s="41">
        <f t="shared" si="0"/>
        <v>0</v>
      </c>
      <c r="F28" s="9">
        <v>0</v>
      </c>
      <c r="G28" s="9">
        <v>0</v>
      </c>
      <c r="H28" s="41">
        <f t="shared" si="1"/>
        <v>0</v>
      </c>
      <c r="I28" s="9">
        <v>0</v>
      </c>
      <c r="J28" s="9">
        <v>0</v>
      </c>
      <c r="K28" s="41">
        <f t="shared" si="2"/>
        <v>0</v>
      </c>
      <c r="L28" s="9">
        <v>0</v>
      </c>
      <c r="M28" s="9">
        <v>0</v>
      </c>
      <c r="N28" s="41">
        <f t="shared" si="3"/>
        <v>0</v>
      </c>
      <c r="O28" s="9">
        <v>0</v>
      </c>
      <c r="P28" s="9">
        <v>0</v>
      </c>
      <c r="Q28" s="41">
        <f t="shared" si="4"/>
        <v>0</v>
      </c>
      <c r="R28" s="9">
        <v>0</v>
      </c>
      <c r="S28" s="9">
        <v>0</v>
      </c>
      <c r="T28" s="41">
        <f t="shared" si="5"/>
        <v>0</v>
      </c>
      <c r="U28" s="9">
        <v>0</v>
      </c>
      <c r="V28" s="12" t="str">
        <f t="shared" si="16"/>
        <v>    電腦、通信及視聽電子產品製造業</v>
      </c>
      <c r="W28" s="9">
        <v>0</v>
      </c>
      <c r="X28" s="41">
        <f t="shared" si="6"/>
        <v>0</v>
      </c>
      <c r="Y28" s="9">
        <v>0</v>
      </c>
      <c r="Z28" s="9">
        <v>0</v>
      </c>
      <c r="AA28" s="41">
        <f t="shared" si="7"/>
        <v>0</v>
      </c>
      <c r="AB28" s="9">
        <v>0</v>
      </c>
      <c r="AC28" s="9">
        <v>0</v>
      </c>
      <c r="AD28" s="41">
        <f t="shared" si="8"/>
        <v>0</v>
      </c>
      <c r="AE28" s="9">
        <v>0</v>
      </c>
      <c r="AF28" s="9">
        <v>0</v>
      </c>
      <c r="AG28" s="41">
        <f t="shared" si="9"/>
        <v>0</v>
      </c>
      <c r="AH28" s="9">
        <v>0</v>
      </c>
      <c r="AI28" s="9">
        <v>0</v>
      </c>
      <c r="AJ28" s="41">
        <f t="shared" si="10"/>
        <v>0</v>
      </c>
      <c r="AK28" s="9">
        <v>0</v>
      </c>
      <c r="AL28" s="9">
        <v>0</v>
      </c>
      <c r="AM28" s="41">
        <f t="shared" si="11"/>
        <v>0</v>
      </c>
      <c r="AN28" s="9">
        <v>0</v>
      </c>
      <c r="AO28" s="9">
        <v>0</v>
      </c>
      <c r="AP28" s="41">
        <f t="shared" si="12"/>
        <v>0</v>
      </c>
      <c r="AQ28" s="9">
        <v>0</v>
      </c>
      <c r="AR28" s="12" t="str">
        <f t="shared" si="17"/>
        <v>    電腦、通信及視聽電子產品製造業</v>
      </c>
      <c r="AS28" s="9">
        <v>0</v>
      </c>
      <c r="AT28" s="41">
        <f t="shared" si="13"/>
        <v>0</v>
      </c>
      <c r="AU28" s="9">
        <v>0</v>
      </c>
      <c r="AV28" s="9">
        <v>0</v>
      </c>
      <c r="AW28" s="41">
        <f t="shared" si="14"/>
        <v>0</v>
      </c>
      <c r="AX28" s="9">
        <v>0</v>
      </c>
      <c r="AY28" s="9">
        <v>0</v>
      </c>
      <c r="AZ28" s="41">
        <f t="shared" si="15"/>
        <v>0</v>
      </c>
      <c r="BA28" s="9">
        <v>0</v>
      </c>
    </row>
    <row r="29" spans="1:53" s="2" customFormat="1" ht="12" customHeight="1">
      <c r="A29" s="42" t="s">
        <v>546</v>
      </c>
      <c r="B29" s="9">
        <v>138</v>
      </c>
      <c r="C29" s="9">
        <f t="shared" si="18"/>
        <v>11</v>
      </c>
      <c r="D29" s="9">
        <v>0</v>
      </c>
      <c r="E29" s="41">
        <f t="shared" si="0"/>
        <v>0</v>
      </c>
      <c r="F29" s="9">
        <v>0</v>
      </c>
      <c r="G29" s="9">
        <v>0</v>
      </c>
      <c r="H29" s="41">
        <f t="shared" si="1"/>
        <v>0</v>
      </c>
      <c r="I29" s="9">
        <v>0</v>
      </c>
      <c r="J29" s="9">
        <v>1</v>
      </c>
      <c r="K29" s="41">
        <f t="shared" si="2"/>
        <v>0.7246376811594203</v>
      </c>
      <c r="L29" s="9">
        <v>1</v>
      </c>
      <c r="M29" s="9">
        <v>4</v>
      </c>
      <c r="N29" s="41">
        <f t="shared" si="3"/>
        <v>2.898550724637681</v>
      </c>
      <c r="O29" s="9">
        <v>4</v>
      </c>
      <c r="P29" s="9">
        <v>3</v>
      </c>
      <c r="Q29" s="41">
        <f t="shared" si="4"/>
        <v>2.1739130434782608</v>
      </c>
      <c r="R29" s="9">
        <v>3</v>
      </c>
      <c r="S29" s="9">
        <v>0</v>
      </c>
      <c r="T29" s="41">
        <f t="shared" si="5"/>
        <v>0</v>
      </c>
      <c r="U29" s="9">
        <v>0</v>
      </c>
      <c r="V29" s="12" t="str">
        <f t="shared" si="16"/>
        <v>    電子零組件製造業</v>
      </c>
      <c r="W29" s="9">
        <v>0</v>
      </c>
      <c r="X29" s="41">
        <f t="shared" si="6"/>
        <v>0</v>
      </c>
      <c r="Y29" s="9">
        <v>0</v>
      </c>
      <c r="Z29" s="9">
        <v>0</v>
      </c>
      <c r="AA29" s="41">
        <f t="shared" si="7"/>
        <v>0</v>
      </c>
      <c r="AB29" s="9">
        <v>0</v>
      </c>
      <c r="AC29" s="9">
        <v>0</v>
      </c>
      <c r="AD29" s="41">
        <f t="shared" si="8"/>
        <v>0</v>
      </c>
      <c r="AE29" s="9">
        <v>0</v>
      </c>
      <c r="AF29" s="9">
        <v>0</v>
      </c>
      <c r="AG29" s="41">
        <f t="shared" si="9"/>
        <v>0</v>
      </c>
      <c r="AH29" s="9">
        <v>0</v>
      </c>
      <c r="AI29" s="9">
        <v>0</v>
      </c>
      <c r="AJ29" s="41">
        <f t="shared" si="10"/>
        <v>0</v>
      </c>
      <c r="AK29" s="9">
        <v>0</v>
      </c>
      <c r="AL29" s="9">
        <v>1</v>
      </c>
      <c r="AM29" s="41">
        <f t="shared" si="11"/>
        <v>0.7246376811594203</v>
      </c>
      <c r="AN29" s="9">
        <v>1</v>
      </c>
      <c r="AO29" s="9">
        <v>0</v>
      </c>
      <c r="AP29" s="41">
        <f t="shared" si="12"/>
        <v>0</v>
      </c>
      <c r="AQ29" s="9">
        <v>0</v>
      </c>
      <c r="AR29" s="12" t="str">
        <f t="shared" si="17"/>
        <v>    電子零組件製造業</v>
      </c>
      <c r="AS29" s="9">
        <v>1</v>
      </c>
      <c r="AT29" s="41">
        <f t="shared" si="13"/>
        <v>0.7246376811594203</v>
      </c>
      <c r="AU29" s="9">
        <v>2</v>
      </c>
      <c r="AV29" s="9">
        <v>0</v>
      </c>
      <c r="AW29" s="41">
        <f t="shared" si="14"/>
        <v>0</v>
      </c>
      <c r="AX29" s="9">
        <v>0</v>
      </c>
      <c r="AY29" s="9">
        <v>0</v>
      </c>
      <c r="AZ29" s="41">
        <f t="shared" si="15"/>
        <v>0</v>
      </c>
      <c r="BA29" s="9">
        <v>0</v>
      </c>
    </row>
    <row r="30" spans="1:53" s="2" customFormat="1" ht="12" customHeight="1">
      <c r="A30" s="43" t="s">
        <v>396</v>
      </c>
      <c r="B30" s="9">
        <v>41</v>
      </c>
      <c r="C30" s="9">
        <f t="shared" si="18"/>
        <v>2</v>
      </c>
      <c r="D30" s="9">
        <v>0</v>
      </c>
      <c r="E30" s="41">
        <f t="shared" si="0"/>
        <v>0</v>
      </c>
      <c r="F30" s="9">
        <v>0</v>
      </c>
      <c r="G30" s="9">
        <v>0</v>
      </c>
      <c r="H30" s="41">
        <f t="shared" si="1"/>
        <v>0</v>
      </c>
      <c r="I30" s="9">
        <v>0</v>
      </c>
      <c r="J30" s="9">
        <v>1</v>
      </c>
      <c r="K30" s="41">
        <f t="shared" si="2"/>
        <v>2.4390243902439024</v>
      </c>
      <c r="L30" s="9">
        <v>1</v>
      </c>
      <c r="M30" s="9">
        <v>1</v>
      </c>
      <c r="N30" s="41">
        <f t="shared" si="3"/>
        <v>2.4390243902439024</v>
      </c>
      <c r="O30" s="9">
        <v>1</v>
      </c>
      <c r="P30" s="9">
        <v>0</v>
      </c>
      <c r="Q30" s="41">
        <f t="shared" si="4"/>
        <v>0</v>
      </c>
      <c r="R30" s="9">
        <v>0</v>
      </c>
      <c r="S30" s="9">
        <v>0</v>
      </c>
      <c r="T30" s="41">
        <f t="shared" si="5"/>
        <v>0</v>
      </c>
      <c r="U30" s="9">
        <v>0</v>
      </c>
      <c r="V30" s="12" t="str">
        <f t="shared" si="16"/>
        <v>    電力機械器材及設備製造修配業</v>
      </c>
      <c r="W30" s="9">
        <v>0</v>
      </c>
      <c r="X30" s="41">
        <f t="shared" si="6"/>
        <v>0</v>
      </c>
      <c r="Y30" s="9">
        <v>0</v>
      </c>
      <c r="Z30" s="9">
        <v>0</v>
      </c>
      <c r="AA30" s="41">
        <f t="shared" si="7"/>
        <v>0</v>
      </c>
      <c r="AB30" s="9">
        <v>0</v>
      </c>
      <c r="AC30" s="9">
        <v>0</v>
      </c>
      <c r="AD30" s="41">
        <f t="shared" si="8"/>
        <v>0</v>
      </c>
      <c r="AE30" s="9">
        <v>0</v>
      </c>
      <c r="AF30" s="9">
        <v>0</v>
      </c>
      <c r="AG30" s="41">
        <f t="shared" si="9"/>
        <v>0</v>
      </c>
      <c r="AH30" s="9">
        <v>0</v>
      </c>
      <c r="AI30" s="9">
        <v>0</v>
      </c>
      <c r="AJ30" s="41">
        <f t="shared" si="10"/>
        <v>0</v>
      </c>
      <c r="AK30" s="9">
        <v>0</v>
      </c>
      <c r="AL30" s="9">
        <v>0</v>
      </c>
      <c r="AM30" s="41">
        <f t="shared" si="11"/>
        <v>0</v>
      </c>
      <c r="AN30" s="9">
        <v>0</v>
      </c>
      <c r="AO30" s="9">
        <v>0</v>
      </c>
      <c r="AP30" s="41">
        <f t="shared" si="12"/>
        <v>0</v>
      </c>
      <c r="AQ30" s="9">
        <v>0</v>
      </c>
      <c r="AR30" s="12" t="str">
        <f t="shared" si="17"/>
        <v>    電力機械器材及設備製造修配業</v>
      </c>
      <c r="AS30" s="9">
        <v>0</v>
      </c>
      <c r="AT30" s="41">
        <f t="shared" si="13"/>
        <v>0</v>
      </c>
      <c r="AU30" s="9">
        <v>0</v>
      </c>
      <c r="AV30" s="9">
        <v>0</v>
      </c>
      <c r="AW30" s="41">
        <f t="shared" si="14"/>
        <v>0</v>
      </c>
      <c r="AX30" s="9">
        <v>0</v>
      </c>
      <c r="AY30" s="9">
        <v>0</v>
      </c>
      <c r="AZ30" s="41">
        <f t="shared" si="15"/>
        <v>0</v>
      </c>
      <c r="BA30" s="9">
        <v>0</v>
      </c>
    </row>
    <row r="31" spans="1:53" s="2" customFormat="1" ht="12" customHeight="1">
      <c r="A31" s="42" t="s">
        <v>547</v>
      </c>
      <c r="B31" s="9">
        <v>53</v>
      </c>
      <c r="C31" s="9">
        <f t="shared" si="18"/>
        <v>9</v>
      </c>
      <c r="D31" s="9">
        <v>0</v>
      </c>
      <c r="E31" s="41">
        <f t="shared" si="0"/>
        <v>0</v>
      </c>
      <c r="F31" s="9">
        <v>0</v>
      </c>
      <c r="G31" s="9">
        <v>0</v>
      </c>
      <c r="H31" s="41">
        <f t="shared" si="1"/>
        <v>0</v>
      </c>
      <c r="I31" s="9">
        <v>0</v>
      </c>
      <c r="J31" s="9">
        <v>2</v>
      </c>
      <c r="K31" s="41">
        <f t="shared" si="2"/>
        <v>3.7735849056603774</v>
      </c>
      <c r="L31" s="9">
        <v>2</v>
      </c>
      <c r="M31" s="9">
        <v>1</v>
      </c>
      <c r="N31" s="41">
        <f t="shared" si="3"/>
        <v>1.8867924528301887</v>
      </c>
      <c r="O31" s="9">
        <v>2</v>
      </c>
      <c r="P31" s="9">
        <v>1</v>
      </c>
      <c r="Q31" s="41">
        <f t="shared" si="4"/>
        <v>1.8867924528301887</v>
      </c>
      <c r="R31" s="9">
        <v>1</v>
      </c>
      <c r="S31" s="9">
        <v>0</v>
      </c>
      <c r="T31" s="41">
        <f t="shared" si="5"/>
        <v>0</v>
      </c>
      <c r="U31" s="9">
        <v>0</v>
      </c>
      <c r="V31" s="12" t="str">
        <f t="shared" si="16"/>
        <v>    運輸工具製造修配業</v>
      </c>
      <c r="W31" s="9">
        <v>0</v>
      </c>
      <c r="X31" s="41">
        <f t="shared" si="6"/>
        <v>0</v>
      </c>
      <c r="Y31" s="9">
        <v>0</v>
      </c>
      <c r="Z31" s="9">
        <v>1</v>
      </c>
      <c r="AA31" s="41">
        <f t="shared" si="7"/>
        <v>1.8867924528301887</v>
      </c>
      <c r="AB31" s="9">
        <v>1</v>
      </c>
      <c r="AC31" s="9">
        <v>0</v>
      </c>
      <c r="AD31" s="41">
        <f t="shared" si="8"/>
        <v>0</v>
      </c>
      <c r="AE31" s="9">
        <v>0</v>
      </c>
      <c r="AF31" s="9">
        <v>0</v>
      </c>
      <c r="AG31" s="41">
        <f t="shared" si="9"/>
        <v>0</v>
      </c>
      <c r="AH31" s="9">
        <v>0</v>
      </c>
      <c r="AI31" s="9">
        <v>1</v>
      </c>
      <c r="AJ31" s="41">
        <f t="shared" si="10"/>
        <v>1.8867924528301887</v>
      </c>
      <c r="AK31" s="9">
        <v>1</v>
      </c>
      <c r="AL31" s="9">
        <v>0</v>
      </c>
      <c r="AM31" s="41">
        <f t="shared" si="11"/>
        <v>0</v>
      </c>
      <c r="AN31" s="9">
        <v>0</v>
      </c>
      <c r="AO31" s="9">
        <v>0</v>
      </c>
      <c r="AP31" s="41">
        <f t="shared" si="12"/>
        <v>0</v>
      </c>
      <c r="AQ31" s="9">
        <v>0</v>
      </c>
      <c r="AR31" s="12" t="str">
        <f t="shared" si="17"/>
        <v>    運輸工具製造修配業</v>
      </c>
      <c r="AS31" s="9">
        <v>0</v>
      </c>
      <c r="AT31" s="41">
        <f t="shared" si="13"/>
        <v>0</v>
      </c>
      <c r="AU31" s="9">
        <v>0</v>
      </c>
      <c r="AV31" s="9">
        <v>2</v>
      </c>
      <c r="AW31" s="41">
        <f t="shared" si="14"/>
        <v>3.7735849056603774</v>
      </c>
      <c r="AX31" s="9">
        <v>2</v>
      </c>
      <c r="AY31" s="9">
        <v>0</v>
      </c>
      <c r="AZ31" s="41">
        <f t="shared" si="15"/>
        <v>0</v>
      </c>
      <c r="BA31" s="9">
        <v>0</v>
      </c>
    </row>
    <row r="32" spans="1:53" s="2" customFormat="1" ht="12" customHeight="1">
      <c r="A32" s="42" t="s">
        <v>548</v>
      </c>
      <c r="B32" s="9">
        <v>16</v>
      </c>
      <c r="C32" s="9">
        <f t="shared" si="18"/>
        <v>0</v>
      </c>
      <c r="D32" s="9">
        <v>0</v>
      </c>
      <c r="E32" s="41">
        <f t="shared" si="0"/>
        <v>0</v>
      </c>
      <c r="F32" s="9">
        <v>0</v>
      </c>
      <c r="G32" s="9">
        <v>0</v>
      </c>
      <c r="H32" s="41">
        <f t="shared" si="1"/>
        <v>0</v>
      </c>
      <c r="I32" s="9">
        <v>0</v>
      </c>
      <c r="J32" s="9">
        <v>0</v>
      </c>
      <c r="K32" s="41">
        <f t="shared" si="2"/>
        <v>0</v>
      </c>
      <c r="L32" s="9">
        <v>0</v>
      </c>
      <c r="M32" s="9">
        <v>0</v>
      </c>
      <c r="N32" s="41">
        <f t="shared" si="3"/>
        <v>0</v>
      </c>
      <c r="O32" s="9">
        <v>0</v>
      </c>
      <c r="P32" s="9">
        <v>0</v>
      </c>
      <c r="Q32" s="41">
        <f t="shared" si="4"/>
        <v>0</v>
      </c>
      <c r="R32" s="9">
        <v>0</v>
      </c>
      <c r="S32" s="9">
        <v>0</v>
      </c>
      <c r="T32" s="41">
        <f t="shared" si="5"/>
        <v>0</v>
      </c>
      <c r="U32" s="9">
        <v>0</v>
      </c>
      <c r="V32" s="12" t="str">
        <f t="shared" si="16"/>
        <v>    精密、光學、醫療器材及鐘錶製造業</v>
      </c>
      <c r="W32" s="9">
        <v>0</v>
      </c>
      <c r="X32" s="41">
        <f t="shared" si="6"/>
        <v>0</v>
      </c>
      <c r="Y32" s="9">
        <v>0</v>
      </c>
      <c r="Z32" s="9">
        <v>0</v>
      </c>
      <c r="AA32" s="41">
        <f t="shared" si="7"/>
        <v>0</v>
      </c>
      <c r="AB32" s="9">
        <v>0</v>
      </c>
      <c r="AC32" s="9">
        <v>0</v>
      </c>
      <c r="AD32" s="41">
        <f t="shared" si="8"/>
        <v>0</v>
      </c>
      <c r="AE32" s="9">
        <v>0</v>
      </c>
      <c r="AF32" s="9">
        <v>0</v>
      </c>
      <c r="AG32" s="41">
        <f t="shared" si="9"/>
        <v>0</v>
      </c>
      <c r="AH32" s="9">
        <v>0</v>
      </c>
      <c r="AI32" s="9">
        <v>0</v>
      </c>
      <c r="AJ32" s="41">
        <f t="shared" si="10"/>
        <v>0</v>
      </c>
      <c r="AK32" s="9">
        <v>0</v>
      </c>
      <c r="AL32" s="9">
        <v>0</v>
      </c>
      <c r="AM32" s="41">
        <f t="shared" si="11"/>
        <v>0</v>
      </c>
      <c r="AN32" s="9">
        <v>0</v>
      </c>
      <c r="AO32" s="9">
        <v>0</v>
      </c>
      <c r="AP32" s="41">
        <f t="shared" si="12"/>
        <v>0</v>
      </c>
      <c r="AQ32" s="9">
        <v>0</v>
      </c>
      <c r="AR32" s="12" t="str">
        <f t="shared" si="17"/>
        <v>    精密、光學、醫療器材及鐘錶製造業</v>
      </c>
      <c r="AS32" s="9">
        <v>0</v>
      </c>
      <c r="AT32" s="41">
        <f t="shared" si="13"/>
        <v>0</v>
      </c>
      <c r="AU32" s="9">
        <v>0</v>
      </c>
      <c r="AV32" s="9">
        <v>0</v>
      </c>
      <c r="AW32" s="41">
        <f t="shared" si="14"/>
        <v>0</v>
      </c>
      <c r="AX32" s="9">
        <v>0</v>
      </c>
      <c r="AY32" s="9">
        <v>0</v>
      </c>
      <c r="AZ32" s="41">
        <f t="shared" si="15"/>
        <v>0</v>
      </c>
      <c r="BA32" s="9">
        <v>0</v>
      </c>
    </row>
    <row r="33" spans="1:53" s="2" customFormat="1" ht="12" customHeight="1">
      <c r="A33" s="42" t="s">
        <v>549</v>
      </c>
      <c r="B33" s="9">
        <v>12</v>
      </c>
      <c r="C33" s="9">
        <f t="shared" si="18"/>
        <v>6</v>
      </c>
      <c r="D33" s="9">
        <v>0</v>
      </c>
      <c r="E33" s="41">
        <f t="shared" si="0"/>
        <v>0</v>
      </c>
      <c r="F33" s="9">
        <v>0</v>
      </c>
      <c r="G33" s="9">
        <v>0</v>
      </c>
      <c r="H33" s="41">
        <f t="shared" si="1"/>
        <v>0</v>
      </c>
      <c r="I33" s="9">
        <v>0</v>
      </c>
      <c r="J33" s="9">
        <v>1</v>
      </c>
      <c r="K33" s="41">
        <f t="shared" si="2"/>
        <v>8.333333333333332</v>
      </c>
      <c r="L33" s="9">
        <v>1</v>
      </c>
      <c r="M33" s="9">
        <v>1</v>
      </c>
      <c r="N33" s="41">
        <f t="shared" si="3"/>
        <v>8.333333333333332</v>
      </c>
      <c r="O33" s="9">
        <v>1</v>
      </c>
      <c r="P33" s="9">
        <v>1</v>
      </c>
      <c r="Q33" s="41">
        <f t="shared" si="4"/>
        <v>8.333333333333332</v>
      </c>
      <c r="R33" s="9">
        <v>1</v>
      </c>
      <c r="S33" s="9">
        <v>0</v>
      </c>
      <c r="T33" s="41">
        <f t="shared" si="5"/>
        <v>0</v>
      </c>
      <c r="U33" s="9">
        <v>0</v>
      </c>
      <c r="V33" s="12" t="str">
        <f t="shared" si="16"/>
        <v>    其他工業製品製造業</v>
      </c>
      <c r="W33" s="9">
        <v>1</v>
      </c>
      <c r="X33" s="41">
        <f t="shared" si="6"/>
        <v>8.333333333333332</v>
      </c>
      <c r="Y33" s="9">
        <v>1</v>
      </c>
      <c r="Z33" s="9">
        <v>1</v>
      </c>
      <c r="AA33" s="41">
        <f t="shared" si="7"/>
        <v>8.333333333333332</v>
      </c>
      <c r="AB33" s="9">
        <v>1</v>
      </c>
      <c r="AC33" s="9">
        <v>0</v>
      </c>
      <c r="AD33" s="41">
        <f t="shared" si="8"/>
        <v>0</v>
      </c>
      <c r="AE33" s="9">
        <v>0</v>
      </c>
      <c r="AF33" s="9">
        <v>0</v>
      </c>
      <c r="AG33" s="41">
        <f t="shared" si="9"/>
        <v>0</v>
      </c>
      <c r="AH33" s="9">
        <v>0</v>
      </c>
      <c r="AI33" s="9">
        <v>0</v>
      </c>
      <c r="AJ33" s="41">
        <f t="shared" si="10"/>
        <v>0</v>
      </c>
      <c r="AK33" s="9">
        <v>0</v>
      </c>
      <c r="AL33" s="9">
        <v>0</v>
      </c>
      <c r="AM33" s="41">
        <f t="shared" si="11"/>
        <v>0</v>
      </c>
      <c r="AN33" s="9">
        <v>0</v>
      </c>
      <c r="AO33" s="9">
        <v>0</v>
      </c>
      <c r="AP33" s="41">
        <f t="shared" si="12"/>
        <v>0</v>
      </c>
      <c r="AQ33" s="9">
        <v>0</v>
      </c>
      <c r="AR33" s="12" t="str">
        <f t="shared" si="17"/>
        <v>    其他工業製品製造業</v>
      </c>
      <c r="AS33" s="9">
        <v>0</v>
      </c>
      <c r="AT33" s="41">
        <f t="shared" si="13"/>
        <v>0</v>
      </c>
      <c r="AU33" s="9">
        <v>0</v>
      </c>
      <c r="AV33" s="9">
        <v>1</v>
      </c>
      <c r="AW33" s="41">
        <f t="shared" si="14"/>
        <v>8.333333333333332</v>
      </c>
      <c r="AX33" s="9">
        <v>1</v>
      </c>
      <c r="AY33" s="9">
        <v>0</v>
      </c>
      <c r="AZ33" s="41">
        <f t="shared" si="15"/>
        <v>0</v>
      </c>
      <c r="BA33" s="9">
        <v>0</v>
      </c>
    </row>
    <row r="34" spans="1:53" s="2" customFormat="1" ht="24.75" customHeight="1">
      <c r="A34" s="12" t="s">
        <v>397</v>
      </c>
      <c r="B34" s="9">
        <v>63</v>
      </c>
      <c r="C34" s="9">
        <f t="shared" si="18"/>
        <v>1</v>
      </c>
      <c r="D34" s="9">
        <v>0</v>
      </c>
      <c r="E34" s="41">
        <f t="shared" si="0"/>
        <v>0</v>
      </c>
      <c r="F34" s="9">
        <v>0</v>
      </c>
      <c r="G34" s="9">
        <v>0</v>
      </c>
      <c r="H34" s="41">
        <f t="shared" si="1"/>
        <v>0</v>
      </c>
      <c r="I34" s="9">
        <v>0</v>
      </c>
      <c r="J34" s="9">
        <v>0</v>
      </c>
      <c r="K34" s="41">
        <f t="shared" si="2"/>
        <v>0</v>
      </c>
      <c r="L34" s="9">
        <v>0</v>
      </c>
      <c r="M34" s="9">
        <v>0</v>
      </c>
      <c r="N34" s="41">
        <f t="shared" si="3"/>
        <v>0</v>
      </c>
      <c r="O34" s="9">
        <v>0</v>
      </c>
      <c r="P34" s="9">
        <v>0</v>
      </c>
      <c r="Q34" s="41">
        <f t="shared" si="4"/>
        <v>0</v>
      </c>
      <c r="R34" s="9">
        <v>0</v>
      </c>
      <c r="S34" s="9">
        <v>0</v>
      </c>
      <c r="T34" s="41">
        <f t="shared" si="5"/>
        <v>0</v>
      </c>
      <c r="U34" s="9">
        <v>0</v>
      </c>
      <c r="V34" s="12" t="str">
        <f t="shared" si="16"/>
        <v>水 電 燃 氣 業</v>
      </c>
      <c r="W34" s="9">
        <v>0</v>
      </c>
      <c r="X34" s="41">
        <f t="shared" si="6"/>
        <v>0</v>
      </c>
      <c r="Y34" s="9">
        <v>0</v>
      </c>
      <c r="Z34" s="9">
        <v>0</v>
      </c>
      <c r="AA34" s="41">
        <f t="shared" si="7"/>
        <v>0</v>
      </c>
      <c r="AB34" s="9">
        <v>0</v>
      </c>
      <c r="AC34" s="9">
        <v>0</v>
      </c>
      <c r="AD34" s="41">
        <f t="shared" si="8"/>
        <v>0</v>
      </c>
      <c r="AE34" s="9">
        <v>0</v>
      </c>
      <c r="AF34" s="9">
        <v>0</v>
      </c>
      <c r="AG34" s="41">
        <f t="shared" si="9"/>
        <v>0</v>
      </c>
      <c r="AH34" s="9">
        <v>0</v>
      </c>
      <c r="AI34" s="9">
        <v>0</v>
      </c>
      <c r="AJ34" s="41">
        <f t="shared" si="10"/>
        <v>0</v>
      </c>
      <c r="AK34" s="9">
        <v>0</v>
      </c>
      <c r="AL34" s="9">
        <v>0</v>
      </c>
      <c r="AM34" s="41">
        <f t="shared" si="11"/>
        <v>0</v>
      </c>
      <c r="AN34" s="9">
        <v>0</v>
      </c>
      <c r="AO34" s="9">
        <v>0</v>
      </c>
      <c r="AP34" s="41">
        <f t="shared" si="12"/>
        <v>0</v>
      </c>
      <c r="AQ34" s="9">
        <v>0</v>
      </c>
      <c r="AR34" s="12" t="str">
        <f t="shared" si="17"/>
        <v>水 電 燃 氣 業</v>
      </c>
      <c r="AS34" s="9">
        <v>0</v>
      </c>
      <c r="AT34" s="41">
        <f t="shared" si="13"/>
        <v>0</v>
      </c>
      <c r="AU34" s="9">
        <v>0</v>
      </c>
      <c r="AV34" s="9">
        <v>1</v>
      </c>
      <c r="AW34" s="41">
        <f t="shared" si="14"/>
        <v>1.5873015873015872</v>
      </c>
      <c r="AX34" s="9">
        <v>1</v>
      </c>
      <c r="AY34" s="9">
        <v>0</v>
      </c>
      <c r="AZ34" s="41">
        <f t="shared" si="15"/>
        <v>0</v>
      </c>
      <c r="BA34" s="9">
        <v>0</v>
      </c>
    </row>
    <row r="35" spans="1:53" s="2" customFormat="1" ht="12" customHeight="1">
      <c r="A35" s="12" t="s">
        <v>398</v>
      </c>
      <c r="B35" s="9">
        <v>7266</v>
      </c>
      <c r="C35" s="9">
        <f t="shared" si="18"/>
        <v>466</v>
      </c>
      <c r="D35" s="9">
        <v>0</v>
      </c>
      <c r="E35" s="41">
        <f t="shared" si="0"/>
        <v>0</v>
      </c>
      <c r="F35" s="9">
        <v>0</v>
      </c>
      <c r="G35" s="9">
        <v>2</v>
      </c>
      <c r="H35" s="41">
        <f t="shared" si="1"/>
        <v>0.027525461051472612</v>
      </c>
      <c r="I35" s="9">
        <v>2</v>
      </c>
      <c r="J35" s="9">
        <v>6</v>
      </c>
      <c r="K35" s="41">
        <f t="shared" si="2"/>
        <v>0.08257638315441783</v>
      </c>
      <c r="L35" s="9">
        <v>6</v>
      </c>
      <c r="M35" s="9">
        <v>15</v>
      </c>
      <c r="N35" s="41">
        <f t="shared" si="3"/>
        <v>0.20644095788604458</v>
      </c>
      <c r="O35" s="9">
        <v>15</v>
      </c>
      <c r="P35" s="9">
        <v>8</v>
      </c>
      <c r="Q35" s="41">
        <f t="shared" si="4"/>
        <v>0.11010184420589045</v>
      </c>
      <c r="R35" s="9">
        <v>8</v>
      </c>
      <c r="S35" s="9">
        <v>0</v>
      </c>
      <c r="T35" s="41">
        <f t="shared" si="5"/>
        <v>0</v>
      </c>
      <c r="U35" s="9">
        <v>0</v>
      </c>
      <c r="V35" s="12" t="str">
        <f t="shared" si="16"/>
        <v>營      造      業</v>
      </c>
      <c r="W35" s="9">
        <v>0</v>
      </c>
      <c r="X35" s="41">
        <f t="shared" si="6"/>
        <v>0</v>
      </c>
      <c r="Y35" s="9">
        <v>0</v>
      </c>
      <c r="Z35" s="9">
        <v>2</v>
      </c>
      <c r="AA35" s="41">
        <f t="shared" si="7"/>
        <v>0.027525461051472612</v>
      </c>
      <c r="AB35" s="9">
        <v>2</v>
      </c>
      <c r="AC35" s="9">
        <v>26</v>
      </c>
      <c r="AD35" s="41">
        <f t="shared" si="8"/>
        <v>0.35783099366914395</v>
      </c>
      <c r="AE35" s="9">
        <v>29</v>
      </c>
      <c r="AF35" s="9">
        <v>0</v>
      </c>
      <c r="AG35" s="41">
        <f t="shared" si="9"/>
        <v>0</v>
      </c>
      <c r="AH35" s="9">
        <v>0</v>
      </c>
      <c r="AI35" s="9">
        <v>4</v>
      </c>
      <c r="AJ35" s="41">
        <f t="shared" si="10"/>
        <v>0.055050922102945224</v>
      </c>
      <c r="AK35" s="9">
        <v>4</v>
      </c>
      <c r="AL35" s="9">
        <v>2</v>
      </c>
      <c r="AM35" s="41">
        <f t="shared" si="11"/>
        <v>0.027525461051472612</v>
      </c>
      <c r="AN35" s="9">
        <v>2</v>
      </c>
      <c r="AO35" s="9">
        <v>0</v>
      </c>
      <c r="AP35" s="41">
        <f t="shared" si="12"/>
        <v>0</v>
      </c>
      <c r="AQ35" s="9">
        <v>0</v>
      </c>
      <c r="AR35" s="12" t="str">
        <f t="shared" si="17"/>
        <v>營      造      業</v>
      </c>
      <c r="AS35" s="9">
        <v>1</v>
      </c>
      <c r="AT35" s="41">
        <f t="shared" si="13"/>
        <v>0.013762730525736306</v>
      </c>
      <c r="AU35" s="9">
        <v>2</v>
      </c>
      <c r="AV35" s="9">
        <v>374</v>
      </c>
      <c r="AW35" s="41">
        <f t="shared" si="14"/>
        <v>5.147261216625378</v>
      </c>
      <c r="AX35" s="9">
        <v>394</v>
      </c>
      <c r="AY35" s="9">
        <v>2</v>
      </c>
      <c r="AZ35" s="41">
        <f t="shared" si="15"/>
        <v>0.027525461051472612</v>
      </c>
      <c r="BA35" s="9">
        <v>2</v>
      </c>
    </row>
    <row r="36" spans="1:53" s="2" customFormat="1" ht="12" customHeight="1">
      <c r="A36" s="12" t="s">
        <v>399</v>
      </c>
      <c r="B36" s="9">
        <v>528</v>
      </c>
      <c r="C36" s="9">
        <f t="shared" si="18"/>
        <v>120</v>
      </c>
      <c r="D36" s="9">
        <v>0</v>
      </c>
      <c r="E36" s="41">
        <f t="shared" si="0"/>
        <v>0</v>
      </c>
      <c r="F36" s="9">
        <v>0</v>
      </c>
      <c r="G36" s="9">
        <v>2</v>
      </c>
      <c r="H36" s="41">
        <f t="shared" si="1"/>
        <v>0.3787878787878788</v>
      </c>
      <c r="I36" s="9">
        <v>2</v>
      </c>
      <c r="J36" s="9">
        <v>34</v>
      </c>
      <c r="K36" s="41">
        <f t="shared" si="2"/>
        <v>6.4393939393939394</v>
      </c>
      <c r="L36" s="9">
        <v>40</v>
      </c>
      <c r="M36" s="9">
        <v>21</v>
      </c>
      <c r="N36" s="41">
        <f t="shared" si="3"/>
        <v>3.977272727272727</v>
      </c>
      <c r="O36" s="9">
        <v>22</v>
      </c>
      <c r="P36" s="9">
        <v>9</v>
      </c>
      <c r="Q36" s="41">
        <f t="shared" si="4"/>
        <v>1.7045454545454544</v>
      </c>
      <c r="R36" s="9">
        <v>10</v>
      </c>
      <c r="S36" s="9">
        <v>0</v>
      </c>
      <c r="T36" s="41">
        <f t="shared" si="5"/>
        <v>0</v>
      </c>
      <c r="U36" s="9">
        <v>0</v>
      </c>
      <c r="V36" s="12" t="str">
        <f t="shared" si="16"/>
        <v>批發及零售業</v>
      </c>
      <c r="W36" s="9">
        <v>3</v>
      </c>
      <c r="X36" s="41">
        <f t="shared" si="6"/>
        <v>0.5681818181818182</v>
      </c>
      <c r="Y36" s="9">
        <v>3</v>
      </c>
      <c r="Z36" s="9">
        <v>0</v>
      </c>
      <c r="AA36" s="41">
        <f t="shared" si="7"/>
        <v>0</v>
      </c>
      <c r="AB36" s="9">
        <v>0</v>
      </c>
      <c r="AC36" s="9">
        <v>0</v>
      </c>
      <c r="AD36" s="41">
        <f t="shared" si="8"/>
        <v>0</v>
      </c>
      <c r="AE36" s="9">
        <v>0</v>
      </c>
      <c r="AF36" s="9">
        <v>0</v>
      </c>
      <c r="AG36" s="41">
        <f t="shared" si="9"/>
        <v>0</v>
      </c>
      <c r="AH36" s="9">
        <v>0</v>
      </c>
      <c r="AI36" s="9">
        <v>4</v>
      </c>
      <c r="AJ36" s="41">
        <f t="shared" si="10"/>
        <v>0.7575757575757576</v>
      </c>
      <c r="AK36" s="9">
        <v>4</v>
      </c>
      <c r="AL36" s="9">
        <v>12</v>
      </c>
      <c r="AM36" s="41">
        <f t="shared" si="11"/>
        <v>2.272727272727273</v>
      </c>
      <c r="AN36" s="9">
        <v>12</v>
      </c>
      <c r="AO36" s="9">
        <v>0</v>
      </c>
      <c r="AP36" s="41">
        <f t="shared" si="12"/>
        <v>0</v>
      </c>
      <c r="AQ36" s="9">
        <v>0</v>
      </c>
      <c r="AR36" s="12" t="str">
        <f t="shared" si="17"/>
        <v>批發及零售業</v>
      </c>
      <c r="AS36" s="9">
        <v>2</v>
      </c>
      <c r="AT36" s="41">
        <f t="shared" si="13"/>
        <v>0.3787878787878788</v>
      </c>
      <c r="AU36" s="9">
        <v>2</v>
      </c>
      <c r="AV36" s="9">
        <v>21</v>
      </c>
      <c r="AW36" s="41">
        <f t="shared" si="14"/>
        <v>3.977272727272727</v>
      </c>
      <c r="AX36" s="9">
        <v>22</v>
      </c>
      <c r="AY36" s="9">
        <v>3</v>
      </c>
      <c r="AZ36" s="41">
        <f t="shared" si="15"/>
        <v>0.5681818181818182</v>
      </c>
      <c r="BA36" s="9">
        <v>3</v>
      </c>
    </row>
    <row r="37" spans="1:53" s="2" customFormat="1" ht="12" customHeight="1">
      <c r="A37" s="12" t="s">
        <v>400</v>
      </c>
      <c r="B37" s="9">
        <v>147</v>
      </c>
      <c r="C37" s="9">
        <f t="shared" si="18"/>
        <v>38</v>
      </c>
      <c r="D37" s="9">
        <v>2</v>
      </c>
      <c r="E37" s="41">
        <f t="shared" si="0"/>
        <v>1.3605442176870748</v>
      </c>
      <c r="F37" s="9">
        <v>2</v>
      </c>
      <c r="G37" s="9">
        <v>0</v>
      </c>
      <c r="H37" s="41">
        <f t="shared" si="1"/>
        <v>0</v>
      </c>
      <c r="I37" s="9">
        <v>0</v>
      </c>
      <c r="J37" s="9">
        <v>10</v>
      </c>
      <c r="K37" s="41">
        <f t="shared" si="2"/>
        <v>6.802721088435375</v>
      </c>
      <c r="L37" s="9">
        <v>10</v>
      </c>
      <c r="M37" s="9">
        <v>10</v>
      </c>
      <c r="N37" s="41">
        <f t="shared" si="3"/>
        <v>6.802721088435375</v>
      </c>
      <c r="O37" s="9">
        <v>10</v>
      </c>
      <c r="P37" s="9">
        <v>4</v>
      </c>
      <c r="Q37" s="41">
        <f t="shared" si="4"/>
        <v>2.7210884353741496</v>
      </c>
      <c r="R37" s="9">
        <v>4</v>
      </c>
      <c r="S37" s="9">
        <v>0</v>
      </c>
      <c r="T37" s="41">
        <f t="shared" si="5"/>
        <v>0</v>
      </c>
      <c r="U37" s="9">
        <v>0</v>
      </c>
      <c r="V37" s="12" t="str">
        <f t="shared" si="16"/>
        <v>住宿及餐飲業</v>
      </c>
      <c r="W37" s="9">
        <v>0</v>
      </c>
      <c r="X37" s="41">
        <f t="shared" si="6"/>
        <v>0</v>
      </c>
      <c r="Y37" s="9">
        <v>0</v>
      </c>
      <c r="Z37" s="9">
        <v>1</v>
      </c>
      <c r="AA37" s="41">
        <f t="shared" si="7"/>
        <v>0.6802721088435374</v>
      </c>
      <c r="AB37" s="9">
        <v>1</v>
      </c>
      <c r="AC37" s="9">
        <v>0</v>
      </c>
      <c r="AD37" s="41">
        <f t="shared" si="8"/>
        <v>0</v>
      </c>
      <c r="AE37" s="9">
        <v>0</v>
      </c>
      <c r="AF37" s="9">
        <v>0</v>
      </c>
      <c r="AG37" s="41">
        <f t="shared" si="9"/>
        <v>0</v>
      </c>
      <c r="AH37" s="9">
        <v>0</v>
      </c>
      <c r="AI37" s="9">
        <v>1</v>
      </c>
      <c r="AJ37" s="41">
        <f t="shared" si="10"/>
        <v>0.6802721088435374</v>
      </c>
      <c r="AK37" s="9">
        <v>1</v>
      </c>
      <c r="AL37" s="9">
        <v>3</v>
      </c>
      <c r="AM37" s="41">
        <f t="shared" si="11"/>
        <v>2.0408163265306123</v>
      </c>
      <c r="AN37" s="9">
        <v>3</v>
      </c>
      <c r="AO37" s="9">
        <v>0</v>
      </c>
      <c r="AP37" s="41">
        <f t="shared" si="12"/>
        <v>0</v>
      </c>
      <c r="AQ37" s="9">
        <v>0</v>
      </c>
      <c r="AR37" s="12" t="str">
        <f t="shared" si="17"/>
        <v>住宿及餐飲業</v>
      </c>
      <c r="AS37" s="9">
        <v>0</v>
      </c>
      <c r="AT37" s="41">
        <f t="shared" si="13"/>
        <v>0</v>
      </c>
      <c r="AU37" s="9">
        <v>0</v>
      </c>
      <c r="AV37" s="9">
        <v>4</v>
      </c>
      <c r="AW37" s="41">
        <f t="shared" si="14"/>
        <v>2.7210884353741496</v>
      </c>
      <c r="AX37" s="9">
        <v>5</v>
      </c>
      <c r="AY37" s="9">
        <v>2</v>
      </c>
      <c r="AZ37" s="41">
        <f t="shared" si="15"/>
        <v>1.3605442176870748</v>
      </c>
      <c r="BA37" s="9">
        <v>2</v>
      </c>
    </row>
    <row r="38" spans="1:53" s="2" customFormat="1" ht="12" customHeight="1">
      <c r="A38" s="12" t="s">
        <v>401</v>
      </c>
      <c r="B38" s="9">
        <v>291</v>
      </c>
      <c r="C38" s="9">
        <f t="shared" si="18"/>
        <v>58</v>
      </c>
      <c r="D38" s="9">
        <v>0</v>
      </c>
      <c r="E38" s="41">
        <f t="shared" si="0"/>
        <v>0</v>
      </c>
      <c r="F38" s="9">
        <v>0</v>
      </c>
      <c r="G38" s="9">
        <v>0</v>
      </c>
      <c r="H38" s="41">
        <f t="shared" si="1"/>
        <v>0</v>
      </c>
      <c r="I38" s="9">
        <v>0</v>
      </c>
      <c r="J38" s="9">
        <v>11</v>
      </c>
      <c r="K38" s="41">
        <f t="shared" si="2"/>
        <v>3.7800687285223367</v>
      </c>
      <c r="L38" s="9">
        <v>11</v>
      </c>
      <c r="M38" s="9">
        <v>18</v>
      </c>
      <c r="N38" s="41">
        <f t="shared" si="3"/>
        <v>6.185567010309279</v>
      </c>
      <c r="O38" s="9">
        <v>21</v>
      </c>
      <c r="P38" s="9">
        <v>8</v>
      </c>
      <c r="Q38" s="41">
        <f t="shared" si="4"/>
        <v>2.7491408934707904</v>
      </c>
      <c r="R38" s="9">
        <v>10</v>
      </c>
      <c r="S38" s="9">
        <v>0</v>
      </c>
      <c r="T38" s="41">
        <f t="shared" si="5"/>
        <v>0</v>
      </c>
      <c r="U38" s="9">
        <v>0</v>
      </c>
      <c r="V38" s="12" t="str">
        <f t="shared" si="16"/>
        <v>運輸、倉儲及通信業</v>
      </c>
      <c r="W38" s="9">
        <v>0</v>
      </c>
      <c r="X38" s="41">
        <f t="shared" si="6"/>
        <v>0</v>
      </c>
      <c r="Y38" s="9">
        <v>0</v>
      </c>
      <c r="Z38" s="9">
        <v>1</v>
      </c>
      <c r="AA38" s="41">
        <f t="shared" si="7"/>
        <v>0.3436426116838488</v>
      </c>
      <c r="AB38" s="9">
        <v>1</v>
      </c>
      <c r="AC38" s="9">
        <v>3</v>
      </c>
      <c r="AD38" s="41">
        <f t="shared" si="8"/>
        <v>1.0309278350515463</v>
      </c>
      <c r="AE38" s="9">
        <v>3</v>
      </c>
      <c r="AF38" s="9">
        <v>0</v>
      </c>
      <c r="AG38" s="41">
        <f t="shared" si="9"/>
        <v>0</v>
      </c>
      <c r="AH38" s="9">
        <v>0</v>
      </c>
      <c r="AI38" s="9">
        <v>3</v>
      </c>
      <c r="AJ38" s="41">
        <f t="shared" si="10"/>
        <v>1.0309278350515463</v>
      </c>
      <c r="AK38" s="9">
        <v>3</v>
      </c>
      <c r="AL38" s="9">
        <v>4</v>
      </c>
      <c r="AM38" s="41">
        <f t="shared" si="11"/>
        <v>1.3745704467353952</v>
      </c>
      <c r="AN38" s="9">
        <v>4</v>
      </c>
      <c r="AO38" s="9">
        <v>0</v>
      </c>
      <c r="AP38" s="41">
        <f t="shared" si="12"/>
        <v>0</v>
      </c>
      <c r="AQ38" s="9">
        <v>0</v>
      </c>
      <c r="AR38" s="12" t="str">
        <f t="shared" si="17"/>
        <v>運輸、倉儲及通信業</v>
      </c>
      <c r="AS38" s="9">
        <v>0</v>
      </c>
      <c r="AT38" s="41">
        <f t="shared" si="13"/>
        <v>0</v>
      </c>
      <c r="AU38" s="9">
        <v>0</v>
      </c>
      <c r="AV38" s="9">
        <v>4</v>
      </c>
      <c r="AW38" s="41">
        <f t="shared" si="14"/>
        <v>1.3745704467353952</v>
      </c>
      <c r="AX38" s="9">
        <v>4</v>
      </c>
      <c r="AY38" s="9">
        <v>1</v>
      </c>
      <c r="AZ38" s="41">
        <f t="shared" si="15"/>
        <v>0.3436426116838488</v>
      </c>
      <c r="BA38" s="9">
        <v>1</v>
      </c>
    </row>
    <row r="39" spans="1:53" s="2" customFormat="1" ht="12" customHeight="1">
      <c r="A39" s="12" t="s">
        <v>402</v>
      </c>
      <c r="B39" s="9">
        <v>90</v>
      </c>
      <c r="C39" s="9">
        <f t="shared" si="18"/>
        <v>13</v>
      </c>
      <c r="D39" s="9">
        <v>0</v>
      </c>
      <c r="E39" s="41">
        <f t="shared" si="0"/>
        <v>0</v>
      </c>
      <c r="F39" s="9">
        <v>0</v>
      </c>
      <c r="G39" s="9">
        <v>0</v>
      </c>
      <c r="H39" s="41">
        <f t="shared" si="1"/>
        <v>0</v>
      </c>
      <c r="I39" s="9">
        <v>0</v>
      </c>
      <c r="J39" s="9">
        <v>2</v>
      </c>
      <c r="K39" s="41">
        <f t="shared" si="2"/>
        <v>2.2222222222222223</v>
      </c>
      <c r="L39" s="9">
        <v>2</v>
      </c>
      <c r="M39" s="9">
        <v>3</v>
      </c>
      <c r="N39" s="41">
        <f t="shared" si="3"/>
        <v>3.3333333333333335</v>
      </c>
      <c r="O39" s="9">
        <v>5</v>
      </c>
      <c r="P39" s="9">
        <v>3</v>
      </c>
      <c r="Q39" s="41">
        <f t="shared" si="4"/>
        <v>3.3333333333333335</v>
      </c>
      <c r="R39" s="9">
        <v>3</v>
      </c>
      <c r="S39" s="9">
        <v>0</v>
      </c>
      <c r="T39" s="41">
        <f t="shared" si="5"/>
        <v>0</v>
      </c>
      <c r="U39" s="9">
        <v>0</v>
      </c>
      <c r="V39" s="12" t="str">
        <f t="shared" si="16"/>
        <v>金融及保險業</v>
      </c>
      <c r="W39" s="9">
        <v>0</v>
      </c>
      <c r="X39" s="41">
        <f t="shared" si="6"/>
        <v>0</v>
      </c>
      <c r="Y39" s="9">
        <v>0</v>
      </c>
      <c r="Z39" s="9">
        <v>0</v>
      </c>
      <c r="AA39" s="41">
        <f t="shared" si="7"/>
        <v>0</v>
      </c>
      <c r="AB39" s="9">
        <v>0</v>
      </c>
      <c r="AC39" s="9">
        <v>0</v>
      </c>
      <c r="AD39" s="41">
        <f t="shared" si="8"/>
        <v>0</v>
      </c>
      <c r="AE39" s="9">
        <v>0</v>
      </c>
      <c r="AF39" s="9">
        <v>0</v>
      </c>
      <c r="AG39" s="41">
        <f t="shared" si="9"/>
        <v>0</v>
      </c>
      <c r="AH39" s="9">
        <v>0</v>
      </c>
      <c r="AI39" s="9">
        <v>0</v>
      </c>
      <c r="AJ39" s="41">
        <f t="shared" si="10"/>
        <v>0</v>
      </c>
      <c r="AK39" s="9">
        <v>0</v>
      </c>
      <c r="AL39" s="9">
        <v>3</v>
      </c>
      <c r="AM39" s="41">
        <f t="shared" si="11"/>
        <v>3.3333333333333335</v>
      </c>
      <c r="AN39" s="9">
        <v>3</v>
      </c>
      <c r="AO39" s="9">
        <v>0</v>
      </c>
      <c r="AP39" s="41">
        <f t="shared" si="12"/>
        <v>0</v>
      </c>
      <c r="AQ39" s="9">
        <v>0</v>
      </c>
      <c r="AR39" s="12" t="str">
        <f t="shared" si="17"/>
        <v>金融及保險業</v>
      </c>
      <c r="AS39" s="9">
        <v>0</v>
      </c>
      <c r="AT39" s="41">
        <f t="shared" si="13"/>
        <v>0</v>
      </c>
      <c r="AU39" s="9">
        <v>0</v>
      </c>
      <c r="AV39" s="9">
        <v>0</v>
      </c>
      <c r="AW39" s="41">
        <f t="shared" si="14"/>
        <v>0</v>
      </c>
      <c r="AX39" s="9">
        <v>0</v>
      </c>
      <c r="AY39" s="9">
        <v>0</v>
      </c>
      <c r="AZ39" s="41">
        <f t="shared" si="15"/>
        <v>0</v>
      </c>
      <c r="BA39" s="9">
        <v>0</v>
      </c>
    </row>
    <row r="40" spans="1:53" s="2" customFormat="1" ht="23.25" customHeight="1">
      <c r="A40" s="12" t="s">
        <v>403</v>
      </c>
      <c r="B40" s="9">
        <v>166</v>
      </c>
      <c r="C40" s="9">
        <f t="shared" si="18"/>
        <v>10</v>
      </c>
      <c r="D40" s="9">
        <v>0</v>
      </c>
      <c r="E40" s="41">
        <f t="shared" si="0"/>
        <v>0</v>
      </c>
      <c r="F40" s="9">
        <v>0</v>
      </c>
      <c r="G40" s="9">
        <v>0</v>
      </c>
      <c r="H40" s="41">
        <f t="shared" si="1"/>
        <v>0</v>
      </c>
      <c r="I40" s="9">
        <v>0</v>
      </c>
      <c r="J40" s="9">
        <v>3</v>
      </c>
      <c r="K40" s="41">
        <f t="shared" si="2"/>
        <v>1.8072289156626504</v>
      </c>
      <c r="L40" s="9">
        <v>3</v>
      </c>
      <c r="M40" s="9">
        <v>1</v>
      </c>
      <c r="N40" s="41">
        <f t="shared" si="3"/>
        <v>0.6024096385542169</v>
      </c>
      <c r="O40" s="9">
        <v>1</v>
      </c>
      <c r="P40" s="9">
        <v>1</v>
      </c>
      <c r="Q40" s="41">
        <f t="shared" si="4"/>
        <v>0.6024096385542169</v>
      </c>
      <c r="R40" s="9">
        <v>2</v>
      </c>
      <c r="S40" s="9">
        <v>0</v>
      </c>
      <c r="T40" s="41">
        <f t="shared" si="5"/>
        <v>0</v>
      </c>
      <c r="U40" s="9">
        <v>0</v>
      </c>
      <c r="V40" s="12" t="str">
        <f t="shared" si="16"/>
        <v>不動產及租賃業</v>
      </c>
      <c r="W40" s="9">
        <v>0</v>
      </c>
      <c r="X40" s="41">
        <f t="shared" si="6"/>
        <v>0</v>
      </c>
      <c r="Y40" s="9">
        <v>0</v>
      </c>
      <c r="Z40" s="9">
        <v>0</v>
      </c>
      <c r="AA40" s="41">
        <f t="shared" si="7"/>
        <v>0</v>
      </c>
      <c r="AB40" s="9">
        <v>0</v>
      </c>
      <c r="AC40" s="9">
        <v>1</v>
      </c>
      <c r="AD40" s="41">
        <f t="shared" si="8"/>
        <v>0.6024096385542169</v>
      </c>
      <c r="AE40" s="9">
        <v>1</v>
      </c>
      <c r="AF40" s="9">
        <v>0</v>
      </c>
      <c r="AG40" s="41">
        <f t="shared" si="9"/>
        <v>0</v>
      </c>
      <c r="AH40" s="9">
        <v>0</v>
      </c>
      <c r="AI40" s="9">
        <v>0</v>
      </c>
      <c r="AJ40" s="41">
        <f t="shared" si="10"/>
        <v>0</v>
      </c>
      <c r="AK40" s="9">
        <v>0</v>
      </c>
      <c r="AL40" s="9">
        <v>0</v>
      </c>
      <c r="AM40" s="41">
        <f t="shared" si="11"/>
        <v>0</v>
      </c>
      <c r="AN40" s="9">
        <v>0</v>
      </c>
      <c r="AO40" s="9">
        <v>0</v>
      </c>
      <c r="AP40" s="41">
        <f t="shared" si="12"/>
        <v>0</v>
      </c>
      <c r="AQ40" s="9">
        <v>0</v>
      </c>
      <c r="AR40" s="12" t="str">
        <f t="shared" si="17"/>
        <v>不動產及租賃業</v>
      </c>
      <c r="AS40" s="9">
        <v>0</v>
      </c>
      <c r="AT40" s="41">
        <f t="shared" si="13"/>
        <v>0</v>
      </c>
      <c r="AU40" s="9">
        <v>0</v>
      </c>
      <c r="AV40" s="9">
        <v>3</v>
      </c>
      <c r="AW40" s="41">
        <f t="shared" si="14"/>
        <v>1.8072289156626504</v>
      </c>
      <c r="AX40" s="9">
        <v>3</v>
      </c>
      <c r="AY40" s="9">
        <v>0</v>
      </c>
      <c r="AZ40" s="41">
        <f t="shared" si="15"/>
        <v>0</v>
      </c>
      <c r="BA40" s="9">
        <v>0</v>
      </c>
    </row>
    <row r="41" spans="1:53" s="2" customFormat="1" ht="12" customHeight="1">
      <c r="A41" s="12" t="s">
        <v>404</v>
      </c>
      <c r="B41" s="9">
        <v>312</v>
      </c>
      <c r="C41" s="9">
        <f t="shared" si="18"/>
        <v>36</v>
      </c>
      <c r="D41" s="9">
        <v>0</v>
      </c>
      <c r="E41" s="41">
        <f t="shared" si="0"/>
        <v>0</v>
      </c>
      <c r="F41" s="9">
        <v>0</v>
      </c>
      <c r="G41" s="9">
        <v>0</v>
      </c>
      <c r="H41" s="41">
        <f t="shared" si="1"/>
        <v>0</v>
      </c>
      <c r="I41" s="9">
        <v>0</v>
      </c>
      <c r="J41" s="9">
        <v>15</v>
      </c>
      <c r="K41" s="41">
        <f t="shared" si="2"/>
        <v>4.807692307692308</v>
      </c>
      <c r="L41" s="9">
        <v>18</v>
      </c>
      <c r="M41" s="9">
        <v>4</v>
      </c>
      <c r="N41" s="41">
        <f t="shared" si="3"/>
        <v>1.282051282051282</v>
      </c>
      <c r="O41" s="9">
        <v>4</v>
      </c>
      <c r="P41" s="9">
        <v>0</v>
      </c>
      <c r="Q41" s="41">
        <f t="shared" si="4"/>
        <v>0</v>
      </c>
      <c r="R41" s="9">
        <v>0</v>
      </c>
      <c r="S41" s="9">
        <v>0</v>
      </c>
      <c r="T41" s="41">
        <f t="shared" si="5"/>
        <v>0</v>
      </c>
      <c r="U41" s="9">
        <v>0</v>
      </c>
      <c r="V41" s="12" t="str">
        <f t="shared" si="16"/>
        <v>專業、科學及技術服務業</v>
      </c>
      <c r="W41" s="9">
        <v>0</v>
      </c>
      <c r="X41" s="41">
        <f t="shared" si="6"/>
        <v>0</v>
      </c>
      <c r="Y41" s="9">
        <v>0</v>
      </c>
      <c r="Z41" s="9">
        <v>0</v>
      </c>
      <c r="AA41" s="41">
        <f t="shared" si="7"/>
        <v>0</v>
      </c>
      <c r="AB41" s="9">
        <v>0</v>
      </c>
      <c r="AC41" s="9">
        <v>1</v>
      </c>
      <c r="AD41" s="41">
        <f t="shared" si="8"/>
        <v>0.3205128205128205</v>
      </c>
      <c r="AE41" s="9">
        <v>1</v>
      </c>
      <c r="AF41" s="9">
        <v>0</v>
      </c>
      <c r="AG41" s="41">
        <f t="shared" si="9"/>
        <v>0</v>
      </c>
      <c r="AH41" s="9">
        <v>0</v>
      </c>
      <c r="AI41" s="9">
        <v>1</v>
      </c>
      <c r="AJ41" s="41">
        <f t="shared" si="10"/>
        <v>0.3205128205128205</v>
      </c>
      <c r="AK41" s="9">
        <v>1</v>
      </c>
      <c r="AL41" s="9">
        <v>1</v>
      </c>
      <c r="AM41" s="41">
        <f t="shared" si="11"/>
        <v>0.3205128205128205</v>
      </c>
      <c r="AN41" s="9">
        <v>1</v>
      </c>
      <c r="AO41" s="9">
        <v>0</v>
      </c>
      <c r="AP41" s="41">
        <f t="shared" si="12"/>
        <v>0</v>
      </c>
      <c r="AQ41" s="9">
        <v>0</v>
      </c>
      <c r="AR41" s="12" t="str">
        <f t="shared" si="17"/>
        <v>專業、科學及技術服務業</v>
      </c>
      <c r="AS41" s="9">
        <v>1</v>
      </c>
      <c r="AT41" s="41">
        <f t="shared" si="13"/>
        <v>0.3205128205128205</v>
      </c>
      <c r="AU41" s="9">
        <v>1</v>
      </c>
      <c r="AV41" s="9">
        <v>8</v>
      </c>
      <c r="AW41" s="41">
        <f t="shared" si="14"/>
        <v>2.564102564102564</v>
      </c>
      <c r="AX41" s="9">
        <v>9</v>
      </c>
      <c r="AY41" s="9">
        <v>1</v>
      </c>
      <c r="AZ41" s="41">
        <f t="shared" si="15"/>
        <v>0.3205128205128205</v>
      </c>
      <c r="BA41" s="9">
        <v>1</v>
      </c>
    </row>
    <row r="42" spans="1:53" s="2" customFormat="1" ht="12" customHeight="1">
      <c r="A42" s="12" t="s">
        <v>394</v>
      </c>
      <c r="B42" s="9">
        <v>29</v>
      </c>
      <c r="C42" s="9">
        <f t="shared" si="18"/>
        <v>3</v>
      </c>
      <c r="D42" s="9">
        <v>0</v>
      </c>
      <c r="E42" s="41">
        <f t="shared" si="0"/>
        <v>0</v>
      </c>
      <c r="F42" s="9">
        <v>0</v>
      </c>
      <c r="G42" s="9">
        <v>0</v>
      </c>
      <c r="H42" s="41">
        <f t="shared" si="1"/>
        <v>0</v>
      </c>
      <c r="I42" s="9">
        <v>0</v>
      </c>
      <c r="J42" s="9">
        <v>2</v>
      </c>
      <c r="K42" s="41">
        <f t="shared" si="2"/>
        <v>6.896551724137931</v>
      </c>
      <c r="L42" s="9">
        <v>2</v>
      </c>
      <c r="M42" s="9">
        <v>0</v>
      </c>
      <c r="N42" s="41">
        <f t="shared" si="3"/>
        <v>0</v>
      </c>
      <c r="O42" s="9">
        <v>0</v>
      </c>
      <c r="P42" s="9">
        <v>0</v>
      </c>
      <c r="Q42" s="41">
        <f t="shared" si="4"/>
        <v>0</v>
      </c>
      <c r="R42" s="9">
        <v>0</v>
      </c>
      <c r="S42" s="9">
        <v>0</v>
      </c>
      <c r="T42" s="41">
        <f t="shared" si="5"/>
        <v>0</v>
      </c>
      <c r="U42" s="9">
        <v>0</v>
      </c>
      <c r="V42" s="12" t="str">
        <f t="shared" si="16"/>
        <v>教 育 服 務 業</v>
      </c>
      <c r="W42" s="9">
        <v>0</v>
      </c>
      <c r="X42" s="41">
        <f t="shared" si="6"/>
        <v>0</v>
      </c>
      <c r="Y42" s="9">
        <v>0</v>
      </c>
      <c r="Z42" s="9">
        <v>1</v>
      </c>
      <c r="AA42" s="41">
        <f t="shared" si="7"/>
        <v>3.4482758620689653</v>
      </c>
      <c r="AB42" s="9">
        <v>1</v>
      </c>
      <c r="AC42" s="9">
        <v>0</v>
      </c>
      <c r="AD42" s="41">
        <f t="shared" si="8"/>
        <v>0</v>
      </c>
      <c r="AE42" s="9">
        <v>0</v>
      </c>
      <c r="AF42" s="9">
        <v>0</v>
      </c>
      <c r="AG42" s="41">
        <f t="shared" si="9"/>
        <v>0</v>
      </c>
      <c r="AH42" s="9">
        <v>0</v>
      </c>
      <c r="AI42" s="9">
        <v>0</v>
      </c>
      <c r="AJ42" s="41">
        <f t="shared" si="10"/>
        <v>0</v>
      </c>
      <c r="AK42" s="9">
        <v>0</v>
      </c>
      <c r="AL42" s="9">
        <v>0</v>
      </c>
      <c r="AM42" s="41">
        <f t="shared" si="11"/>
        <v>0</v>
      </c>
      <c r="AN42" s="9">
        <v>0</v>
      </c>
      <c r="AO42" s="9">
        <v>0</v>
      </c>
      <c r="AP42" s="41">
        <f t="shared" si="12"/>
        <v>0</v>
      </c>
      <c r="AQ42" s="9">
        <v>0</v>
      </c>
      <c r="AR42" s="12" t="str">
        <f t="shared" si="17"/>
        <v>教 育 服 務 業</v>
      </c>
      <c r="AS42" s="9">
        <v>0</v>
      </c>
      <c r="AT42" s="41">
        <f t="shared" si="13"/>
        <v>0</v>
      </c>
      <c r="AU42" s="9">
        <v>0</v>
      </c>
      <c r="AV42" s="9">
        <v>0</v>
      </c>
      <c r="AW42" s="41">
        <f t="shared" si="14"/>
        <v>0</v>
      </c>
      <c r="AX42" s="9">
        <v>0</v>
      </c>
      <c r="AY42" s="9">
        <v>0</v>
      </c>
      <c r="AZ42" s="41">
        <f t="shared" si="15"/>
        <v>0</v>
      </c>
      <c r="BA42" s="9">
        <v>0</v>
      </c>
    </row>
    <row r="43" spans="1:53" s="2" customFormat="1" ht="12" customHeight="1">
      <c r="A43" s="12" t="s">
        <v>405</v>
      </c>
      <c r="B43" s="9">
        <v>63</v>
      </c>
      <c r="C43" s="9">
        <f t="shared" si="18"/>
        <v>7</v>
      </c>
      <c r="D43" s="9">
        <v>0</v>
      </c>
      <c r="E43" s="41">
        <f t="shared" si="0"/>
        <v>0</v>
      </c>
      <c r="F43" s="9">
        <v>0</v>
      </c>
      <c r="G43" s="9">
        <v>0</v>
      </c>
      <c r="H43" s="41">
        <f t="shared" si="1"/>
        <v>0</v>
      </c>
      <c r="I43" s="9">
        <v>0</v>
      </c>
      <c r="J43" s="9">
        <v>2</v>
      </c>
      <c r="K43" s="41">
        <f t="shared" si="2"/>
        <v>3.1746031746031744</v>
      </c>
      <c r="L43" s="9">
        <v>2</v>
      </c>
      <c r="M43" s="9">
        <v>0</v>
      </c>
      <c r="N43" s="41">
        <f t="shared" si="3"/>
        <v>0</v>
      </c>
      <c r="O43" s="9">
        <v>0</v>
      </c>
      <c r="P43" s="9">
        <v>2</v>
      </c>
      <c r="Q43" s="41">
        <f t="shared" si="4"/>
        <v>3.1746031746031744</v>
      </c>
      <c r="R43" s="9">
        <v>2</v>
      </c>
      <c r="S43" s="9">
        <v>0</v>
      </c>
      <c r="T43" s="41">
        <f t="shared" si="5"/>
        <v>0</v>
      </c>
      <c r="U43" s="9">
        <v>0</v>
      </c>
      <c r="V43" s="12" t="str">
        <f t="shared" si="16"/>
        <v>醫療保健及社會福利服務業</v>
      </c>
      <c r="W43" s="9">
        <v>1</v>
      </c>
      <c r="X43" s="41">
        <f t="shared" si="6"/>
        <v>1.5873015873015872</v>
      </c>
      <c r="Y43" s="9">
        <v>1</v>
      </c>
      <c r="Z43" s="9">
        <v>0</v>
      </c>
      <c r="AA43" s="41">
        <f t="shared" si="7"/>
        <v>0</v>
      </c>
      <c r="AB43" s="9">
        <v>0</v>
      </c>
      <c r="AC43" s="9">
        <v>0</v>
      </c>
      <c r="AD43" s="41">
        <f t="shared" si="8"/>
        <v>0</v>
      </c>
      <c r="AE43" s="9">
        <v>0</v>
      </c>
      <c r="AF43" s="9">
        <v>0</v>
      </c>
      <c r="AG43" s="41">
        <f t="shared" si="9"/>
        <v>0</v>
      </c>
      <c r="AH43" s="9">
        <v>0</v>
      </c>
      <c r="AI43" s="9">
        <v>0</v>
      </c>
      <c r="AJ43" s="41">
        <f t="shared" si="10"/>
        <v>0</v>
      </c>
      <c r="AK43" s="9">
        <v>0</v>
      </c>
      <c r="AL43" s="9">
        <v>0</v>
      </c>
      <c r="AM43" s="41">
        <f t="shared" si="11"/>
        <v>0</v>
      </c>
      <c r="AN43" s="9">
        <v>0</v>
      </c>
      <c r="AO43" s="9">
        <v>0</v>
      </c>
      <c r="AP43" s="41">
        <f t="shared" si="12"/>
        <v>0</v>
      </c>
      <c r="AQ43" s="9">
        <v>0</v>
      </c>
      <c r="AR43" s="12" t="str">
        <f t="shared" si="17"/>
        <v>醫療保健及社會福利服務業</v>
      </c>
      <c r="AS43" s="9">
        <v>0</v>
      </c>
      <c r="AT43" s="41">
        <f t="shared" si="13"/>
        <v>0</v>
      </c>
      <c r="AU43" s="9">
        <v>0</v>
      </c>
      <c r="AV43" s="9">
        <v>1</v>
      </c>
      <c r="AW43" s="41">
        <f t="shared" si="14"/>
        <v>1.5873015873015872</v>
      </c>
      <c r="AX43" s="9">
        <v>2</v>
      </c>
      <c r="AY43" s="9">
        <v>0</v>
      </c>
      <c r="AZ43" s="41">
        <f t="shared" si="15"/>
        <v>0</v>
      </c>
      <c r="BA43" s="9">
        <v>0</v>
      </c>
    </row>
    <row r="44" spans="1:53" s="2" customFormat="1" ht="12" customHeight="1">
      <c r="A44" s="12" t="s">
        <v>406</v>
      </c>
      <c r="B44" s="9">
        <v>69</v>
      </c>
      <c r="C44" s="9">
        <f t="shared" si="18"/>
        <v>7</v>
      </c>
      <c r="D44" s="9">
        <v>0</v>
      </c>
      <c r="E44" s="41">
        <f t="shared" si="0"/>
        <v>0</v>
      </c>
      <c r="F44" s="9">
        <v>0</v>
      </c>
      <c r="G44" s="9">
        <v>0</v>
      </c>
      <c r="H44" s="41">
        <f t="shared" si="1"/>
        <v>0</v>
      </c>
      <c r="I44" s="9">
        <v>0</v>
      </c>
      <c r="J44" s="9">
        <v>2</v>
      </c>
      <c r="K44" s="41">
        <f t="shared" si="2"/>
        <v>2.898550724637681</v>
      </c>
      <c r="L44" s="9">
        <v>3</v>
      </c>
      <c r="M44" s="9">
        <v>1</v>
      </c>
      <c r="N44" s="41">
        <f t="shared" si="3"/>
        <v>1.4492753623188406</v>
      </c>
      <c r="O44" s="9">
        <v>1</v>
      </c>
      <c r="P44" s="9">
        <v>0</v>
      </c>
      <c r="Q44" s="41">
        <f t="shared" si="4"/>
        <v>0</v>
      </c>
      <c r="R44" s="9">
        <v>0</v>
      </c>
      <c r="S44" s="9">
        <v>0</v>
      </c>
      <c r="T44" s="41">
        <f t="shared" si="5"/>
        <v>0</v>
      </c>
      <c r="U44" s="9">
        <v>0</v>
      </c>
      <c r="V44" s="12" t="str">
        <f t="shared" si="16"/>
        <v>文化、運動及休閒服務業</v>
      </c>
      <c r="W44" s="9">
        <v>1</v>
      </c>
      <c r="X44" s="41">
        <f t="shared" si="6"/>
        <v>1.4492753623188406</v>
      </c>
      <c r="Y44" s="9">
        <v>1</v>
      </c>
      <c r="Z44" s="9">
        <v>0</v>
      </c>
      <c r="AA44" s="41">
        <f t="shared" si="7"/>
        <v>0</v>
      </c>
      <c r="AB44" s="9">
        <v>0</v>
      </c>
      <c r="AC44" s="9">
        <v>0</v>
      </c>
      <c r="AD44" s="41">
        <f t="shared" si="8"/>
        <v>0</v>
      </c>
      <c r="AE44" s="9">
        <v>0</v>
      </c>
      <c r="AF44" s="9">
        <v>0</v>
      </c>
      <c r="AG44" s="41">
        <f t="shared" si="9"/>
        <v>0</v>
      </c>
      <c r="AH44" s="9">
        <v>0</v>
      </c>
      <c r="AI44" s="9">
        <v>0</v>
      </c>
      <c r="AJ44" s="41">
        <f t="shared" si="10"/>
        <v>0</v>
      </c>
      <c r="AK44" s="9">
        <v>0</v>
      </c>
      <c r="AL44" s="9">
        <v>2</v>
      </c>
      <c r="AM44" s="41">
        <f t="shared" si="11"/>
        <v>2.898550724637681</v>
      </c>
      <c r="AN44" s="9">
        <v>2</v>
      </c>
      <c r="AO44" s="9">
        <v>0</v>
      </c>
      <c r="AP44" s="41">
        <f t="shared" si="12"/>
        <v>0</v>
      </c>
      <c r="AQ44" s="9">
        <v>0</v>
      </c>
      <c r="AR44" s="12" t="str">
        <f t="shared" si="17"/>
        <v>文化、運動及休閒服務業</v>
      </c>
      <c r="AS44" s="9">
        <v>0</v>
      </c>
      <c r="AT44" s="41">
        <f t="shared" si="13"/>
        <v>0</v>
      </c>
      <c r="AU44" s="9">
        <v>0</v>
      </c>
      <c r="AV44" s="9">
        <v>0</v>
      </c>
      <c r="AW44" s="41">
        <f t="shared" si="14"/>
        <v>0</v>
      </c>
      <c r="AX44" s="9">
        <v>0</v>
      </c>
      <c r="AY44" s="9">
        <v>0</v>
      </c>
      <c r="AZ44" s="41">
        <f t="shared" si="15"/>
        <v>0</v>
      </c>
      <c r="BA44" s="9">
        <v>0</v>
      </c>
    </row>
    <row r="45" spans="1:53" s="2" customFormat="1" ht="12" customHeight="1">
      <c r="A45" s="12" t="s">
        <v>407</v>
      </c>
      <c r="B45" s="9">
        <v>206</v>
      </c>
      <c r="C45" s="9">
        <f t="shared" si="18"/>
        <v>58</v>
      </c>
      <c r="D45" s="9">
        <v>2</v>
      </c>
      <c r="E45" s="41">
        <f t="shared" si="0"/>
        <v>0.9708737864077669</v>
      </c>
      <c r="F45" s="9">
        <v>2</v>
      </c>
      <c r="G45" s="9">
        <v>0</v>
      </c>
      <c r="H45" s="41">
        <f t="shared" si="1"/>
        <v>0</v>
      </c>
      <c r="I45" s="9">
        <v>0</v>
      </c>
      <c r="J45" s="9">
        <v>13</v>
      </c>
      <c r="K45" s="41">
        <f t="shared" si="2"/>
        <v>6.310679611650485</v>
      </c>
      <c r="L45" s="9">
        <v>15</v>
      </c>
      <c r="M45" s="9">
        <v>8</v>
      </c>
      <c r="N45" s="41">
        <f t="shared" si="3"/>
        <v>3.8834951456310676</v>
      </c>
      <c r="O45" s="9">
        <v>9</v>
      </c>
      <c r="P45" s="9">
        <v>5</v>
      </c>
      <c r="Q45" s="41">
        <f t="shared" si="4"/>
        <v>2.4271844660194173</v>
      </c>
      <c r="R45" s="9">
        <v>5</v>
      </c>
      <c r="S45" s="9">
        <v>0</v>
      </c>
      <c r="T45" s="41">
        <f t="shared" si="5"/>
        <v>0</v>
      </c>
      <c r="U45" s="9">
        <v>0</v>
      </c>
      <c r="V45" s="12" t="str">
        <f t="shared" si="16"/>
        <v>其 他 服 務 業</v>
      </c>
      <c r="W45" s="9">
        <v>0</v>
      </c>
      <c r="X45" s="41">
        <f t="shared" si="6"/>
        <v>0</v>
      </c>
      <c r="Y45" s="9">
        <v>0</v>
      </c>
      <c r="Z45" s="9">
        <v>0</v>
      </c>
      <c r="AA45" s="41">
        <f t="shared" si="7"/>
        <v>0</v>
      </c>
      <c r="AB45" s="9">
        <v>0</v>
      </c>
      <c r="AC45" s="9">
        <v>4</v>
      </c>
      <c r="AD45" s="41">
        <f t="shared" si="8"/>
        <v>1.9417475728155338</v>
      </c>
      <c r="AE45" s="9">
        <v>5</v>
      </c>
      <c r="AF45" s="9">
        <v>0</v>
      </c>
      <c r="AG45" s="41">
        <f t="shared" si="9"/>
        <v>0</v>
      </c>
      <c r="AH45" s="9">
        <v>0</v>
      </c>
      <c r="AI45" s="9">
        <v>2</v>
      </c>
      <c r="AJ45" s="41">
        <f t="shared" si="10"/>
        <v>0.9708737864077669</v>
      </c>
      <c r="AK45" s="9">
        <v>2</v>
      </c>
      <c r="AL45" s="9">
        <v>4</v>
      </c>
      <c r="AM45" s="41">
        <f t="shared" si="11"/>
        <v>1.9417475728155338</v>
      </c>
      <c r="AN45" s="9">
        <v>4</v>
      </c>
      <c r="AO45" s="9">
        <v>0</v>
      </c>
      <c r="AP45" s="41">
        <f t="shared" si="12"/>
        <v>0</v>
      </c>
      <c r="AQ45" s="9">
        <v>0</v>
      </c>
      <c r="AR45" s="12" t="str">
        <f t="shared" si="17"/>
        <v>其 他 服 務 業</v>
      </c>
      <c r="AS45" s="9">
        <v>0</v>
      </c>
      <c r="AT45" s="41">
        <f t="shared" si="13"/>
        <v>0</v>
      </c>
      <c r="AU45" s="9">
        <v>0</v>
      </c>
      <c r="AV45" s="9">
        <v>14</v>
      </c>
      <c r="AW45" s="41">
        <f t="shared" si="14"/>
        <v>6.796116504854369</v>
      </c>
      <c r="AX45" s="9">
        <v>14</v>
      </c>
      <c r="AY45" s="9">
        <v>2</v>
      </c>
      <c r="AZ45" s="41">
        <f t="shared" si="15"/>
        <v>0.9708737864077669</v>
      </c>
      <c r="BA45" s="9">
        <v>2</v>
      </c>
    </row>
    <row r="46" spans="1:53" s="2" customFormat="1" ht="12" customHeight="1" thickBot="1">
      <c r="A46" s="23" t="s">
        <v>395</v>
      </c>
      <c r="B46" s="9">
        <v>16</v>
      </c>
      <c r="C46" s="9">
        <f t="shared" si="18"/>
        <v>0</v>
      </c>
      <c r="D46" s="9">
        <v>0</v>
      </c>
      <c r="E46" s="41">
        <f t="shared" si="0"/>
        <v>0</v>
      </c>
      <c r="F46" s="9">
        <v>0</v>
      </c>
      <c r="G46" s="9">
        <v>0</v>
      </c>
      <c r="H46" s="41">
        <f t="shared" si="1"/>
        <v>0</v>
      </c>
      <c r="I46" s="9">
        <v>0</v>
      </c>
      <c r="J46" s="9">
        <v>0</v>
      </c>
      <c r="K46" s="41">
        <f t="shared" si="2"/>
        <v>0</v>
      </c>
      <c r="L46" s="9">
        <v>0</v>
      </c>
      <c r="M46" s="9">
        <v>0</v>
      </c>
      <c r="N46" s="41">
        <f t="shared" si="3"/>
        <v>0</v>
      </c>
      <c r="O46" s="9">
        <v>0</v>
      </c>
      <c r="P46" s="9">
        <v>0</v>
      </c>
      <c r="Q46" s="41">
        <f t="shared" si="4"/>
        <v>0</v>
      </c>
      <c r="R46" s="9">
        <v>0</v>
      </c>
      <c r="S46" s="9">
        <v>0</v>
      </c>
      <c r="T46" s="41">
        <f t="shared" si="5"/>
        <v>0</v>
      </c>
      <c r="U46" s="9">
        <v>0</v>
      </c>
      <c r="V46" s="23" t="str">
        <f t="shared" si="16"/>
        <v>公 共 行 政 業</v>
      </c>
      <c r="W46" s="9">
        <v>0</v>
      </c>
      <c r="X46" s="41">
        <f t="shared" si="6"/>
        <v>0</v>
      </c>
      <c r="Y46" s="9">
        <v>0</v>
      </c>
      <c r="Z46" s="9">
        <v>0</v>
      </c>
      <c r="AA46" s="41">
        <f t="shared" si="7"/>
        <v>0</v>
      </c>
      <c r="AB46" s="9">
        <v>0</v>
      </c>
      <c r="AC46" s="9">
        <v>0</v>
      </c>
      <c r="AD46" s="41">
        <f t="shared" si="8"/>
        <v>0</v>
      </c>
      <c r="AE46" s="9">
        <v>0</v>
      </c>
      <c r="AF46" s="9">
        <v>0</v>
      </c>
      <c r="AG46" s="41">
        <f t="shared" si="9"/>
        <v>0</v>
      </c>
      <c r="AH46" s="9">
        <v>0</v>
      </c>
      <c r="AI46" s="9">
        <v>0</v>
      </c>
      <c r="AJ46" s="41">
        <f t="shared" si="10"/>
        <v>0</v>
      </c>
      <c r="AK46" s="9">
        <v>0</v>
      </c>
      <c r="AL46" s="9">
        <v>0</v>
      </c>
      <c r="AM46" s="41">
        <f t="shared" si="11"/>
        <v>0</v>
      </c>
      <c r="AN46" s="9">
        <v>0</v>
      </c>
      <c r="AO46" s="9">
        <v>0</v>
      </c>
      <c r="AP46" s="41">
        <f t="shared" si="12"/>
        <v>0</v>
      </c>
      <c r="AQ46" s="9">
        <v>0</v>
      </c>
      <c r="AR46" s="23" t="str">
        <f t="shared" si="17"/>
        <v>公 共 行 政 業</v>
      </c>
      <c r="AS46" s="9">
        <v>0</v>
      </c>
      <c r="AT46" s="41">
        <f t="shared" si="13"/>
        <v>0</v>
      </c>
      <c r="AU46" s="9">
        <v>0</v>
      </c>
      <c r="AV46" s="9">
        <v>0</v>
      </c>
      <c r="AW46" s="41">
        <f t="shared" si="14"/>
        <v>0</v>
      </c>
      <c r="AX46" s="9">
        <v>0</v>
      </c>
      <c r="AY46" s="9">
        <v>0</v>
      </c>
      <c r="AZ46" s="41">
        <f t="shared" si="15"/>
        <v>0</v>
      </c>
      <c r="BA46" s="9">
        <v>0</v>
      </c>
    </row>
    <row r="47" spans="1:53" s="2" customFormat="1" ht="12" customHeight="1">
      <c r="A47" s="37" t="s">
        <v>293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</row>
    <row r="48" s="2" customFormat="1" ht="27" customHeight="1"/>
    <row r="49" spans="1:53" s="2" customFormat="1" ht="12" customHeight="1">
      <c r="A49" s="97" t="s">
        <v>682</v>
      </c>
      <c r="B49" s="87"/>
      <c r="C49" s="87"/>
      <c r="D49" s="87"/>
      <c r="E49" s="87"/>
      <c r="F49" s="87"/>
      <c r="G49" s="87"/>
      <c r="H49" s="87"/>
      <c r="I49" s="87"/>
      <c r="J49" s="87" t="s">
        <v>683</v>
      </c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97" t="s">
        <v>684</v>
      </c>
      <c r="W49" s="87"/>
      <c r="X49" s="87"/>
      <c r="Y49" s="87"/>
      <c r="Z49" s="87"/>
      <c r="AA49" s="87"/>
      <c r="AB49" s="87"/>
      <c r="AC49" s="87"/>
      <c r="AD49" s="87"/>
      <c r="AE49" s="87"/>
      <c r="AF49" s="87" t="s">
        <v>685</v>
      </c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 t="s">
        <v>686</v>
      </c>
      <c r="AS49" s="87"/>
      <c r="AT49" s="87"/>
      <c r="AU49" s="87"/>
      <c r="AV49" s="87"/>
      <c r="AW49" s="87"/>
      <c r="AX49" s="87"/>
      <c r="AY49" s="87"/>
      <c r="AZ49" s="87"/>
      <c r="BA49" s="87"/>
    </row>
  </sheetData>
  <mergeCells count="41">
    <mergeCell ref="AV3:AX4"/>
    <mergeCell ref="AY3:BA4"/>
    <mergeCell ref="AF4:AH4"/>
    <mergeCell ref="AI4:AK4"/>
    <mergeCell ref="AL4:AN4"/>
    <mergeCell ref="AS3:AU4"/>
    <mergeCell ref="AR3:AR5"/>
    <mergeCell ref="AF3:AN3"/>
    <mergeCell ref="AO3:AQ4"/>
    <mergeCell ref="W3:AE3"/>
    <mergeCell ref="W4:Y4"/>
    <mergeCell ref="Z4:AB4"/>
    <mergeCell ref="AC4:AE4"/>
    <mergeCell ref="M4:O4"/>
    <mergeCell ref="P4:R4"/>
    <mergeCell ref="S4:U4"/>
    <mergeCell ref="V3:V5"/>
    <mergeCell ref="S1:U1"/>
    <mergeCell ref="AF2:AN2"/>
    <mergeCell ref="A3:A5"/>
    <mergeCell ref="B3:B5"/>
    <mergeCell ref="C3:C5"/>
    <mergeCell ref="D3:I3"/>
    <mergeCell ref="D4:F4"/>
    <mergeCell ref="G4:I4"/>
    <mergeCell ref="J3:U3"/>
    <mergeCell ref="J4:L4"/>
    <mergeCell ref="A1:I1"/>
    <mergeCell ref="A2:I2"/>
    <mergeCell ref="J2:R2"/>
    <mergeCell ref="J1:R1"/>
    <mergeCell ref="V1:AE1"/>
    <mergeCell ref="AF1:AQ1"/>
    <mergeCell ref="AR1:BA1"/>
    <mergeCell ref="A49:I49"/>
    <mergeCell ref="J49:U49"/>
    <mergeCell ref="V49:AE49"/>
    <mergeCell ref="AF49:AQ49"/>
    <mergeCell ref="AR49:BA49"/>
    <mergeCell ref="AR2:AX2"/>
    <mergeCell ref="V2:AE2"/>
  </mergeCells>
  <dataValidations count="1">
    <dataValidation type="whole" allowBlank="1" showInputMessage="1" showErrorMessage="1" errorTitle="嘿嘿！你粉混喔" error="數字必須素整數而且不得小於 0 也應該不會大於 50000000 吧" sqref="B10:B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9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49"/>
  <sheetViews>
    <sheetView workbookViewId="0" topLeftCell="A1">
      <selection activeCell="A1" sqref="A1:I1"/>
    </sheetView>
  </sheetViews>
  <sheetFormatPr defaultColWidth="9.00390625" defaultRowHeight="16.5"/>
  <cols>
    <col min="1" max="1" width="26.875" style="36" customWidth="1"/>
    <col min="2" max="2" width="6.50390625" style="36" customWidth="1"/>
    <col min="3" max="3" width="6.375" style="36" customWidth="1"/>
    <col min="4" max="4" width="6.25390625" style="36" customWidth="1"/>
    <col min="5" max="5" width="6.50390625" style="36" customWidth="1"/>
    <col min="6" max="6" width="6.125" style="36" customWidth="1"/>
    <col min="7" max="8" width="6.50390625" style="36" customWidth="1"/>
    <col min="9" max="9" width="6.125" style="36" customWidth="1"/>
    <col min="10" max="10" width="26.625" style="36" customWidth="1"/>
    <col min="11" max="12" width="6.125" style="36" customWidth="1"/>
    <col min="13" max="13" width="5.375" style="36" customWidth="1"/>
    <col min="14" max="14" width="5.875" style="36" customWidth="1"/>
    <col min="15" max="15" width="6.00390625" style="36" customWidth="1"/>
    <col min="16" max="16" width="5.375" style="36" customWidth="1"/>
    <col min="17" max="17" width="5.875" style="36" customWidth="1"/>
    <col min="18" max="18" width="5.75390625" style="36" customWidth="1"/>
    <col min="19" max="19" width="5.125" style="36" customWidth="1"/>
    <col min="20" max="31" width="6.375" style="36" customWidth="1"/>
    <col min="32" max="32" width="26.625" style="36" customWidth="1"/>
    <col min="33" max="34" width="6.125" style="36" customWidth="1"/>
    <col min="35" max="35" width="5.25390625" style="36" customWidth="1"/>
    <col min="36" max="36" width="5.625" style="36" customWidth="1"/>
    <col min="37" max="37" width="6.125" style="36" customWidth="1"/>
    <col min="38" max="38" width="5.75390625" style="36" customWidth="1"/>
    <col min="39" max="39" width="5.875" style="36" customWidth="1"/>
    <col min="40" max="40" width="6.125" style="36" customWidth="1"/>
    <col min="41" max="41" width="5.875" style="36" customWidth="1"/>
    <col min="42" max="53" width="6.375" style="36" customWidth="1"/>
    <col min="54" max="16384" width="9.00390625" style="36" customWidth="1"/>
  </cols>
  <sheetData>
    <row r="1" spans="1:53" s="1" customFormat="1" ht="48" customHeight="1">
      <c r="A1" s="131" t="s">
        <v>317</v>
      </c>
      <c r="B1" s="131"/>
      <c r="C1" s="131"/>
      <c r="D1" s="131"/>
      <c r="E1" s="131"/>
      <c r="F1" s="131"/>
      <c r="G1" s="131"/>
      <c r="H1" s="131"/>
      <c r="I1" s="131"/>
      <c r="J1" s="92" t="s">
        <v>650</v>
      </c>
      <c r="K1" s="92"/>
      <c r="L1" s="92"/>
      <c r="M1" s="92"/>
      <c r="N1" s="92"/>
      <c r="O1" s="92"/>
      <c r="P1" s="92"/>
      <c r="Q1" s="92"/>
      <c r="R1" s="92"/>
      <c r="S1" s="92"/>
      <c r="T1" s="90" t="s">
        <v>353</v>
      </c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2" t="s">
        <v>651</v>
      </c>
      <c r="AG1" s="92"/>
      <c r="AH1" s="92"/>
      <c r="AI1" s="92"/>
      <c r="AJ1" s="92"/>
      <c r="AK1" s="92"/>
      <c r="AL1" s="92"/>
      <c r="AM1" s="92"/>
      <c r="AN1" s="92"/>
      <c r="AO1" s="92"/>
      <c r="AP1" s="90" t="s">
        <v>367</v>
      </c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</row>
    <row r="2" spans="1:256" s="2" customFormat="1" ht="12.75" customHeight="1" thickBot="1">
      <c r="A2" s="73" t="s">
        <v>728</v>
      </c>
      <c r="B2" s="73"/>
      <c r="C2" s="73"/>
      <c r="D2" s="73"/>
      <c r="E2" s="73"/>
      <c r="F2" s="73"/>
      <c r="G2" s="10" t="s">
        <v>354</v>
      </c>
      <c r="H2" s="10"/>
      <c r="I2" s="10"/>
      <c r="J2" s="96" t="s">
        <v>410</v>
      </c>
      <c r="K2" s="96"/>
      <c r="L2" s="96"/>
      <c r="M2" s="96"/>
      <c r="N2" s="96"/>
      <c r="O2" s="96"/>
      <c r="P2" s="96"/>
      <c r="Q2" s="96"/>
      <c r="R2" s="96"/>
      <c r="S2" s="96"/>
      <c r="T2" s="100" t="s">
        <v>727</v>
      </c>
      <c r="U2" s="100"/>
      <c r="V2" s="100"/>
      <c r="W2" s="100"/>
      <c r="X2" s="100"/>
      <c r="Y2" s="100"/>
      <c r="Z2" s="100"/>
      <c r="AA2" s="100"/>
      <c r="AB2" s="100"/>
      <c r="AE2" s="11" t="s">
        <v>354</v>
      </c>
      <c r="AF2" s="96" t="s">
        <v>410</v>
      </c>
      <c r="AG2" s="96"/>
      <c r="AH2" s="96"/>
      <c r="AI2" s="96"/>
      <c r="AJ2" s="96"/>
      <c r="AK2" s="96"/>
      <c r="AL2" s="96"/>
      <c r="AM2" s="96"/>
      <c r="AN2" s="96"/>
      <c r="AO2" s="96"/>
      <c r="AP2" s="100" t="s">
        <v>727</v>
      </c>
      <c r="AQ2" s="100"/>
      <c r="AR2" s="100"/>
      <c r="AS2" s="100"/>
      <c r="AT2" s="100"/>
      <c r="AU2" s="100"/>
      <c r="AV2" s="100"/>
      <c r="AW2" s="100"/>
      <c r="AX2" s="100"/>
      <c r="AZ2" s="10"/>
      <c r="BA2" s="11" t="s">
        <v>354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7" customFormat="1" ht="15" customHeight="1">
      <c r="A3" s="88" t="s">
        <v>295</v>
      </c>
      <c r="B3" s="154" t="s">
        <v>160</v>
      </c>
      <c r="C3" s="147" t="s">
        <v>554</v>
      </c>
      <c r="D3" s="140" t="s">
        <v>555</v>
      </c>
      <c r="E3" s="94"/>
      <c r="F3" s="94"/>
      <c r="G3" s="94"/>
      <c r="H3" s="94"/>
      <c r="I3" s="94"/>
      <c r="J3" s="163" t="s">
        <v>295</v>
      </c>
      <c r="K3" s="165" t="s">
        <v>556</v>
      </c>
      <c r="L3" s="86"/>
      <c r="M3" s="86"/>
      <c r="N3" s="86"/>
      <c r="O3" s="86"/>
      <c r="P3" s="86"/>
      <c r="Q3" s="86"/>
      <c r="R3" s="86"/>
      <c r="S3" s="86"/>
      <c r="T3" s="160" t="s">
        <v>557</v>
      </c>
      <c r="U3" s="160"/>
      <c r="V3" s="160"/>
      <c r="W3" s="86"/>
      <c r="X3" s="86"/>
      <c r="Y3" s="86"/>
      <c r="Z3" s="86"/>
      <c r="AA3" s="86"/>
      <c r="AB3" s="86"/>
      <c r="AC3" s="86"/>
      <c r="AD3" s="86"/>
      <c r="AE3" s="86"/>
      <c r="AF3" s="88" t="s">
        <v>295</v>
      </c>
      <c r="AG3" s="80" t="s">
        <v>558</v>
      </c>
      <c r="AH3" s="161"/>
      <c r="AI3" s="161"/>
      <c r="AJ3" s="161"/>
      <c r="AK3" s="161"/>
      <c r="AL3" s="161"/>
      <c r="AM3" s="161"/>
      <c r="AN3" s="161"/>
      <c r="AO3" s="161"/>
      <c r="AP3" s="82" t="s">
        <v>665</v>
      </c>
      <c r="AQ3" s="82"/>
      <c r="AR3" s="98"/>
      <c r="AS3" s="154" t="s">
        <v>559</v>
      </c>
      <c r="AT3" s="147"/>
      <c r="AU3" s="147"/>
      <c r="AV3" s="147" t="s">
        <v>300</v>
      </c>
      <c r="AW3" s="147"/>
      <c r="AX3" s="147"/>
      <c r="AY3" s="82" t="s">
        <v>664</v>
      </c>
      <c r="AZ3" s="82"/>
      <c r="BA3" s="82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8" customFormat="1" ht="24" customHeight="1">
      <c r="A4" s="114"/>
      <c r="B4" s="143"/>
      <c r="C4" s="149"/>
      <c r="D4" s="159" t="s">
        <v>301</v>
      </c>
      <c r="E4" s="149"/>
      <c r="F4" s="149"/>
      <c r="G4" s="159" t="s">
        <v>302</v>
      </c>
      <c r="H4" s="149"/>
      <c r="I4" s="149"/>
      <c r="J4" s="164"/>
      <c r="K4" s="159" t="s">
        <v>560</v>
      </c>
      <c r="L4" s="149"/>
      <c r="M4" s="149"/>
      <c r="N4" s="159" t="s">
        <v>561</v>
      </c>
      <c r="O4" s="149"/>
      <c r="P4" s="149"/>
      <c r="Q4" s="159" t="s">
        <v>305</v>
      </c>
      <c r="R4" s="149"/>
      <c r="S4" s="149"/>
      <c r="T4" s="145" t="s">
        <v>306</v>
      </c>
      <c r="U4" s="142"/>
      <c r="V4" s="143"/>
      <c r="W4" s="158" t="s">
        <v>307</v>
      </c>
      <c r="X4" s="149"/>
      <c r="Y4" s="149"/>
      <c r="Z4" s="159" t="s">
        <v>308</v>
      </c>
      <c r="AA4" s="149"/>
      <c r="AB4" s="149"/>
      <c r="AC4" s="159" t="s">
        <v>390</v>
      </c>
      <c r="AD4" s="149"/>
      <c r="AE4" s="162"/>
      <c r="AF4" s="114"/>
      <c r="AG4" s="158" t="s">
        <v>309</v>
      </c>
      <c r="AH4" s="149"/>
      <c r="AI4" s="149"/>
      <c r="AJ4" s="159" t="s">
        <v>310</v>
      </c>
      <c r="AK4" s="149"/>
      <c r="AL4" s="149"/>
      <c r="AM4" s="159" t="s">
        <v>666</v>
      </c>
      <c r="AN4" s="149"/>
      <c r="AO4" s="149"/>
      <c r="AP4" s="156"/>
      <c r="AQ4" s="116"/>
      <c r="AR4" s="157"/>
      <c r="AS4" s="158"/>
      <c r="AT4" s="159"/>
      <c r="AU4" s="159"/>
      <c r="AV4" s="159"/>
      <c r="AW4" s="159"/>
      <c r="AX4" s="159"/>
      <c r="AY4" s="116"/>
      <c r="AZ4" s="116"/>
      <c r="BA4" s="156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2" customFormat="1" ht="24" customHeight="1" thickBot="1">
      <c r="A5" s="89"/>
      <c r="B5" s="166"/>
      <c r="C5" s="167"/>
      <c r="D5" s="13" t="s">
        <v>311</v>
      </c>
      <c r="E5" s="28" t="s">
        <v>388</v>
      </c>
      <c r="F5" s="13" t="s">
        <v>562</v>
      </c>
      <c r="G5" s="13" t="s">
        <v>311</v>
      </c>
      <c r="H5" s="28" t="s">
        <v>388</v>
      </c>
      <c r="I5" s="13" t="s">
        <v>562</v>
      </c>
      <c r="J5" s="99"/>
      <c r="K5" s="13" t="s">
        <v>311</v>
      </c>
      <c r="L5" s="28" t="s">
        <v>388</v>
      </c>
      <c r="M5" s="13" t="s">
        <v>562</v>
      </c>
      <c r="N5" s="13" t="s">
        <v>311</v>
      </c>
      <c r="O5" s="28" t="s">
        <v>388</v>
      </c>
      <c r="P5" s="13" t="s">
        <v>562</v>
      </c>
      <c r="Q5" s="13" t="s">
        <v>311</v>
      </c>
      <c r="R5" s="28" t="s">
        <v>388</v>
      </c>
      <c r="S5" s="13" t="s">
        <v>562</v>
      </c>
      <c r="T5" s="14" t="s">
        <v>311</v>
      </c>
      <c r="U5" s="29" t="s">
        <v>388</v>
      </c>
      <c r="V5" s="13" t="s">
        <v>562</v>
      </c>
      <c r="W5" s="13" t="s">
        <v>311</v>
      </c>
      <c r="X5" s="28" t="s">
        <v>388</v>
      </c>
      <c r="Y5" s="13" t="s">
        <v>562</v>
      </c>
      <c r="Z5" s="13" t="s">
        <v>311</v>
      </c>
      <c r="AA5" s="28" t="s">
        <v>388</v>
      </c>
      <c r="AB5" s="13" t="s">
        <v>562</v>
      </c>
      <c r="AC5" s="13" t="s">
        <v>311</v>
      </c>
      <c r="AD5" s="28" t="s">
        <v>388</v>
      </c>
      <c r="AE5" s="16" t="s">
        <v>562</v>
      </c>
      <c r="AF5" s="89"/>
      <c r="AG5" s="14" t="s">
        <v>311</v>
      </c>
      <c r="AH5" s="28" t="s">
        <v>388</v>
      </c>
      <c r="AI5" s="13" t="s">
        <v>562</v>
      </c>
      <c r="AJ5" s="13" t="s">
        <v>311</v>
      </c>
      <c r="AK5" s="28" t="s">
        <v>388</v>
      </c>
      <c r="AL5" s="13" t="s">
        <v>562</v>
      </c>
      <c r="AM5" s="13" t="s">
        <v>311</v>
      </c>
      <c r="AN5" s="28" t="s">
        <v>388</v>
      </c>
      <c r="AO5" s="13" t="s">
        <v>562</v>
      </c>
      <c r="AP5" s="14" t="s">
        <v>311</v>
      </c>
      <c r="AQ5" s="29" t="s">
        <v>388</v>
      </c>
      <c r="AR5" s="13" t="s">
        <v>562</v>
      </c>
      <c r="AS5" s="13" t="s">
        <v>311</v>
      </c>
      <c r="AT5" s="28" t="s">
        <v>388</v>
      </c>
      <c r="AU5" s="13" t="s">
        <v>562</v>
      </c>
      <c r="AV5" s="13" t="s">
        <v>311</v>
      </c>
      <c r="AW5" s="28" t="s">
        <v>388</v>
      </c>
      <c r="AX5" s="13" t="s">
        <v>562</v>
      </c>
      <c r="AY5" s="13" t="s">
        <v>311</v>
      </c>
      <c r="AZ5" s="31" t="s">
        <v>388</v>
      </c>
      <c r="BA5" s="16" t="s">
        <v>562</v>
      </c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6.5" customHeight="1">
      <c r="A6" s="12" t="s">
        <v>563</v>
      </c>
      <c r="B6" s="9">
        <f>SUM(B7+B8+B9,B34:B46)</f>
        <v>6516</v>
      </c>
      <c r="C6" s="9">
        <f>SUM(C7+C8+C9,C34:C46)</f>
        <v>958</v>
      </c>
      <c r="D6" s="9">
        <f>SUM(D7+D8+D9,D34:D46)</f>
        <v>6</v>
      </c>
      <c r="E6" s="41">
        <f aca="true" t="shared" si="0" ref="E6:E46">IF(D6&gt;$B6,999,IF($B6=0,0,D6/$B6*100))</f>
        <v>0.09208103130755065</v>
      </c>
      <c r="F6" s="9">
        <f>SUM(F7+F8+F9,F34:F46)</f>
        <v>6</v>
      </c>
      <c r="G6" s="9">
        <f>SUM(G7+G8+G9,G34:G46)</f>
        <v>13</v>
      </c>
      <c r="H6" s="41">
        <f aca="true" t="shared" si="1" ref="H6:H46">IF(G6&gt;$B6,999,IF($B6=0,0,G6/$B6*100))</f>
        <v>0.19950890116635975</v>
      </c>
      <c r="I6" s="9">
        <f>SUM(I7+I8+I9,I34:I46)</f>
        <v>14</v>
      </c>
      <c r="J6" s="12" t="s">
        <v>564</v>
      </c>
      <c r="K6" s="9">
        <f>SUM(K7+K8+K9,K34:K46)</f>
        <v>178</v>
      </c>
      <c r="L6" s="41">
        <f aca="true" t="shared" si="2" ref="L6:L46">IF(K6&gt;$B6,999,IF($B6=0,0,K6/$B6*100))</f>
        <v>2.7317372621240024</v>
      </c>
      <c r="M6" s="9">
        <f>SUM(M7+M8+M9,M34:M46)</f>
        <v>197</v>
      </c>
      <c r="N6" s="9">
        <f>SUM(N7+N8+N9,N34:N46)</f>
        <v>163</v>
      </c>
      <c r="O6" s="41">
        <f aca="true" t="shared" si="3" ref="O6:O46">IF(N6&gt;$B6,999,IF($B6=0,0,N6/$B6*100))</f>
        <v>2.501534683855126</v>
      </c>
      <c r="P6" s="9">
        <f>SUM(P7+P8+P9,P34:P46)</f>
        <v>184</v>
      </c>
      <c r="Q6" s="9">
        <f>SUM(Q7+Q8+Q9,Q34:Q46)</f>
        <v>78</v>
      </c>
      <c r="R6" s="41">
        <f aca="true" t="shared" si="4" ref="R6:R46">IF(Q6&gt;$B6,999,IF($B6=0,0,Q6/$B6*100))</f>
        <v>1.1970534069981584</v>
      </c>
      <c r="S6" s="9">
        <f>SUM(S7+S8+S9,S34:S46)</f>
        <v>86</v>
      </c>
      <c r="T6" s="9">
        <f>SUM(T7+T8+T9,T34:T46)</f>
        <v>0</v>
      </c>
      <c r="U6" s="41">
        <f aca="true" t="shared" si="5" ref="U6:U46">IF(T6&gt;$B6,999,IF($B6=0,0,T6/$B6*100))</f>
        <v>0</v>
      </c>
      <c r="V6" s="9">
        <f>SUM(V7+V8+V9,V34:V46)</f>
        <v>0</v>
      </c>
      <c r="W6" s="9">
        <f>SUM(W7+W8+W9,W34:W46)</f>
        <v>17</v>
      </c>
      <c r="X6" s="41">
        <f aca="true" t="shared" si="6" ref="X6:X46">IF(W6&gt;$B6,999,IF($B6=0,0,W6/$B6*100))</f>
        <v>0.2608962553713935</v>
      </c>
      <c r="Y6" s="9">
        <f>SUM(Y7+Y8+Y9,Y34:Y46)</f>
        <v>17</v>
      </c>
      <c r="Z6" s="9">
        <f>SUM(Z7+Z8+Z9,Z34:Z46)</f>
        <v>2</v>
      </c>
      <c r="AA6" s="41">
        <f aca="true" t="shared" si="7" ref="AA6:AA46">IF(Z6&gt;$B6,999,IF($B6=0,0,Z6/$B6*100))</f>
        <v>0.03069367710251688</v>
      </c>
      <c r="AB6" s="9">
        <f>SUM(AB7+AB8+AB9,AB34:AB46)</f>
        <v>2</v>
      </c>
      <c r="AC6" s="9">
        <f>SUM(AC7+AC8+AC9,AC34:AC46)</f>
        <v>11</v>
      </c>
      <c r="AD6" s="41">
        <f aca="true" t="shared" si="8" ref="AD6:AD46">IF(AC6&gt;$B6,999,IF($B6=0,0,AC6/$B6*100))</f>
        <v>0.16881522406384286</v>
      </c>
      <c r="AE6" s="9">
        <f>SUM(AE7+AE8+AE9,AE34:AE46)</f>
        <v>13</v>
      </c>
      <c r="AF6" s="33" t="s">
        <v>564</v>
      </c>
      <c r="AG6" s="9">
        <f>SUM(AG7+AG8+AG9,AG34:AG46)</f>
        <v>0</v>
      </c>
      <c r="AH6" s="41">
        <f aca="true" t="shared" si="9" ref="AH6:AH46">IF(AG6&gt;$B6,999,IF($B6=0,0,AG6/$B6*100))</f>
        <v>0</v>
      </c>
      <c r="AI6" s="9">
        <f>SUM(AI7+AI8+AI9,AI34:AI46)</f>
        <v>0</v>
      </c>
      <c r="AJ6" s="9">
        <f>SUM(AJ7+AJ8+AJ9,AJ34:AJ46)</f>
        <v>43</v>
      </c>
      <c r="AK6" s="41">
        <f aca="true" t="shared" si="10" ref="AK6:AK46">IF(AJ6&gt;$B6,999,IF($B6=0,0,AJ6/$B6*100))</f>
        <v>0.6599140577041129</v>
      </c>
      <c r="AL6" s="9">
        <f>SUM(AL7+AL8+AL9,AL34:AL46)</f>
        <v>43</v>
      </c>
      <c r="AM6" s="9">
        <f>SUM(AM7+AM8+AM9,AM34:AM46)</f>
        <v>159</v>
      </c>
      <c r="AN6" s="41">
        <f aca="true" t="shared" si="11" ref="AN6:AN46">IF(AM6&gt;$B6,999,IF($B6=0,0,AM6/$B6*100))</f>
        <v>2.440147329650092</v>
      </c>
      <c r="AO6" s="9">
        <f>SUM(AO7+AO8+AO9,AO34:AO46)</f>
        <v>159</v>
      </c>
      <c r="AP6" s="9">
        <f>SUM(AP7+AP8+AP9,AP34:AP46)</f>
        <v>7</v>
      </c>
      <c r="AQ6" s="41">
        <f aca="true" t="shared" si="12" ref="AQ6:AQ46">IF(AP6&gt;$B6,999,IF($B6=0,0,AP6/$B6*100))</f>
        <v>0.10742786985880909</v>
      </c>
      <c r="AR6" s="9">
        <f>SUM(AR7+AR8+AR9,AR34:AR46)</f>
        <v>7</v>
      </c>
      <c r="AS6" s="9">
        <f>SUM(AS7+AS8+AS9,AS34:AS46)</f>
        <v>37</v>
      </c>
      <c r="AT6" s="41">
        <f aca="true" t="shared" si="13" ref="AT6:AT46">IF(AS6&gt;$B6,999,IF($B6=0,0,AS6/$B6*100))</f>
        <v>0.5678330263965623</v>
      </c>
      <c r="AU6" s="9">
        <f>SUM(AU7+AU8+AU9,AU34:AU46)</f>
        <v>38</v>
      </c>
      <c r="AV6" s="9">
        <f>SUM(AV7+AV8+AV9,AV34:AV46)</f>
        <v>181</v>
      </c>
      <c r="AW6" s="41">
        <f aca="true" t="shared" si="14" ref="AW6:AW46">IF(AV6&gt;$B6,999,IF($B6=0,0,AV6/$B6*100))</f>
        <v>2.7777777777777777</v>
      </c>
      <c r="AX6" s="9">
        <f>SUM(AX7+AX8+AX9,AX34:AX46)</f>
        <v>184</v>
      </c>
      <c r="AY6" s="9">
        <f>SUM(AY7+AY8+AY9,AY34:AY46)</f>
        <v>8</v>
      </c>
      <c r="AZ6" s="41">
        <f aca="true" t="shared" si="15" ref="AZ6:AZ46">IF(AY6&gt;$B6,999,IF($B6=0,0,AY6/$B6*100))</f>
        <v>0.12277470841006752</v>
      </c>
      <c r="BA6" s="9">
        <f>SUM(BA7+BA8+BA9,BA34:BA46)</f>
        <v>8</v>
      </c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2" customHeight="1">
      <c r="A7" s="12" t="s">
        <v>366</v>
      </c>
      <c r="B7" s="9">
        <v>2</v>
      </c>
      <c r="C7" s="9">
        <f>SUM(F7+I7+M7+P7+S7+V7+Y7+AB7+AE7+AI7+AL7+AO7+AR7+AU7+AX7+BA7)</f>
        <v>1</v>
      </c>
      <c r="D7" s="9">
        <v>0</v>
      </c>
      <c r="E7" s="41">
        <f t="shared" si="0"/>
        <v>0</v>
      </c>
      <c r="F7" s="9">
        <v>0</v>
      </c>
      <c r="G7" s="9">
        <v>0</v>
      </c>
      <c r="H7" s="41">
        <f t="shared" si="1"/>
        <v>0</v>
      </c>
      <c r="I7" s="9">
        <v>0</v>
      </c>
      <c r="J7" s="12" t="str">
        <f>A7</f>
        <v>農、林、漁、牧業</v>
      </c>
      <c r="K7" s="9">
        <v>0</v>
      </c>
      <c r="L7" s="41">
        <f t="shared" si="2"/>
        <v>0</v>
      </c>
      <c r="M7" s="9">
        <v>0</v>
      </c>
      <c r="N7" s="9">
        <v>1</v>
      </c>
      <c r="O7" s="41">
        <f t="shared" si="3"/>
        <v>50</v>
      </c>
      <c r="P7" s="9">
        <v>1</v>
      </c>
      <c r="Q7" s="9">
        <v>0</v>
      </c>
      <c r="R7" s="41">
        <f t="shared" si="4"/>
        <v>0</v>
      </c>
      <c r="S7" s="9">
        <v>0</v>
      </c>
      <c r="T7" s="9">
        <v>0</v>
      </c>
      <c r="U7" s="41">
        <f t="shared" si="5"/>
        <v>0</v>
      </c>
      <c r="V7" s="9">
        <v>0</v>
      </c>
      <c r="W7" s="9">
        <v>0</v>
      </c>
      <c r="X7" s="41">
        <f t="shared" si="6"/>
        <v>0</v>
      </c>
      <c r="Y7" s="9">
        <v>0</v>
      </c>
      <c r="Z7" s="9">
        <v>0</v>
      </c>
      <c r="AA7" s="41">
        <f t="shared" si="7"/>
        <v>0</v>
      </c>
      <c r="AB7" s="9">
        <v>0</v>
      </c>
      <c r="AC7" s="9">
        <v>0</v>
      </c>
      <c r="AD7" s="41">
        <f t="shared" si="8"/>
        <v>0</v>
      </c>
      <c r="AE7" s="9">
        <v>0</v>
      </c>
      <c r="AF7" s="12" t="str">
        <f>A7</f>
        <v>農、林、漁、牧業</v>
      </c>
      <c r="AG7" s="9">
        <v>0</v>
      </c>
      <c r="AH7" s="41">
        <f t="shared" si="9"/>
        <v>0</v>
      </c>
      <c r="AI7" s="9">
        <v>0</v>
      </c>
      <c r="AJ7" s="9">
        <v>0</v>
      </c>
      <c r="AK7" s="41">
        <f t="shared" si="10"/>
        <v>0</v>
      </c>
      <c r="AL7" s="9">
        <v>0</v>
      </c>
      <c r="AM7" s="9">
        <v>0</v>
      </c>
      <c r="AN7" s="41">
        <f t="shared" si="11"/>
        <v>0</v>
      </c>
      <c r="AO7" s="9">
        <v>0</v>
      </c>
      <c r="AP7" s="9">
        <v>0</v>
      </c>
      <c r="AQ7" s="41">
        <f t="shared" si="12"/>
        <v>0</v>
      </c>
      <c r="AR7" s="9">
        <v>0</v>
      </c>
      <c r="AS7" s="9">
        <v>0</v>
      </c>
      <c r="AT7" s="41">
        <f t="shared" si="13"/>
        <v>0</v>
      </c>
      <c r="AU7" s="9">
        <v>0</v>
      </c>
      <c r="AV7" s="9">
        <v>0</v>
      </c>
      <c r="AW7" s="41">
        <f t="shared" si="14"/>
        <v>0</v>
      </c>
      <c r="AX7" s="9">
        <v>0</v>
      </c>
      <c r="AY7" s="9">
        <v>0</v>
      </c>
      <c r="AZ7" s="41">
        <f t="shared" si="15"/>
        <v>0</v>
      </c>
      <c r="BA7" s="9">
        <v>0</v>
      </c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12" customHeight="1">
      <c r="A8" s="12" t="s">
        <v>413</v>
      </c>
      <c r="B8" s="9">
        <v>2</v>
      </c>
      <c r="C8" s="9">
        <f>SUM(F8+I8+M8+P8+S8+V8+Y8+AB8+AE8+AI8+AL8+AO8+AR8+AU8+AX8+BA8)</f>
        <v>1</v>
      </c>
      <c r="D8" s="9">
        <v>0</v>
      </c>
      <c r="E8" s="41">
        <f t="shared" si="0"/>
        <v>0</v>
      </c>
      <c r="F8" s="9">
        <v>0</v>
      </c>
      <c r="G8" s="9">
        <v>0</v>
      </c>
      <c r="H8" s="41">
        <f t="shared" si="1"/>
        <v>0</v>
      </c>
      <c r="I8" s="9">
        <v>0</v>
      </c>
      <c r="J8" s="12" t="str">
        <f aca="true" t="shared" si="16" ref="J8:J46">A8</f>
        <v>礦業及土石採取業</v>
      </c>
      <c r="K8" s="9">
        <v>1</v>
      </c>
      <c r="L8" s="41">
        <f t="shared" si="2"/>
        <v>50</v>
      </c>
      <c r="M8" s="9">
        <v>1</v>
      </c>
      <c r="N8" s="9">
        <v>0</v>
      </c>
      <c r="O8" s="41">
        <f t="shared" si="3"/>
        <v>0</v>
      </c>
      <c r="P8" s="9">
        <v>0</v>
      </c>
      <c r="Q8" s="9">
        <v>0</v>
      </c>
      <c r="R8" s="41">
        <f t="shared" si="4"/>
        <v>0</v>
      </c>
      <c r="S8" s="9">
        <v>0</v>
      </c>
      <c r="T8" s="9">
        <v>0</v>
      </c>
      <c r="U8" s="41">
        <f t="shared" si="5"/>
        <v>0</v>
      </c>
      <c r="V8" s="9">
        <v>0</v>
      </c>
      <c r="W8" s="9">
        <v>0</v>
      </c>
      <c r="X8" s="41">
        <f t="shared" si="6"/>
        <v>0</v>
      </c>
      <c r="Y8" s="9">
        <v>0</v>
      </c>
      <c r="Z8" s="9">
        <v>0</v>
      </c>
      <c r="AA8" s="41">
        <f t="shared" si="7"/>
        <v>0</v>
      </c>
      <c r="AB8" s="9">
        <v>0</v>
      </c>
      <c r="AC8" s="9">
        <v>0</v>
      </c>
      <c r="AD8" s="41">
        <f t="shared" si="8"/>
        <v>0</v>
      </c>
      <c r="AE8" s="9">
        <v>0</v>
      </c>
      <c r="AF8" s="12" t="str">
        <f aca="true" t="shared" si="17" ref="AF8:AF46">A8</f>
        <v>礦業及土石採取業</v>
      </c>
      <c r="AG8" s="9">
        <v>0</v>
      </c>
      <c r="AH8" s="41">
        <f t="shared" si="9"/>
        <v>0</v>
      </c>
      <c r="AI8" s="9">
        <v>0</v>
      </c>
      <c r="AJ8" s="9">
        <v>0</v>
      </c>
      <c r="AK8" s="41">
        <f t="shared" si="10"/>
        <v>0</v>
      </c>
      <c r="AL8" s="9">
        <v>0</v>
      </c>
      <c r="AM8" s="9">
        <v>0</v>
      </c>
      <c r="AN8" s="41">
        <f t="shared" si="11"/>
        <v>0</v>
      </c>
      <c r="AO8" s="9">
        <v>0</v>
      </c>
      <c r="AP8" s="9">
        <v>0</v>
      </c>
      <c r="AQ8" s="41">
        <f t="shared" si="12"/>
        <v>0</v>
      </c>
      <c r="AR8" s="9">
        <v>0</v>
      </c>
      <c r="AS8" s="9">
        <v>0</v>
      </c>
      <c r="AT8" s="41">
        <f t="shared" si="13"/>
        <v>0</v>
      </c>
      <c r="AU8" s="9">
        <v>0</v>
      </c>
      <c r="AV8" s="9">
        <v>0</v>
      </c>
      <c r="AW8" s="41">
        <f t="shared" si="14"/>
        <v>0</v>
      </c>
      <c r="AX8" s="9">
        <v>0</v>
      </c>
      <c r="AY8" s="9">
        <v>0</v>
      </c>
      <c r="AZ8" s="41">
        <f t="shared" si="15"/>
        <v>0</v>
      </c>
      <c r="BA8" s="9">
        <v>0</v>
      </c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54" s="2" customFormat="1" ht="24.75" customHeight="1">
      <c r="A9" s="12" t="s">
        <v>393</v>
      </c>
      <c r="B9" s="9">
        <f>SUM(B10:B33)</f>
        <v>347</v>
      </c>
      <c r="C9" s="9">
        <f>SUM(C10:C33)</f>
        <v>41</v>
      </c>
      <c r="D9" s="9">
        <f>SUM(D10:D33)</f>
        <v>0</v>
      </c>
      <c r="E9" s="41">
        <f t="shared" si="0"/>
        <v>0</v>
      </c>
      <c r="F9" s="9">
        <f>SUM(F10:F33)</f>
        <v>0</v>
      </c>
      <c r="G9" s="9">
        <f>SUM(G10:G33)</f>
        <v>2</v>
      </c>
      <c r="H9" s="41">
        <f t="shared" si="1"/>
        <v>0.5763688760806917</v>
      </c>
      <c r="I9" s="9">
        <f>SUM(I10:I33)</f>
        <v>3</v>
      </c>
      <c r="J9" s="12" t="str">
        <f t="shared" si="16"/>
        <v>製      造      業</v>
      </c>
      <c r="K9" s="9">
        <f>SUM(K10:K33)</f>
        <v>7</v>
      </c>
      <c r="L9" s="41">
        <f t="shared" si="2"/>
        <v>2.0172910662824206</v>
      </c>
      <c r="M9" s="9">
        <f>SUM(M10:M33)</f>
        <v>8</v>
      </c>
      <c r="N9" s="9">
        <f>SUM(N10:N33)</f>
        <v>8</v>
      </c>
      <c r="O9" s="41">
        <f t="shared" si="3"/>
        <v>2.3054755043227666</v>
      </c>
      <c r="P9" s="9">
        <f>SUM(P10:P33)</f>
        <v>9</v>
      </c>
      <c r="Q9" s="9">
        <f>SUM(Q10:Q33)</f>
        <v>4</v>
      </c>
      <c r="R9" s="41">
        <f t="shared" si="4"/>
        <v>1.1527377521613833</v>
      </c>
      <c r="S9" s="9">
        <f>SUM(S10:S33)</f>
        <v>4</v>
      </c>
      <c r="T9" s="9">
        <f>SUM(T10:T33)</f>
        <v>0</v>
      </c>
      <c r="U9" s="41">
        <f t="shared" si="5"/>
        <v>0</v>
      </c>
      <c r="V9" s="9">
        <f>SUM(V10:V33)</f>
        <v>0</v>
      </c>
      <c r="W9" s="9">
        <f>SUM(W10:W33)</f>
        <v>0</v>
      </c>
      <c r="X9" s="41">
        <f t="shared" si="6"/>
        <v>0</v>
      </c>
      <c r="Y9" s="9">
        <f>SUM(Y10:Y33)</f>
        <v>0</v>
      </c>
      <c r="Z9" s="9">
        <f>SUM(Z10:Z33)</f>
        <v>0</v>
      </c>
      <c r="AA9" s="41">
        <f t="shared" si="7"/>
        <v>0</v>
      </c>
      <c r="AB9" s="9">
        <f>SUM(AB10:AB33)</f>
        <v>0</v>
      </c>
      <c r="AC9" s="9">
        <f>SUM(AC10:AC33)</f>
        <v>3</v>
      </c>
      <c r="AD9" s="41">
        <f t="shared" si="8"/>
        <v>0.8645533141210375</v>
      </c>
      <c r="AE9" s="9">
        <f>SUM(AE10:AE33)</f>
        <v>3</v>
      </c>
      <c r="AF9" s="12" t="str">
        <f t="shared" si="17"/>
        <v>製      造      業</v>
      </c>
      <c r="AG9" s="9">
        <f>SUM(AG10:AG33)</f>
        <v>0</v>
      </c>
      <c r="AH9" s="41">
        <f t="shared" si="9"/>
        <v>0</v>
      </c>
      <c r="AI9" s="9">
        <f>SUM(AI10:AI33)</f>
        <v>0</v>
      </c>
      <c r="AJ9" s="9">
        <f>SUM(AJ10:AJ33)</f>
        <v>1</v>
      </c>
      <c r="AK9" s="41">
        <f t="shared" si="10"/>
        <v>0.2881844380403458</v>
      </c>
      <c r="AL9" s="9">
        <f>SUM(AL10:AL33)</f>
        <v>1</v>
      </c>
      <c r="AM9" s="9">
        <f>SUM(AM10:AM33)</f>
        <v>7</v>
      </c>
      <c r="AN9" s="41">
        <f t="shared" si="11"/>
        <v>2.0172910662824206</v>
      </c>
      <c r="AO9" s="9">
        <f>SUM(AO10:AO33)</f>
        <v>7</v>
      </c>
      <c r="AP9" s="9">
        <f>SUM(AP10:AP33)</f>
        <v>1</v>
      </c>
      <c r="AQ9" s="41">
        <f t="shared" si="12"/>
        <v>0.2881844380403458</v>
      </c>
      <c r="AR9" s="9">
        <f>SUM(AR10:AR33)</f>
        <v>1</v>
      </c>
      <c r="AS9" s="9">
        <f>SUM(AS10:AS33)</f>
        <v>1</v>
      </c>
      <c r="AT9" s="41">
        <f t="shared" si="13"/>
        <v>0.2881844380403458</v>
      </c>
      <c r="AU9" s="9">
        <f>SUM(AU10:AU33)</f>
        <v>1</v>
      </c>
      <c r="AV9" s="9">
        <f>SUM(AV10:AV33)</f>
        <v>4</v>
      </c>
      <c r="AW9" s="41">
        <f t="shared" si="14"/>
        <v>1.1527377521613833</v>
      </c>
      <c r="AX9" s="9">
        <f>SUM(AX10:AX33)</f>
        <v>4</v>
      </c>
      <c r="AY9" s="9">
        <f>SUM(AY10:AY33)</f>
        <v>0</v>
      </c>
      <c r="AZ9" s="41">
        <f t="shared" si="15"/>
        <v>0</v>
      </c>
      <c r="BA9" s="9">
        <f>SUM(BA10:BA33)</f>
        <v>0</v>
      </c>
      <c r="BB9" s="1"/>
    </row>
    <row r="10" spans="1:53" s="2" customFormat="1" ht="12" customHeight="1">
      <c r="A10" s="12" t="s">
        <v>328</v>
      </c>
      <c r="B10" s="9">
        <v>29</v>
      </c>
      <c r="C10" s="9">
        <f aca="true" t="shared" si="18" ref="C10:C46">SUM(F10+I10+M10+P10+S10+V10+Y10+AB10+AE10+AI10+AL10+AO10+AR10+AU10+AX10+BA10)</f>
        <v>6</v>
      </c>
      <c r="D10" s="9">
        <v>0</v>
      </c>
      <c r="E10" s="41">
        <f t="shared" si="0"/>
        <v>0</v>
      </c>
      <c r="F10" s="9">
        <v>0</v>
      </c>
      <c r="G10" s="9">
        <v>0</v>
      </c>
      <c r="H10" s="41">
        <f t="shared" si="1"/>
        <v>0</v>
      </c>
      <c r="I10" s="9">
        <v>0</v>
      </c>
      <c r="J10" s="12" t="str">
        <f t="shared" si="16"/>
        <v>    食品及飲料製造業</v>
      </c>
      <c r="K10" s="9">
        <v>1</v>
      </c>
      <c r="L10" s="41">
        <f t="shared" si="2"/>
        <v>3.4482758620689653</v>
      </c>
      <c r="M10" s="9">
        <v>1</v>
      </c>
      <c r="N10" s="9">
        <v>1</v>
      </c>
      <c r="O10" s="41">
        <f t="shared" si="3"/>
        <v>3.4482758620689653</v>
      </c>
      <c r="P10" s="9">
        <v>1</v>
      </c>
      <c r="Q10" s="9">
        <v>1</v>
      </c>
      <c r="R10" s="41">
        <f t="shared" si="4"/>
        <v>3.4482758620689653</v>
      </c>
      <c r="S10" s="9">
        <v>1</v>
      </c>
      <c r="T10" s="9">
        <v>0</v>
      </c>
      <c r="U10" s="41">
        <f t="shared" si="5"/>
        <v>0</v>
      </c>
      <c r="V10" s="9">
        <v>0</v>
      </c>
      <c r="W10" s="9">
        <v>0</v>
      </c>
      <c r="X10" s="41">
        <f t="shared" si="6"/>
        <v>0</v>
      </c>
      <c r="Y10" s="9">
        <v>0</v>
      </c>
      <c r="Z10" s="9">
        <v>0</v>
      </c>
      <c r="AA10" s="41">
        <f t="shared" si="7"/>
        <v>0</v>
      </c>
      <c r="AB10" s="9">
        <v>0</v>
      </c>
      <c r="AC10" s="9">
        <v>0</v>
      </c>
      <c r="AD10" s="41">
        <f t="shared" si="8"/>
        <v>0</v>
      </c>
      <c r="AE10" s="9">
        <v>0</v>
      </c>
      <c r="AF10" s="12" t="str">
        <f t="shared" si="17"/>
        <v>    食品及飲料製造業</v>
      </c>
      <c r="AG10" s="9">
        <v>0</v>
      </c>
      <c r="AH10" s="41">
        <f t="shared" si="9"/>
        <v>0</v>
      </c>
      <c r="AI10" s="9">
        <v>0</v>
      </c>
      <c r="AJ10" s="9">
        <v>0</v>
      </c>
      <c r="AK10" s="41">
        <f t="shared" si="10"/>
        <v>0</v>
      </c>
      <c r="AL10" s="9">
        <v>0</v>
      </c>
      <c r="AM10" s="9">
        <v>2</v>
      </c>
      <c r="AN10" s="41">
        <f t="shared" si="11"/>
        <v>6.896551724137931</v>
      </c>
      <c r="AO10" s="9">
        <v>2</v>
      </c>
      <c r="AP10" s="9">
        <v>0</v>
      </c>
      <c r="AQ10" s="41">
        <f t="shared" si="12"/>
        <v>0</v>
      </c>
      <c r="AR10" s="9">
        <v>0</v>
      </c>
      <c r="AS10" s="9">
        <v>0</v>
      </c>
      <c r="AT10" s="41">
        <f t="shared" si="13"/>
        <v>0</v>
      </c>
      <c r="AU10" s="9">
        <v>0</v>
      </c>
      <c r="AV10" s="9">
        <v>1</v>
      </c>
      <c r="AW10" s="41">
        <f t="shared" si="14"/>
        <v>3.4482758620689653</v>
      </c>
      <c r="AX10" s="9">
        <v>1</v>
      </c>
      <c r="AY10" s="9">
        <v>0</v>
      </c>
      <c r="AZ10" s="41">
        <f t="shared" si="15"/>
        <v>0</v>
      </c>
      <c r="BA10" s="9">
        <v>0</v>
      </c>
    </row>
    <row r="11" spans="1:53" s="2" customFormat="1" ht="12" customHeight="1">
      <c r="A11" s="12" t="s">
        <v>358</v>
      </c>
      <c r="B11" s="9">
        <v>0</v>
      </c>
      <c r="C11" s="9">
        <f t="shared" si="18"/>
        <v>0</v>
      </c>
      <c r="D11" s="9">
        <v>0</v>
      </c>
      <c r="E11" s="41">
        <f t="shared" si="0"/>
        <v>0</v>
      </c>
      <c r="F11" s="9">
        <v>0</v>
      </c>
      <c r="G11" s="9">
        <v>0</v>
      </c>
      <c r="H11" s="41">
        <f t="shared" si="1"/>
        <v>0</v>
      </c>
      <c r="I11" s="9">
        <v>0</v>
      </c>
      <c r="J11" s="12" t="str">
        <f t="shared" si="16"/>
        <v>    菸草製造業</v>
      </c>
      <c r="K11" s="9">
        <v>0</v>
      </c>
      <c r="L11" s="41">
        <f t="shared" si="2"/>
        <v>0</v>
      </c>
      <c r="M11" s="9">
        <v>0</v>
      </c>
      <c r="N11" s="9">
        <v>0</v>
      </c>
      <c r="O11" s="41">
        <f t="shared" si="3"/>
        <v>0</v>
      </c>
      <c r="P11" s="9">
        <v>0</v>
      </c>
      <c r="Q11" s="9">
        <v>0</v>
      </c>
      <c r="R11" s="41">
        <f t="shared" si="4"/>
        <v>0</v>
      </c>
      <c r="S11" s="9">
        <v>0</v>
      </c>
      <c r="T11" s="9">
        <v>0</v>
      </c>
      <c r="U11" s="41">
        <f t="shared" si="5"/>
        <v>0</v>
      </c>
      <c r="V11" s="9">
        <v>0</v>
      </c>
      <c r="W11" s="9">
        <v>0</v>
      </c>
      <c r="X11" s="41">
        <f t="shared" si="6"/>
        <v>0</v>
      </c>
      <c r="Y11" s="9">
        <v>0</v>
      </c>
      <c r="Z11" s="9">
        <v>0</v>
      </c>
      <c r="AA11" s="41">
        <f t="shared" si="7"/>
        <v>0</v>
      </c>
      <c r="AB11" s="9">
        <v>0</v>
      </c>
      <c r="AC11" s="9">
        <v>0</v>
      </c>
      <c r="AD11" s="41">
        <f t="shared" si="8"/>
        <v>0</v>
      </c>
      <c r="AE11" s="9">
        <v>0</v>
      </c>
      <c r="AF11" s="12" t="str">
        <f t="shared" si="17"/>
        <v>    菸草製造業</v>
      </c>
      <c r="AG11" s="9">
        <v>0</v>
      </c>
      <c r="AH11" s="41">
        <f t="shared" si="9"/>
        <v>0</v>
      </c>
      <c r="AI11" s="9">
        <v>0</v>
      </c>
      <c r="AJ11" s="9">
        <v>0</v>
      </c>
      <c r="AK11" s="41">
        <f t="shared" si="10"/>
        <v>0</v>
      </c>
      <c r="AL11" s="9">
        <v>0</v>
      </c>
      <c r="AM11" s="9">
        <v>0</v>
      </c>
      <c r="AN11" s="41">
        <f t="shared" si="11"/>
        <v>0</v>
      </c>
      <c r="AO11" s="9">
        <v>0</v>
      </c>
      <c r="AP11" s="9">
        <v>0</v>
      </c>
      <c r="AQ11" s="41">
        <f t="shared" si="12"/>
        <v>0</v>
      </c>
      <c r="AR11" s="9">
        <v>0</v>
      </c>
      <c r="AS11" s="9">
        <v>0</v>
      </c>
      <c r="AT11" s="41">
        <f t="shared" si="13"/>
        <v>0</v>
      </c>
      <c r="AU11" s="9">
        <v>0</v>
      </c>
      <c r="AV11" s="9">
        <v>0</v>
      </c>
      <c r="AW11" s="41">
        <f t="shared" si="14"/>
        <v>0</v>
      </c>
      <c r="AX11" s="9">
        <v>0</v>
      </c>
      <c r="AY11" s="9">
        <v>0</v>
      </c>
      <c r="AZ11" s="41">
        <f t="shared" si="15"/>
        <v>0</v>
      </c>
      <c r="BA11" s="9">
        <v>0</v>
      </c>
    </row>
    <row r="12" spans="1:53" s="2" customFormat="1" ht="12" customHeight="1">
      <c r="A12" s="12" t="s">
        <v>420</v>
      </c>
      <c r="B12" s="9">
        <v>8</v>
      </c>
      <c r="C12" s="9">
        <f t="shared" si="18"/>
        <v>1</v>
      </c>
      <c r="D12" s="9">
        <v>0</v>
      </c>
      <c r="E12" s="41">
        <f t="shared" si="0"/>
        <v>0</v>
      </c>
      <c r="F12" s="9">
        <v>0</v>
      </c>
      <c r="G12" s="9">
        <v>1</v>
      </c>
      <c r="H12" s="41">
        <f t="shared" si="1"/>
        <v>12.5</v>
      </c>
      <c r="I12" s="9">
        <v>1</v>
      </c>
      <c r="J12" s="12" t="str">
        <f t="shared" si="16"/>
        <v>    紡    織    業</v>
      </c>
      <c r="K12" s="9">
        <v>0</v>
      </c>
      <c r="L12" s="41">
        <f t="shared" si="2"/>
        <v>0</v>
      </c>
      <c r="M12" s="9">
        <v>0</v>
      </c>
      <c r="N12" s="9">
        <v>0</v>
      </c>
      <c r="O12" s="41">
        <f t="shared" si="3"/>
        <v>0</v>
      </c>
      <c r="P12" s="9">
        <v>0</v>
      </c>
      <c r="Q12" s="9">
        <v>0</v>
      </c>
      <c r="R12" s="41">
        <f t="shared" si="4"/>
        <v>0</v>
      </c>
      <c r="S12" s="9">
        <v>0</v>
      </c>
      <c r="T12" s="9">
        <v>0</v>
      </c>
      <c r="U12" s="41">
        <f t="shared" si="5"/>
        <v>0</v>
      </c>
      <c r="V12" s="9">
        <v>0</v>
      </c>
      <c r="W12" s="9">
        <v>0</v>
      </c>
      <c r="X12" s="41">
        <f t="shared" si="6"/>
        <v>0</v>
      </c>
      <c r="Y12" s="9">
        <v>0</v>
      </c>
      <c r="Z12" s="9">
        <v>0</v>
      </c>
      <c r="AA12" s="41">
        <f t="shared" si="7"/>
        <v>0</v>
      </c>
      <c r="AB12" s="9">
        <v>0</v>
      </c>
      <c r="AC12" s="9">
        <v>0</v>
      </c>
      <c r="AD12" s="41">
        <f t="shared" si="8"/>
        <v>0</v>
      </c>
      <c r="AE12" s="9">
        <v>0</v>
      </c>
      <c r="AF12" s="12" t="str">
        <f t="shared" si="17"/>
        <v>    紡    織    業</v>
      </c>
      <c r="AG12" s="9">
        <v>0</v>
      </c>
      <c r="AH12" s="41">
        <f t="shared" si="9"/>
        <v>0</v>
      </c>
      <c r="AI12" s="9">
        <v>0</v>
      </c>
      <c r="AJ12" s="9">
        <v>0</v>
      </c>
      <c r="AK12" s="41">
        <f t="shared" si="10"/>
        <v>0</v>
      </c>
      <c r="AL12" s="9">
        <v>0</v>
      </c>
      <c r="AM12" s="9">
        <v>0</v>
      </c>
      <c r="AN12" s="41">
        <f t="shared" si="11"/>
        <v>0</v>
      </c>
      <c r="AO12" s="9">
        <v>0</v>
      </c>
      <c r="AP12" s="9">
        <v>0</v>
      </c>
      <c r="AQ12" s="41">
        <f t="shared" si="12"/>
        <v>0</v>
      </c>
      <c r="AR12" s="9">
        <v>0</v>
      </c>
      <c r="AS12" s="9">
        <v>0</v>
      </c>
      <c r="AT12" s="41">
        <f t="shared" si="13"/>
        <v>0</v>
      </c>
      <c r="AU12" s="9">
        <v>0</v>
      </c>
      <c r="AV12" s="9">
        <v>0</v>
      </c>
      <c r="AW12" s="41">
        <f t="shared" si="14"/>
        <v>0</v>
      </c>
      <c r="AX12" s="9">
        <v>0</v>
      </c>
      <c r="AY12" s="9">
        <v>0</v>
      </c>
      <c r="AZ12" s="41">
        <f t="shared" si="15"/>
        <v>0</v>
      </c>
      <c r="BA12" s="9">
        <v>0</v>
      </c>
    </row>
    <row r="13" spans="1:53" s="2" customFormat="1" ht="12" customHeight="1">
      <c r="A13" s="12" t="s">
        <v>359</v>
      </c>
      <c r="B13" s="9">
        <v>6</v>
      </c>
      <c r="C13" s="9">
        <f t="shared" si="18"/>
        <v>0</v>
      </c>
      <c r="D13" s="9">
        <v>0</v>
      </c>
      <c r="E13" s="41">
        <f t="shared" si="0"/>
        <v>0</v>
      </c>
      <c r="F13" s="9">
        <v>0</v>
      </c>
      <c r="G13" s="9">
        <v>0</v>
      </c>
      <c r="H13" s="41">
        <f t="shared" si="1"/>
        <v>0</v>
      </c>
      <c r="I13" s="9">
        <v>0</v>
      </c>
      <c r="J13" s="12" t="str">
        <f t="shared" si="16"/>
        <v>    成衣、服飾品及其他紡織製品製造業</v>
      </c>
      <c r="K13" s="9">
        <v>0</v>
      </c>
      <c r="L13" s="41">
        <f t="shared" si="2"/>
        <v>0</v>
      </c>
      <c r="M13" s="9">
        <v>0</v>
      </c>
      <c r="N13" s="9">
        <v>0</v>
      </c>
      <c r="O13" s="41">
        <f t="shared" si="3"/>
        <v>0</v>
      </c>
      <c r="P13" s="9">
        <v>0</v>
      </c>
      <c r="Q13" s="9">
        <v>0</v>
      </c>
      <c r="R13" s="41">
        <f t="shared" si="4"/>
        <v>0</v>
      </c>
      <c r="S13" s="9">
        <v>0</v>
      </c>
      <c r="T13" s="9">
        <v>0</v>
      </c>
      <c r="U13" s="41">
        <f t="shared" si="5"/>
        <v>0</v>
      </c>
      <c r="V13" s="9">
        <v>0</v>
      </c>
      <c r="W13" s="9">
        <v>0</v>
      </c>
      <c r="X13" s="41">
        <f t="shared" si="6"/>
        <v>0</v>
      </c>
      <c r="Y13" s="9">
        <v>0</v>
      </c>
      <c r="Z13" s="9">
        <v>0</v>
      </c>
      <c r="AA13" s="41">
        <f t="shared" si="7"/>
        <v>0</v>
      </c>
      <c r="AB13" s="9">
        <v>0</v>
      </c>
      <c r="AC13" s="9">
        <v>0</v>
      </c>
      <c r="AD13" s="41">
        <f t="shared" si="8"/>
        <v>0</v>
      </c>
      <c r="AE13" s="9">
        <v>0</v>
      </c>
      <c r="AF13" s="12" t="str">
        <f t="shared" si="17"/>
        <v>    成衣、服飾品及其他紡織製品製造業</v>
      </c>
      <c r="AG13" s="9">
        <v>0</v>
      </c>
      <c r="AH13" s="41">
        <f t="shared" si="9"/>
        <v>0</v>
      </c>
      <c r="AI13" s="9">
        <v>0</v>
      </c>
      <c r="AJ13" s="9">
        <v>0</v>
      </c>
      <c r="AK13" s="41">
        <f t="shared" si="10"/>
        <v>0</v>
      </c>
      <c r="AL13" s="9">
        <v>0</v>
      </c>
      <c r="AM13" s="9">
        <v>0</v>
      </c>
      <c r="AN13" s="41">
        <f t="shared" si="11"/>
        <v>0</v>
      </c>
      <c r="AO13" s="9">
        <v>0</v>
      </c>
      <c r="AP13" s="9">
        <v>0</v>
      </c>
      <c r="AQ13" s="41">
        <f t="shared" si="12"/>
        <v>0</v>
      </c>
      <c r="AR13" s="9">
        <v>0</v>
      </c>
      <c r="AS13" s="9">
        <v>0</v>
      </c>
      <c r="AT13" s="41">
        <f t="shared" si="13"/>
        <v>0</v>
      </c>
      <c r="AU13" s="9">
        <v>0</v>
      </c>
      <c r="AV13" s="9">
        <v>0</v>
      </c>
      <c r="AW13" s="41">
        <f t="shared" si="14"/>
        <v>0</v>
      </c>
      <c r="AX13" s="9">
        <v>0</v>
      </c>
      <c r="AY13" s="9">
        <v>0</v>
      </c>
      <c r="AZ13" s="41">
        <f t="shared" si="15"/>
        <v>0</v>
      </c>
      <c r="BA13" s="9">
        <v>0</v>
      </c>
    </row>
    <row r="14" spans="1:53" s="2" customFormat="1" ht="12" customHeight="1">
      <c r="A14" s="12" t="s">
        <v>360</v>
      </c>
      <c r="B14" s="9">
        <v>1</v>
      </c>
      <c r="C14" s="9">
        <f t="shared" si="18"/>
        <v>0</v>
      </c>
      <c r="D14" s="9">
        <v>0</v>
      </c>
      <c r="E14" s="41">
        <f t="shared" si="0"/>
        <v>0</v>
      </c>
      <c r="F14" s="9">
        <v>0</v>
      </c>
      <c r="G14" s="9">
        <v>0</v>
      </c>
      <c r="H14" s="41">
        <f t="shared" si="1"/>
        <v>0</v>
      </c>
      <c r="I14" s="9">
        <v>0</v>
      </c>
      <c r="J14" s="12" t="str">
        <f t="shared" si="16"/>
        <v>    皮革、毛皮及其製品製造業</v>
      </c>
      <c r="K14" s="9">
        <v>0</v>
      </c>
      <c r="L14" s="41">
        <f t="shared" si="2"/>
        <v>0</v>
      </c>
      <c r="M14" s="9">
        <v>0</v>
      </c>
      <c r="N14" s="9">
        <v>0</v>
      </c>
      <c r="O14" s="41">
        <f t="shared" si="3"/>
        <v>0</v>
      </c>
      <c r="P14" s="9">
        <v>0</v>
      </c>
      <c r="Q14" s="9">
        <v>0</v>
      </c>
      <c r="R14" s="41">
        <f t="shared" si="4"/>
        <v>0</v>
      </c>
      <c r="S14" s="9">
        <v>0</v>
      </c>
      <c r="T14" s="9">
        <v>0</v>
      </c>
      <c r="U14" s="41">
        <f t="shared" si="5"/>
        <v>0</v>
      </c>
      <c r="V14" s="9">
        <v>0</v>
      </c>
      <c r="W14" s="9">
        <v>0</v>
      </c>
      <c r="X14" s="41">
        <f t="shared" si="6"/>
        <v>0</v>
      </c>
      <c r="Y14" s="9">
        <v>0</v>
      </c>
      <c r="Z14" s="9">
        <v>0</v>
      </c>
      <c r="AA14" s="41">
        <f t="shared" si="7"/>
        <v>0</v>
      </c>
      <c r="AB14" s="9">
        <v>0</v>
      </c>
      <c r="AC14" s="9">
        <v>0</v>
      </c>
      <c r="AD14" s="41">
        <f t="shared" si="8"/>
        <v>0</v>
      </c>
      <c r="AE14" s="9">
        <v>0</v>
      </c>
      <c r="AF14" s="12" t="str">
        <f t="shared" si="17"/>
        <v>    皮革、毛皮及其製品製造業</v>
      </c>
      <c r="AG14" s="9">
        <v>0</v>
      </c>
      <c r="AH14" s="41">
        <f t="shared" si="9"/>
        <v>0</v>
      </c>
      <c r="AI14" s="9">
        <v>0</v>
      </c>
      <c r="AJ14" s="9">
        <v>0</v>
      </c>
      <c r="AK14" s="41">
        <f t="shared" si="10"/>
        <v>0</v>
      </c>
      <c r="AL14" s="9">
        <v>0</v>
      </c>
      <c r="AM14" s="9">
        <v>0</v>
      </c>
      <c r="AN14" s="41">
        <f t="shared" si="11"/>
        <v>0</v>
      </c>
      <c r="AO14" s="9">
        <v>0</v>
      </c>
      <c r="AP14" s="9">
        <v>0</v>
      </c>
      <c r="AQ14" s="41">
        <f t="shared" si="12"/>
        <v>0</v>
      </c>
      <c r="AR14" s="9">
        <v>0</v>
      </c>
      <c r="AS14" s="9">
        <v>0</v>
      </c>
      <c r="AT14" s="41">
        <f t="shared" si="13"/>
        <v>0</v>
      </c>
      <c r="AU14" s="9">
        <v>0</v>
      </c>
      <c r="AV14" s="9">
        <v>0</v>
      </c>
      <c r="AW14" s="41">
        <f t="shared" si="14"/>
        <v>0</v>
      </c>
      <c r="AX14" s="9">
        <v>0</v>
      </c>
      <c r="AY14" s="9">
        <v>0</v>
      </c>
      <c r="AZ14" s="41">
        <f t="shared" si="15"/>
        <v>0</v>
      </c>
      <c r="BA14" s="9">
        <v>0</v>
      </c>
    </row>
    <row r="15" spans="1:53" s="2" customFormat="1" ht="12" customHeight="1">
      <c r="A15" s="12" t="s">
        <v>421</v>
      </c>
      <c r="B15" s="9">
        <v>1</v>
      </c>
      <c r="C15" s="9">
        <f t="shared" si="18"/>
        <v>1</v>
      </c>
      <c r="D15" s="9">
        <v>0</v>
      </c>
      <c r="E15" s="41">
        <f t="shared" si="0"/>
        <v>0</v>
      </c>
      <c r="F15" s="9">
        <v>0</v>
      </c>
      <c r="G15" s="9">
        <v>0</v>
      </c>
      <c r="H15" s="41">
        <f t="shared" si="1"/>
        <v>0</v>
      </c>
      <c r="I15" s="9">
        <v>0</v>
      </c>
      <c r="J15" s="12" t="str">
        <f t="shared" si="16"/>
        <v>    木竹製品製造業</v>
      </c>
      <c r="K15" s="9">
        <v>0</v>
      </c>
      <c r="L15" s="41">
        <f t="shared" si="2"/>
        <v>0</v>
      </c>
      <c r="M15" s="9">
        <v>0</v>
      </c>
      <c r="N15" s="9">
        <v>0</v>
      </c>
      <c r="O15" s="41">
        <f t="shared" si="3"/>
        <v>0</v>
      </c>
      <c r="P15" s="9">
        <v>0</v>
      </c>
      <c r="Q15" s="9">
        <v>0</v>
      </c>
      <c r="R15" s="41">
        <f t="shared" si="4"/>
        <v>0</v>
      </c>
      <c r="S15" s="9">
        <v>0</v>
      </c>
      <c r="T15" s="9">
        <v>0</v>
      </c>
      <c r="U15" s="41">
        <f t="shared" si="5"/>
        <v>0</v>
      </c>
      <c r="V15" s="9">
        <v>0</v>
      </c>
      <c r="W15" s="9">
        <v>0</v>
      </c>
      <c r="X15" s="41">
        <f t="shared" si="6"/>
        <v>0</v>
      </c>
      <c r="Y15" s="9">
        <v>0</v>
      </c>
      <c r="Z15" s="9">
        <v>0</v>
      </c>
      <c r="AA15" s="41">
        <f t="shared" si="7"/>
        <v>0</v>
      </c>
      <c r="AB15" s="9">
        <v>0</v>
      </c>
      <c r="AC15" s="9">
        <v>0</v>
      </c>
      <c r="AD15" s="41">
        <f t="shared" si="8"/>
        <v>0</v>
      </c>
      <c r="AE15" s="9">
        <v>0</v>
      </c>
      <c r="AF15" s="12" t="str">
        <f t="shared" si="17"/>
        <v>    木竹製品製造業</v>
      </c>
      <c r="AG15" s="9">
        <v>0</v>
      </c>
      <c r="AH15" s="41">
        <f t="shared" si="9"/>
        <v>0</v>
      </c>
      <c r="AI15" s="9">
        <v>0</v>
      </c>
      <c r="AJ15" s="9">
        <v>0</v>
      </c>
      <c r="AK15" s="41">
        <f t="shared" si="10"/>
        <v>0</v>
      </c>
      <c r="AL15" s="9">
        <v>0</v>
      </c>
      <c r="AM15" s="9">
        <v>0</v>
      </c>
      <c r="AN15" s="41">
        <f t="shared" si="11"/>
        <v>0</v>
      </c>
      <c r="AO15" s="9">
        <v>0</v>
      </c>
      <c r="AP15" s="9">
        <v>0</v>
      </c>
      <c r="AQ15" s="41">
        <f t="shared" si="12"/>
        <v>0</v>
      </c>
      <c r="AR15" s="9">
        <v>0</v>
      </c>
      <c r="AS15" s="9">
        <v>0</v>
      </c>
      <c r="AT15" s="41">
        <f t="shared" si="13"/>
        <v>0</v>
      </c>
      <c r="AU15" s="9">
        <v>0</v>
      </c>
      <c r="AV15" s="9">
        <v>1</v>
      </c>
      <c r="AW15" s="41">
        <f t="shared" si="14"/>
        <v>100</v>
      </c>
      <c r="AX15" s="9">
        <v>1</v>
      </c>
      <c r="AY15" s="9">
        <v>0</v>
      </c>
      <c r="AZ15" s="41">
        <f t="shared" si="15"/>
        <v>0</v>
      </c>
      <c r="BA15" s="9">
        <v>0</v>
      </c>
    </row>
    <row r="16" spans="1:53" s="2" customFormat="1" ht="12" customHeight="1">
      <c r="A16" s="12" t="s">
        <v>361</v>
      </c>
      <c r="B16" s="9">
        <v>2</v>
      </c>
      <c r="C16" s="9">
        <f t="shared" si="18"/>
        <v>0</v>
      </c>
      <c r="D16" s="9">
        <v>0</v>
      </c>
      <c r="E16" s="41">
        <f t="shared" si="0"/>
        <v>0</v>
      </c>
      <c r="F16" s="9">
        <v>0</v>
      </c>
      <c r="G16" s="9">
        <v>0</v>
      </c>
      <c r="H16" s="41">
        <f t="shared" si="1"/>
        <v>0</v>
      </c>
      <c r="I16" s="9">
        <v>0</v>
      </c>
      <c r="J16" s="12" t="str">
        <f t="shared" si="16"/>
        <v>    家具及裝設品製造業</v>
      </c>
      <c r="K16" s="9">
        <v>0</v>
      </c>
      <c r="L16" s="41">
        <f t="shared" si="2"/>
        <v>0</v>
      </c>
      <c r="M16" s="9">
        <v>0</v>
      </c>
      <c r="N16" s="9">
        <v>0</v>
      </c>
      <c r="O16" s="41">
        <f t="shared" si="3"/>
        <v>0</v>
      </c>
      <c r="P16" s="9">
        <v>0</v>
      </c>
      <c r="Q16" s="9">
        <v>0</v>
      </c>
      <c r="R16" s="41">
        <f t="shared" si="4"/>
        <v>0</v>
      </c>
      <c r="S16" s="9">
        <v>0</v>
      </c>
      <c r="T16" s="9">
        <v>0</v>
      </c>
      <c r="U16" s="41">
        <f t="shared" si="5"/>
        <v>0</v>
      </c>
      <c r="V16" s="9">
        <v>0</v>
      </c>
      <c r="W16" s="9">
        <v>0</v>
      </c>
      <c r="X16" s="41">
        <f t="shared" si="6"/>
        <v>0</v>
      </c>
      <c r="Y16" s="9">
        <v>0</v>
      </c>
      <c r="Z16" s="9">
        <v>0</v>
      </c>
      <c r="AA16" s="41">
        <f t="shared" si="7"/>
        <v>0</v>
      </c>
      <c r="AB16" s="9">
        <v>0</v>
      </c>
      <c r="AC16" s="9">
        <v>0</v>
      </c>
      <c r="AD16" s="41">
        <f t="shared" si="8"/>
        <v>0</v>
      </c>
      <c r="AE16" s="9">
        <v>0</v>
      </c>
      <c r="AF16" s="12" t="str">
        <f t="shared" si="17"/>
        <v>    家具及裝設品製造業</v>
      </c>
      <c r="AG16" s="9">
        <v>0</v>
      </c>
      <c r="AH16" s="41">
        <f t="shared" si="9"/>
        <v>0</v>
      </c>
      <c r="AI16" s="9">
        <v>0</v>
      </c>
      <c r="AJ16" s="9">
        <v>0</v>
      </c>
      <c r="AK16" s="41">
        <f t="shared" si="10"/>
        <v>0</v>
      </c>
      <c r="AL16" s="9">
        <v>0</v>
      </c>
      <c r="AM16" s="9">
        <v>0</v>
      </c>
      <c r="AN16" s="41">
        <f t="shared" si="11"/>
        <v>0</v>
      </c>
      <c r="AO16" s="9">
        <v>0</v>
      </c>
      <c r="AP16" s="9">
        <v>0</v>
      </c>
      <c r="AQ16" s="41">
        <f t="shared" si="12"/>
        <v>0</v>
      </c>
      <c r="AR16" s="9">
        <v>0</v>
      </c>
      <c r="AS16" s="9">
        <v>0</v>
      </c>
      <c r="AT16" s="41">
        <f t="shared" si="13"/>
        <v>0</v>
      </c>
      <c r="AU16" s="9">
        <v>0</v>
      </c>
      <c r="AV16" s="9">
        <v>0</v>
      </c>
      <c r="AW16" s="41">
        <f t="shared" si="14"/>
        <v>0</v>
      </c>
      <c r="AX16" s="9">
        <v>0</v>
      </c>
      <c r="AY16" s="9">
        <v>0</v>
      </c>
      <c r="AZ16" s="41">
        <f t="shared" si="15"/>
        <v>0</v>
      </c>
      <c r="BA16" s="9">
        <v>0</v>
      </c>
    </row>
    <row r="17" spans="1:53" s="2" customFormat="1" ht="12" customHeight="1">
      <c r="A17" s="12" t="s">
        <v>422</v>
      </c>
      <c r="B17" s="9">
        <v>5</v>
      </c>
      <c r="C17" s="9">
        <f t="shared" si="18"/>
        <v>0</v>
      </c>
      <c r="D17" s="9">
        <v>0</v>
      </c>
      <c r="E17" s="41">
        <f t="shared" si="0"/>
        <v>0</v>
      </c>
      <c r="F17" s="9">
        <v>0</v>
      </c>
      <c r="G17" s="9">
        <v>0</v>
      </c>
      <c r="H17" s="41">
        <f t="shared" si="1"/>
        <v>0</v>
      </c>
      <c r="I17" s="9">
        <v>0</v>
      </c>
      <c r="J17" s="12" t="str">
        <f t="shared" si="16"/>
        <v>    紙漿、紙及紙製品製造業</v>
      </c>
      <c r="K17" s="9">
        <v>0</v>
      </c>
      <c r="L17" s="41">
        <f t="shared" si="2"/>
        <v>0</v>
      </c>
      <c r="M17" s="9">
        <v>0</v>
      </c>
      <c r="N17" s="9">
        <v>0</v>
      </c>
      <c r="O17" s="41">
        <f t="shared" si="3"/>
        <v>0</v>
      </c>
      <c r="P17" s="9">
        <v>0</v>
      </c>
      <c r="Q17" s="9">
        <v>0</v>
      </c>
      <c r="R17" s="41">
        <f t="shared" si="4"/>
        <v>0</v>
      </c>
      <c r="S17" s="9">
        <v>0</v>
      </c>
      <c r="T17" s="9">
        <v>0</v>
      </c>
      <c r="U17" s="41">
        <f t="shared" si="5"/>
        <v>0</v>
      </c>
      <c r="V17" s="9">
        <v>0</v>
      </c>
      <c r="W17" s="9">
        <v>0</v>
      </c>
      <c r="X17" s="41">
        <f t="shared" si="6"/>
        <v>0</v>
      </c>
      <c r="Y17" s="9">
        <v>0</v>
      </c>
      <c r="Z17" s="9">
        <v>0</v>
      </c>
      <c r="AA17" s="41">
        <f t="shared" si="7"/>
        <v>0</v>
      </c>
      <c r="AB17" s="9">
        <v>0</v>
      </c>
      <c r="AC17" s="9">
        <v>0</v>
      </c>
      <c r="AD17" s="41">
        <f t="shared" si="8"/>
        <v>0</v>
      </c>
      <c r="AE17" s="9">
        <v>0</v>
      </c>
      <c r="AF17" s="12" t="str">
        <f t="shared" si="17"/>
        <v>    紙漿、紙及紙製品製造業</v>
      </c>
      <c r="AG17" s="9">
        <v>0</v>
      </c>
      <c r="AH17" s="41">
        <f t="shared" si="9"/>
        <v>0</v>
      </c>
      <c r="AI17" s="9">
        <v>0</v>
      </c>
      <c r="AJ17" s="9">
        <v>0</v>
      </c>
      <c r="AK17" s="41">
        <f t="shared" si="10"/>
        <v>0</v>
      </c>
      <c r="AL17" s="9">
        <v>0</v>
      </c>
      <c r="AM17" s="9">
        <v>0</v>
      </c>
      <c r="AN17" s="41">
        <f t="shared" si="11"/>
        <v>0</v>
      </c>
      <c r="AO17" s="9">
        <v>0</v>
      </c>
      <c r="AP17" s="9">
        <v>0</v>
      </c>
      <c r="AQ17" s="41">
        <f t="shared" si="12"/>
        <v>0</v>
      </c>
      <c r="AR17" s="9">
        <v>0</v>
      </c>
      <c r="AS17" s="9">
        <v>0</v>
      </c>
      <c r="AT17" s="41">
        <f t="shared" si="13"/>
        <v>0</v>
      </c>
      <c r="AU17" s="9">
        <v>0</v>
      </c>
      <c r="AV17" s="9">
        <v>0</v>
      </c>
      <c r="AW17" s="41">
        <f t="shared" si="14"/>
        <v>0</v>
      </c>
      <c r="AX17" s="9">
        <v>0</v>
      </c>
      <c r="AY17" s="9">
        <v>0</v>
      </c>
      <c r="AZ17" s="41">
        <f t="shared" si="15"/>
        <v>0</v>
      </c>
      <c r="BA17" s="9">
        <v>0</v>
      </c>
    </row>
    <row r="18" spans="1:53" s="2" customFormat="1" ht="12" customHeight="1">
      <c r="A18" s="12" t="s">
        <v>362</v>
      </c>
      <c r="B18" s="9">
        <v>0</v>
      </c>
      <c r="C18" s="9">
        <f t="shared" si="18"/>
        <v>0</v>
      </c>
      <c r="D18" s="9">
        <v>0</v>
      </c>
      <c r="E18" s="41">
        <f t="shared" si="0"/>
        <v>0</v>
      </c>
      <c r="F18" s="9">
        <v>0</v>
      </c>
      <c r="G18" s="9">
        <v>0</v>
      </c>
      <c r="H18" s="41">
        <f t="shared" si="1"/>
        <v>0</v>
      </c>
      <c r="I18" s="9">
        <v>0</v>
      </c>
      <c r="J18" s="12" t="str">
        <f t="shared" si="16"/>
        <v>    印刷及其輔助業</v>
      </c>
      <c r="K18" s="9">
        <v>0</v>
      </c>
      <c r="L18" s="41">
        <f t="shared" si="2"/>
        <v>0</v>
      </c>
      <c r="M18" s="9">
        <v>0</v>
      </c>
      <c r="N18" s="9">
        <v>0</v>
      </c>
      <c r="O18" s="41">
        <f t="shared" si="3"/>
        <v>0</v>
      </c>
      <c r="P18" s="9">
        <v>0</v>
      </c>
      <c r="Q18" s="9">
        <v>0</v>
      </c>
      <c r="R18" s="41">
        <f t="shared" si="4"/>
        <v>0</v>
      </c>
      <c r="S18" s="9">
        <v>0</v>
      </c>
      <c r="T18" s="9">
        <v>0</v>
      </c>
      <c r="U18" s="41">
        <f t="shared" si="5"/>
        <v>0</v>
      </c>
      <c r="V18" s="9">
        <v>0</v>
      </c>
      <c r="W18" s="9">
        <v>0</v>
      </c>
      <c r="X18" s="41">
        <f t="shared" si="6"/>
        <v>0</v>
      </c>
      <c r="Y18" s="9">
        <v>0</v>
      </c>
      <c r="Z18" s="9">
        <v>0</v>
      </c>
      <c r="AA18" s="41">
        <f t="shared" si="7"/>
        <v>0</v>
      </c>
      <c r="AB18" s="9">
        <v>0</v>
      </c>
      <c r="AC18" s="9">
        <v>0</v>
      </c>
      <c r="AD18" s="41">
        <f t="shared" si="8"/>
        <v>0</v>
      </c>
      <c r="AE18" s="9">
        <v>0</v>
      </c>
      <c r="AF18" s="12" t="str">
        <f t="shared" si="17"/>
        <v>    印刷及其輔助業</v>
      </c>
      <c r="AG18" s="9">
        <v>0</v>
      </c>
      <c r="AH18" s="41">
        <f t="shared" si="9"/>
        <v>0</v>
      </c>
      <c r="AI18" s="9">
        <v>0</v>
      </c>
      <c r="AJ18" s="9">
        <v>0</v>
      </c>
      <c r="AK18" s="41">
        <f t="shared" si="10"/>
        <v>0</v>
      </c>
      <c r="AL18" s="9">
        <v>0</v>
      </c>
      <c r="AM18" s="9">
        <v>0</v>
      </c>
      <c r="AN18" s="41">
        <f t="shared" si="11"/>
        <v>0</v>
      </c>
      <c r="AO18" s="9">
        <v>0</v>
      </c>
      <c r="AP18" s="9">
        <v>0</v>
      </c>
      <c r="AQ18" s="41">
        <f t="shared" si="12"/>
        <v>0</v>
      </c>
      <c r="AR18" s="9">
        <v>0</v>
      </c>
      <c r="AS18" s="9">
        <v>0</v>
      </c>
      <c r="AT18" s="41">
        <f t="shared" si="13"/>
        <v>0</v>
      </c>
      <c r="AU18" s="9">
        <v>0</v>
      </c>
      <c r="AV18" s="9">
        <v>0</v>
      </c>
      <c r="AW18" s="41">
        <f t="shared" si="14"/>
        <v>0</v>
      </c>
      <c r="AX18" s="9">
        <v>0</v>
      </c>
      <c r="AY18" s="9">
        <v>0</v>
      </c>
      <c r="AZ18" s="41">
        <f t="shared" si="15"/>
        <v>0</v>
      </c>
      <c r="BA18" s="9">
        <v>0</v>
      </c>
    </row>
    <row r="19" spans="1:53" s="2" customFormat="1" ht="12" customHeight="1">
      <c r="A19" s="12" t="s">
        <v>423</v>
      </c>
      <c r="B19" s="9">
        <v>12</v>
      </c>
      <c r="C19" s="9">
        <f t="shared" si="18"/>
        <v>0</v>
      </c>
      <c r="D19" s="9">
        <v>0</v>
      </c>
      <c r="E19" s="41">
        <f t="shared" si="0"/>
        <v>0</v>
      </c>
      <c r="F19" s="9">
        <v>0</v>
      </c>
      <c r="G19" s="9">
        <v>0</v>
      </c>
      <c r="H19" s="41">
        <f t="shared" si="1"/>
        <v>0</v>
      </c>
      <c r="I19" s="9">
        <v>0</v>
      </c>
      <c r="J19" s="12" t="str">
        <f t="shared" si="16"/>
        <v>    化學材料製造業</v>
      </c>
      <c r="K19" s="9">
        <v>0</v>
      </c>
      <c r="L19" s="41">
        <f t="shared" si="2"/>
        <v>0</v>
      </c>
      <c r="M19" s="9">
        <v>0</v>
      </c>
      <c r="N19" s="9">
        <v>0</v>
      </c>
      <c r="O19" s="41">
        <f t="shared" si="3"/>
        <v>0</v>
      </c>
      <c r="P19" s="9">
        <v>0</v>
      </c>
      <c r="Q19" s="9">
        <v>0</v>
      </c>
      <c r="R19" s="41">
        <f t="shared" si="4"/>
        <v>0</v>
      </c>
      <c r="S19" s="9">
        <v>0</v>
      </c>
      <c r="T19" s="9">
        <v>0</v>
      </c>
      <c r="U19" s="41">
        <f t="shared" si="5"/>
        <v>0</v>
      </c>
      <c r="V19" s="9">
        <v>0</v>
      </c>
      <c r="W19" s="9">
        <v>0</v>
      </c>
      <c r="X19" s="41">
        <f t="shared" si="6"/>
        <v>0</v>
      </c>
      <c r="Y19" s="9">
        <v>0</v>
      </c>
      <c r="Z19" s="9">
        <v>0</v>
      </c>
      <c r="AA19" s="41">
        <f t="shared" si="7"/>
        <v>0</v>
      </c>
      <c r="AB19" s="9">
        <v>0</v>
      </c>
      <c r="AC19" s="9">
        <v>0</v>
      </c>
      <c r="AD19" s="41">
        <f t="shared" si="8"/>
        <v>0</v>
      </c>
      <c r="AE19" s="9">
        <v>0</v>
      </c>
      <c r="AF19" s="12" t="str">
        <f t="shared" si="17"/>
        <v>    化學材料製造業</v>
      </c>
      <c r="AG19" s="9">
        <v>0</v>
      </c>
      <c r="AH19" s="41">
        <f t="shared" si="9"/>
        <v>0</v>
      </c>
      <c r="AI19" s="9">
        <v>0</v>
      </c>
      <c r="AJ19" s="9">
        <v>0</v>
      </c>
      <c r="AK19" s="41">
        <f t="shared" si="10"/>
        <v>0</v>
      </c>
      <c r="AL19" s="9">
        <v>0</v>
      </c>
      <c r="AM19" s="9">
        <v>0</v>
      </c>
      <c r="AN19" s="41">
        <f t="shared" si="11"/>
        <v>0</v>
      </c>
      <c r="AO19" s="9">
        <v>0</v>
      </c>
      <c r="AP19" s="9">
        <v>0</v>
      </c>
      <c r="AQ19" s="41">
        <f t="shared" si="12"/>
        <v>0</v>
      </c>
      <c r="AR19" s="9">
        <v>0</v>
      </c>
      <c r="AS19" s="9">
        <v>0</v>
      </c>
      <c r="AT19" s="41">
        <f t="shared" si="13"/>
        <v>0</v>
      </c>
      <c r="AU19" s="9">
        <v>0</v>
      </c>
      <c r="AV19" s="9">
        <v>0</v>
      </c>
      <c r="AW19" s="41">
        <f t="shared" si="14"/>
        <v>0</v>
      </c>
      <c r="AX19" s="9">
        <v>0</v>
      </c>
      <c r="AY19" s="9">
        <v>0</v>
      </c>
      <c r="AZ19" s="41">
        <f t="shared" si="15"/>
        <v>0</v>
      </c>
      <c r="BA19" s="9">
        <v>0</v>
      </c>
    </row>
    <row r="20" spans="1:53" s="2" customFormat="1" ht="12" customHeight="1">
      <c r="A20" s="12" t="s">
        <v>363</v>
      </c>
      <c r="B20" s="9">
        <v>45</v>
      </c>
      <c r="C20" s="9">
        <f t="shared" si="18"/>
        <v>9</v>
      </c>
      <c r="D20" s="9">
        <v>0</v>
      </c>
      <c r="E20" s="41">
        <f t="shared" si="0"/>
        <v>0</v>
      </c>
      <c r="F20" s="9">
        <v>0</v>
      </c>
      <c r="G20" s="9">
        <v>1</v>
      </c>
      <c r="H20" s="41">
        <f t="shared" si="1"/>
        <v>2.2222222222222223</v>
      </c>
      <c r="I20" s="9">
        <v>2</v>
      </c>
      <c r="J20" s="12" t="str">
        <f t="shared" si="16"/>
        <v>    化學製品製造業</v>
      </c>
      <c r="K20" s="9">
        <v>3</v>
      </c>
      <c r="L20" s="41">
        <f t="shared" si="2"/>
        <v>6.666666666666667</v>
      </c>
      <c r="M20" s="9">
        <v>4</v>
      </c>
      <c r="N20" s="9">
        <v>0</v>
      </c>
      <c r="O20" s="41">
        <f t="shared" si="3"/>
        <v>0</v>
      </c>
      <c r="P20" s="9">
        <v>0</v>
      </c>
      <c r="Q20" s="9">
        <v>1</v>
      </c>
      <c r="R20" s="41">
        <f t="shared" si="4"/>
        <v>2.2222222222222223</v>
      </c>
      <c r="S20" s="9">
        <v>1</v>
      </c>
      <c r="T20" s="9">
        <v>0</v>
      </c>
      <c r="U20" s="41">
        <f t="shared" si="5"/>
        <v>0</v>
      </c>
      <c r="V20" s="9">
        <v>0</v>
      </c>
      <c r="W20" s="9">
        <v>0</v>
      </c>
      <c r="X20" s="41">
        <f t="shared" si="6"/>
        <v>0</v>
      </c>
      <c r="Y20" s="9">
        <v>0</v>
      </c>
      <c r="Z20" s="9">
        <v>0</v>
      </c>
      <c r="AA20" s="41">
        <f t="shared" si="7"/>
        <v>0</v>
      </c>
      <c r="AB20" s="9">
        <v>0</v>
      </c>
      <c r="AC20" s="9">
        <v>0</v>
      </c>
      <c r="AD20" s="41">
        <f t="shared" si="8"/>
        <v>0</v>
      </c>
      <c r="AE20" s="9">
        <v>0</v>
      </c>
      <c r="AF20" s="12" t="str">
        <f t="shared" si="17"/>
        <v>    化學製品製造業</v>
      </c>
      <c r="AG20" s="9">
        <v>0</v>
      </c>
      <c r="AH20" s="41">
        <f t="shared" si="9"/>
        <v>0</v>
      </c>
      <c r="AI20" s="9">
        <v>0</v>
      </c>
      <c r="AJ20" s="9">
        <v>0</v>
      </c>
      <c r="AK20" s="41">
        <f t="shared" si="10"/>
        <v>0</v>
      </c>
      <c r="AL20" s="9">
        <v>0</v>
      </c>
      <c r="AM20" s="9">
        <v>1</v>
      </c>
      <c r="AN20" s="41">
        <f t="shared" si="11"/>
        <v>2.2222222222222223</v>
      </c>
      <c r="AO20" s="9">
        <v>1</v>
      </c>
      <c r="AP20" s="9">
        <v>1</v>
      </c>
      <c r="AQ20" s="41">
        <f t="shared" si="12"/>
        <v>2.2222222222222223</v>
      </c>
      <c r="AR20" s="9">
        <v>1</v>
      </c>
      <c r="AS20" s="9">
        <v>0</v>
      </c>
      <c r="AT20" s="41">
        <f t="shared" si="13"/>
        <v>0</v>
      </c>
      <c r="AU20" s="9">
        <v>0</v>
      </c>
      <c r="AV20" s="9">
        <v>0</v>
      </c>
      <c r="AW20" s="41">
        <f t="shared" si="14"/>
        <v>0</v>
      </c>
      <c r="AX20" s="9">
        <v>0</v>
      </c>
      <c r="AY20" s="9">
        <v>0</v>
      </c>
      <c r="AZ20" s="41">
        <f t="shared" si="15"/>
        <v>0</v>
      </c>
      <c r="BA20" s="9">
        <v>0</v>
      </c>
    </row>
    <row r="21" spans="1:53" s="2" customFormat="1" ht="12" customHeight="1">
      <c r="A21" s="12" t="s">
        <v>424</v>
      </c>
      <c r="B21" s="9">
        <v>0</v>
      </c>
      <c r="C21" s="9">
        <f t="shared" si="18"/>
        <v>0</v>
      </c>
      <c r="D21" s="9">
        <v>0</v>
      </c>
      <c r="E21" s="41">
        <f t="shared" si="0"/>
        <v>0</v>
      </c>
      <c r="F21" s="9">
        <v>0</v>
      </c>
      <c r="G21" s="9">
        <v>0</v>
      </c>
      <c r="H21" s="41">
        <f t="shared" si="1"/>
        <v>0</v>
      </c>
      <c r="I21" s="9">
        <v>0</v>
      </c>
      <c r="J21" s="12" t="str">
        <f t="shared" si="16"/>
        <v>    石油及煤製品製造業</v>
      </c>
      <c r="K21" s="9">
        <v>0</v>
      </c>
      <c r="L21" s="41">
        <f t="shared" si="2"/>
        <v>0</v>
      </c>
      <c r="M21" s="9">
        <v>0</v>
      </c>
      <c r="N21" s="9">
        <v>0</v>
      </c>
      <c r="O21" s="41">
        <f t="shared" si="3"/>
        <v>0</v>
      </c>
      <c r="P21" s="9">
        <v>0</v>
      </c>
      <c r="Q21" s="9">
        <v>0</v>
      </c>
      <c r="R21" s="41">
        <f t="shared" si="4"/>
        <v>0</v>
      </c>
      <c r="S21" s="9">
        <v>0</v>
      </c>
      <c r="T21" s="9">
        <v>0</v>
      </c>
      <c r="U21" s="41">
        <f t="shared" si="5"/>
        <v>0</v>
      </c>
      <c r="V21" s="9">
        <v>0</v>
      </c>
      <c r="W21" s="9">
        <v>0</v>
      </c>
      <c r="X21" s="41">
        <f t="shared" si="6"/>
        <v>0</v>
      </c>
      <c r="Y21" s="9">
        <v>0</v>
      </c>
      <c r="Z21" s="9">
        <v>0</v>
      </c>
      <c r="AA21" s="41">
        <f t="shared" si="7"/>
        <v>0</v>
      </c>
      <c r="AB21" s="9">
        <v>0</v>
      </c>
      <c r="AC21" s="9">
        <v>0</v>
      </c>
      <c r="AD21" s="41">
        <f t="shared" si="8"/>
        <v>0</v>
      </c>
      <c r="AE21" s="9">
        <v>0</v>
      </c>
      <c r="AF21" s="12" t="str">
        <f t="shared" si="17"/>
        <v>    石油及煤製品製造業</v>
      </c>
      <c r="AG21" s="9">
        <v>0</v>
      </c>
      <c r="AH21" s="41">
        <f t="shared" si="9"/>
        <v>0</v>
      </c>
      <c r="AI21" s="9">
        <v>0</v>
      </c>
      <c r="AJ21" s="9">
        <v>0</v>
      </c>
      <c r="AK21" s="41">
        <f t="shared" si="10"/>
        <v>0</v>
      </c>
      <c r="AL21" s="9">
        <v>0</v>
      </c>
      <c r="AM21" s="9">
        <v>0</v>
      </c>
      <c r="AN21" s="41">
        <f t="shared" si="11"/>
        <v>0</v>
      </c>
      <c r="AO21" s="9">
        <v>0</v>
      </c>
      <c r="AP21" s="9">
        <v>0</v>
      </c>
      <c r="AQ21" s="41">
        <f t="shared" si="12"/>
        <v>0</v>
      </c>
      <c r="AR21" s="9">
        <v>0</v>
      </c>
      <c r="AS21" s="9">
        <v>0</v>
      </c>
      <c r="AT21" s="41">
        <f t="shared" si="13"/>
        <v>0</v>
      </c>
      <c r="AU21" s="9">
        <v>0</v>
      </c>
      <c r="AV21" s="9">
        <v>0</v>
      </c>
      <c r="AW21" s="41">
        <f t="shared" si="14"/>
        <v>0</v>
      </c>
      <c r="AX21" s="9">
        <v>0</v>
      </c>
      <c r="AY21" s="9">
        <v>0</v>
      </c>
      <c r="AZ21" s="41">
        <f t="shared" si="15"/>
        <v>0</v>
      </c>
      <c r="BA21" s="9">
        <v>0</v>
      </c>
    </row>
    <row r="22" spans="1:53" s="2" customFormat="1" ht="19.5" customHeight="1">
      <c r="A22" s="12" t="s">
        <v>364</v>
      </c>
      <c r="B22" s="9">
        <v>3</v>
      </c>
      <c r="C22" s="9">
        <f t="shared" si="18"/>
        <v>0</v>
      </c>
      <c r="D22" s="9">
        <v>0</v>
      </c>
      <c r="E22" s="41">
        <f t="shared" si="0"/>
        <v>0</v>
      </c>
      <c r="F22" s="9">
        <v>0</v>
      </c>
      <c r="G22" s="9">
        <v>0</v>
      </c>
      <c r="H22" s="41">
        <f t="shared" si="1"/>
        <v>0</v>
      </c>
      <c r="I22" s="9">
        <v>0</v>
      </c>
      <c r="J22" s="12" t="str">
        <f t="shared" si="16"/>
        <v>    橡膠製品製造業</v>
      </c>
      <c r="K22" s="9">
        <v>0</v>
      </c>
      <c r="L22" s="41">
        <f t="shared" si="2"/>
        <v>0</v>
      </c>
      <c r="M22" s="9">
        <v>0</v>
      </c>
      <c r="N22" s="9">
        <v>0</v>
      </c>
      <c r="O22" s="41">
        <f t="shared" si="3"/>
        <v>0</v>
      </c>
      <c r="P22" s="9">
        <v>0</v>
      </c>
      <c r="Q22" s="9">
        <v>0</v>
      </c>
      <c r="R22" s="41">
        <f t="shared" si="4"/>
        <v>0</v>
      </c>
      <c r="S22" s="9">
        <v>0</v>
      </c>
      <c r="T22" s="9">
        <v>0</v>
      </c>
      <c r="U22" s="41">
        <f t="shared" si="5"/>
        <v>0</v>
      </c>
      <c r="V22" s="9">
        <v>0</v>
      </c>
      <c r="W22" s="9">
        <v>0</v>
      </c>
      <c r="X22" s="41">
        <f t="shared" si="6"/>
        <v>0</v>
      </c>
      <c r="Y22" s="9">
        <v>0</v>
      </c>
      <c r="Z22" s="9">
        <v>0</v>
      </c>
      <c r="AA22" s="41">
        <f t="shared" si="7"/>
        <v>0</v>
      </c>
      <c r="AB22" s="9">
        <v>0</v>
      </c>
      <c r="AC22" s="9">
        <v>0</v>
      </c>
      <c r="AD22" s="41">
        <f t="shared" si="8"/>
        <v>0</v>
      </c>
      <c r="AE22" s="9">
        <v>0</v>
      </c>
      <c r="AF22" s="12" t="str">
        <f t="shared" si="17"/>
        <v>    橡膠製品製造業</v>
      </c>
      <c r="AG22" s="9">
        <v>0</v>
      </c>
      <c r="AH22" s="41">
        <f t="shared" si="9"/>
        <v>0</v>
      </c>
      <c r="AI22" s="9">
        <v>0</v>
      </c>
      <c r="AJ22" s="9">
        <v>0</v>
      </c>
      <c r="AK22" s="41">
        <f t="shared" si="10"/>
        <v>0</v>
      </c>
      <c r="AL22" s="9">
        <v>0</v>
      </c>
      <c r="AM22" s="9">
        <v>0</v>
      </c>
      <c r="AN22" s="41">
        <f t="shared" si="11"/>
        <v>0</v>
      </c>
      <c r="AO22" s="9">
        <v>0</v>
      </c>
      <c r="AP22" s="9">
        <v>0</v>
      </c>
      <c r="AQ22" s="41">
        <f t="shared" si="12"/>
        <v>0</v>
      </c>
      <c r="AR22" s="9">
        <v>0</v>
      </c>
      <c r="AS22" s="9">
        <v>0</v>
      </c>
      <c r="AT22" s="41">
        <f t="shared" si="13"/>
        <v>0</v>
      </c>
      <c r="AU22" s="9">
        <v>0</v>
      </c>
      <c r="AV22" s="9">
        <v>0</v>
      </c>
      <c r="AW22" s="41">
        <f t="shared" si="14"/>
        <v>0</v>
      </c>
      <c r="AX22" s="9">
        <v>0</v>
      </c>
      <c r="AY22" s="9">
        <v>0</v>
      </c>
      <c r="AZ22" s="41">
        <f t="shared" si="15"/>
        <v>0</v>
      </c>
      <c r="BA22" s="9">
        <v>0</v>
      </c>
    </row>
    <row r="23" spans="1:53" s="2" customFormat="1" ht="12" customHeight="1">
      <c r="A23" s="12" t="s">
        <v>425</v>
      </c>
      <c r="B23" s="9">
        <v>4</v>
      </c>
      <c r="C23" s="9">
        <f t="shared" si="18"/>
        <v>1</v>
      </c>
      <c r="D23" s="9">
        <v>0</v>
      </c>
      <c r="E23" s="41">
        <f t="shared" si="0"/>
        <v>0</v>
      </c>
      <c r="F23" s="9">
        <v>0</v>
      </c>
      <c r="G23" s="9">
        <v>0</v>
      </c>
      <c r="H23" s="41">
        <f t="shared" si="1"/>
        <v>0</v>
      </c>
      <c r="I23" s="9">
        <v>0</v>
      </c>
      <c r="J23" s="12" t="str">
        <f t="shared" si="16"/>
        <v>    塑膠製品製造業</v>
      </c>
      <c r="K23" s="9">
        <v>0</v>
      </c>
      <c r="L23" s="41">
        <f t="shared" si="2"/>
        <v>0</v>
      </c>
      <c r="M23" s="9">
        <v>0</v>
      </c>
      <c r="N23" s="9">
        <v>0</v>
      </c>
      <c r="O23" s="41">
        <f t="shared" si="3"/>
        <v>0</v>
      </c>
      <c r="P23" s="9">
        <v>0</v>
      </c>
      <c r="Q23" s="9">
        <v>0</v>
      </c>
      <c r="R23" s="41">
        <f t="shared" si="4"/>
        <v>0</v>
      </c>
      <c r="S23" s="9">
        <v>0</v>
      </c>
      <c r="T23" s="9">
        <v>0</v>
      </c>
      <c r="U23" s="41">
        <f t="shared" si="5"/>
        <v>0</v>
      </c>
      <c r="V23" s="9">
        <v>0</v>
      </c>
      <c r="W23" s="9">
        <v>0</v>
      </c>
      <c r="X23" s="41">
        <f t="shared" si="6"/>
        <v>0</v>
      </c>
      <c r="Y23" s="9">
        <v>0</v>
      </c>
      <c r="Z23" s="9">
        <v>0</v>
      </c>
      <c r="AA23" s="41">
        <f t="shared" si="7"/>
        <v>0</v>
      </c>
      <c r="AB23" s="9">
        <v>0</v>
      </c>
      <c r="AC23" s="9">
        <v>1</v>
      </c>
      <c r="AD23" s="41">
        <f t="shared" si="8"/>
        <v>25</v>
      </c>
      <c r="AE23" s="9">
        <v>1</v>
      </c>
      <c r="AF23" s="12" t="str">
        <f t="shared" si="17"/>
        <v>    塑膠製品製造業</v>
      </c>
      <c r="AG23" s="9">
        <v>0</v>
      </c>
      <c r="AH23" s="41">
        <f t="shared" si="9"/>
        <v>0</v>
      </c>
      <c r="AI23" s="9">
        <v>0</v>
      </c>
      <c r="AJ23" s="9">
        <v>0</v>
      </c>
      <c r="AK23" s="41">
        <f t="shared" si="10"/>
        <v>0</v>
      </c>
      <c r="AL23" s="9">
        <v>0</v>
      </c>
      <c r="AM23" s="9">
        <v>0</v>
      </c>
      <c r="AN23" s="41">
        <f t="shared" si="11"/>
        <v>0</v>
      </c>
      <c r="AO23" s="9">
        <v>0</v>
      </c>
      <c r="AP23" s="9">
        <v>0</v>
      </c>
      <c r="AQ23" s="41">
        <f t="shared" si="12"/>
        <v>0</v>
      </c>
      <c r="AR23" s="9">
        <v>0</v>
      </c>
      <c r="AS23" s="9">
        <v>0</v>
      </c>
      <c r="AT23" s="41">
        <f t="shared" si="13"/>
        <v>0</v>
      </c>
      <c r="AU23" s="9">
        <v>0</v>
      </c>
      <c r="AV23" s="9">
        <v>0</v>
      </c>
      <c r="AW23" s="41">
        <f t="shared" si="14"/>
        <v>0</v>
      </c>
      <c r="AX23" s="9">
        <v>0</v>
      </c>
      <c r="AY23" s="9">
        <v>0</v>
      </c>
      <c r="AZ23" s="41">
        <f t="shared" si="15"/>
        <v>0</v>
      </c>
      <c r="BA23" s="9">
        <v>0</v>
      </c>
    </row>
    <row r="24" spans="1:53" s="2" customFormat="1" ht="12" customHeight="1">
      <c r="A24" s="12" t="s">
        <v>365</v>
      </c>
      <c r="B24" s="9">
        <v>17</v>
      </c>
      <c r="C24" s="9">
        <f t="shared" si="18"/>
        <v>0</v>
      </c>
      <c r="D24" s="9">
        <v>0</v>
      </c>
      <c r="E24" s="41">
        <f t="shared" si="0"/>
        <v>0</v>
      </c>
      <c r="F24" s="9">
        <v>0</v>
      </c>
      <c r="G24" s="9">
        <v>0</v>
      </c>
      <c r="H24" s="41">
        <f t="shared" si="1"/>
        <v>0</v>
      </c>
      <c r="I24" s="9">
        <v>0</v>
      </c>
      <c r="J24" s="12" t="str">
        <f t="shared" si="16"/>
        <v>    非金屬礦物製品製造業</v>
      </c>
      <c r="K24" s="9">
        <v>0</v>
      </c>
      <c r="L24" s="41">
        <f t="shared" si="2"/>
        <v>0</v>
      </c>
      <c r="M24" s="9">
        <v>0</v>
      </c>
      <c r="N24" s="9">
        <v>0</v>
      </c>
      <c r="O24" s="41">
        <f t="shared" si="3"/>
        <v>0</v>
      </c>
      <c r="P24" s="9">
        <v>0</v>
      </c>
      <c r="Q24" s="9">
        <v>0</v>
      </c>
      <c r="R24" s="41">
        <f t="shared" si="4"/>
        <v>0</v>
      </c>
      <c r="S24" s="9">
        <v>0</v>
      </c>
      <c r="T24" s="9">
        <v>0</v>
      </c>
      <c r="U24" s="41">
        <f t="shared" si="5"/>
        <v>0</v>
      </c>
      <c r="V24" s="9">
        <v>0</v>
      </c>
      <c r="W24" s="9">
        <v>0</v>
      </c>
      <c r="X24" s="41">
        <f t="shared" si="6"/>
        <v>0</v>
      </c>
      <c r="Y24" s="9">
        <v>0</v>
      </c>
      <c r="Z24" s="9">
        <v>0</v>
      </c>
      <c r="AA24" s="41">
        <f t="shared" si="7"/>
        <v>0</v>
      </c>
      <c r="AB24" s="9">
        <v>0</v>
      </c>
      <c r="AC24" s="9">
        <v>0</v>
      </c>
      <c r="AD24" s="41">
        <f t="shared" si="8"/>
        <v>0</v>
      </c>
      <c r="AE24" s="9">
        <v>0</v>
      </c>
      <c r="AF24" s="12" t="str">
        <f t="shared" si="17"/>
        <v>    非金屬礦物製品製造業</v>
      </c>
      <c r="AG24" s="9">
        <v>0</v>
      </c>
      <c r="AH24" s="41">
        <f t="shared" si="9"/>
        <v>0</v>
      </c>
      <c r="AI24" s="9">
        <v>0</v>
      </c>
      <c r="AJ24" s="9">
        <v>0</v>
      </c>
      <c r="AK24" s="41">
        <f t="shared" si="10"/>
        <v>0</v>
      </c>
      <c r="AL24" s="9">
        <v>0</v>
      </c>
      <c r="AM24" s="9">
        <v>0</v>
      </c>
      <c r="AN24" s="41">
        <f t="shared" si="11"/>
        <v>0</v>
      </c>
      <c r="AO24" s="9">
        <v>0</v>
      </c>
      <c r="AP24" s="9">
        <v>0</v>
      </c>
      <c r="AQ24" s="41">
        <f t="shared" si="12"/>
        <v>0</v>
      </c>
      <c r="AR24" s="9">
        <v>0</v>
      </c>
      <c r="AS24" s="9">
        <v>0</v>
      </c>
      <c r="AT24" s="41">
        <f t="shared" si="13"/>
        <v>0</v>
      </c>
      <c r="AU24" s="9">
        <v>0</v>
      </c>
      <c r="AV24" s="9">
        <v>0</v>
      </c>
      <c r="AW24" s="41">
        <f t="shared" si="14"/>
        <v>0</v>
      </c>
      <c r="AX24" s="9">
        <v>0</v>
      </c>
      <c r="AY24" s="9">
        <v>0</v>
      </c>
      <c r="AZ24" s="41">
        <f t="shared" si="15"/>
        <v>0</v>
      </c>
      <c r="BA24" s="9">
        <v>0</v>
      </c>
    </row>
    <row r="25" spans="1:53" s="2" customFormat="1" ht="12" customHeight="1">
      <c r="A25" s="12" t="s">
        <v>329</v>
      </c>
      <c r="B25" s="9">
        <v>32</v>
      </c>
      <c r="C25" s="9">
        <f t="shared" si="18"/>
        <v>0</v>
      </c>
      <c r="D25" s="9">
        <v>0</v>
      </c>
      <c r="E25" s="41">
        <f t="shared" si="0"/>
        <v>0</v>
      </c>
      <c r="F25" s="9">
        <v>0</v>
      </c>
      <c r="G25" s="9">
        <v>0</v>
      </c>
      <c r="H25" s="41">
        <f t="shared" si="1"/>
        <v>0</v>
      </c>
      <c r="I25" s="9">
        <v>0</v>
      </c>
      <c r="J25" s="12" t="str">
        <f t="shared" si="16"/>
        <v>    金屬基本工業</v>
      </c>
      <c r="K25" s="9">
        <v>0</v>
      </c>
      <c r="L25" s="41">
        <f t="shared" si="2"/>
        <v>0</v>
      </c>
      <c r="M25" s="9">
        <v>0</v>
      </c>
      <c r="N25" s="9">
        <v>0</v>
      </c>
      <c r="O25" s="41">
        <f t="shared" si="3"/>
        <v>0</v>
      </c>
      <c r="P25" s="9">
        <v>0</v>
      </c>
      <c r="Q25" s="9">
        <v>0</v>
      </c>
      <c r="R25" s="41">
        <f t="shared" si="4"/>
        <v>0</v>
      </c>
      <c r="S25" s="9">
        <v>0</v>
      </c>
      <c r="T25" s="9">
        <v>0</v>
      </c>
      <c r="U25" s="41">
        <f t="shared" si="5"/>
        <v>0</v>
      </c>
      <c r="V25" s="9">
        <v>0</v>
      </c>
      <c r="W25" s="9">
        <v>0</v>
      </c>
      <c r="X25" s="41">
        <f t="shared" si="6"/>
        <v>0</v>
      </c>
      <c r="Y25" s="9">
        <v>0</v>
      </c>
      <c r="Z25" s="9">
        <v>0</v>
      </c>
      <c r="AA25" s="41">
        <f t="shared" si="7"/>
        <v>0</v>
      </c>
      <c r="AB25" s="9">
        <v>0</v>
      </c>
      <c r="AC25" s="9">
        <v>0</v>
      </c>
      <c r="AD25" s="41">
        <f t="shared" si="8"/>
        <v>0</v>
      </c>
      <c r="AE25" s="9">
        <v>0</v>
      </c>
      <c r="AF25" s="12" t="str">
        <f t="shared" si="17"/>
        <v>    金屬基本工業</v>
      </c>
      <c r="AG25" s="9">
        <v>0</v>
      </c>
      <c r="AH25" s="41">
        <f t="shared" si="9"/>
        <v>0</v>
      </c>
      <c r="AI25" s="9">
        <v>0</v>
      </c>
      <c r="AJ25" s="9">
        <v>0</v>
      </c>
      <c r="AK25" s="41">
        <f t="shared" si="10"/>
        <v>0</v>
      </c>
      <c r="AL25" s="9">
        <v>0</v>
      </c>
      <c r="AM25" s="9">
        <v>0</v>
      </c>
      <c r="AN25" s="41">
        <f t="shared" si="11"/>
        <v>0</v>
      </c>
      <c r="AO25" s="9">
        <v>0</v>
      </c>
      <c r="AP25" s="9">
        <v>0</v>
      </c>
      <c r="AQ25" s="41">
        <f t="shared" si="12"/>
        <v>0</v>
      </c>
      <c r="AR25" s="9">
        <v>0</v>
      </c>
      <c r="AS25" s="9">
        <v>0</v>
      </c>
      <c r="AT25" s="41">
        <f t="shared" si="13"/>
        <v>0</v>
      </c>
      <c r="AU25" s="9">
        <v>0</v>
      </c>
      <c r="AV25" s="9">
        <v>0</v>
      </c>
      <c r="AW25" s="41">
        <f t="shared" si="14"/>
        <v>0</v>
      </c>
      <c r="AX25" s="9">
        <v>0</v>
      </c>
      <c r="AY25" s="9">
        <v>0</v>
      </c>
      <c r="AZ25" s="41">
        <f t="shared" si="15"/>
        <v>0</v>
      </c>
      <c r="BA25" s="9">
        <v>0</v>
      </c>
    </row>
    <row r="26" spans="1:53" s="2" customFormat="1" ht="12" customHeight="1">
      <c r="A26" s="12" t="s">
        <v>427</v>
      </c>
      <c r="B26" s="9">
        <v>40</v>
      </c>
      <c r="C26" s="9">
        <f t="shared" si="18"/>
        <v>5</v>
      </c>
      <c r="D26" s="9">
        <v>0</v>
      </c>
      <c r="E26" s="41">
        <f t="shared" si="0"/>
        <v>0</v>
      </c>
      <c r="F26" s="9">
        <v>0</v>
      </c>
      <c r="G26" s="9">
        <v>0</v>
      </c>
      <c r="H26" s="41">
        <f t="shared" si="1"/>
        <v>0</v>
      </c>
      <c r="I26" s="9">
        <v>0</v>
      </c>
      <c r="J26" s="12" t="str">
        <f t="shared" si="16"/>
        <v>    金屬製品製造業</v>
      </c>
      <c r="K26" s="9">
        <v>2</v>
      </c>
      <c r="L26" s="41">
        <f t="shared" si="2"/>
        <v>5</v>
      </c>
      <c r="M26" s="9">
        <v>2</v>
      </c>
      <c r="N26" s="9">
        <v>1</v>
      </c>
      <c r="O26" s="41">
        <f t="shared" si="3"/>
        <v>2.5</v>
      </c>
      <c r="P26" s="9">
        <v>1</v>
      </c>
      <c r="Q26" s="9">
        <v>0</v>
      </c>
      <c r="R26" s="41">
        <f t="shared" si="4"/>
        <v>0</v>
      </c>
      <c r="S26" s="9">
        <v>0</v>
      </c>
      <c r="T26" s="9">
        <v>0</v>
      </c>
      <c r="U26" s="41">
        <f t="shared" si="5"/>
        <v>0</v>
      </c>
      <c r="V26" s="9">
        <v>0</v>
      </c>
      <c r="W26" s="9">
        <v>0</v>
      </c>
      <c r="X26" s="41">
        <f t="shared" si="6"/>
        <v>0</v>
      </c>
      <c r="Y26" s="9">
        <v>0</v>
      </c>
      <c r="Z26" s="9">
        <v>0</v>
      </c>
      <c r="AA26" s="41">
        <f t="shared" si="7"/>
        <v>0</v>
      </c>
      <c r="AB26" s="9">
        <v>0</v>
      </c>
      <c r="AC26" s="9">
        <v>1</v>
      </c>
      <c r="AD26" s="41">
        <f t="shared" si="8"/>
        <v>2.5</v>
      </c>
      <c r="AE26" s="9">
        <v>1</v>
      </c>
      <c r="AF26" s="12" t="str">
        <f t="shared" si="17"/>
        <v>    金屬製品製造業</v>
      </c>
      <c r="AG26" s="9">
        <v>0</v>
      </c>
      <c r="AH26" s="41">
        <f t="shared" si="9"/>
        <v>0</v>
      </c>
      <c r="AI26" s="9">
        <v>0</v>
      </c>
      <c r="AJ26" s="9">
        <v>0</v>
      </c>
      <c r="AK26" s="41">
        <f t="shared" si="10"/>
        <v>0</v>
      </c>
      <c r="AL26" s="9">
        <v>0</v>
      </c>
      <c r="AM26" s="9">
        <v>0</v>
      </c>
      <c r="AN26" s="41">
        <f t="shared" si="11"/>
        <v>0</v>
      </c>
      <c r="AO26" s="9">
        <v>0</v>
      </c>
      <c r="AP26" s="9">
        <v>0</v>
      </c>
      <c r="AQ26" s="41">
        <f t="shared" si="12"/>
        <v>0</v>
      </c>
      <c r="AR26" s="9">
        <v>0</v>
      </c>
      <c r="AS26" s="9">
        <v>0</v>
      </c>
      <c r="AT26" s="41">
        <f t="shared" si="13"/>
        <v>0</v>
      </c>
      <c r="AU26" s="9">
        <v>0</v>
      </c>
      <c r="AV26" s="9">
        <v>1</v>
      </c>
      <c r="AW26" s="41">
        <f t="shared" si="14"/>
        <v>2.5</v>
      </c>
      <c r="AX26" s="9">
        <v>1</v>
      </c>
      <c r="AY26" s="9">
        <v>0</v>
      </c>
      <c r="AZ26" s="41">
        <f t="shared" si="15"/>
        <v>0</v>
      </c>
      <c r="BA26" s="9">
        <v>0</v>
      </c>
    </row>
    <row r="27" spans="1:53" s="2" customFormat="1" ht="12" customHeight="1">
      <c r="A27" s="12" t="s">
        <v>428</v>
      </c>
      <c r="B27" s="9">
        <v>37</v>
      </c>
      <c r="C27" s="9">
        <f t="shared" si="18"/>
        <v>4</v>
      </c>
      <c r="D27" s="9">
        <v>0</v>
      </c>
      <c r="E27" s="41">
        <f t="shared" si="0"/>
        <v>0</v>
      </c>
      <c r="F27" s="9">
        <v>0</v>
      </c>
      <c r="G27" s="9">
        <v>0</v>
      </c>
      <c r="H27" s="41">
        <f t="shared" si="1"/>
        <v>0</v>
      </c>
      <c r="I27" s="9">
        <v>0</v>
      </c>
      <c r="J27" s="12" t="str">
        <f t="shared" si="16"/>
        <v>    機械設備製造修配業</v>
      </c>
      <c r="K27" s="9">
        <v>0</v>
      </c>
      <c r="L27" s="41">
        <f t="shared" si="2"/>
        <v>0</v>
      </c>
      <c r="M27" s="9">
        <v>0</v>
      </c>
      <c r="N27" s="9">
        <v>0</v>
      </c>
      <c r="O27" s="41">
        <f t="shared" si="3"/>
        <v>0</v>
      </c>
      <c r="P27" s="9">
        <v>0</v>
      </c>
      <c r="Q27" s="9">
        <v>0</v>
      </c>
      <c r="R27" s="41">
        <f t="shared" si="4"/>
        <v>0</v>
      </c>
      <c r="S27" s="9">
        <v>0</v>
      </c>
      <c r="T27" s="9">
        <v>0</v>
      </c>
      <c r="U27" s="41">
        <f t="shared" si="5"/>
        <v>0</v>
      </c>
      <c r="V27" s="9">
        <v>0</v>
      </c>
      <c r="W27" s="9">
        <v>0</v>
      </c>
      <c r="X27" s="41">
        <f t="shared" si="6"/>
        <v>0</v>
      </c>
      <c r="Y27" s="9">
        <v>0</v>
      </c>
      <c r="Z27" s="9">
        <v>0</v>
      </c>
      <c r="AA27" s="41">
        <f t="shared" si="7"/>
        <v>0</v>
      </c>
      <c r="AB27" s="9">
        <v>0</v>
      </c>
      <c r="AC27" s="9">
        <v>0</v>
      </c>
      <c r="AD27" s="41">
        <f t="shared" si="8"/>
        <v>0</v>
      </c>
      <c r="AE27" s="9">
        <v>0</v>
      </c>
      <c r="AF27" s="12" t="str">
        <f t="shared" si="17"/>
        <v>    機械設備製造修配業</v>
      </c>
      <c r="AG27" s="9">
        <v>0</v>
      </c>
      <c r="AH27" s="41">
        <f t="shared" si="9"/>
        <v>0</v>
      </c>
      <c r="AI27" s="9">
        <v>0</v>
      </c>
      <c r="AJ27" s="9">
        <v>1</v>
      </c>
      <c r="AK27" s="41">
        <f t="shared" si="10"/>
        <v>2.7027027027027026</v>
      </c>
      <c r="AL27" s="9">
        <v>1</v>
      </c>
      <c r="AM27" s="9">
        <v>3</v>
      </c>
      <c r="AN27" s="41">
        <f t="shared" si="11"/>
        <v>8.108108108108109</v>
      </c>
      <c r="AO27" s="9">
        <v>3</v>
      </c>
      <c r="AP27" s="9">
        <v>0</v>
      </c>
      <c r="AQ27" s="41">
        <f t="shared" si="12"/>
        <v>0</v>
      </c>
      <c r="AR27" s="9">
        <v>0</v>
      </c>
      <c r="AS27" s="9">
        <v>0</v>
      </c>
      <c r="AT27" s="41">
        <f t="shared" si="13"/>
        <v>0</v>
      </c>
      <c r="AU27" s="9">
        <v>0</v>
      </c>
      <c r="AV27" s="9">
        <v>0</v>
      </c>
      <c r="AW27" s="41">
        <f t="shared" si="14"/>
        <v>0</v>
      </c>
      <c r="AX27" s="9">
        <v>0</v>
      </c>
      <c r="AY27" s="9">
        <v>0</v>
      </c>
      <c r="AZ27" s="41">
        <f t="shared" si="15"/>
        <v>0</v>
      </c>
      <c r="BA27" s="9">
        <v>0</v>
      </c>
    </row>
    <row r="28" spans="1:53" s="2" customFormat="1" ht="12" customHeight="1">
      <c r="A28" s="12" t="s">
        <v>429</v>
      </c>
      <c r="B28" s="9">
        <v>32</v>
      </c>
      <c r="C28" s="9">
        <f t="shared" si="18"/>
        <v>4</v>
      </c>
      <c r="D28" s="9">
        <v>0</v>
      </c>
      <c r="E28" s="41">
        <f t="shared" si="0"/>
        <v>0</v>
      </c>
      <c r="F28" s="9">
        <v>0</v>
      </c>
      <c r="G28" s="9">
        <v>0</v>
      </c>
      <c r="H28" s="41">
        <f t="shared" si="1"/>
        <v>0</v>
      </c>
      <c r="I28" s="9">
        <v>0</v>
      </c>
      <c r="J28" s="12" t="str">
        <f t="shared" si="16"/>
        <v>    電腦、通信及視聽電子產品製造業</v>
      </c>
      <c r="K28" s="9">
        <v>0</v>
      </c>
      <c r="L28" s="41">
        <f t="shared" si="2"/>
        <v>0</v>
      </c>
      <c r="M28" s="9">
        <v>0</v>
      </c>
      <c r="N28" s="9">
        <v>2</v>
      </c>
      <c r="O28" s="41">
        <f t="shared" si="3"/>
        <v>6.25</v>
      </c>
      <c r="P28" s="9">
        <v>2</v>
      </c>
      <c r="Q28" s="9">
        <v>1</v>
      </c>
      <c r="R28" s="41">
        <f t="shared" si="4"/>
        <v>3.125</v>
      </c>
      <c r="S28" s="9">
        <v>1</v>
      </c>
      <c r="T28" s="9">
        <v>0</v>
      </c>
      <c r="U28" s="41">
        <f t="shared" si="5"/>
        <v>0</v>
      </c>
      <c r="V28" s="9">
        <v>0</v>
      </c>
      <c r="W28" s="9">
        <v>0</v>
      </c>
      <c r="X28" s="41">
        <f t="shared" si="6"/>
        <v>0</v>
      </c>
      <c r="Y28" s="9">
        <v>0</v>
      </c>
      <c r="Z28" s="9">
        <v>0</v>
      </c>
      <c r="AA28" s="41">
        <f t="shared" si="7"/>
        <v>0</v>
      </c>
      <c r="AB28" s="9">
        <v>0</v>
      </c>
      <c r="AC28" s="9">
        <v>0</v>
      </c>
      <c r="AD28" s="41">
        <f t="shared" si="8"/>
        <v>0</v>
      </c>
      <c r="AE28" s="9">
        <v>0</v>
      </c>
      <c r="AF28" s="12" t="str">
        <f t="shared" si="17"/>
        <v>    電腦、通信及視聽電子產品製造業</v>
      </c>
      <c r="AG28" s="9">
        <v>0</v>
      </c>
      <c r="AH28" s="41">
        <f t="shared" si="9"/>
        <v>0</v>
      </c>
      <c r="AI28" s="9">
        <v>0</v>
      </c>
      <c r="AJ28" s="9">
        <v>0</v>
      </c>
      <c r="AK28" s="41">
        <f t="shared" si="10"/>
        <v>0</v>
      </c>
      <c r="AL28" s="9">
        <v>0</v>
      </c>
      <c r="AM28" s="9">
        <v>0</v>
      </c>
      <c r="AN28" s="41">
        <f t="shared" si="11"/>
        <v>0</v>
      </c>
      <c r="AO28" s="9">
        <v>0</v>
      </c>
      <c r="AP28" s="9">
        <v>0</v>
      </c>
      <c r="AQ28" s="41">
        <f t="shared" si="12"/>
        <v>0</v>
      </c>
      <c r="AR28" s="9">
        <v>0</v>
      </c>
      <c r="AS28" s="9">
        <v>1</v>
      </c>
      <c r="AT28" s="41">
        <f t="shared" si="13"/>
        <v>3.125</v>
      </c>
      <c r="AU28" s="9">
        <v>1</v>
      </c>
      <c r="AV28" s="9">
        <v>0</v>
      </c>
      <c r="AW28" s="41">
        <f t="shared" si="14"/>
        <v>0</v>
      </c>
      <c r="AX28" s="9">
        <v>0</v>
      </c>
      <c r="AY28" s="9">
        <v>0</v>
      </c>
      <c r="AZ28" s="41">
        <f t="shared" si="15"/>
        <v>0</v>
      </c>
      <c r="BA28" s="9">
        <v>0</v>
      </c>
    </row>
    <row r="29" spans="1:53" s="2" customFormat="1" ht="12" customHeight="1">
      <c r="A29" s="12" t="s">
        <v>430</v>
      </c>
      <c r="B29" s="9">
        <v>23</v>
      </c>
      <c r="C29" s="9">
        <f t="shared" si="18"/>
        <v>2</v>
      </c>
      <c r="D29" s="9">
        <v>0</v>
      </c>
      <c r="E29" s="41">
        <f t="shared" si="0"/>
        <v>0</v>
      </c>
      <c r="F29" s="9">
        <v>0</v>
      </c>
      <c r="G29" s="9">
        <v>0</v>
      </c>
      <c r="H29" s="41">
        <f t="shared" si="1"/>
        <v>0</v>
      </c>
      <c r="I29" s="9">
        <v>0</v>
      </c>
      <c r="J29" s="12" t="str">
        <f t="shared" si="16"/>
        <v>    電子零組件製造業</v>
      </c>
      <c r="K29" s="9">
        <v>0</v>
      </c>
      <c r="L29" s="41">
        <f t="shared" si="2"/>
        <v>0</v>
      </c>
      <c r="M29" s="9">
        <v>0</v>
      </c>
      <c r="N29" s="9">
        <v>2</v>
      </c>
      <c r="O29" s="41">
        <f t="shared" si="3"/>
        <v>8.695652173913043</v>
      </c>
      <c r="P29" s="9">
        <v>2</v>
      </c>
      <c r="Q29" s="9">
        <v>0</v>
      </c>
      <c r="R29" s="41">
        <f t="shared" si="4"/>
        <v>0</v>
      </c>
      <c r="S29" s="9">
        <v>0</v>
      </c>
      <c r="T29" s="9">
        <v>0</v>
      </c>
      <c r="U29" s="41">
        <f t="shared" si="5"/>
        <v>0</v>
      </c>
      <c r="V29" s="9">
        <v>0</v>
      </c>
      <c r="W29" s="9">
        <v>0</v>
      </c>
      <c r="X29" s="41">
        <f t="shared" si="6"/>
        <v>0</v>
      </c>
      <c r="Y29" s="9">
        <v>0</v>
      </c>
      <c r="Z29" s="9">
        <v>0</v>
      </c>
      <c r="AA29" s="41">
        <f t="shared" si="7"/>
        <v>0</v>
      </c>
      <c r="AB29" s="9">
        <v>0</v>
      </c>
      <c r="AC29" s="9">
        <v>0</v>
      </c>
      <c r="AD29" s="41">
        <f t="shared" si="8"/>
        <v>0</v>
      </c>
      <c r="AE29" s="9">
        <v>0</v>
      </c>
      <c r="AF29" s="12" t="str">
        <f t="shared" si="17"/>
        <v>    電子零組件製造業</v>
      </c>
      <c r="AG29" s="9">
        <v>0</v>
      </c>
      <c r="AH29" s="41">
        <f t="shared" si="9"/>
        <v>0</v>
      </c>
      <c r="AI29" s="9">
        <v>0</v>
      </c>
      <c r="AJ29" s="9">
        <v>0</v>
      </c>
      <c r="AK29" s="41">
        <f t="shared" si="10"/>
        <v>0</v>
      </c>
      <c r="AL29" s="9">
        <v>0</v>
      </c>
      <c r="AM29" s="9">
        <v>0</v>
      </c>
      <c r="AN29" s="41">
        <f t="shared" si="11"/>
        <v>0</v>
      </c>
      <c r="AO29" s="9">
        <v>0</v>
      </c>
      <c r="AP29" s="9">
        <v>0</v>
      </c>
      <c r="AQ29" s="41">
        <f t="shared" si="12"/>
        <v>0</v>
      </c>
      <c r="AR29" s="9">
        <v>0</v>
      </c>
      <c r="AS29" s="9">
        <v>0</v>
      </c>
      <c r="AT29" s="41">
        <f t="shared" si="13"/>
        <v>0</v>
      </c>
      <c r="AU29" s="9">
        <v>0</v>
      </c>
      <c r="AV29" s="9">
        <v>0</v>
      </c>
      <c r="AW29" s="41">
        <f t="shared" si="14"/>
        <v>0</v>
      </c>
      <c r="AX29" s="9">
        <v>0</v>
      </c>
      <c r="AY29" s="9">
        <v>0</v>
      </c>
      <c r="AZ29" s="41">
        <f t="shared" si="15"/>
        <v>0</v>
      </c>
      <c r="BA29" s="9">
        <v>0</v>
      </c>
    </row>
    <row r="30" spans="1:53" s="2" customFormat="1" ht="12" customHeight="1">
      <c r="A30" s="34" t="s">
        <v>431</v>
      </c>
      <c r="B30" s="9">
        <v>40</v>
      </c>
      <c r="C30" s="9">
        <f t="shared" si="18"/>
        <v>2</v>
      </c>
      <c r="D30" s="9">
        <v>0</v>
      </c>
      <c r="E30" s="41">
        <f t="shared" si="0"/>
        <v>0</v>
      </c>
      <c r="F30" s="9">
        <v>0</v>
      </c>
      <c r="G30" s="9">
        <v>0</v>
      </c>
      <c r="H30" s="41">
        <f t="shared" si="1"/>
        <v>0</v>
      </c>
      <c r="I30" s="9">
        <v>0</v>
      </c>
      <c r="J30" s="12" t="str">
        <f t="shared" si="16"/>
        <v>    電力機械器材及設備製造修配業</v>
      </c>
      <c r="K30" s="9">
        <v>1</v>
      </c>
      <c r="L30" s="41">
        <f t="shared" si="2"/>
        <v>2.5</v>
      </c>
      <c r="M30" s="9">
        <v>1</v>
      </c>
      <c r="N30" s="9">
        <v>0</v>
      </c>
      <c r="O30" s="41">
        <f t="shared" si="3"/>
        <v>0</v>
      </c>
      <c r="P30" s="9">
        <v>0</v>
      </c>
      <c r="Q30" s="9">
        <v>0</v>
      </c>
      <c r="R30" s="41">
        <f t="shared" si="4"/>
        <v>0</v>
      </c>
      <c r="S30" s="9">
        <v>0</v>
      </c>
      <c r="T30" s="9">
        <v>0</v>
      </c>
      <c r="U30" s="41">
        <f t="shared" si="5"/>
        <v>0</v>
      </c>
      <c r="V30" s="9">
        <v>0</v>
      </c>
      <c r="W30" s="9">
        <v>0</v>
      </c>
      <c r="X30" s="41">
        <f t="shared" si="6"/>
        <v>0</v>
      </c>
      <c r="Y30" s="9">
        <v>0</v>
      </c>
      <c r="Z30" s="9">
        <v>0</v>
      </c>
      <c r="AA30" s="41">
        <f t="shared" si="7"/>
        <v>0</v>
      </c>
      <c r="AB30" s="9">
        <v>0</v>
      </c>
      <c r="AC30" s="9">
        <v>0</v>
      </c>
      <c r="AD30" s="41">
        <f t="shared" si="8"/>
        <v>0</v>
      </c>
      <c r="AE30" s="9">
        <v>0</v>
      </c>
      <c r="AF30" s="34" t="str">
        <f t="shared" si="17"/>
        <v>    電力機械器材及設備製造修配業</v>
      </c>
      <c r="AG30" s="9">
        <v>0</v>
      </c>
      <c r="AH30" s="41">
        <f t="shared" si="9"/>
        <v>0</v>
      </c>
      <c r="AI30" s="9">
        <v>0</v>
      </c>
      <c r="AJ30" s="9">
        <v>0</v>
      </c>
      <c r="AK30" s="41">
        <f t="shared" si="10"/>
        <v>0</v>
      </c>
      <c r="AL30" s="9">
        <v>0</v>
      </c>
      <c r="AM30" s="9">
        <v>1</v>
      </c>
      <c r="AN30" s="41">
        <f t="shared" si="11"/>
        <v>2.5</v>
      </c>
      <c r="AO30" s="9">
        <v>1</v>
      </c>
      <c r="AP30" s="9">
        <v>0</v>
      </c>
      <c r="AQ30" s="41">
        <f t="shared" si="12"/>
        <v>0</v>
      </c>
      <c r="AR30" s="9">
        <v>0</v>
      </c>
      <c r="AS30" s="9">
        <v>0</v>
      </c>
      <c r="AT30" s="41">
        <f t="shared" si="13"/>
        <v>0</v>
      </c>
      <c r="AU30" s="9">
        <v>0</v>
      </c>
      <c r="AV30" s="9">
        <v>0</v>
      </c>
      <c r="AW30" s="41">
        <f t="shared" si="14"/>
        <v>0</v>
      </c>
      <c r="AX30" s="9">
        <v>0</v>
      </c>
      <c r="AY30" s="9">
        <v>0</v>
      </c>
      <c r="AZ30" s="41">
        <f t="shared" si="15"/>
        <v>0</v>
      </c>
      <c r="BA30" s="9">
        <v>0</v>
      </c>
    </row>
    <row r="31" spans="1:53" s="2" customFormat="1" ht="12" customHeight="1">
      <c r="A31" s="12" t="s">
        <v>432</v>
      </c>
      <c r="B31" s="9">
        <v>5</v>
      </c>
      <c r="C31" s="9">
        <f t="shared" si="18"/>
        <v>3</v>
      </c>
      <c r="D31" s="9">
        <v>0</v>
      </c>
      <c r="E31" s="41">
        <f t="shared" si="0"/>
        <v>0</v>
      </c>
      <c r="F31" s="9">
        <v>0</v>
      </c>
      <c r="G31" s="9">
        <v>0</v>
      </c>
      <c r="H31" s="41">
        <f t="shared" si="1"/>
        <v>0</v>
      </c>
      <c r="I31" s="9">
        <v>0</v>
      </c>
      <c r="J31" s="12" t="str">
        <f t="shared" si="16"/>
        <v>    運輸工具製造修配業</v>
      </c>
      <c r="K31" s="9">
        <v>0</v>
      </c>
      <c r="L31" s="41">
        <f t="shared" si="2"/>
        <v>0</v>
      </c>
      <c r="M31" s="9">
        <v>0</v>
      </c>
      <c r="N31" s="9">
        <v>1</v>
      </c>
      <c r="O31" s="41">
        <f t="shared" si="3"/>
        <v>20</v>
      </c>
      <c r="P31" s="9">
        <v>1</v>
      </c>
      <c r="Q31" s="9">
        <v>1</v>
      </c>
      <c r="R31" s="41">
        <f t="shared" si="4"/>
        <v>20</v>
      </c>
      <c r="S31" s="9">
        <v>1</v>
      </c>
      <c r="T31" s="9">
        <v>0</v>
      </c>
      <c r="U31" s="41">
        <f t="shared" si="5"/>
        <v>0</v>
      </c>
      <c r="V31" s="9">
        <v>0</v>
      </c>
      <c r="W31" s="9">
        <v>0</v>
      </c>
      <c r="X31" s="41">
        <f t="shared" si="6"/>
        <v>0</v>
      </c>
      <c r="Y31" s="9">
        <v>0</v>
      </c>
      <c r="Z31" s="9">
        <v>0</v>
      </c>
      <c r="AA31" s="41">
        <f t="shared" si="7"/>
        <v>0</v>
      </c>
      <c r="AB31" s="9">
        <v>0</v>
      </c>
      <c r="AC31" s="9">
        <v>1</v>
      </c>
      <c r="AD31" s="41">
        <f t="shared" si="8"/>
        <v>20</v>
      </c>
      <c r="AE31" s="9">
        <v>1</v>
      </c>
      <c r="AF31" s="12" t="str">
        <f t="shared" si="17"/>
        <v>    運輸工具製造修配業</v>
      </c>
      <c r="AG31" s="9">
        <v>0</v>
      </c>
      <c r="AH31" s="41">
        <f t="shared" si="9"/>
        <v>0</v>
      </c>
      <c r="AI31" s="9">
        <v>0</v>
      </c>
      <c r="AJ31" s="9">
        <v>0</v>
      </c>
      <c r="AK31" s="41">
        <f t="shared" si="10"/>
        <v>0</v>
      </c>
      <c r="AL31" s="9">
        <v>0</v>
      </c>
      <c r="AM31" s="9">
        <v>0</v>
      </c>
      <c r="AN31" s="41">
        <f t="shared" si="11"/>
        <v>0</v>
      </c>
      <c r="AO31" s="9">
        <v>0</v>
      </c>
      <c r="AP31" s="9">
        <v>0</v>
      </c>
      <c r="AQ31" s="41">
        <f t="shared" si="12"/>
        <v>0</v>
      </c>
      <c r="AR31" s="9">
        <v>0</v>
      </c>
      <c r="AS31" s="9">
        <v>0</v>
      </c>
      <c r="AT31" s="41">
        <f t="shared" si="13"/>
        <v>0</v>
      </c>
      <c r="AU31" s="9">
        <v>0</v>
      </c>
      <c r="AV31" s="9">
        <v>0</v>
      </c>
      <c r="AW31" s="41">
        <f t="shared" si="14"/>
        <v>0</v>
      </c>
      <c r="AX31" s="9">
        <v>0</v>
      </c>
      <c r="AY31" s="9">
        <v>0</v>
      </c>
      <c r="AZ31" s="41">
        <f t="shared" si="15"/>
        <v>0</v>
      </c>
      <c r="BA31" s="9">
        <v>0</v>
      </c>
    </row>
    <row r="32" spans="1:53" s="2" customFormat="1" ht="12" customHeight="1">
      <c r="A32" s="12" t="s">
        <v>433</v>
      </c>
      <c r="B32" s="9">
        <v>4</v>
      </c>
      <c r="C32" s="9">
        <f t="shared" si="18"/>
        <v>3</v>
      </c>
      <c r="D32" s="9">
        <v>0</v>
      </c>
      <c r="E32" s="41">
        <f t="shared" si="0"/>
        <v>0</v>
      </c>
      <c r="F32" s="9">
        <v>0</v>
      </c>
      <c r="G32" s="9">
        <v>0</v>
      </c>
      <c r="H32" s="41">
        <f t="shared" si="1"/>
        <v>0</v>
      </c>
      <c r="I32" s="9">
        <v>0</v>
      </c>
      <c r="J32" s="12" t="str">
        <f t="shared" si="16"/>
        <v>    精密、光學、醫療器材及鐘錶製造業</v>
      </c>
      <c r="K32" s="9">
        <v>0</v>
      </c>
      <c r="L32" s="41">
        <f t="shared" si="2"/>
        <v>0</v>
      </c>
      <c r="M32" s="9">
        <v>0</v>
      </c>
      <c r="N32" s="9">
        <v>1</v>
      </c>
      <c r="O32" s="41">
        <f t="shared" si="3"/>
        <v>25</v>
      </c>
      <c r="P32" s="9">
        <v>2</v>
      </c>
      <c r="Q32" s="9">
        <v>0</v>
      </c>
      <c r="R32" s="41">
        <f t="shared" si="4"/>
        <v>0</v>
      </c>
      <c r="S32" s="9">
        <v>0</v>
      </c>
      <c r="T32" s="9">
        <v>0</v>
      </c>
      <c r="U32" s="41">
        <f t="shared" si="5"/>
        <v>0</v>
      </c>
      <c r="V32" s="9">
        <v>0</v>
      </c>
      <c r="W32" s="9">
        <v>0</v>
      </c>
      <c r="X32" s="41">
        <f t="shared" si="6"/>
        <v>0</v>
      </c>
      <c r="Y32" s="9">
        <v>0</v>
      </c>
      <c r="Z32" s="9">
        <v>0</v>
      </c>
      <c r="AA32" s="41">
        <f t="shared" si="7"/>
        <v>0</v>
      </c>
      <c r="AB32" s="9">
        <v>0</v>
      </c>
      <c r="AC32" s="9">
        <v>0</v>
      </c>
      <c r="AD32" s="41">
        <f t="shared" si="8"/>
        <v>0</v>
      </c>
      <c r="AE32" s="9">
        <v>0</v>
      </c>
      <c r="AF32" s="12" t="str">
        <f t="shared" si="17"/>
        <v>    精密、光學、醫療器材及鐘錶製造業</v>
      </c>
      <c r="AG32" s="9">
        <v>0</v>
      </c>
      <c r="AH32" s="41">
        <f t="shared" si="9"/>
        <v>0</v>
      </c>
      <c r="AI32" s="9">
        <v>0</v>
      </c>
      <c r="AJ32" s="9">
        <v>0</v>
      </c>
      <c r="AK32" s="41">
        <f t="shared" si="10"/>
        <v>0</v>
      </c>
      <c r="AL32" s="9">
        <v>0</v>
      </c>
      <c r="AM32" s="9">
        <v>0</v>
      </c>
      <c r="AN32" s="41">
        <f t="shared" si="11"/>
        <v>0</v>
      </c>
      <c r="AO32" s="9">
        <v>0</v>
      </c>
      <c r="AP32" s="9">
        <v>0</v>
      </c>
      <c r="AQ32" s="41">
        <f t="shared" si="12"/>
        <v>0</v>
      </c>
      <c r="AR32" s="9">
        <v>0</v>
      </c>
      <c r="AS32" s="9">
        <v>0</v>
      </c>
      <c r="AT32" s="41">
        <f t="shared" si="13"/>
        <v>0</v>
      </c>
      <c r="AU32" s="9">
        <v>0</v>
      </c>
      <c r="AV32" s="9">
        <v>1</v>
      </c>
      <c r="AW32" s="41">
        <f t="shared" si="14"/>
        <v>25</v>
      </c>
      <c r="AX32" s="9">
        <v>1</v>
      </c>
      <c r="AY32" s="9">
        <v>0</v>
      </c>
      <c r="AZ32" s="41">
        <f t="shared" si="15"/>
        <v>0</v>
      </c>
      <c r="BA32" s="9">
        <v>0</v>
      </c>
    </row>
    <row r="33" spans="1:53" s="2" customFormat="1" ht="12" customHeight="1">
      <c r="A33" s="12" t="s">
        <v>434</v>
      </c>
      <c r="B33" s="9">
        <v>1</v>
      </c>
      <c r="C33" s="9">
        <f t="shared" si="18"/>
        <v>0</v>
      </c>
      <c r="D33" s="9">
        <v>0</v>
      </c>
      <c r="E33" s="41">
        <f t="shared" si="0"/>
        <v>0</v>
      </c>
      <c r="F33" s="9">
        <v>0</v>
      </c>
      <c r="G33" s="9">
        <v>0</v>
      </c>
      <c r="H33" s="41">
        <f t="shared" si="1"/>
        <v>0</v>
      </c>
      <c r="I33" s="9">
        <v>0</v>
      </c>
      <c r="J33" s="34" t="str">
        <f t="shared" si="16"/>
        <v>    其他工業製品製造業</v>
      </c>
      <c r="K33" s="9">
        <v>0</v>
      </c>
      <c r="L33" s="41">
        <f t="shared" si="2"/>
        <v>0</v>
      </c>
      <c r="M33" s="9">
        <v>0</v>
      </c>
      <c r="N33" s="9">
        <v>0</v>
      </c>
      <c r="O33" s="41">
        <f t="shared" si="3"/>
        <v>0</v>
      </c>
      <c r="P33" s="9">
        <v>0</v>
      </c>
      <c r="Q33" s="9">
        <v>0</v>
      </c>
      <c r="R33" s="41">
        <f t="shared" si="4"/>
        <v>0</v>
      </c>
      <c r="S33" s="9">
        <v>0</v>
      </c>
      <c r="T33" s="9">
        <v>0</v>
      </c>
      <c r="U33" s="41">
        <f t="shared" si="5"/>
        <v>0</v>
      </c>
      <c r="V33" s="9">
        <v>0</v>
      </c>
      <c r="W33" s="9">
        <v>0</v>
      </c>
      <c r="X33" s="41">
        <f t="shared" si="6"/>
        <v>0</v>
      </c>
      <c r="Y33" s="9">
        <v>0</v>
      </c>
      <c r="Z33" s="9">
        <v>0</v>
      </c>
      <c r="AA33" s="41">
        <f t="shared" si="7"/>
        <v>0</v>
      </c>
      <c r="AB33" s="9">
        <v>0</v>
      </c>
      <c r="AC33" s="9">
        <v>0</v>
      </c>
      <c r="AD33" s="41">
        <f t="shared" si="8"/>
        <v>0</v>
      </c>
      <c r="AE33" s="9">
        <v>0</v>
      </c>
      <c r="AF33" s="12" t="str">
        <f t="shared" si="17"/>
        <v>    其他工業製品製造業</v>
      </c>
      <c r="AG33" s="9">
        <v>0</v>
      </c>
      <c r="AH33" s="41">
        <f t="shared" si="9"/>
        <v>0</v>
      </c>
      <c r="AI33" s="9">
        <v>0</v>
      </c>
      <c r="AJ33" s="9">
        <v>0</v>
      </c>
      <c r="AK33" s="41">
        <f t="shared" si="10"/>
        <v>0</v>
      </c>
      <c r="AL33" s="9">
        <v>0</v>
      </c>
      <c r="AM33" s="9">
        <v>0</v>
      </c>
      <c r="AN33" s="41">
        <f t="shared" si="11"/>
        <v>0</v>
      </c>
      <c r="AO33" s="9">
        <v>0</v>
      </c>
      <c r="AP33" s="9">
        <v>0</v>
      </c>
      <c r="AQ33" s="41">
        <f t="shared" si="12"/>
        <v>0</v>
      </c>
      <c r="AR33" s="9">
        <v>0</v>
      </c>
      <c r="AS33" s="9">
        <v>0</v>
      </c>
      <c r="AT33" s="41">
        <f t="shared" si="13"/>
        <v>0</v>
      </c>
      <c r="AU33" s="9">
        <v>0</v>
      </c>
      <c r="AV33" s="9">
        <v>0</v>
      </c>
      <c r="AW33" s="41">
        <f t="shared" si="14"/>
        <v>0</v>
      </c>
      <c r="AX33" s="9">
        <v>0</v>
      </c>
      <c r="AY33" s="9">
        <v>0</v>
      </c>
      <c r="AZ33" s="41">
        <f t="shared" si="15"/>
        <v>0</v>
      </c>
      <c r="BA33" s="9">
        <v>0</v>
      </c>
    </row>
    <row r="34" spans="1:53" s="2" customFormat="1" ht="18" customHeight="1">
      <c r="A34" s="12" t="s">
        <v>397</v>
      </c>
      <c r="B34" s="9">
        <v>15</v>
      </c>
      <c r="C34" s="9">
        <f t="shared" si="18"/>
        <v>0</v>
      </c>
      <c r="D34" s="9">
        <v>0</v>
      </c>
      <c r="E34" s="41">
        <f t="shared" si="0"/>
        <v>0</v>
      </c>
      <c r="F34" s="9">
        <v>0</v>
      </c>
      <c r="G34" s="9">
        <v>0</v>
      </c>
      <c r="H34" s="41">
        <f t="shared" si="1"/>
        <v>0</v>
      </c>
      <c r="I34" s="9">
        <v>0</v>
      </c>
      <c r="J34" s="12" t="str">
        <f t="shared" si="16"/>
        <v>水 電 燃 氣 業</v>
      </c>
      <c r="K34" s="9">
        <v>0</v>
      </c>
      <c r="L34" s="41">
        <f t="shared" si="2"/>
        <v>0</v>
      </c>
      <c r="M34" s="9">
        <v>0</v>
      </c>
      <c r="N34" s="9">
        <v>0</v>
      </c>
      <c r="O34" s="41">
        <f t="shared" si="3"/>
        <v>0</v>
      </c>
      <c r="P34" s="9">
        <v>0</v>
      </c>
      <c r="Q34" s="9">
        <v>0</v>
      </c>
      <c r="R34" s="41">
        <f t="shared" si="4"/>
        <v>0</v>
      </c>
      <c r="S34" s="9">
        <v>0</v>
      </c>
      <c r="T34" s="9">
        <v>0</v>
      </c>
      <c r="U34" s="41">
        <f t="shared" si="5"/>
        <v>0</v>
      </c>
      <c r="V34" s="9">
        <v>0</v>
      </c>
      <c r="W34" s="9">
        <v>0</v>
      </c>
      <c r="X34" s="41">
        <f t="shared" si="6"/>
        <v>0</v>
      </c>
      <c r="Y34" s="9">
        <v>0</v>
      </c>
      <c r="Z34" s="9">
        <v>0</v>
      </c>
      <c r="AA34" s="41">
        <f t="shared" si="7"/>
        <v>0</v>
      </c>
      <c r="AB34" s="9">
        <v>0</v>
      </c>
      <c r="AC34" s="9">
        <v>0</v>
      </c>
      <c r="AD34" s="41">
        <f t="shared" si="8"/>
        <v>0</v>
      </c>
      <c r="AE34" s="9">
        <v>0</v>
      </c>
      <c r="AF34" s="12" t="str">
        <f t="shared" si="17"/>
        <v>水 電 燃 氣 業</v>
      </c>
      <c r="AG34" s="9">
        <v>0</v>
      </c>
      <c r="AH34" s="41">
        <f t="shared" si="9"/>
        <v>0</v>
      </c>
      <c r="AI34" s="9">
        <v>0</v>
      </c>
      <c r="AJ34" s="9">
        <v>0</v>
      </c>
      <c r="AK34" s="41">
        <f t="shared" si="10"/>
        <v>0</v>
      </c>
      <c r="AL34" s="9">
        <v>0</v>
      </c>
      <c r="AM34" s="9">
        <v>0</v>
      </c>
      <c r="AN34" s="41">
        <f t="shared" si="11"/>
        <v>0</v>
      </c>
      <c r="AO34" s="9">
        <v>0</v>
      </c>
      <c r="AP34" s="9">
        <v>0</v>
      </c>
      <c r="AQ34" s="41">
        <f t="shared" si="12"/>
        <v>0</v>
      </c>
      <c r="AR34" s="9">
        <v>0</v>
      </c>
      <c r="AS34" s="9">
        <v>0</v>
      </c>
      <c r="AT34" s="41">
        <f t="shared" si="13"/>
        <v>0</v>
      </c>
      <c r="AU34" s="9">
        <v>0</v>
      </c>
      <c r="AV34" s="9">
        <v>0</v>
      </c>
      <c r="AW34" s="41">
        <f t="shared" si="14"/>
        <v>0</v>
      </c>
      <c r="AX34" s="9">
        <v>0</v>
      </c>
      <c r="AY34" s="9">
        <v>0</v>
      </c>
      <c r="AZ34" s="41">
        <f t="shared" si="15"/>
        <v>0</v>
      </c>
      <c r="BA34" s="9">
        <v>0</v>
      </c>
    </row>
    <row r="35" spans="1:53" s="2" customFormat="1" ht="12" customHeight="1">
      <c r="A35" s="12" t="s">
        <v>398</v>
      </c>
      <c r="B35" s="9">
        <v>3079</v>
      </c>
      <c r="C35" s="9">
        <f t="shared" si="18"/>
        <v>165</v>
      </c>
      <c r="D35" s="9">
        <v>0</v>
      </c>
      <c r="E35" s="41">
        <f t="shared" si="0"/>
        <v>0</v>
      </c>
      <c r="F35" s="9">
        <v>0</v>
      </c>
      <c r="G35" s="9">
        <v>0</v>
      </c>
      <c r="H35" s="41">
        <f t="shared" si="1"/>
        <v>0</v>
      </c>
      <c r="I35" s="9">
        <v>0</v>
      </c>
      <c r="J35" s="12" t="str">
        <f t="shared" si="16"/>
        <v>營      造      業</v>
      </c>
      <c r="K35" s="9">
        <v>4</v>
      </c>
      <c r="L35" s="41">
        <f t="shared" si="2"/>
        <v>0.12991230919129587</v>
      </c>
      <c r="M35" s="9">
        <v>4</v>
      </c>
      <c r="N35" s="9">
        <v>7</v>
      </c>
      <c r="O35" s="41">
        <f t="shared" si="3"/>
        <v>0.22734654108476776</v>
      </c>
      <c r="P35" s="9">
        <v>12</v>
      </c>
      <c r="Q35" s="9">
        <v>7</v>
      </c>
      <c r="R35" s="41">
        <f t="shared" si="4"/>
        <v>0.22734654108476776</v>
      </c>
      <c r="S35" s="9">
        <v>9</v>
      </c>
      <c r="T35" s="9">
        <v>0</v>
      </c>
      <c r="U35" s="41">
        <f t="shared" si="5"/>
        <v>0</v>
      </c>
      <c r="V35" s="9">
        <v>0</v>
      </c>
      <c r="W35" s="9">
        <v>0</v>
      </c>
      <c r="X35" s="41">
        <f t="shared" si="6"/>
        <v>0</v>
      </c>
      <c r="Y35" s="9">
        <v>0</v>
      </c>
      <c r="Z35" s="9">
        <v>0</v>
      </c>
      <c r="AA35" s="41">
        <f t="shared" si="7"/>
        <v>0</v>
      </c>
      <c r="AB35" s="9">
        <v>0</v>
      </c>
      <c r="AC35" s="9">
        <v>3</v>
      </c>
      <c r="AD35" s="41">
        <f t="shared" si="8"/>
        <v>0.0974342318934719</v>
      </c>
      <c r="AE35" s="9">
        <v>4</v>
      </c>
      <c r="AF35" s="12" t="str">
        <f t="shared" si="17"/>
        <v>營      造      業</v>
      </c>
      <c r="AG35" s="9">
        <v>0</v>
      </c>
      <c r="AH35" s="41">
        <f t="shared" si="9"/>
        <v>0</v>
      </c>
      <c r="AI35" s="9">
        <v>0</v>
      </c>
      <c r="AJ35" s="9">
        <v>0</v>
      </c>
      <c r="AK35" s="41">
        <f t="shared" si="10"/>
        <v>0</v>
      </c>
      <c r="AL35" s="9">
        <v>0</v>
      </c>
      <c r="AM35" s="9">
        <v>0</v>
      </c>
      <c r="AN35" s="41">
        <f t="shared" si="11"/>
        <v>0</v>
      </c>
      <c r="AO35" s="9">
        <v>0</v>
      </c>
      <c r="AP35" s="9">
        <v>0</v>
      </c>
      <c r="AQ35" s="41">
        <f t="shared" si="12"/>
        <v>0</v>
      </c>
      <c r="AR35" s="9">
        <v>0</v>
      </c>
      <c r="AS35" s="9">
        <v>1</v>
      </c>
      <c r="AT35" s="41">
        <f t="shared" si="13"/>
        <v>0.03247807729782397</v>
      </c>
      <c r="AU35" s="9">
        <v>1</v>
      </c>
      <c r="AV35" s="9">
        <v>134</v>
      </c>
      <c r="AW35" s="41">
        <f t="shared" si="14"/>
        <v>4.3520623579084114</v>
      </c>
      <c r="AX35" s="9">
        <v>134</v>
      </c>
      <c r="AY35" s="9">
        <v>1</v>
      </c>
      <c r="AZ35" s="41">
        <f t="shared" si="15"/>
        <v>0.03247807729782397</v>
      </c>
      <c r="BA35" s="9">
        <v>1</v>
      </c>
    </row>
    <row r="36" spans="1:53" s="2" customFormat="1" ht="12" customHeight="1">
      <c r="A36" s="12" t="s">
        <v>399</v>
      </c>
      <c r="B36" s="9">
        <v>822</v>
      </c>
      <c r="C36" s="9">
        <f t="shared" si="18"/>
        <v>236</v>
      </c>
      <c r="D36" s="9">
        <v>2</v>
      </c>
      <c r="E36" s="41">
        <f t="shared" si="0"/>
        <v>0.24330900243309003</v>
      </c>
      <c r="F36" s="9">
        <v>2</v>
      </c>
      <c r="G36" s="9">
        <v>3</v>
      </c>
      <c r="H36" s="41">
        <f t="shared" si="1"/>
        <v>0.36496350364963503</v>
      </c>
      <c r="I36" s="9">
        <v>3</v>
      </c>
      <c r="J36" s="12" t="str">
        <f t="shared" si="16"/>
        <v>批發及零售業</v>
      </c>
      <c r="K36" s="9">
        <v>47</v>
      </c>
      <c r="L36" s="41">
        <f t="shared" si="2"/>
        <v>5.7177615571776155</v>
      </c>
      <c r="M36" s="9">
        <v>54</v>
      </c>
      <c r="N36" s="9">
        <v>41</v>
      </c>
      <c r="O36" s="41">
        <f t="shared" si="3"/>
        <v>4.987834549878346</v>
      </c>
      <c r="P36" s="9">
        <v>46</v>
      </c>
      <c r="Q36" s="9">
        <v>14</v>
      </c>
      <c r="R36" s="41">
        <f t="shared" si="4"/>
        <v>1.70316301703163</v>
      </c>
      <c r="S36" s="9">
        <v>14</v>
      </c>
      <c r="T36" s="9">
        <v>0</v>
      </c>
      <c r="U36" s="41">
        <f t="shared" si="5"/>
        <v>0</v>
      </c>
      <c r="V36" s="9">
        <v>0</v>
      </c>
      <c r="W36" s="9">
        <v>11</v>
      </c>
      <c r="X36" s="41">
        <f t="shared" si="6"/>
        <v>1.338199513381995</v>
      </c>
      <c r="Y36" s="9">
        <v>11</v>
      </c>
      <c r="Z36" s="9">
        <v>1</v>
      </c>
      <c r="AA36" s="41">
        <f t="shared" si="7"/>
        <v>0.12165450121654502</v>
      </c>
      <c r="AB36" s="9">
        <v>1</v>
      </c>
      <c r="AC36" s="9">
        <v>1</v>
      </c>
      <c r="AD36" s="41">
        <f t="shared" si="8"/>
        <v>0.12165450121654502</v>
      </c>
      <c r="AE36" s="9">
        <v>1</v>
      </c>
      <c r="AF36" s="12" t="str">
        <f t="shared" si="17"/>
        <v>批發及零售業</v>
      </c>
      <c r="AG36" s="9">
        <v>0</v>
      </c>
      <c r="AH36" s="41">
        <f t="shared" si="9"/>
        <v>0</v>
      </c>
      <c r="AI36" s="9">
        <v>0</v>
      </c>
      <c r="AJ36" s="9">
        <v>15</v>
      </c>
      <c r="AK36" s="41">
        <f t="shared" si="10"/>
        <v>1.824817518248175</v>
      </c>
      <c r="AL36" s="9">
        <v>15</v>
      </c>
      <c r="AM36" s="9">
        <v>60</v>
      </c>
      <c r="AN36" s="41">
        <f t="shared" si="11"/>
        <v>7.2992700729927</v>
      </c>
      <c r="AO36" s="9">
        <v>60</v>
      </c>
      <c r="AP36" s="9">
        <v>2</v>
      </c>
      <c r="AQ36" s="41">
        <f t="shared" si="12"/>
        <v>0.24330900243309003</v>
      </c>
      <c r="AR36" s="9">
        <v>2</v>
      </c>
      <c r="AS36" s="9">
        <v>6</v>
      </c>
      <c r="AT36" s="41">
        <f t="shared" si="13"/>
        <v>0.7299270072992701</v>
      </c>
      <c r="AU36" s="9">
        <v>6</v>
      </c>
      <c r="AV36" s="9">
        <v>17</v>
      </c>
      <c r="AW36" s="41">
        <f t="shared" si="14"/>
        <v>2.068126520681265</v>
      </c>
      <c r="AX36" s="9">
        <v>18</v>
      </c>
      <c r="AY36" s="9">
        <v>3</v>
      </c>
      <c r="AZ36" s="41">
        <f t="shared" si="15"/>
        <v>0.36496350364963503</v>
      </c>
      <c r="BA36" s="9">
        <v>3</v>
      </c>
    </row>
    <row r="37" spans="1:53" s="2" customFormat="1" ht="12" customHeight="1">
      <c r="A37" s="12" t="s">
        <v>400</v>
      </c>
      <c r="B37" s="9">
        <v>331</v>
      </c>
      <c r="C37" s="9">
        <f t="shared" si="18"/>
        <v>69</v>
      </c>
      <c r="D37" s="9">
        <v>1</v>
      </c>
      <c r="E37" s="41">
        <f t="shared" si="0"/>
        <v>0.3021148036253776</v>
      </c>
      <c r="F37" s="9">
        <v>1</v>
      </c>
      <c r="G37" s="9">
        <v>0</v>
      </c>
      <c r="H37" s="41">
        <f t="shared" si="1"/>
        <v>0</v>
      </c>
      <c r="I37" s="9">
        <v>0</v>
      </c>
      <c r="J37" s="12" t="str">
        <f t="shared" si="16"/>
        <v>住宿及餐飲業</v>
      </c>
      <c r="K37" s="9">
        <v>20</v>
      </c>
      <c r="L37" s="41">
        <f t="shared" si="2"/>
        <v>6.042296072507553</v>
      </c>
      <c r="M37" s="9">
        <v>20</v>
      </c>
      <c r="N37" s="9">
        <v>19</v>
      </c>
      <c r="O37" s="41">
        <f t="shared" si="3"/>
        <v>5.740181268882175</v>
      </c>
      <c r="P37" s="9">
        <v>20</v>
      </c>
      <c r="Q37" s="9">
        <v>10</v>
      </c>
      <c r="R37" s="41">
        <f t="shared" si="4"/>
        <v>3.0211480362537766</v>
      </c>
      <c r="S37" s="9">
        <v>10</v>
      </c>
      <c r="T37" s="9">
        <v>0</v>
      </c>
      <c r="U37" s="41">
        <f t="shared" si="5"/>
        <v>0</v>
      </c>
      <c r="V37" s="9">
        <v>0</v>
      </c>
      <c r="W37" s="9">
        <v>1</v>
      </c>
      <c r="X37" s="41">
        <f t="shared" si="6"/>
        <v>0.3021148036253776</v>
      </c>
      <c r="Y37" s="9">
        <v>1</v>
      </c>
      <c r="Z37" s="9">
        <v>0</v>
      </c>
      <c r="AA37" s="41">
        <f t="shared" si="7"/>
        <v>0</v>
      </c>
      <c r="AB37" s="9">
        <v>0</v>
      </c>
      <c r="AC37" s="9">
        <v>0</v>
      </c>
      <c r="AD37" s="41">
        <f t="shared" si="8"/>
        <v>0</v>
      </c>
      <c r="AE37" s="9">
        <v>0</v>
      </c>
      <c r="AF37" s="12" t="str">
        <f t="shared" si="17"/>
        <v>住宿及餐飲業</v>
      </c>
      <c r="AG37" s="9">
        <v>0</v>
      </c>
      <c r="AH37" s="41">
        <f t="shared" si="9"/>
        <v>0</v>
      </c>
      <c r="AI37" s="9">
        <v>0</v>
      </c>
      <c r="AJ37" s="9">
        <v>2</v>
      </c>
      <c r="AK37" s="41">
        <f t="shared" si="10"/>
        <v>0.6042296072507553</v>
      </c>
      <c r="AL37" s="9">
        <v>2</v>
      </c>
      <c r="AM37" s="9">
        <v>9</v>
      </c>
      <c r="AN37" s="41">
        <f t="shared" si="11"/>
        <v>2.719033232628399</v>
      </c>
      <c r="AO37" s="9">
        <v>9</v>
      </c>
      <c r="AP37" s="9">
        <v>0</v>
      </c>
      <c r="AQ37" s="41">
        <f t="shared" si="12"/>
        <v>0</v>
      </c>
      <c r="AR37" s="9">
        <v>0</v>
      </c>
      <c r="AS37" s="9">
        <v>3</v>
      </c>
      <c r="AT37" s="41">
        <f t="shared" si="13"/>
        <v>0.906344410876133</v>
      </c>
      <c r="AU37" s="9">
        <v>3</v>
      </c>
      <c r="AV37" s="9">
        <v>3</v>
      </c>
      <c r="AW37" s="41">
        <f t="shared" si="14"/>
        <v>0.906344410876133</v>
      </c>
      <c r="AX37" s="9">
        <v>3</v>
      </c>
      <c r="AY37" s="9">
        <v>0</v>
      </c>
      <c r="AZ37" s="41">
        <f t="shared" si="15"/>
        <v>0</v>
      </c>
      <c r="BA37" s="9">
        <v>0</v>
      </c>
    </row>
    <row r="38" spans="1:53" s="2" customFormat="1" ht="12" customHeight="1">
      <c r="A38" s="12" t="s">
        <v>401</v>
      </c>
      <c r="B38" s="9">
        <v>432</v>
      </c>
      <c r="C38" s="9">
        <f t="shared" si="18"/>
        <v>102</v>
      </c>
      <c r="D38" s="9">
        <v>1</v>
      </c>
      <c r="E38" s="41">
        <f t="shared" si="0"/>
        <v>0.23148148148148145</v>
      </c>
      <c r="F38" s="9">
        <v>1</v>
      </c>
      <c r="G38" s="9">
        <v>0</v>
      </c>
      <c r="H38" s="41">
        <f t="shared" si="1"/>
        <v>0</v>
      </c>
      <c r="I38" s="9">
        <v>0</v>
      </c>
      <c r="J38" s="12" t="str">
        <f t="shared" si="16"/>
        <v>運輸、倉儲及通信業</v>
      </c>
      <c r="K38" s="9">
        <v>17</v>
      </c>
      <c r="L38" s="41">
        <f t="shared" si="2"/>
        <v>3.935185185185185</v>
      </c>
      <c r="M38" s="9">
        <v>19</v>
      </c>
      <c r="N38" s="9">
        <v>29</v>
      </c>
      <c r="O38" s="41">
        <f t="shared" si="3"/>
        <v>6.712962962962964</v>
      </c>
      <c r="P38" s="9">
        <v>32</v>
      </c>
      <c r="Q38" s="9">
        <v>14</v>
      </c>
      <c r="R38" s="41">
        <f t="shared" si="4"/>
        <v>3.2407407407407405</v>
      </c>
      <c r="S38" s="9">
        <v>16</v>
      </c>
      <c r="T38" s="9">
        <v>0</v>
      </c>
      <c r="U38" s="41">
        <f t="shared" si="5"/>
        <v>0</v>
      </c>
      <c r="V38" s="9">
        <v>0</v>
      </c>
      <c r="W38" s="9">
        <v>1</v>
      </c>
      <c r="X38" s="41">
        <f t="shared" si="6"/>
        <v>0.23148148148148145</v>
      </c>
      <c r="Y38" s="9">
        <v>1</v>
      </c>
      <c r="Z38" s="9">
        <v>0</v>
      </c>
      <c r="AA38" s="41">
        <f t="shared" si="7"/>
        <v>0</v>
      </c>
      <c r="AB38" s="9">
        <v>0</v>
      </c>
      <c r="AC38" s="9">
        <v>1</v>
      </c>
      <c r="AD38" s="41">
        <f t="shared" si="8"/>
        <v>0.23148148148148145</v>
      </c>
      <c r="AE38" s="9">
        <v>1</v>
      </c>
      <c r="AF38" s="12" t="str">
        <f t="shared" si="17"/>
        <v>運輸、倉儲及通信業</v>
      </c>
      <c r="AG38" s="9">
        <v>0</v>
      </c>
      <c r="AH38" s="41">
        <f t="shared" si="9"/>
        <v>0</v>
      </c>
      <c r="AI38" s="9">
        <v>0</v>
      </c>
      <c r="AJ38" s="9">
        <v>3</v>
      </c>
      <c r="AK38" s="41">
        <f t="shared" si="10"/>
        <v>0.6944444444444444</v>
      </c>
      <c r="AL38" s="9">
        <v>3</v>
      </c>
      <c r="AM38" s="9">
        <v>21</v>
      </c>
      <c r="AN38" s="41">
        <f t="shared" si="11"/>
        <v>4.861111111111112</v>
      </c>
      <c r="AO38" s="9">
        <v>21</v>
      </c>
      <c r="AP38" s="9">
        <v>0</v>
      </c>
      <c r="AQ38" s="41">
        <f t="shared" si="12"/>
        <v>0</v>
      </c>
      <c r="AR38" s="9">
        <v>0</v>
      </c>
      <c r="AS38" s="9">
        <v>3</v>
      </c>
      <c r="AT38" s="41">
        <f t="shared" si="13"/>
        <v>0.6944444444444444</v>
      </c>
      <c r="AU38" s="9">
        <v>3</v>
      </c>
      <c r="AV38" s="9">
        <v>4</v>
      </c>
      <c r="AW38" s="41">
        <f t="shared" si="14"/>
        <v>0.9259259259259258</v>
      </c>
      <c r="AX38" s="9">
        <v>5</v>
      </c>
      <c r="AY38" s="9">
        <v>0</v>
      </c>
      <c r="AZ38" s="41">
        <f t="shared" si="15"/>
        <v>0</v>
      </c>
      <c r="BA38" s="9">
        <v>0</v>
      </c>
    </row>
    <row r="39" spans="1:53" s="2" customFormat="1" ht="12" customHeight="1">
      <c r="A39" s="12" t="s">
        <v>402</v>
      </c>
      <c r="B39" s="9">
        <v>351</v>
      </c>
      <c r="C39" s="9">
        <f t="shared" si="18"/>
        <v>84</v>
      </c>
      <c r="D39" s="9">
        <v>0</v>
      </c>
      <c r="E39" s="41">
        <f t="shared" si="0"/>
        <v>0</v>
      </c>
      <c r="F39" s="9">
        <v>0</v>
      </c>
      <c r="G39" s="9">
        <v>4</v>
      </c>
      <c r="H39" s="41">
        <f t="shared" si="1"/>
        <v>1.1396011396011396</v>
      </c>
      <c r="I39" s="9">
        <v>4</v>
      </c>
      <c r="J39" s="12" t="str">
        <f t="shared" si="16"/>
        <v>金融及保險業</v>
      </c>
      <c r="K39" s="9">
        <v>12</v>
      </c>
      <c r="L39" s="41">
        <f t="shared" si="2"/>
        <v>3.418803418803419</v>
      </c>
      <c r="M39" s="9">
        <v>13</v>
      </c>
      <c r="N39" s="9">
        <v>23</v>
      </c>
      <c r="O39" s="41">
        <f t="shared" si="3"/>
        <v>6.552706552706552</v>
      </c>
      <c r="P39" s="9">
        <v>25</v>
      </c>
      <c r="Q39" s="9">
        <v>5</v>
      </c>
      <c r="R39" s="41">
        <f t="shared" si="4"/>
        <v>1.4245014245014245</v>
      </c>
      <c r="S39" s="9">
        <v>5</v>
      </c>
      <c r="T39" s="9">
        <v>0</v>
      </c>
      <c r="U39" s="41">
        <f t="shared" si="5"/>
        <v>0</v>
      </c>
      <c r="V39" s="9">
        <v>0</v>
      </c>
      <c r="W39" s="9">
        <v>2</v>
      </c>
      <c r="X39" s="41">
        <f t="shared" si="6"/>
        <v>0.5698005698005698</v>
      </c>
      <c r="Y39" s="9">
        <v>2</v>
      </c>
      <c r="Z39" s="9">
        <v>0</v>
      </c>
      <c r="AA39" s="41">
        <f t="shared" si="7"/>
        <v>0</v>
      </c>
      <c r="AB39" s="9">
        <v>0</v>
      </c>
      <c r="AC39" s="9">
        <v>0</v>
      </c>
      <c r="AD39" s="41">
        <f t="shared" si="8"/>
        <v>0</v>
      </c>
      <c r="AE39" s="9">
        <v>0</v>
      </c>
      <c r="AF39" s="12" t="str">
        <f t="shared" si="17"/>
        <v>金融及保險業</v>
      </c>
      <c r="AG39" s="9">
        <v>0</v>
      </c>
      <c r="AH39" s="41">
        <f t="shared" si="9"/>
        <v>0</v>
      </c>
      <c r="AI39" s="9">
        <v>0</v>
      </c>
      <c r="AJ39" s="9">
        <v>5</v>
      </c>
      <c r="AK39" s="41">
        <f t="shared" si="10"/>
        <v>1.4245014245014245</v>
      </c>
      <c r="AL39" s="9">
        <v>5</v>
      </c>
      <c r="AM39" s="9">
        <v>20</v>
      </c>
      <c r="AN39" s="41">
        <f t="shared" si="11"/>
        <v>5.698005698005698</v>
      </c>
      <c r="AO39" s="9">
        <v>20</v>
      </c>
      <c r="AP39" s="9">
        <v>0</v>
      </c>
      <c r="AQ39" s="41">
        <f t="shared" si="12"/>
        <v>0</v>
      </c>
      <c r="AR39" s="9">
        <v>0</v>
      </c>
      <c r="AS39" s="9">
        <v>8</v>
      </c>
      <c r="AT39" s="41">
        <f t="shared" si="13"/>
        <v>2.2792022792022792</v>
      </c>
      <c r="AU39" s="9">
        <v>8</v>
      </c>
      <c r="AV39" s="9">
        <v>1</v>
      </c>
      <c r="AW39" s="41">
        <f t="shared" si="14"/>
        <v>0.2849002849002849</v>
      </c>
      <c r="AX39" s="9">
        <v>1</v>
      </c>
      <c r="AY39" s="9">
        <v>1</v>
      </c>
      <c r="AZ39" s="41">
        <f t="shared" si="15"/>
        <v>0.2849002849002849</v>
      </c>
      <c r="BA39" s="9">
        <v>1</v>
      </c>
    </row>
    <row r="40" spans="1:53" s="2" customFormat="1" ht="12" customHeight="1">
      <c r="A40" s="12" t="s">
        <v>403</v>
      </c>
      <c r="B40" s="9">
        <v>118</v>
      </c>
      <c r="C40" s="9">
        <f t="shared" si="18"/>
        <v>25</v>
      </c>
      <c r="D40" s="9">
        <v>0</v>
      </c>
      <c r="E40" s="41">
        <f t="shared" si="0"/>
        <v>0</v>
      </c>
      <c r="F40" s="9">
        <v>0</v>
      </c>
      <c r="G40" s="9">
        <v>1</v>
      </c>
      <c r="H40" s="41">
        <f t="shared" si="1"/>
        <v>0.847457627118644</v>
      </c>
      <c r="I40" s="9">
        <v>1</v>
      </c>
      <c r="J40" s="12" t="str">
        <f t="shared" si="16"/>
        <v>不動產及租賃業</v>
      </c>
      <c r="K40" s="9">
        <v>4</v>
      </c>
      <c r="L40" s="41">
        <f t="shared" si="2"/>
        <v>3.389830508474576</v>
      </c>
      <c r="M40" s="9">
        <v>5</v>
      </c>
      <c r="N40" s="9">
        <v>4</v>
      </c>
      <c r="O40" s="41">
        <f t="shared" si="3"/>
        <v>3.389830508474576</v>
      </c>
      <c r="P40" s="9">
        <v>4</v>
      </c>
      <c r="Q40" s="9">
        <v>4</v>
      </c>
      <c r="R40" s="41">
        <f t="shared" si="4"/>
        <v>3.389830508474576</v>
      </c>
      <c r="S40" s="9">
        <v>5</v>
      </c>
      <c r="T40" s="9">
        <v>0</v>
      </c>
      <c r="U40" s="41">
        <f t="shared" si="5"/>
        <v>0</v>
      </c>
      <c r="V40" s="9">
        <v>0</v>
      </c>
      <c r="W40" s="9">
        <v>0</v>
      </c>
      <c r="X40" s="41">
        <f t="shared" si="6"/>
        <v>0</v>
      </c>
      <c r="Y40" s="9">
        <v>0</v>
      </c>
      <c r="Z40" s="9">
        <v>0</v>
      </c>
      <c r="AA40" s="41">
        <f t="shared" si="7"/>
        <v>0</v>
      </c>
      <c r="AB40" s="9">
        <v>0</v>
      </c>
      <c r="AC40" s="9">
        <v>1</v>
      </c>
      <c r="AD40" s="41">
        <f t="shared" si="8"/>
        <v>0.847457627118644</v>
      </c>
      <c r="AE40" s="9">
        <v>1</v>
      </c>
      <c r="AF40" s="12" t="str">
        <f t="shared" si="17"/>
        <v>不動產及租賃業</v>
      </c>
      <c r="AG40" s="9">
        <v>0</v>
      </c>
      <c r="AH40" s="41">
        <f t="shared" si="9"/>
        <v>0</v>
      </c>
      <c r="AI40" s="9">
        <v>0</v>
      </c>
      <c r="AJ40" s="9">
        <v>2</v>
      </c>
      <c r="AK40" s="41">
        <f t="shared" si="10"/>
        <v>1.694915254237288</v>
      </c>
      <c r="AL40" s="9">
        <v>2</v>
      </c>
      <c r="AM40" s="9">
        <v>2</v>
      </c>
      <c r="AN40" s="41">
        <f t="shared" si="11"/>
        <v>1.694915254237288</v>
      </c>
      <c r="AO40" s="9">
        <v>2</v>
      </c>
      <c r="AP40" s="9">
        <v>0</v>
      </c>
      <c r="AQ40" s="41">
        <f t="shared" si="12"/>
        <v>0</v>
      </c>
      <c r="AR40" s="9">
        <v>0</v>
      </c>
      <c r="AS40" s="9">
        <v>2</v>
      </c>
      <c r="AT40" s="41">
        <f t="shared" si="13"/>
        <v>1.694915254237288</v>
      </c>
      <c r="AU40" s="9">
        <v>2</v>
      </c>
      <c r="AV40" s="9">
        <v>2</v>
      </c>
      <c r="AW40" s="41">
        <f t="shared" si="14"/>
        <v>1.694915254237288</v>
      </c>
      <c r="AX40" s="9">
        <v>2</v>
      </c>
      <c r="AY40" s="9">
        <v>1</v>
      </c>
      <c r="AZ40" s="41">
        <f t="shared" si="15"/>
        <v>0.847457627118644</v>
      </c>
      <c r="BA40" s="9">
        <v>1</v>
      </c>
    </row>
    <row r="41" spans="1:53" s="2" customFormat="1" ht="12" customHeight="1">
      <c r="A41" s="12" t="s">
        <v>404</v>
      </c>
      <c r="B41" s="9">
        <v>334</v>
      </c>
      <c r="C41" s="9">
        <f t="shared" si="18"/>
        <v>99</v>
      </c>
      <c r="D41" s="9">
        <v>2</v>
      </c>
      <c r="E41" s="41">
        <f t="shared" si="0"/>
        <v>0.5988023952095809</v>
      </c>
      <c r="F41" s="9">
        <v>2</v>
      </c>
      <c r="G41" s="9">
        <v>1</v>
      </c>
      <c r="H41" s="41">
        <f t="shared" si="1"/>
        <v>0.29940119760479045</v>
      </c>
      <c r="I41" s="9">
        <v>1</v>
      </c>
      <c r="J41" s="12" t="str">
        <f t="shared" si="16"/>
        <v>專業、科學及技術服務業</v>
      </c>
      <c r="K41" s="9">
        <v>27</v>
      </c>
      <c r="L41" s="41">
        <f t="shared" si="2"/>
        <v>8.08383233532934</v>
      </c>
      <c r="M41" s="9">
        <v>31</v>
      </c>
      <c r="N41" s="9">
        <v>14</v>
      </c>
      <c r="O41" s="41">
        <f t="shared" si="3"/>
        <v>4.191616766467066</v>
      </c>
      <c r="P41" s="9">
        <v>15</v>
      </c>
      <c r="Q41" s="9">
        <v>6</v>
      </c>
      <c r="R41" s="41">
        <f t="shared" si="4"/>
        <v>1.7964071856287425</v>
      </c>
      <c r="S41" s="9">
        <v>6</v>
      </c>
      <c r="T41" s="9">
        <v>0</v>
      </c>
      <c r="U41" s="41">
        <f t="shared" si="5"/>
        <v>0</v>
      </c>
      <c r="V41" s="9">
        <v>0</v>
      </c>
      <c r="W41" s="9">
        <v>1</v>
      </c>
      <c r="X41" s="41">
        <f t="shared" si="6"/>
        <v>0.29940119760479045</v>
      </c>
      <c r="Y41" s="9">
        <v>1</v>
      </c>
      <c r="Z41" s="9">
        <v>1</v>
      </c>
      <c r="AA41" s="41">
        <f t="shared" si="7"/>
        <v>0.29940119760479045</v>
      </c>
      <c r="AB41" s="9">
        <v>1</v>
      </c>
      <c r="AC41" s="9">
        <v>1</v>
      </c>
      <c r="AD41" s="41">
        <f t="shared" si="8"/>
        <v>0.29940119760479045</v>
      </c>
      <c r="AE41" s="9">
        <v>2</v>
      </c>
      <c r="AF41" s="12" t="str">
        <f t="shared" si="17"/>
        <v>專業、科學及技術服務業</v>
      </c>
      <c r="AG41" s="9">
        <v>0</v>
      </c>
      <c r="AH41" s="41">
        <f t="shared" si="9"/>
        <v>0</v>
      </c>
      <c r="AI41" s="9">
        <v>0</v>
      </c>
      <c r="AJ41" s="9">
        <v>7</v>
      </c>
      <c r="AK41" s="41">
        <f t="shared" si="10"/>
        <v>2.095808383233533</v>
      </c>
      <c r="AL41" s="9">
        <v>7</v>
      </c>
      <c r="AM41" s="9">
        <v>18</v>
      </c>
      <c r="AN41" s="41">
        <f t="shared" si="11"/>
        <v>5.389221556886228</v>
      </c>
      <c r="AO41" s="9">
        <v>18</v>
      </c>
      <c r="AP41" s="9">
        <v>2</v>
      </c>
      <c r="AQ41" s="41">
        <f t="shared" si="12"/>
        <v>0.5988023952095809</v>
      </c>
      <c r="AR41" s="9">
        <v>2</v>
      </c>
      <c r="AS41" s="9">
        <v>6</v>
      </c>
      <c r="AT41" s="41">
        <f t="shared" si="13"/>
        <v>1.7964071856287425</v>
      </c>
      <c r="AU41" s="9">
        <v>7</v>
      </c>
      <c r="AV41" s="9">
        <v>4</v>
      </c>
      <c r="AW41" s="41">
        <f t="shared" si="14"/>
        <v>1.1976047904191618</v>
      </c>
      <c r="AX41" s="9">
        <v>5</v>
      </c>
      <c r="AY41" s="9">
        <v>1</v>
      </c>
      <c r="AZ41" s="41">
        <f t="shared" si="15"/>
        <v>0.29940119760479045</v>
      </c>
      <c r="BA41" s="9">
        <v>1</v>
      </c>
    </row>
    <row r="42" spans="1:53" s="2" customFormat="1" ht="12" customHeight="1">
      <c r="A42" s="12" t="s">
        <v>394</v>
      </c>
      <c r="B42" s="9">
        <v>38</v>
      </c>
      <c r="C42" s="9">
        <f t="shared" si="18"/>
        <v>17</v>
      </c>
      <c r="D42" s="9">
        <v>0</v>
      </c>
      <c r="E42" s="41">
        <f t="shared" si="0"/>
        <v>0</v>
      </c>
      <c r="F42" s="9">
        <v>0</v>
      </c>
      <c r="G42" s="9">
        <v>0</v>
      </c>
      <c r="H42" s="41">
        <f t="shared" si="1"/>
        <v>0</v>
      </c>
      <c r="I42" s="9">
        <v>0</v>
      </c>
      <c r="J42" s="12" t="str">
        <f t="shared" si="16"/>
        <v>教 育 服 務 業</v>
      </c>
      <c r="K42" s="9">
        <v>6</v>
      </c>
      <c r="L42" s="41">
        <f t="shared" si="2"/>
        <v>15.789473684210526</v>
      </c>
      <c r="M42" s="9">
        <v>7</v>
      </c>
      <c r="N42" s="9">
        <v>2</v>
      </c>
      <c r="O42" s="41">
        <f t="shared" si="3"/>
        <v>5.263157894736842</v>
      </c>
      <c r="P42" s="9">
        <v>3</v>
      </c>
      <c r="Q42" s="9">
        <v>1</v>
      </c>
      <c r="R42" s="41">
        <f t="shared" si="4"/>
        <v>2.631578947368421</v>
      </c>
      <c r="S42" s="9">
        <v>1</v>
      </c>
      <c r="T42" s="9">
        <v>0</v>
      </c>
      <c r="U42" s="41">
        <f t="shared" si="5"/>
        <v>0</v>
      </c>
      <c r="V42" s="9">
        <v>0</v>
      </c>
      <c r="W42" s="9">
        <v>0</v>
      </c>
      <c r="X42" s="41">
        <f t="shared" si="6"/>
        <v>0</v>
      </c>
      <c r="Y42" s="9">
        <v>0</v>
      </c>
      <c r="Z42" s="9">
        <v>0</v>
      </c>
      <c r="AA42" s="41">
        <f t="shared" si="7"/>
        <v>0</v>
      </c>
      <c r="AB42" s="9">
        <v>0</v>
      </c>
      <c r="AC42" s="9">
        <v>0</v>
      </c>
      <c r="AD42" s="41">
        <f t="shared" si="8"/>
        <v>0</v>
      </c>
      <c r="AE42" s="9">
        <v>0</v>
      </c>
      <c r="AF42" s="12" t="str">
        <f t="shared" si="17"/>
        <v>教 育 服 務 業</v>
      </c>
      <c r="AG42" s="9">
        <v>0</v>
      </c>
      <c r="AH42" s="41">
        <f t="shared" si="9"/>
        <v>0</v>
      </c>
      <c r="AI42" s="9">
        <v>0</v>
      </c>
      <c r="AJ42" s="9">
        <v>0</v>
      </c>
      <c r="AK42" s="41">
        <f t="shared" si="10"/>
        <v>0</v>
      </c>
      <c r="AL42" s="9">
        <v>0</v>
      </c>
      <c r="AM42" s="9">
        <v>1</v>
      </c>
      <c r="AN42" s="41">
        <f t="shared" si="11"/>
        <v>2.631578947368421</v>
      </c>
      <c r="AO42" s="9">
        <v>1</v>
      </c>
      <c r="AP42" s="9">
        <v>1</v>
      </c>
      <c r="AQ42" s="41">
        <f t="shared" si="12"/>
        <v>2.631578947368421</v>
      </c>
      <c r="AR42" s="9">
        <v>1</v>
      </c>
      <c r="AS42" s="9">
        <v>0</v>
      </c>
      <c r="AT42" s="41">
        <f t="shared" si="13"/>
        <v>0</v>
      </c>
      <c r="AU42" s="9">
        <v>0</v>
      </c>
      <c r="AV42" s="9">
        <v>3</v>
      </c>
      <c r="AW42" s="41">
        <f t="shared" si="14"/>
        <v>7.894736842105263</v>
      </c>
      <c r="AX42" s="9">
        <v>3</v>
      </c>
      <c r="AY42" s="9">
        <v>1</v>
      </c>
      <c r="AZ42" s="41">
        <f t="shared" si="15"/>
        <v>2.631578947368421</v>
      </c>
      <c r="BA42" s="9">
        <v>1</v>
      </c>
    </row>
    <row r="43" spans="1:53" s="2" customFormat="1" ht="12" customHeight="1">
      <c r="A43" s="12" t="s">
        <v>405</v>
      </c>
      <c r="B43" s="9">
        <v>150</v>
      </c>
      <c r="C43" s="9">
        <f t="shared" si="18"/>
        <v>13</v>
      </c>
      <c r="D43" s="9">
        <v>0</v>
      </c>
      <c r="E43" s="41">
        <f t="shared" si="0"/>
        <v>0</v>
      </c>
      <c r="F43" s="9">
        <v>0</v>
      </c>
      <c r="G43" s="9">
        <v>0</v>
      </c>
      <c r="H43" s="41">
        <f t="shared" si="1"/>
        <v>0</v>
      </c>
      <c r="I43" s="9">
        <v>0</v>
      </c>
      <c r="J43" s="12" t="str">
        <f t="shared" si="16"/>
        <v>醫療保健及社會福利服務業</v>
      </c>
      <c r="K43" s="9">
        <v>3</v>
      </c>
      <c r="L43" s="41">
        <f t="shared" si="2"/>
        <v>2</v>
      </c>
      <c r="M43" s="9">
        <v>3</v>
      </c>
      <c r="N43" s="9">
        <v>2</v>
      </c>
      <c r="O43" s="41">
        <f t="shared" si="3"/>
        <v>1.3333333333333335</v>
      </c>
      <c r="P43" s="9">
        <v>2</v>
      </c>
      <c r="Q43" s="9">
        <v>1</v>
      </c>
      <c r="R43" s="41">
        <f t="shared" si="4"/>
        <v>0.6666666666666667</v>
      </c>
      <c r="S43" s="9">
        <v>2</v>
      </c>
      <c r="T43" s="9">
        <v>0</v>
      </c>
      <c r="U43" s="41">
        <f t="shared" si="5"/>
        <v>0</v>
      </c>
      <c r="V43" s="9">
        <v>0</v>
      </c>
      <c r="W43" s="9">
        <v>0</v>
      </c>
      <c r="X43" s="41">
        <f t="shared" si="6"/>
        <v>0</v>
      </c>
      <c r="Y43" s="9">
        <v>0</v>
      </c>
      <c r="Z43" s="9">
        <v>0</v>
      </c>
      <c r="AA43" s="41">
        <f t="shared" si="7"/>
        <v>0</v>
      </c>
      <c r="AB43" s="9">
        <v>0</v>
      </c>
      <c r="AC43" s="9">
        <v>0</v>
      </c>
      <c r="AD43" s="41">
        <f t="shared" si="8"/>
        <v>0</v>
      </c>
      <c r="AE43" s="9">
        <v>0</v>
      </c>
      <c r="AF43" s="12" t="str">
        <f t="shared" si="17"/>
        <v>醫療保健及社會福利服務業</v>
      </c>
      <c r="AG43" s="9">
        <v>0</v>
      </c>
      <c r="AH43" s="41">
        <f t="shared" si="9"/>
        <v>0</v>
      </c>
      <c r="AI43" s="9">
        <v>0</v>
      </c>
      <c r="AJ43" s="9">
        <v>0</v>
      </c>
      <c r="AK43" s="41">
        <f t="shared" si="10"/>
        <v>0</v>
      </c>
      <c r="AL43" s="9">
        <v>0</v>
      </c>
      <c r="AM43" s="9">
        <v>5</v>
      </c>
      <c r="AN43" s="41">
        <f t="shared" si="11"/>
        <v>3.3333333333333335</v>
      </c>
      <c r="AO43" s="9">
        <v>5</v>
      </c>
      <c r="AP43" s="9">
        <v>0</v>
      </c>
      <c r="AQ43" s="41">
        <f t="shared" si="12"/>
        <v>0</v>
      </c>
      <c r="AR43" s="9">
        <v>0</v>
      </c>
      <c r="AS43" s="9">
        <v>0</v>
      </c>
      <c r="AT43" s="41">
        <f t="shared" si="13"/>
        <v>0</v>
      </c>
      <c r="AU43" s="9">
        <v>0</v>
      </c>
      <c r="AV43" s="9">
        <v>1</v>
      </c>
      <c r="AW43" s="41">
        <f t="shared" si="14"/>
        <v>0.6666666666666667</v>
      </c>
      <c r="AX43" s="9">
        <v>1</v>
      </c>
      <c r="AY43" s="9">
        <v>0</v>
      </c>
      <c r="AZ43" s="41">
        <f t="shared" si="15"/>
        <v>0</v>
      </c>
      <c r="BA43" s="9">
        <v>0</v>
      </c>
    </row>
    <row r="44" spans="1:53" s="2" customFormat="1" ht="12" customHeight="1">
      <c r="A44" s="12" t="s">
        <v>406</v>
      </c>
      <c r="B44" s="9">
        <v>144</v>
      </c>
      <c r="C44" s="9">
        <f t="shared" si="18"/>
        <v>31</v>
      </c>
      <c r="D44" s="9">
        <v>0</v>
      </c>
      <c r="E44" s="41">
        <f t="shared" si="0"/>
        <v>0</v>
      </c>
      <c r="F44" s="9">
        <v>0</v>
      </c>
      <c r="G44" s="9">
        <v>0</v>
      </c>
      <c r="H44" s="41">
        <f t="shared" si="1"/>
        <v>0</v>
      </c>
      <c r="I44" s="9">
        <v>0</v>
      </c>
      <c r="J44" s="12" t="str">
        <f t="shared" si="16"/>
        <v>文化、運動及休閒服務業</v>
      </c>
      <c r="K44" s="9">
        <v>12</v>
      </c>
      <c r="L44" s="41">
        <f t="shared" si="2"/>
        <v>8.333333333333332</v>
      </c>
      <c r="M44" s="9">
        <v>13</v>
      </c>
      <c r="N44" s="9">
        <v>4</v>
      </c>
      <c r="O44" s="41">
        <f t="shared" si="3"/>
        <v>2.7777777777777777</v>
      </c>
      <c r="P44" s="9">
        <v>4</v>
      </c>
      <c r="Q44" s="9">
        <v>1</v>
      </c>
      <c r="R44" s="41">
        <f t="shared" si="4"/>
        <v>0.6944444444444444</v>
      </c>
      <c r="S44" s="9">
        <v>3</v>
      </c>
      <c r="T44" s="9">
        <v>0</v>
      </c>
      <c r="U44" s="41">
        <f t="shared" si="5"/>
        <v>0</v>
      </c>
      <c r="V44" s="9">
        <v>0</v>
      </c>
      <c r="W44" s="9">
        <v>0</v>
      </c>
      <c r="X44" s="41">
        <f t="shared" si="6"/>
        <v>0</v>
      </c>
      <c r="Y44" s="9">
        <v>0</v>
      </c>
      <c r="Z44" s="9">
        <v>0</v>
      </c>
      <c r="AA44" s="41">
        <f t="shared" si="7"/>
        <v>0</v>
      </c>
      <c r="AB44" s="9">
        <v>0</v>
      </c>
      <c r="AC44" s="9">
        <v>0</v>
      </c>
      <c r="AD44" s="41">
        <f t="shared" si="8"/>
        <v>0</v>
      </c>
      <c r="AE44" s="9">
        <v>0</v>
      </c>
      <c r="AF44" s="12" t="str">
        <f t="shared" si="17"/>
        <v>文化、運動及休閒服務業</v>
      </c>
      <c r="AG44" s="9">
        <v>0</v>
      </c>
      <c r="AH44" s="41">
        <f t="shared" si="9"/>
        <v>0</v>
      </c>
      <c r="AI44" s="9">
        <v>0</v>
      </c>
      <c r="AJ44" s="9">
        <v>3</v>
      </c>
      <c r="AK44" s="41">
        <f t="shared" si="10"/>
        <v>2.083333333333333</v>
      </c>
      <c r="AL44" s="9">
        <v>3</v>
      </c>
      <c r="AM44" s="9">
        <v>4</v>
      </c>
      <c r="AN44" s="41">
        <f t="shared" si="11"/>
        <v>2.7777777777777777</v>
      </c>
      <c r="AO44" s="9">
        <v>4</v>
      </c>
      <c r="AP44" s="9">
        <v>0</v>
      </c>
      <c r="AQ44" s="41">
        <f t="shared" si="12"/>
        <v>0</v>
      </c>
      <c r="AR44" s="9">
        <v>0</v>
      </c>
      <c r="AS44" s="9">
        <v>1</v>
      </c>
      <c r="AT44" s="41">
        <f t="shared" si="13"/>
        <v>0.6944444444444444</v>
      </c>
      <c r="AU44" s="9">
        <v>1</v>
      </c>
      <c r="AV44" s="9">
        <v>3</v>
      </c>
      <c r="AW44" s="41">
        <f t="shared" si="14"/>
        <v>2.083333333333333</v>
      </c>
      <c r="AX44" s="9">
        <v>3</v>
      </c>
      <c r="AY44" s="9">
        <v>0</v>
      </c>
      <c r="AZ44" s="41">
        <f t="shared" si="15"/>
        <v>0</v>
      </c>
      <c r="BA44" s="9">
        <v>0</v>
      </c>
    </row>
    <row r="45" spans="1:53" s="2" customFormat="1" ht="12" customHeight="1">
      <c r="A45" s="12" t="s">
        <v>407</v>
      </c>
      <c r="B45" s="9">
        <v>347</v>
      </c>
      <c r="C45" s="9">
        <f t="shared" si="18"/>
        <v>74</v>
      </c>
      <c r="D45" s="9">
        <v>0</v>
      </c>
      <c r="E45" s="41">
        <f t="shared" si="0"/>
        <v>0</v>
      </c>
      <c r="F45" s="9">
        <v>0</v>
      </c>
      <c r="G45" s="9">
        <v>2</v>
      </c>
      <c r="H45" s="41">
        <f t="shared" si="1"/>
        <v>0.5763688760806917</v>
      </c>
      <c r="I45" s="9">
        <v>2</v>
      </c>
      <c r="J45" s="12" t="str">
        <f t="shared" si="16"/>
        <v>其 他 服 務 業</v>
      </c>
      <c r="K45" s="9">
        <v>18</v>
      </c>
      <c r="L45" s="41">
        <f t="shared" si="2"/>
        <v>5.187319884726225</v>
      </c>
      <c r="M45" s="9">
        <v>19</v>
      </c>
      <c r="N45" s="9">
        <v>9</v>
      </c>
      <c r="O45" s="41">
        <f t="shared" si="3"/>
        <v>2.5936599423631126</v>
      </c>
      <c r="P45" s="9">
        <v>11</v>
      </c>
      <c r="Q45" s="9">
        <v>11</v>
      </c>
      <c r="R45" s="41">
        <f t="shared" si="4"/>
        <v>3.170028818443804</v>
      </c>
      <c r="S45" s="9">
        <v>11</v>
      </c>
      <c r="T45" s="9">
        <v>0</v>
      </c>
      <c r="U45" s="41">
        <f t="shared" si="5"/>
        <v>0</v>
      </c>
      <c r="V45" s="9">
        <v>0</v>
      </c>
      <c r="W45" s="9">
        <v>1</v>
      </c>
      <c r="X45" s="41">
        <f t="shared" si="6"/>
        <v>0.2881844380403458</v>
      </c>
      <c r="Y45" s="9">
        <v>1</v>
      </c>
      <c r="Z45" s="9">
        <v>0</v>
      </c>
      <c r="AA45" s="41">
        <f t="shared" si="7"/>
        <v>0</v>
      </c>
      <c r="AB45" s="9">
        <v>0</v>
      </c>
      <c r="AC45" s="9">
        <v>1</v>
      </c>
      <c r="AD45" s="41">
        <f t="shared" si="8"/>
        <v>0.2881844380403458</v>
      </c>
      <c r="AE45" s="9">
        <v>1</v>
      </c>
      <c r="AF45" s="12" t="str">
        <f t="shared" si="17"/>
        <v>其 他 服 務 業</v>
      </c>
      <c r="AG45" s="9">
        <v>0</v>
      </c>
      <c r="AH45" s="41">
        <f t="shared" si="9"/>
        <v>0</v>
      </c>
      <c r="AI45" s="9">
        <v>0</v>
      </c>
      <c r="AJ45" s="9">
        <v>5</v>
      </c>
      <c r="AK45" s="41">
        <f t="shared" si="10"/>
        <v>1.440922190201729</v>
      </c>
      <c r="AL45" s="9">
        <v>5</v>
      </c>
      <c r="AM45" s="9">
        <v>12</v>
      </c>
      <c r="AN45" s="41">
        <f t="shared" si="11"/>
        <v>3.45821325648415</v>
      </c>
      <c r="AO45" s="9">
        <v>12</v>
      </c>
      <c r="AP45" s="9">
        <v>1</v>
      </c>
      <c r="AQ45" s="41">
        <f t="shared" si="12"/>
        <v>0.2881844380403458</v>
      </c>
      <c r="AR45" s="9">
        <v>1</v>
      </c>
      <c r="AS45" s="9">
        <v>6</v>
      </c>
      <c r="AT45" s="41">
        <f t="shared" si="13"/>
        <v>1.729106628242075</v>
      </c>
      <c r="AU45" s="9">
        <v>6</v>
      </c>
      <c r="AV45" s="9">
        <v>5</v>
      </c>
      <c r="AW45" s="41">
        <f t="shared" si="14"/>
        <v>1.440922190201729</v>
      </c>
      <c r="AX45" s="9">
        <v>5</v>
      </c>
      <c r="AY45" s="9">
        <v>0</v>
      </c>
      <c r="AZ45" s="41">
        <f t="shared" si="15"/>
        <v>0</v>
      </c>
      <c r="BA45" s="9">
        <v>0</v>
      </c>
    </row>
    <row r="46" spans="1:256" s="7" customFormat="1" ht="12" customHeight="1" thickBot="1">
      <c r="A46" s="12" t="s">
        <v>395</v>
      </c>
      <c r="B46" s="9">
        <v>4</v>
      </c>
      <c r="C46" s="9">
        <f t="shared" si="18"/>
        <v>0</v>
      </c>
      <c r="D46" s="9">
        <v>0</v>
      </c>
      <c r="E46" s="41">
        <f t="shared" si="0"/>
        <v>0</v>
      </c>
      <c r="F46" s="9">
        <v>0</v>
      </c>
      <c r="G46" s="9">
        <v>0</v>
      </c>
      <c r="H46" s="41">
        <f t="shared" si="1"/>
        <v>0</v>
      </c>
      <c r="I46" s="9">
        <v>0</v>
      </c>
      <c r="J46" s="12" t="str">
        <f t="shared" si="16"/>
        <v>公 共 行 政 業</v>
      </c>
      <c r="K46" s="9">
        <v>0</v>
      </c>
      <c r="L46" s="41">
        <f t="shared" si="2"/>
        <v>0</v>
      </c>
      <c r="M46" s="9">
        <v>0</v>
      </c>
      <c r="N46" s="9">
        <v>0</v>
      </c>
      <c r="O46" s="41">
        <f t="shared" si="3"/>
        <v>0</v>
      </c>
      <c r="P46" s="9">
        <v>0</v>
      </c>
      <c r="Q46" s="9">
        <v>0</v>
      </c>
      <c r="R46" s="41">
        <f t="shared" si="4"/>
        <v>0</v>
      </c>
      <c r="S46" s="9">
        <v>0</v>
      </c>
      <c r="T46" s="9">
        <v>0</v>
      </c>
      <c r="U46" s="41">
        <f t="shared" si="5"/>
        <v>0</v>
      </c>
      <c r="V46" s="9">
        <v>0</v>
      </c>
      <c r="W46" s="9">
        <v>0</v>
      </c>
      <c r="X46" s="41">
        <f t="shared" si="6"/>
        <v>0</v>
      </c>
      <c r="Y46" s="9">
        <v>0</v>
      </c>
      <c r="Z46" s="9">
        <v>0</v>
      </c>
      <c r="AA46" s="41">
        <f t="shared" si="7"/>
        <v>0</v>
      </c>
      <c r="AB46" s="9">
        <v>0</v>
      </c>
      <c r="AC46" s="9">
        <v>0</v>
      </c>
      <c r="AD46" s="41">
        <f t="shared" si="8"/>
        <v>0</v>
      </c>
      <c r="AE46" s="9">
        <v>0</v>
      </c>
      <c r="AF46" s="12" t="str">
        <f t="shared" si="17"/>
        <v>公 共 行 政 業</v>
      </c>
      <c r="AG46" s="9">
        <v>0</v>
      </c>
      <c r="AH46" s="41">
        <f t="shared" si="9"/>
        <v>0</v>
      </c>
      <c r="AI46" s="9">
        <v>0</v>
      </c>
      <c r="AJ46" s="9">
        <v>0</v>
      </c>
      <c r="AK46" s="41">
        <f t="shared" si="10"/>
        <v>0</v>
      </c>
      <c r="AL46" s="9">
        <v>0</v>
      </c>
      <c r="AM46" s="9">
        <v>0</v>
      </c>
      <c r="AN46" s="41">
        <f t="shared" si="11"/>
        <v>0</v>
      </c>
      <c r="AO46" s="9">
        <v>0</v>
      </c>
      <c r="AP46" s="9">
        <v>0</v>
      </c>
      <c r="AQ46" s="41">
        <f t="shared" si="12"/>
        <v>0</v>
      </c>
      <c r="AR46" s="9">
        <v>0</v>
      </c>
      <c r="AS46" s="9">
        <v>0</v>
      </c>
      <c r="AT46" s="41">
        <f t="shared" si="13"/>
        <v>0</v>
      </c>
      <c r="AU46" s="9">
        <v>0</v>
      </c>
      <c r="AV46" s="9">
        <v>0</v>
      </c>
      <c r="AW46" s="41">
        <f t="shared" si="14"/>
        <v>0</v>
      </c>
      <c r="AX46" s="9">
        <v>0</v>
      </c>
      <c r="AY46" s="9">
        <v>0</v>
      </c>
      <c r="AZ46" s="41">
        <f t="shared" si="15"/>
        <v>0</v>
      </c>
      <c r="BA46" s="9">
        <v>0</v>
      </c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53" s="2" customFormat="1" ht="12" customHeight="1">
      <c r="A47" s="37" t="s">
        <v>316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</row>
    <row r="48" s="2" customFormat="1" ht="20.25" customHeight="1"/>
    <row r="49" spans="1:53" s="2" customFormat="1" ht="14.25" customHeight="1">
      <c r="A49" s="97" t="s">
        <v>687</v>
      </c>
      <c r="B49" s="87"/>
      <c r="C49" s="87"/>
      <c r="D49" s="87"/>
      <c r="E49" s="87"/>
      <c r="F49" s="87"/>
      <c r="G49" s="87"/>
      <c r="H49" s="87"/>
      <c r="I49" s="87"/>
      <c r="J49" s="87" t="s">
        <v>688</v>
      </c>
      <c r="K49" s="87"/>
      <c r="L49" s="87"/>
      <c r="M49" s="87"/>
      <c r="N49" s="87"/>
      <c r="O49" s="87"/>
      <c r="P49" s="87"/>
      <c r="Q49" s="87"/>
      <c r="R49" s="87"/>
      <c r="S49" s="87"/>
      <c r="T49" s="87" t="s">
        <v>689</v>
      </c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97" t="s">
        <v>690</v>
      </c>
      <c r="AG49" s="87"/>
      <c r="AH49" s="87"/>
      <c r="AI49" s="87"/>
      <c r="AJ49" s="87"/>
      <c r="AK49" s="87"/>
      <c r="AL49" s="87"/>
      <c r="AM49" s="87"/>
      <c r="AN49" s="87"/>
      <c r="AO49" s="87"/>
      <c r="AP49" s="97" t="s">
        <v>691</v>
      </c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</row>
  </sheetData>
  <mergeCells count="41">
    <mergeCell ref="B3:B5"/>
    <mergeCell ref="C3:C5"/>
    <mergeCell ref="D3:I3"/>
    <mergeCell ref="A2:F2"/>
    <mergeCell ref="D4:F4"/>
    <mergeCell ref="G4:I4"/>
    <mergeCell ref="A3:A5"/>
    <mergeCell ref="J2:S2"/>
    <mergeCell ref="N4:P4"/>
    <mergeCell ref="K4:M4"/>
    <mergeCell ref="J3:J5"/>
    <mergeCell ref="K3:S3"/>
    <mergeCell ref="Q4:S4"/>
    <mergeCell ref="AF2:AO2"/>
    <mergeCell ref="AG3:AO3"/>
    <mergeCell ref="Z4:AB4"/>
    <mergeCell ref="W4:Y4"/>
    <mergeCell ref="AM4:AO4"/>
    <mergeCell ref="AJ4:AL4"/>
    <mergeCell ref="AG4:AI4"/>
    <mergeCell ref="AC4:AE4"/>
    <mergeCell ref="AF3:AF5"/>
    <mergeCell ref="AS3:AU4"/>
    <mergeCell ref="AV3:AX4"/>
    <mergeCell ref="AY3:BA4"/>
    <mergeCell ref="T3:AE3"/>
    <mergeCell ref="T4:V4"/>
    <mergeCell ref="A1:I1"/>
    <mergeCell ref="J1:S1"/>
    <mergeCell ref="T2:AB2"/>
    <mergeCell ref="AP49:BA49"/>
    <mergeCell ref="AP2:AX2"/>
    <mergeCell ref="A49:I49"/>
    <mergeCell ref="J49:S49"/>
    <mergeCell ref="T49:AE49"/>
    <mergeCell ref="AF49:AO49"/>
    <mergeCell ref="AP3:AR4"/>
    <mergeCell ref="AZ1:BA1"/>
    <mergeCell ref="T1:AE1"/>
    <mergeCell ref="AF1:AO1"/>
    <mergeCell ref="AP1:AY1"/>
  </mergeCells>
  <dataValidations count="1">
    <dataValidation type="whole" allowBlank="1" showInputMessage="1" showErrorMessage="1" errorTitle="嘿嘿！你粉混喔" error="數字必須素整數而且不得小於 0 也應該不會大於 50000000 吧" sqref="AX46:AY46 AO46:AP46 AE46 B46 M46:N46 Y46:Z46 AU46:AV46 AI46:AJ46 F46:G46 D46 I46 S46:T46 AG46 AR46:AS46 V46:W46 K46 AB46:AC46 P46:Q46 AL46:AM46 BA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19" max="65535" man="1"/>
    <brk id="4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A42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36" customWidth="1"/>
    <col min="2" max="9" width="6.875" style="36" customWidth="1"/>
    <col min="10" max="11" width="7.00390625" style="36" customWidth="1"/>
    <col min="12" max="12" width="6.875" style="36" customWidth="1"/>
    <col min="13" max="21" width="6.125" style="36" customWidth="1"/>
    <col min="22" max="22" width="22.625" style="36" customWidth="1"/>
    <col min="23" max="23" width="6.625" style="36" customWidth="1"/>
    <col min="24" max="25" width="6.125" style="36" customWidth="1"/>
    <col min="26" max="27" width="6.625" style="36" customWidth="1"/>
    <col min="28" max="28" width="6.375" style="36" customWidth="1"/>
    <col min="29" max="30" width="6.625" style="36" customWidth="1"/>
    <col min="31" max="31" width="6.25390625" style="36" customWidth="1"/>
    <col min="32" max="43" width="6.375" style="36" customWidth="1"/>
    <col min="44" max="44" width="22.625" style="36" customWidth="1"/>
    <col min="45" max="53" width="6.375" style="36" customWidth="1"/>
    <col min="54" max="16384" width="9.00390625" style="36" customWidth="1"/>
  </cols>
  <sheetData>
    <row r="1" spans="1:53" s="1" customFormat="1" ht="45" customHeight="1">
      <c r="A1" s="92" t="s">
        <v>569</v>
      </c>
      <c r="B1" s="92"/>
      <c r="C1" s="92"/>
      <c r="D1" s="92"/>
      <c r="E1" s="92"/>
      <c r="F1" s="92"/>
      <c r="G1" s="92"/>
      <c r="H1" s="92"/>
      <c r="I1" s="92"/>
      <c r="J1" s="90" t="s">
        <v>368</v>
      </c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2" t="s">
        <v>652</v>
      </c>
      <c r="W1" s="92"/>
      <c r="X1" s="92"/>
      <c r="Y1" s="92"/>
      <c r="Z1" s="92"/>
      <c r="AA1" s="92"/>
      <c r="AB1" s="92"/>
      <c r="AC1" s="92"/>
      <c r="AD1" s="92"/>
      <c r="AE1" s="92"/>
      <c r="AF1" s="90" t="s">
        <v>369</v>
      </c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131" t="s">
        <v>570</v>
      </c>
      <c r="AS1" s="131"/>
      <c r="AT1" s="131"/>
      <c r="AU1" s="131"/>
      <c r="AV1" s="131"/>
      <c r="AW1" s="131"/>
      <c r="AX1" s="131"/>
      <c r="AY1" s="131"/>
      <c r="AZ1" s="131"/>
      <c r="BA1" s="131"/>
    </row>
    <row r="2" spans="1:53" s="10" customFormat="1" ht="13.5" customHeight="1" thickBot="1">
      <c r="A2" s="96" t="s">
        <v>410</v>
      </c>
      <c r="B2" s="96"/>
      <c r="C2" s="96"/>
      <c r="D2" s="96"/>
      <c r="E2" s="96"/>
      <c r="F2" s="96"/>
      <c r="G2" s="96"/>
      <c r="H2" s="96"/>
      <c r="I2" s="96"/>
      <c r="J2" s="100" t="s">
        <v>727</v>
      </c>
      <c r="K2" s="100"/>
      <c r="L2" s="100"/>
      <c r="M2" s="100"/>
      <c r="N2" s="100"/>
      <c r="O2" s="100"/>
      <c r="P2" s="100"/>
      <c r="Q2" s="100"/>
      <c r="R2" s="100"/>
      <c r="U2" s="11" t="s">
        <v>354</v>
      </c>
      <c r="V2" s="96" t="s">
        <v>410</v>
      </c>
      <c r="W2" s="96"/>
      <c r="X2" s="96"/>
      <c r="Y2" s="96"/>
      <c r="Z2" s="96"/>
      <c r="AA2" s="96"/>
      <c r="AB2" s="96"/>
      <c r="AC2" s="96"/>
      <c r="AD2" s="96"/>
      <c r="AE2" s="96"/>
      <c r="AF2" s="100" t="s">
        <v>727</v>
      </c>
      <c r="AG2" s="100"/>
      <c r="AH2" s="100"/>
      <c r="AI2" s="100"/>
      <c r="AJ2" s="100"/>
      <c r="AK2" s="100"/>
      <c r="AL2" s="100"/>
      <c r="AM2" s="100"/>
      <c r="AN2" s="100"/>
      <c r="AQ2" s="11" t="s">
        <v>354</v>
      </c>
      <c r="AR2" s="132" t="s">
        <v>728</v>
      </c>
      <c r="AS2" s="132"/>
      <c r="AT2" s="132"/>
      <c r="AU2" s="132"/>
      <c r="AV2" s="132"/>
      <c r="AW2" s="132"/>
      <c r="AX2" s="132"/>
      <c r="BA2" s="11" t="s">
        <v>354</v>
      </c>
    </row>
    <row r="3" spans="1:53" s="48" customFormat="1" ht="15" customHeight="1">
      <c r="A3" s="88" t="s">
        <v>571</v>
      </c>
      <c r="B3" s="168" t="s">
        <v>572</v>
      </c>
      <c r="C3" s="147" t="s">
        <v>573</v>
      </c>
      <c r="D3" s="140" t="s">
        <v>574</v>
      </c>
      <c r="E3" s="94"/>
      <c r="F3" s="94"/>
      <c r="G3" s="94"/>
      <c r="H3" s="94"/>
      <c r="I3" s="94"/>
      <c r="J3" s="160" t="s">
        <v>575</v>
      </c>
      <c r="K3" s="160"/>
      <c r="L3" s="160"/>
      <c r="M3" s="86"/>
      <c r="N3" s="86"/>
      <c r="O3" s="86"/>
      <c r="P3" s="86"/>
      <c r="Q3" s="86"/>
      <c r="R3" s="86"/>
      <c r="S3" s="86"/>
      <c r="T3" s="86"/>
      <c r="U3" s="86"/>
      <c r="V3" s="88" t="s">
        <v>571</v>
      </c>
      <c r="W3" s="86" t="s">
        <v>576</v>
      </c>
      <c r="X3" s="86"/>
      <c r="Y3" s="86"/>
      <c r="Z3" s="86"/>
      <c r="AA3" s="86"/>
      <c r="AB3" s="86"/>
      <c r="AC3" s="86"/>
      <c r="AD3" s="86"/>
      <c r="AE3" s="86"/>
      <c r="AF3" s="144" t="s">
        <v>577</v>
      </c>
      <c r="AG3" s="144"/>
      <c r="AH3" s="144"/>
      <c r="AI3" s="94"/>
      <c r="AJ3" s="94"/>
      <c r="AK3" s="94"/>
      <c r="AL3" s="94"/>
      <c r="AM3" s="94"/>
      <c r="AN3" s="94"/>
      <c r="AO3" s="147" t="s">
        <v>665</v>
      </c>
      <c r="AP3" s="148"/>
      <c r="AQ3" s="148"/>
      <c r="AR3" s="88" t="s">
        <v>578</v>
      </c>
      <c r="AS3" s="154" t="s">
        <v>579</v>
      </c>
      <c r="AT3" s="148"/>
      <c r="AU3" s="148"/>
      <c r="AV3" s="147" t="s">
        <v>580</v>
      </c>
      <c r="AW3" s="148"/>
      <c r="AX3" s="148"/>
      <c r="AY3" s="83" t="s">
        <v>664</v>
      </c>
      <c r="AZ3" s="144"/>
      <c r="BA3" s="144"/>
    </row>
    <row r="4" spans="1:53" s="48" customFormat="1" ht="24" customHeight="1">
      <c r="A4" s="114"/>
      <c r="B4" s="169"/>
      <c r="C4" s="149"/>
      <c r="D4" s="159" t="s">
        <v>581</v>
      </c>
      <c r="E4" s="149"/>
      <c r="F4" s="149"/>
      <c r="G4" s="159" t="s">
        <v>582</v>
      </c>
      <c r="H4" s="149"/>
      <c r="I4" s="149"/>
      <c r="J4" s="145" t="s">
        <v>583</v>
      </c>
      <c r="K4" s="142"/>
      <c r="L4" s="143"/>
      <c r="M4" s="158" t="s">
        <v>584</v>
      </c>
      <c r="N4" s="149"/>
      <c r="O4" s="149"/>
      <c r="P4" s="159" t="s">
        <v>585</v>
      </c>
      <c r="Q4" s="149"/>
      <c r="R4" s="149"/>
      <c r="S4" s="159" t="s">
        <v>586</v>
      </c>
      <c r="T4" s="149"/>
      <c r="U4" s="149"/>
      <c r="V4" s="114"/>
      <c r="W4" s="158" t="s">
        <v>587</v>
      </c>
      <c r="X4" s="149"/>
      <c r="Y4" s="149"/>
      <c r="Z4" s="159" t="s">
        <v>588</v>
      </c>
      <c r="AA4" s="149"/>
      <c r="AB4" s="149"/>
      <c r="AC4" s="159" t="s">
        <v>589</v>
      </c>
      <c r="AD4" s="149"/>
      <c r="AE4" s="149"/>
      <c r="AF4" s="145" t="s">
        <v>590</v>
      </c>
      <c r="AG4" s="142"/>
      <c r="AH4" s="143"/>
      <c r="AI4" s="158" t="s">
        <v>591</v>
      </c>
      <c r="AJ4" s="149"/>
      <c r="AK4" s="149"/>
      <c r="AL4" s="159" t="s">
        <v>666</v>
      </c>
      <c r="AM4" s="149"/>
      <c r="AN4" s="162"/>
      <c r="AO4" s="149"/>
      <c r="AP4" s="149"/>
      <c r="AQ4" s="149"/>
      <c r="AR4" s="114"/>
      <c r="AS4" s="143"/>
      <c r="AT4" s="149"/>
      <c r="AU4" s="149"/>
      <c r="AV4" s="149"/>
      <c r="AW4" s="149"/>
      <c r="AX4" s="149"/>
      <c r="AY4" s="171"/>
      <c r="AZ4" s="150"/>
      <c r="BA4" s="132"/>
    </row>
    <row r="5" spans="1:53" s="48" customFormat="1" ht="24" customHeight="1" thickBot="1">
      <c r="A5" s="89"/>
      <c r="B5" s="170"/>
      <c r="C5" s="167"/>
      <c r="D5" s="13" t="s">
        <v>592</v>
      </c>
      <c r="E5" s="28" t="s">
        <v>593</v>
      </c>
      <c r="F5" s="13" t="s">
        <v>594</v>
      </c>
      <c r="G5" s="13" t="s">
        <v>592</v>
      </c>
      <c r="H5" s="28" t="s">
        <v>593</v>
      </c>
      <c r="I5" s="13" t="s">
        <v>594</v>
      </c>
      <c r="J5" s="14" t="s">
        <v>592</v>
      </c>
      <c r="K5" s="29" t="s">
        <v>593</v>
      </c>
      <c r="L5" s="13" t="s">
        <v>594</v>
      </c>
      <c r="M5" s="13" t="s">
        <v>592</v>
      </c>
      <c r="N5" s="28" t="s">
        <v>593</v>
      </c>
      <c r="O5" s="13" t="s">
        <v>594</v>
      </c>
      <c r="P5" s="13" t="s">
        <v>592</v>
      </c>
      <c r="Q5" s="28" t="s">
        <v>593</v>
      </c>
      <c r="R5" s="13" t="s">
        <v>594</v>
      </c>
      <c r="S5" s="13" t="s">
        <v>592</v>
      </c>
      <c r="T5" s="28" t="s">
        <v>593</v>
      </c>
      <c r="U5" s="13" t="s">
        <v>594</v>
      </c>
      <c r="V5" s="89"/>
      <c r="W5" s="14" t="s">
        <v>592</v>
      </c>
      <c r="X5" s="28" t="s">
        <v>593</v>
      </c>
      <c r="Y5" s="13" t="s">
        <v>594</v>
      </c>
      <c r="Z5" s="13" t="s">
        <v>592</v>
      </c>
      <c r="AA5" s="28" t="s">
        <v>593</v>
      </c>
      <c r="AB5" s="13" t="s">
        <v>594</v>
      </c>
      <c r="AC5" s="13" t="s">
        <v>592</v>
      </c>
      <c r="AD5" s="28" t="s">
        <v>593</v>
      </c>
      <c r="AE5" s="13" t="s">
        <v>594</v>
      </c>
      <c r="AF5" s="14" t="s">
        <v>592</v>
      </c>
      <c r="AG5" s="29" t="s">
        <v>593</v>
      </c>
      <c r="AH5" s="13" t="s">
        <v>594</v>
      </c>
      <c r="AI5" s="13" t="s">
        <v>592</v>
      </c>
      <c r="AJ5" s="28" t="s">
        <v>593</v>
      </c>
      <c r="AK5" s="13" t="s">
        <v>594</v>
      </c>
      <c r="AL5" s="13" t="s">
        <v>592</v>
      </c>
      <c r="AM5" s="28" t="s">
        <v>593</v>
      </c>
      <c r="AN5" s="13" t="s">
        <v>594</v>
      </c>
      <c r="AO5" s="13" t="s">
        <v>592</v>
      </c>
      <c r="AP5" s="28" t="s">
        <v>593</v>
      </c>
      <c r="AQ5" s="13" t="s">
        <v>594</v>
      </c>
      <c r="AR5" s="89"/>
      <c r="AS5" s="14" t="s">
        <v>592</v>
      </c>
      <c r="AT5" s="28" t="s">
        <v>593</v>
      </c>
      <c r="AU5" s="13" t="s">
        <v>594</v>
      </c>
      <c r="AV5" s="13" t="s">
        <v>592</v>
      </c>
      <c r="AW5" s="28" t="s">
        <v>593</v>
      </c>
      <c r="AX5" s="13" t="s">
        <v>594</v>
      </c>
      <c r="AY5" s="13" t="s">
        <v>592</v>
      </c>
      <c r="AZ5" s="31" t="s">
        <v>593</v>
      </c>
      <c r="BA5" s="16" t="s">
        <v>594</v>
      </c>
    </row>
    <row r="6" spans="1:53" s="2" customFormat="1" ht="15.75" customHeight="1">
      <c r="A6" s="52" t="s">
        <v>595</v>
      </c>
      <c r="B6" s="9">
        <f>SUM(B7,B34:B39)</f>
        <v>16871</v>
      </c>
      <c r="C6" s="9">
        <f>SUM(C7,C34:C39)</f>
        <v>1901</v>
      </c>
      <c r="D6" s="9">
        <f>SUM(D7,D34:D39)</f>
        <v>10</v>
      </c>
      <c r="E6" s="41">
        <f aca="true" t="shared" si="0" ref="E6:E39">IF(D6&gt;$B6,999,IF($B6=0,0,D6/$B6*100))</f>
        <v>0.05927330922885425</v>
      </c>
      <c r="F6" s="9">
        <f>SUM(F7,F34:F39)</f>
        <v>10</v>
      </c>
      <c r="G6" s="9">
        <f>SUM(G7,G34:G39)</f>
        <v>18</v>
      </c>
      <c r="H6" s="41">
        <f aca="true" t="shared" si="1" ref="H6:H39">IF(G6&gt;$B6,999,IF($B6=0,0,G6/$B6*100))</f>
        <v>0.10669195661193763</v>
      </c>
      <c r="I6" s="9">
        <f>SUM(I7,I34:I39)</f>
        <v>20</v>
      </c>
      <c r="J6" s="9">
        <f>SUM(J7,J34:J39)</f>
        <v>298</v>
      </c>
      <c r="K6" s="41">
        <f aca="true" t="shared" si="2" ref="K6:K39">IF(J6&gt;$B6,999,IF($B6=0,0,J6/$B6*100))</f>
        <v>1.7663446150198565</v>
      </c>
      <c r="L6" s="9">
        <f>SUM(L7,L34:L39)</f>
        <v>329</v>
      </c>
      <c r="M6" s="9">
        <f>SUM(M7,M34:M39)</f>
        <v>269</v>
      </c>
      <c r="N6" s="41">
        <f aca="true" t="shared" si="3" ref="N6:N39">IF(M6&gt;$B6,999,IF($B6=0,0,M6/$B6*100))</f>
        <v>1.5944520182561792</v>
      </c>
      <c r="O6" s="9">
        <f>SUM(O7,O34:O39)</f>
        <v>300</v>
      </c>
      <c r="P6" s="9">
        <f>SUM(P7,P34:P39)</f>
        <v>137</v>
      </c>
      <c r="Q6" s="41">
        <f aca="true" t="shared" si="4" ref="Q6:Q39">IF(P6&gt;$B6,999,IF($B6=0,0,P6/$B6*100))</f>
        <v>0.8120443364353032</v>
      </c>
      <c r="R6" s="9">
        <f>SUM(R7,R34:R39)</f>
        <v>153</v>
      </c>
      <c r="S6" s="9">
        <f>SUM(S7,S34:S39)</f>
        <v>1</v>
      </c>
      <c r="T6" s="41">
        <f aca="true" t="shared" si="5" ref="T6:T39">IF(S6&gt;$B6,999,IF($B6=0,0,S6/$B6*100))</f>
        <v>0.005927330922885425</v>
      </c>
      <c r="U6" s="9">
        <f>SUM(U7,U34:U39)</f>
        <v>2</v>
      </c>
      <c r="V6" s="52" t="s">
        <v>595</v>
      </c>
      <c r="W6" s="9">
        <f>SUM(W7,W34:W39)</f>
        <v>24</v>
      </c>
      <c r="X6" s="41">
        <f aca="true" t="shared" si="6" ref="X6:X39">IF(W6&gt;$B6,999,IF($B6=0,0,W6/$B6*100))</f>
        <v>0.1422559421492502</v>
      </c>
      <c r="Y6" s="9">
        <f>SUM(Y7,Y34:Y39)</f>
        <v>24</v>
      </c>
      <c r="Z6" s="9">
        <f>SUM(Z7,Z34:Z39)</f>
        <v>9</v>
      </c>
      <c r="AA6" s="41">
        <f aca="true" t="shared" si="7" ref="AA6:AA39">IF(Z6&gt;$B6,999,IF($B6=0,0,Z6/$B6*100))</f>
        <v>0.053345978305968815</v>
      </c>
      <c r="AB6" s="9">
        <f>SUM(AB7,AB34:AB39)</f>
        <v>9</v>
      </c>
      <c r="AC6" s="9">
        <f>SUM(AC7,AC34:AC39)</f>
        <v>55</v>
      </c>
      <c r="AD6" s="41">
        <f aca="true" t="shared" si="8" ref="AD6:AD39">IF(AC6&gt;$B6,999,IF($B6=0,0,AC6/$B6*100))</f>
        <v>0.3260032007586984</v>
      </c>
      <c r="AE6" s="9">
        <f>SUM(AE7,AE34:AE39)</f>
        <v>63</v>
      </c>
      <c r="AF6" s="9">
        <f>SUM(AF7,AF34:AF39)</f>
        <v>0</v>
      </c>
      <c r="AG6" s="41">
        <f aca="true" t="shared" si="9" ref="AG6:AG39">IF(AF6&gt;$B6,999,IF($B6=0,0,AF6/$B6*100))</f>
        <v>0</v>
      </c>
      <c r="AH6" s="9">
        <f>SUM(AH7,AH34:AH39)</f>
        <v>0</v>
      </c>
      <c r="AI6" s="9">
        <f>SUM(AI7,AI34:AI39)</f>
        <v>59</v>
      </c>
      <c r="AJ6" s="41">
        <f aca="true" t="shared" si="10" ref="AJ6:AJ39">IF(AI6&gt;$B6,999,IF($B6=0,0,AI6/$B6*100))</f>
        <v>0.3497125244502401</v>
      </c>
      <c r="AK6" s="9">
        <f>SUM(AK7,AK34:AK39)</f>
        <v>59</v>
      </c>
      <c r="AL6" s="9">
        <f>SUM(AL7,AL34:AL39)</f>
        <v>196</v>
      </c>
      <c r="AM6" s="41">
        <f aca="true" t="shared" si="11" ref="AM6:AM39">IF(AL6&gt;$B6,999,IF($B6=0,0,AL6/$B6*100))</f>
        <v>1.1617568608855433</v>
      </c>
      <c r="AN6" s="9">
        <f>SUM(AN7,AN34:AN39)</f>
        <v>196</v>
      </c>
      <c r="AO6" s="9">
        <f>SUM(AO7,AO34:AO39)</f>
        <v>7</v>
      </c>
      <c r="AP6" s="41">
        <f aca="true" t="shared" si="12" ref="AP6:AP39">IF(AO6&gt;$B6,999,IF($B6=0,0,AO6/$B6*100))</f>
        <v>0.04149131646019797</v>
      </c>
      <c r="AQ6" s="9">
        <f>SUM(AQ7,AQ34:AQ39)</f>
        <v>7</v>
      </c>
      <c r="AR6" s="52" t="s">
        <v>62</v>
      </c>
      <c r="AS6" s="9">
        <f>SUM(AS7,AS34:AS39)</f>
        <v>42</v>
      </c>
      <c r="AT6" s="41">
        <f aca="true" t="shared" si="13" ref="AT6:AT39">IF(AS6&gt;$B6,999,IF($B6=0,0,AS6/$B6*100))</f>
        <v>0.24894789876118784</v>
      </c>
      <c r="AU6" s="9">
        <f>SUM(AU7,AU34:AU39)</f>
        <v>45</v>
      </c>
      <c r="AV6" s="9">
        <f>SUM(AV7,AV34:AV39)</f>
        <v>637</v>
      </c>
      <c r="AW6" s="41">
        <f aca="true" t="shared" si="14" ref="AW6:AW39">IF(AV6&gt;$B6,999,IF($B6=0,0,AV6/$B6*100))</f>
        <v>3.7757097978780156</v>
      </c>
      <c r="AX6" s="9">
        <f>SUM(AX7,AX34:AX39)</f>
        <v>665</v>
      </c>
      <c r="AY6" s="9">
        <f>SUM(AY7,AY34:AY39)</f>
        <v>19</v>
      </c>
      <c r="AZ6" s="41">
        <f aca="true" t="shared" si="15" ref="AZ6:AZ39">IF(AY6&gt;$B6,999,IF($B6=0,0,AY6/$B6*100))</f>
        <v>0.11261928753482307</v>
      </c>
      <c r="BA6" s="9">
        <f>SUM(BA7,BA34:BA39)</f>
        <v>19</v>
      </c>
    </row>
    <row r="7" spans="1:53" s="2" customFormat="1" ht="24" customHeight="1">
      <c r="A7" s="52" t="s">
        <v>596</v>
      </c>
      <c r="B7" s="9">
        <f>SUM(B8+B17+B24)</f>
        <v>11241</v>
      </c>
      <c r="C7" s="9">
        <f>SUM(C8+C17+C24)</f>
        <v>567</v>
      </c>
      <c r="D7" s="9">
        <f>SUM(D8+D17+D24)</f>
        <v>2</v>
      </c>
      <c r="E7" s="41">
        <f t="shared" si="0"/>
        <v>0.01779201138688729</v>
      </c>
      <c r="F7" s="9">
        <f>SUM(F8+F17+F24)</f>
        <v>2</v>
      </c>
      <c r="G7" s="9">
        <f>SUM(G8+G17+G24)</f>
        <v>2</v>
      </c>
      <c r="H7" s="41">
        <f t="shared" si="1"/>
        <v>0.01779201138688729</v>
      </c>
      <c r="I7" s="9">
        <f>SUM(I8+I17+I24)</f>
        <v>3</v>
      </c>
      <c r="J7" s="9">
        <f>SUM(J8+J17+J24)</f>
        <v>35</v>
      </c>
      <c r="K7" s="41">
        <f t="shared" si="2"/>
        <v>0.31136019927052755</v>
      </c>
      <c r="L7" s="9">
        <f>SUM(L8+L17+L24)</f>
        <v>38</v>
      </c>
      <c r="M7" s="9">
        <f>SUM(M8+M17+M24)</f>
        <v>37</v>
      </c>
      <c r="N7" s="41">
        <f t="shared" si="3"/>
        <v>0.32915221065741485</v>
      </c>
      <c r="O7" s="9">
        <f>SUM(O8+O17+O24)</f>
        <v>47</v>
      </c>
      <c r="P7" s="9">
        <f>SUM(P8+P17+P24)</f>
        <v>31</v>
      </c>
      <c r="Q7" s="41">
        <f t="shared" si="4"/>
        <v>0.27577617649675296</v>
      </c>
      <c r="R7" s="9">
        <f>SUM(R8+R17+R24)</f>
        <v>39</v>
      </c>
      <c r="S7" s="9">
        <f>SUM(S8+S17+S24)</f>
        <v>1</v>
      </c>
      <c r="T7" s="41">
        <f t="shared" si="5"/>
        <v>0.008896005693443645</v>
      </c>
      <c r="U7" s="9">
        <f>SUM(U8+U17+U24)</f>
        <v>2</v>
      </c>
      <c r="V7" s="52" t="s">
        <v>596</v>
      </c>
      <c r="W7" s="9">
        <f>SUM(W8+W17+W24)</f>
        <v>3</v>
      </c>
      <c r="X7" s="41">
        <f t="shared" si="6"/>
        <v>0.02668801708033093</v>
      </c>
      <c r="Y7" s="9">
        <f>SUM(Y8+Y17+Y24)</f>
        <v>3</v>
      </c>
      <c r="Z7" s="9">
        <f>SUM(Z8+Z17+Z24)</f>
        <v>4</v>
      </c>
      <c r="AA7" s="41">
        <f t="shared" si="7"/>
        <v>0.03558402277377458</v>
      </c>
      <c r="AB7" s="9">
        <f>SUM(AB8+AB17+AB24)</f>
        <v>4</v>
      </c>
      <c r="AC7" s="9">
        <f>SUM(AC8+AC17+AC24)</f>
        <v>38</v>
      </c>
      <c r="AD7" s="41">
        <f t="shared" si="8"/>
        <v>0.33804821635085847</v>
      </c>
      <c r="AE7" s="9">
        <f>SUM(AE8+AE17+AE24)</f>
        <v>44</v>
      </c>
      <c r="AF7" s="9">
        <f>SUM(AF8+AF17+AF24)</f>
        <v>0</v>
      </c>
      <c r="AG7" s="41">
        <f t="shared" si="9"/>
        <v>0</v>
      </c>
      <c r="AH7" s="9">
        <f>SUM(AH8+AH17+AH24)</f>
        <v>0</v>
      </c>
      <c r="AI7" s="9">
        <f>SUM(AI8+AI17+AI24)</f>
        <v>3</v>
      </c>
      <c r="AJ7" s="41">
        <f t="shared" si="10"/>
        <v>0.02668801708033093</v>
      </c>
      <c r="AK7" s="9">
        <f>SUM(AK8+AK17+AK24)</f>
        <v>3</v>
      </c>
      <c r="AL7" s="9">
        <f>SUM(AL8+AL17+AL24)</f>
        <v>3</v>
      </c>
      <c r="AM7" s="41">
        <f t="shared" si="11"/>
        <v>0.02668801708033093</v>
      </c>
      <c r="AN7" s="9">
        <f>SUM(AN8+AN17+AN24)</f>
        <v>3</v>
      </c>
      <c r="AO7" s="9">
        <f>SUM(AO8+AO17+AO24)</f>
        <v>0</v>
      </c>
      <c r="AP7" s="41">
        <f t="shared" si="12"/>
        <v>0</v>
      </c>
      <c r="AQ7" s="9">
        <f>SUM(AQ8+AQ17+AQ24)</f>
        <v>0</v>
      </c>
      <c r="AR7" s="52" t="s">
        <v>63</v>
      </c>
      <c r="AS7" s="9">
        <f>SUM(AS8+AS17+AS24)</f>
        <v>0</v>
      </c>
      <c r="AT7" s="41">
        <f t="shared" si="13"/>
        <v>0</v>
      </c>
      <c r="AU7" s="9">
        <f>SUM(AU8+AU17+AU24)</f>
        <v>0</v>
      </c>
      <c r="AV7" s="9">
        <f>SUM(AV8+AV17+AV24)</f>
        <v>351</v>
      </c>
      <c r="AW7" s="41">
        <f t="shared" si="14"/>
        <v>3.122497998398719</v>
      </c>
      <c r="AX7" s="9">
        <f>SUM(AX8+AX17+AX24)</f>
        <v>375</v>
      </c>
      <c r="AY7" s="9">
        <f>SUM(AY8+AY17+AY24)</f>
        <v>4</v>
      </c>
      <c r="AZ7" s="41">
        <f t="shared" si="15"/>
        <v>0.03558402277377458</v>
      </c>
      <c r="BA7" s="9">
        <f>SUM(BA8+BA17+BA24)</f>
        <v>4</v>
      </c>
    </row>
    <row r="8" spans="1:53" s="2" customFormat="1" ht="21" customHeight="1">
      <c r="A8" s="52" t="s">
        <v>597</v>
      </c>
      <c r="B8" s="9">
        <f>SUM(B9:B16)</f>
        <v>3305</v>
      </c>
      <c r="C8" s="9">
        <f>SUM(C9:C16)</f>
        <v>116</v>
      </c>
      <c r="D8" s="9">
        <f>SUM(D9:D16)</f>
        <v>0</v>
      </c>
      <c r="E8" s="41">
        <f t="shared" si="0"/>
        <v>0</v>
      </c>
      <c r="F8" s="9">
        <f>SUM(F9:F16)</f>
        <v>0</v>
      </c>
      <c r="G8" s="9">
        <f>SUM(G9:G16)</f>
        <v>0</v>
      </c>
      <c r="H8" s="41">
        <f t="shared" si="1"/>
        <v>0</v>
      </c>
      <c r="I8" s="9">
        <f>SUM(I9:I16)</f>
        <v>0</v>
      </c>
      <c r="J8" s="9">
        <f>SUM(J9:J16)</f>
        <v>0</v>
      </c>
      <c r="K8" s="41">
        <f t="shared" si="2"/>
        <v>0</v>
      </c>
      <c r="L8" s="9">
        <f>SUM(L9:L16)</f>
        <v>0</v>
      </c>
      <c r="M8" s="9">
        <f>SUM(M9:M16)</f>
        <v>1</v>
      </c>
      <c r="N8" s="41">
        <f t="shared" si="3"/>
        <v>0.0302571860816944</v>
      </c>
      <c r="O8" s="9">
        <f>SUM(O9:O16)</f>
        <v>1</v>
      </c>
      <c r="P8" s="9">
        <f>SUM(P9:P16)</f>
        <v>1</v>
      </c>
      <c r="Q8" s="41">
        <f t="shared" si="4"/>
        <v>0.0302571860816944</v>
      </c>
      <c r="R8" s="9">
        <f>SUM(R9:R16)</f>
        <v>1</v>
      </c>
      <c r="S8" s="9">
        <f>SUM(S9:S16)</f>
        <v>0</v>
      </c>
      <c r="T8" s="41">
        <f t="shared" si="5"/>
        <v>0</v>
      </c>
      <c r="U8" s="9">
        <f>SUM(U9:U16)</f>
        <v>0</v>
      </c>
      <c r="V8" s="52" t="s">
        <v>597</v>
      </c>
      <c r="W8" s="9">
        <f>SUM(W9:W16)</f>
        <v>0</v>
      </c>
      <c r="X8" s="41">
        <f t="shared" si="6"/>
        <v>0</v>
      </c>
      <c r="Y8" s="9">
        <f>SUM(Y9:Y16)</f>
        <v>0</v>
      </c>
      <c r="Z8" s="9">
        <f>SUM(Z9:Z16)</f>
        <v>0</v>
      </c>
      <c r="AA8" s="41">
        <f t="shared" si="7"/>
        <v>0</v>
      </c>
      <c r="AB8" s="9">
        <f>SUM(AB9:AB16)</f>
        <v>0</v>
      </c>
      <c r="AC8" s="9">
        <f>SUM(AC9:AC16)</f>
        <v>5</v>
      </c>
      <c r="AD8" s="41">
        <f t="shared" si="8"/>
        <v>0.15128593040847202</v>
      </c>
      <c r="AE8" s="9">
        <f>SUM(AE9:AE16)</f>
        <v>5</v>
      </c>
      <c r="AF8" s="9">
        <f>SUM(AF9:AF16)</f>
        <v>0</v>
      </c>
      <c r="AG8" s="41">
        <f t="shared" si="9"/>
        <v>0</v>
      </c>
      <c r="AH8" s="9">
        <f>SUM(AH9:AH16)</f>
        <v>0</v>
      </c>
      <c r="AI8" s="9">
        <f>SUM(AI9:AI16)</f>
        <v>0</v>
      </c>
      <c r="AJ8" s="41">
        <f t="shared" si="10"/>
        <v>0</v>
      </c>
      <c r="AK8" s="9">
        <f>SUM(AK9:AK16)</f>
        <v>0</v>
      </c>
      <c r="AL8" s="9">
        <f>SUM(AL9:AL16)</f>
        <v>0</v>
      </c>
      <c r="AM8" s="41">
        <f t="shared" si="11"/>
        <v>0</v>
      </c>
      <c r="AN8" s="9">
        <f>SUM(AN9:AN16)</f>
        <v>0</v>
      </c>
      <c r="AO8" s="9">
        <f>SUM(AO9:AO16)</f>
        <v>0</v>
      </c>
      <c r="AP8" s="41">
        <f t="shared" si="12"/>
        <v>0</v>
      </c>
      <c r="AQ8" s="9">
        <f>SUM(AQ9:AQ16)</f>
        <v>0</v>
      </c>
      <c r="AR8" s="52" t="s">
        <v>64</v>
      </c>
      <c r="AS8" s="9">
        <f>SUM(AS9:AS16)</f>
        <v>0</v>
      </c>
      <c r="AT8" s="41">
        <f t="shared" si="13"/>
        <v>0</v>
      </c>
      <c r="AU8" s="9">
        <f>SUM(AU9:AU16)</f>
        <v>0</v>
      </c>
      <c r="AV8" s="9">
        <f>SUM(AV9:AV16)</f>
        <v>85</v>
      </c>
      <c r="AW8" s="41">
        <f t="shared" si="14"/>
        <v>2.5718608169440245</v>
      </c>
      <c r="AX8" s="9">
        <f>SUM(AX9:AX16)</f>
        <v>109</v>
      </c>
      <c r="AY8" s="9">
        <f>SUM(AY9:AY16)</f>
        <v>0</v>
      </c>
      <c r="AZ8" s="41">
        <f t="shared" si="15"/>
        <v>0</v>
      </c>
      <c r="BA8" s="9">
        <f>SUM(BA9:BA16)</f>
        <v>0</v>
      </c>
    </row>
    <row r="9" spans="1:53" s="2" customFormat="1" ht="21" customHeight="1">
      <c r="A9" s="52" t="s">
        <v>598</v>
      </c>
      <c r="B9" s="9">
        <v>1845</v>
      </c>
      <c r="C9" s="9">
        <f aca="true" t="shared" si="16" ref="C9:C16">SUM(F9+I9+L9+O9+R9+U9+Y9+AB9+AE9+AH9+AK9+AN9+AQ9+AU9+AX9+BA9)</f>
        <v>64</v>
      </c>
      <c r="D9" s="9">
        <v>0</v>
      </c>
      <c r="E9" s="41">
        <f t="shared" si="0"/>
        <v>0</v>
      </c>
      <c r="F9" s="9">
        <v>0</v>
      </c>
      <c r="G9" s="9">
        <v>0</v>
      </c>
      <c r="H9" s="41">
        <f t="shared" si="1"/>
        <v>0</v>
      </c>
      <c r="I9" s="9">
        <v>0</v>
      </c>
      <c r="J9" s="9">
        <v>0</v>
      </c>
      <c r="K9" s="41">
        <f t="shared" si="2"/>
        <v>0</v>
      </c>
      <c r="L9" s="9">
        <v>0</v>
      </c>
      <c r="M9" s="9">
        <v>0</v>
      </c>
      <c r="N9" s="41">
        <f t="shared" si="3"/>
        <v>0</v>
      </c>
      <c r="O9" s="9">
        <v>0</v>
      </c>
      <c r="P9" s="9">
        <v>0</v>
      </c>
      <c r="Q9" s="41">
        <f t="shared" si="4"/>
        <v>0</v>
      </c>
      <c r="R9" s="9">
        <v>0</v>
      </c>
      <c r="S9" s="9">
        <v>0</v>
      </c>
      <c r="T9" s="41">
        <f t="shared" si="5"/>
        <v>0</v>
      </c>
      <c r="U9" s="9">
        <v>0</v>
      </c>
      <c r="V9" s="52" t="s">
        <v>598</v>
      </c>
      <c r="W9" s="9">
        <v>0</v>
      </c>
      <c r="X9" s="41">
        <f t="shared" si="6"/>
        <v>0</v>
      </c>
      <c r="Y9" s="9">
        <v>0</v>
      </c>
      <c r="Z9" s="9">
        <v>0</v>
      </c>
      <c r="AA9" s="41">
        <f t="shared" si="7"/>
        <v>0</v>
      </c>
      <c r="AB9" s="9">
        <v>0</v>
      </c>
      <c r="AC9" s="9">
        <v>1</v>
      </c>
      <c r="AD9" s="41">
        <f t="shared" si="8"/>
        <v>0.05420054200542006</v>
      </c>
      <c r="AE9" s="9">
        <v>1</v>
      </c>
      <c r="AF9" s="9">
        <v>0</v>
      </c>
      <c r="AG9" s="41">
        <f t="shared" si="9"/>
        <v>0</v>
      </c>
      <c r="AH9" s="9">
        <v>0</v>
      </c>
      <c r="AI9" s="9">
        <v>0</v>
      </c>
      <c r="AJ9" s="41">
        <f t="shared" si="10"/>
        <v>0</v>
      </c>
      <c r="AK9" s="9">
        <v>0</v>
      </c>
      <c r="AL9" s="9">
        <v>0</v>
      </c>
      <c r="AM9" s="41">
        <f t="shared" si="11"/>
        <v>0</v>
      </c>
      <c r="AN9" s="9">
        <v>0</v>
      </c>
      <c r="AO9" s="9">
        <v>0</v>
      </c>
      <c r="AP9" s="41">
        <f t="shared" si="12"/>
        <v>0</v>
      </c>
      <c r="AQ9" s="9">
        <v>0</v>
      </c>
      <c r="AR9" s="52" t="s">
        <v>654</v>
      </c>
      <c r="AS9" s="9">
        <v>0</v>
      </c>
      <c r="AT9" s="41">
        <f t="shared" si="13"/>
        <v>0</v>
      </c>
      <c r="AU9" s="9">
        <v>0</v>
      </c>
      <c r="AV9" s="9">
        <v>52</v>
      </c>
      <c r="AW9" s="41">
        <f t="shared" si="14"/>
        <v>2.8184281842818426</v>
      </c>
      <c r="AX9" s="9">
        <v>63</v>
      </c>
      <c r="AY9" s="9">
        <v>0</v>
      </c>
      <c r="AZ9" s="41">
        <f t="shared" si="15"/>
        <v>0</v>
      </c>
      <c r="BA9" s="9">
        <v>0</v>
      </c>
    </row>
    <row r="10" spans="1:53" s="2" customFormat="1" ht="12" customHeight="1">
      <c r="A10" s="52" t="s">
        <v>599</v>
      </c>
      <c r="B10" s="9">
        <v>88</v>
      </c>
      <c r="C10" s="9">
        <f t="shared" si="16"/>
        <v>5</v>
      </c>
      <c r="D10" s="9">
        <v>0</v>
      </c>
      <c r="E10" s="41">
        <f t="shared" si="0"/>
        <v>0</v>
      </c>
      <c r="F10" s="9">
        <v>0</v>
      </c>
      <c r="G10" s="9">
        <v>0</v>
      </c>
      <c r="H10" s="41">
        <f t="shared" si="1"/>
        <v>0</v>
      </c>
      <c r="I10" s="9">
        <v>0</v>
      </c>
      <c r="J10" s="9">
        <v>0</v>
      </c>
      <c r="K10" s="41">
        <f t="shared" si="2"/>
        <v>0</v>
      </c>
      <c r="L10" s="9">
        <v>0</v>
      </c>
      <c r="M10" s="9">
        <v>0</v>
      </c>
      <c r="N10" s="41">
        <f t="shared" si="3"/>
        <v>0</v>
      </c>
      <c r="O10" s="9">
        <v>0</v>
      </c>
      <c r="P10" s="9">
        <v>0</v>
      </c>
      <c r="Q10" s="41">
        <f t="shared" si="4"/>
        <v>0</v>
      </c>
      <c r="R10" s="9">
        <v>0</v>
      </c>
      <c r="S10" s="9">
        <v>0</v>
      </c>
      <c r="T10" s="41">
        <f t="shared" si="5"/>
        <v>0</v>
      </c>
      <c r="U10" s="9">
        <v>0</v>
      </c>
      <c r="V10" s="52" t="s">
        <v>599</v>
      </c>
      <c r="W10" s="9">
        <v>0</v>
      </c>
      <c r="X10" s="41">
        <f t="shared" si="6"/>
        <v>0</v>
      </c>
      <c r="Y10" s="9">
        <v>0</v>
      </c>
      <c r="Z10" s="9">
        <v>0</v>
      </c>
      <c r="AA10" s="41">
        <f t="shared" si="7"/>
        <v>0</v>
      </c>
      <c r="AB10" s="9">
        <v>0</v>
      </c>
      <c r="AC10" s="9">
        <v>1</v>
      </c>
      <c r="AD10" s="41">
        <f t="shared" si="8"/>
        <v>1.1363636363636365</v>
      </c>
      <c r="AE10" s="9">
        <v>1</v>
      </c>
      <c r="AF10" s="9">
        <v>0</v>
      </c>
      <c r="AG10" s="41">
        <f t="shared" si="9"/>
        <v>0</v>
      </c>
      <c r="AH10" s="9">
        <v>0</v>
      </c>
      <c r="AI10" s="9">
        <v>0</v>
      </c>
      <c r="AJ10" s="41">
        <f t="shared" si="10"/>
        <v>0</v>
      </c>
      <c r="AK10" s="9">
        <v>0</v>
      </c>
      <c r="AL10" s="9">
        <v>0</v>
      </c>
      <c r="AM10" s="41">
        <f t="shared" si="11"/>
        <v>0</v>
      </c>
      <c r="AN10" s="9">
        <v>0</v>
      </c>
      <c r="AO10" s="9">
        <v>0</v>
      </c>
      <c r="AP10" s="41">
        <f t="shared" si="12"/>
        <v>0</v>
      </c>
      <c r="AQ10" s="9">
        <v>0</v>
      </c>
      <c r="AR10" s="52" t="s">
        <v>66</v>
      </c>
      <c r="AS10" s="9">
        <v>0</v>
      </c>
      <c r="AT10" s="41">
        <f t="shared" si="13"/>
        <v>0</v>
      </c>
      <c r="AU10" s="9">
        <v>0</v>
      </c>
      <c r="AV10" s="9">
        <v>3</v>
      </c>
      <c r="AW10" s="41">
        <f t="shared" si="14"/>
        <v>3.4090909090909087</v>
      </c>
      <c r="AX10" s="9">
        <v>4</v>
      </c>
      <c r="AY10" s="9">
        <v>0</v>
      </c>
      <c r="AZ10" s="41">
        <f t="shared" si="15"/>
        <v>0</v>
      </c>
      <c r="BA10" s="9">
        <v>0</v>
      </c>
    </row>
    <row r="11" spans="1:53" s="2" customFormat="1" ht="12" customHeight="1">
      <c r="A11" s="52" t="s">
        <v>600</v>
      </c>
      <c r="B11" s="9">
        <v>910</v>
      </c>
      <c r="C11" s="9">
        <f t="shared" si="16"/>
        <v>33</v>
      </c>
      <c r="D11" s="9">
        <v>0</v>
      </c>
      <c r="E11" s="41">
        <f t="shared" si="0"/>
        <v>0</v>
      </c>
      <c r="F11" s="9">
        <v>0</v>
      </c>
      <c r="G11" s="9">
        <v>0</v>
      </c>
      <c r="H11" s="41">
        <f t="shared" si="1"/>
        <v>0</v>
      </c>
      <c r="I11" s="9">
        <v>0</v>
      </c>
      <c r="J11" s="9">
        <v>0</v>
      </c>
      <c r="K11" s="41">
        <f t="shared" si="2"/>
        <v>0</v>
      </c>
      <c r="L11" s="9">
        <v>0</v>
      </c>
      <c r="M11" s="9">
        <v>1</v>
      </c>
      <c r="N11" s="41">
        <f t="shared" si="3"/>
        <v>0.10989010989010989</v>
      </c>
      <c r="O11" s="9">
        <v>1</v>
      </c>
      <c r="P11" s="9">
        <v>1</v>
      </c>
      <c r="Q11" s="41">
        <f t="shared" si="4"/>
        <v>0.10989010989010989</v>
      </c>
      <c r="R11" s="9">
        <v>1</v>
      </c>
      <c r="S11" s="9">
        <v>0</v>
      </c>
      <c r="T11" s="41">
        <f t="shared" si="5"/>
        <v>0</v>
      </c>
      <c r="U11" s="9">
        <v>0</v>
      </c>
      <c r="V11" s="52" t="s">
        <v>600</v>
      </c>
      <c r="W11" s="9">
        <v>0</v>
      </c>
      <c r="X11" s="41">
        <f t="shared" si="6"/>
        <v>0</v>
      </c>
      <c r="Y11" s="9">
        <v>0</v>
      </c>
      <c r="Z11" s="9">
        <v>0</v>
      </c>
      <c r="AA11" s="41">
        <f t="shared" si="7"/>
        <v>0</v>
      </c>
      <c r="AB11" s="9">
        <v>0</v>
      </c>
      <c r="AC11" s="9">
        <v>3</v>
      </c>
      <c r="AD11" s="41">
        <f t="shared" si="8"/>
        <v>0.32967032967032966</v>
      </c>
      <c r="AE11" s="9">
        <v>3</v>
      </c>
      <c r="AF11" s="9">
        <v>0</v>
      </c>
      <c r="AG11" s="41">
        <f t="shared" si="9"/>
        <v>0</v>
      </c>
      <c r="AH11" s="9">
        <v>0</v>
      </c>
      <c r="AI11" s="9">
        <v>0</v>
      </c>
      <c r="AJ11" s="41">
        <f t="shared" si="10"/>
        <v>0</v>
      </c>
      <c r="AK11" s="9">
        <v>0</v>
      </c>
      <c r="AL11" s="9">
        <v>0</v>
      </c>
      <c r="AM11" s="41">
        <f t="shared" si="11"/>
        <v>0</v>
      </c>
      <c r="AN11" s="9">
        <v>0</v>
      </c>
      <c r="AO11" s="9">
        <v>0</v>
      </c>
      <c r="AP11" s="41">
        <f t="shared" si="12"/>
        <v>0</v>
      </c>
      <c r="AQ11" s="9">
        <v>0</v>
      </c>
      <c r="AR11" s="52" t="s">
        <v>67</v>
      </c>
      <c r="AS11" s="9">
        <v>0</v>
      </c>
      <c r="AT11" s="41">
        <f t="shared" si="13"/>
        <v>0</v>
      </c>
      <c r="AU11" s="9">
        <v>0</v>
      </c>
      <c r="AV11" s="9">
        <v>20</v>
      </c>
      <c r="AW11" s="41">
        <f t="shared" si="14"/>
        <v>2.197802197802198</v>
      </c>
      <c r="AX11" s="9">
        <v>28</v>
      </c>
      <c r="AY11" s="9">
        <v>0</v>
      </c>
      <c r="AZ11" s="41">
        <f t="shared" si="15"/>
        <v>0</v>
      </c>
      <c r="BA11" s="9">
        <v>0</v>
      </c>
    </row>
    <row r="12" spans="1:53" s="2" customFormat="1" ht="12" customHeight="1">
      <c r="A12" s="52" t="s">
        <v>601</v>
      </c>
      <c r="B12" s="9">
        <v>96</v>
      </c>
      <c r="C12" s="9">
        <f t="shared" si="16"/>
        <v>2</v>
      </c>
      <c r="D12" s="9">
        <v>0</v>
      </c>
      <c r="E12" s="41">
        <f t="shared" si="0"/>
        <v>0</v>
      </c>
      <c r="F12" s="9">
        <v>0</v>
      </c>
      <c r="G12" s="9">
        <v>0</v>
      </c>
      <c r="H12" s="41">
        <f t="shared" si="1"/>
        <v>0</v>
      </c>
      <c r="I12" s="9">
        <v>0</v>
      </c>
      <c r="J12" s="9">
        <v>0</v>
      </c>
      <c r="K12" s="41">
        <f t="shared" si="2"/>
        <v>0</v>
      </c>
      <c r="L12" s="9">
        <v>0</v>
      </c>
      <c r="M12" s="9">
        <v>0</v>
      </c>
      <c r="N12" s="41">
        <f t="shared" si="3"/>
        <v>0</v>
      </c>
      <c r="O12" s="9">
        <v>0</v>
      </c>
      <c r="P12" s="9">
        <v>0</v>
      </c>
      <c r="Q12" s="41">
        <f t="shared" si="4"/>
        <v>0</v>
      </c>
      <c r="R12" s="9">
        <v>0</v>
      </c>
      <c r="S12" s="9">
        <v>0</v>
      </c>
      <c r="T12" s="41">
        <f t="shared" si="5"/>
        <v>0</v>
      </c>
      <c r="U12" s="9">
        <v>0</v>
      </c>
      <c r="V12" s="52" t="s">
        <v>601</v>
      </c>
      <c r="W12" s="9">
        <v>0</v>
      </c>
      <c r="X12" s="41">
        <f t="shared" si="6"/>
        <v>0</v>
      </c>
      <c r="Y12" s="9">
        <v>0</v>
      </c>
      <c r="Z12" s="9">
        <v>0</v>
      </c>
      <c r="AA12" s="41">
        <f t="shared" si="7"/>
        <v>0</v>
      </c>
      <c r="AB12" s="9">
        <v>0</v>
      </c>
      <c r="AC12" s="9">
        <v>0</v>
      </c>
      <c r="AD12" s="41">
        <f t="shared" si="8"/>
        <v>0</v>
      </c>
      <c r="AE12" s="9">
        <v>0</v>
      </c>
      <c r="AF12" s="9">
        <v>0</v>
      </c>
      <c r="AG12" s="41">
        <f t="shared" si="9"/>
        <v>0</v>
      </c>
      <c r="AH12" s="9">
        <v>0</v>
      </c>
      <c r="AI12" s="9">
        <v>0</v>
      </c>
      <c r="AJ12" s="41">
        <f t="shared" si="10"/>
        <v>0</v>
      </c>
      <c r="AK12" s="9">
        <v>0</v>
      </c>
      <c r="AL12" s="9">
        <v>0</v>
      </c>
      <c r="AM12" s="41">
        <f t="shared" si="11"/>
        <v>0</v>
      </c>
      <c r="AN12" s="9">
        <v>0</v>
      </c>
      <c r="AO12" s="9">
        <v>0</v>
      </c>
      <c r="AP12" s="41">
        <f t="shared" si="12"/>
        <v>0</v>
      </c>
      <c r="AQ12" s="9">
        <v>0</v>
      </c>
      <c r="AR12" s="52" t="s">
        <v>68</v>
      </c>
      <c r="AS12" s="9">
        <v>0</v>
      </c>
      <c r="AT12" s="41">
        <f t="shared" si="13"/>
        <v>0</v>
      </c>
      <c r="AU12" s="9">
        <v>0</v>
      </c>
      <c r="AV12" s="9">
        <v>1</v>
      </c>
      <c r="AW12" s="41">
        <f t="shared" si="14"/>
        <v>1.0416666666666665</v>
      </c>
      <c r="AX12" s="9">
        <v>2</v>
      </c>
      <c r="AY12" s="9">
        <v>0</v>
      </c>
      <c r="AZ12" s="41">
        <f t="shared" si="15"/>
        <v>0</v>
      </c>
      <c r="BA12" s="9">
        <v>0</v>
      </c>
    </row>
    <row r="13" spans="1:53" s="2" customFormat="1" ht="12" customHeight="1">
      <c r="A13" s="52" t="s">
        <v>602</v>
      </c>
      <c r="B13" s="9">
        <v>154</v>
      </c>
      <c r="C13" s="9">
        <f t="shared" si="16"/>
        <v>3</v>
      </c>
      <c r="D13" s="9">
        <v>0</v>
      </c>
      <c r="E13" s="41">
        <f t="shared" si="0"/>
        <v>0</v>
      </c>
      <c r="F13" s="9">
        <v>0</v>
      </c>
      <c r="G13" s="9">
        <v>0</v>
      </c>
      <c r="H13" s="41">
        <f t="shared" si="1"/>
        <v>0</v>
      </c>
      <c r="I13" s="9">
        <v>0</v>
      </c>
      <c r="J13" s="9">
        <v>0</v>
      </c>
      <c r="K13" s="41">
        <f t="shared" si="2"/>
        <v>0</v>
      </c>
      <c r="L13" s="9">
        <v>0</v>
      </c>
      <c r="M13" s="9">
        <v>0</v>
      </c>
      <c r="N13" s="41">
        <f t="shared" si="3"/>
        <v>0</v>
      </c>
      <c r="O13" s="9">
        <v>0</v>
      </c>
      <c r="P13" s="9">
        <v>0</v>
      </c>
      <c r="Q13" s="41">
        <f t="shared" si="4"/>
        <v>0</v>
      </c>
      <c r="R13" s="9">
        <v>0</v>
      </c>
      <c r="S13" s="9">
        <v>0</v>
      </c>
      <c r="T13" s="41">
        <f t="shared" si="5"/>
        <v>0</v>
      </c>
      <c r="U13" s="9">
        <v>0</v>
      </c>
      <c r="V13" s="52" t="s">
        <v>602</v>
      </c>
      <c r="W13" s="9">
        <v>0</v>
      </c>
      <c r="X13" s="41">
        <f t="shared" si="6"/>
        <v>0</v>
      </c>
      <c r="Y13" s="9">
        <v>0</v>
      </c>
      <c r="Z13" s="9">
        <v>0</v>
      </c>
      <c r="AA13" s="41">
        <f t="shared" si="7"/>
        <v>0</v>
      </c>
      <c r="AB13" s="9">
        <v>0</v>
      </c>
      <c r="AC13" s="9">
        <v>0</v>
      </c>
      <c r="AD13" s="41">
        <f t="shared" si="8"/>
        <v>0</v>
      </c>
      <c r="AE13" s="9">
        <v>0</v>
      </c>
      <c r="AF13" s="9">
        <v>0</v>
      </c>
      <c r="AG13" s="41">
        <f t="shared" si="9"/>
        <v>0</v>
      </c>
      <c r="AH13" s="9">
        <v>0</v>
      </c>
      <c r="AI13" s="9">
        <v>0</v>
      </c>
      <c r="AJ13" s="41">
        <f t="shared" si="10"/>
        <v>0</v>
      </c>
      <c r="AK13" s="9">
        <v>0</v>
      </c>
      <c r="AL13" s="9">
        <v>0</v>
      </c>
      <c r="AM13" s="41">
        <f t="shared" si="11"/>
        <v>0</v>
      </c>
      <c r="AN13" s="9">
        <v>0</v>
      </c>
      <c r="AO13" s="9">
        <v>0</v>
      </c>
      <c r="AP13" s="41">
        <f t="shared" si="12"/>
        <v>0</v>
      </c>
      <c r="AQ13" s="9">
        <v>0</v>
      </c>
      <c r="AR13" s="52" t="s">
        <v>69</v>
      </c>
      <c r="AS13" s="9">
        <v>0</v>
      </c>
      <c r="AT13" s="41">
        <f t="shared" si="13"/>
        <v>0</v>
      </c>
      <c r="AU13" s="9">
        <v>0</v>
      </c>
      <c r="AV13" s="9">
        <v>3</v>
      </c>
      <c r="AW13" s="41">
        <f t="shared" si="14"/>
        <v>1.948051948051948</v>
      </c>
      <c r="AX13" s="9">
        <v>3</v>
      </c>
      <c r="AY13" s="9">
        <v>0</v>
      </c>
      <c r="AZ13" s="41">
        <f t="shared" si="15"/>
        <v>0</v>
      </c>
      <c r="BA13" s="9">
        <v>0</v>
      </c>
    </row>
    <row r="14" spans="1:53" s="2" customFormat="1" ht="12" customHeight="1">
      <c r="A14" s="52" t="s">
        <v>603</v>
      </c>
      <c r="B14" s="9">
        <v>111</v>
      </c>
      <c r="C14" s="9">
        <f t="shared" si="16"/>
        <v>7</v>
      </c>
      <c r="D14" s="9">
        <v>0</v>
      </c>
      <c r="E14" s="41">
        <f t="shared" si="0"/>
        <v>0</v>
      </c>
      <c r="F14" s="9">
        <v>0</v>
      </c>
      <c r="G14" s="9">
        <v>0</v>
      </c>
      <c r="H14" s="41">
        <f t="shared" si="1"/>
        <v>0</v>
      </c>
      <c r="I14" s="9">
        <v>0</v>
      </c>
      <c r="J14" s="9">
        <v>0</v>
      </c>
      <c r="K14" s="41">
        <f t="shared" si="2"/>
        <v>0</v>
      </c>
      <c r="L14" s="9">
        <v>0</v>
      </c>
      <c r="M14" s="9">
        <v>0</v>
      </c>
      <c r="N14" s="41">
        <f t="shared" si="3"/>
        <v>0</v>
      </c>
      <c r="O14" s="9">
        <v>0</v>
      </c>
      <c r="P14" s="9">
        <v>0</v>
      </c>
      <c r="Q14" s="41">
        <f t="shared" si="4"/>
        <v>0</v>
      </c>
      <c r="R14" s="9">
        <v>0</v>
      </c>
      <c r="S14" s="9">
        <v>0</v>
      </c>
      <c r="T14" s="41">
        <f t="shared" si="5"/>
        <v>0</v>
      </c>
      <c r="U14" s="9">
        <v>0</v>
      </c>
      <c r="V14" s="52" t="s">
        <v>603</v>
      </c>
      <c r="W14" s="9">
        <v>0</v>
      </c>
      <c r="X14" s="41">
        <f t="shared" si="6"/>
        <v>0</v>
      </c>
      <c r="Y14" s="9">
        <v>0</v>
      </c>
      <c r="Z14" s="9">
        <v>0</v>
      </c>
      <c r="AA14" s="41">
        <f t="shared" si="7"/>
        <v>0</v>
      </c>
      <c r="AB14" s="9">
        <v>0</v>
      </c>
      <c r="AC14" s="9">
        <v>0</v>
      </c>
      <c r="AD14" s="41">
        <f t="shared" si="8"/>
        <v>0</v>
      </c>
      <c r="AE14" s="9">
        <v>0</v>
      </c>
      <c r="AF14" s="9">
        <v>0</v>
      </c>
      <c r="AG14" s="41">
        <f t="shared" si="9"/>
        <v>0</v>
      </c>
      <c r="AH14" s="9">
        <v>0</v>
      </c>
      <c r="AI14" s="9">
        <v>0</v>
      </c>
      <c r="AJ14" s="41">
        <f t="shared" si="10"/>
        <v>0</v>
      </c>
      <c r="AK14" s="9">
        <v>0</v>
      </c>
      <c r="AL14" s="9">
        <v>0</v>
      </c>
      <c r="AM14" s="41">
        <f t="shared" si="11"/>
        <v>0</v>
      </c>
      <c r="AN14" s="9">
        <v>0</v>
      </c>
      <c r="AO14" s="9">
        <v>0</v>
      </c>
      <c r="AP14" s="41">
        <f t="shared" si="12"/>
        <v>0</v>
      </c>
      <c r="AQ14" s="9">
        <v>0</v>
      </c>
      <c r="AR14" s="52" t="s">
        <v>70</v>
      </c>
      <c r="AS14" s="9">
        <v>0</v>
      </c>
      <c r="AT14" s="41">
        <f t="shared" si="13"/>
        <v>0</v>
      </c>
      <c r="AU14" s="9">
        <v>0</v>
      </c>
      <c r="AV14" s="9">
        <v>4</v>
      </c>
      <c r="AW14" s="41">
        <f t="shared" si="14"/>
        <v>3.6036036036036037</v>
      </c>
      <c r="AX14" s="9">
        <v>7</v>
      </c>
      <c r="AY14" s="9">
        <v>0</v>
      </c>
      <c r="AZ14" s="41">
        <f t="shared" si="15"/>
        <v>0</v>
      </c>
      <c r="BA14" s="9">
        <v>0</v>
      </c>
    </row>
    <row r="15" spans="1:53" s="2" customFormat="1" ht="12" customHeight="1">
      <c r="A15" s="52" t="s">
        <v>604</v>
      </c>
      <c r="B15" s="9">
        <v>101</v>
      </c>
      <c r="C15" s="9">
        <f t="shared" si="16"/>
        <v>2</v>
      </c>
      <c r="D15" s="9">
        <v>0</v>
      </c>
      <c r="E15" s="41">
        <f t="shared" si="0"/>
        <v>0</v>
      </c>
      <c r="F15" s="9">
        <v>0</v>
      </c>
      <c r="G15" s="9">
        <v>0</v>
      </c>
      <c r="H15" s="41">
        <f t="shared" si="1"/>
        <v>0</v>
      </c>
      <c r="I15" s="9">
        <v>0</v>
      </c>
      <c r="J15" s="9">
        <v>0</v>
      </c>
      <c r="K15" s="41">
        <f t="shared" si="2"/>
        <v>0</v>
      </c>
      <c r="L15" s="9">
        <v>0</v>
      </c>
      <c r="M15" s="9">
        <v>0</v>
      </c>
      <c r="N15" s="41">
        <f t="shared" si="3"/>
        <v>0</v>
      </c>
      <c r="O15" s="9">
        <v>0</v>
      </c>
      <c r="P15" s="9">
        <v>0</v>
      </c>
      <c r="Q15" s="41">
        <f t="shared" si="4"/>
        <v>0</v>
      </c>
      <c r="R15" s="9">
        <v>0</v>
      </c>
      <c r="S15" s="9">
        <v>0</v>
      </c>
      <c r="T15" s="41">
        <f t="shared" si="5"/>
        <v>0</v>
      </c>
      <c r="U15" s="9">
        <v>0</v>
      </c>
      <c r="V15" s="52" t="s">
        <v>604</v>
      </c>
      <c r="W15" s="9">
        <v>0</v>
      </c>
      <c r="X15" s="41">
        <f t="shared" si="6"/>
        <v>0</v>
      </c>
      <c r="Y15" s="9">
        <v>0</v>
      </c>
      <c r="Z15" s="9">
        <v>0</v>
      </c>
      <c r="AA15" s="41">
        <f t="shared" si="7"/>
        <v>0</v>
      </c>
      <c r="AB15" s="9">
        <v>0</v>
      </c>
      <c r="AC15" s="9">
        <v>0</v>
      </c>
      <c r="AD15" s="41">
        <f t="shared" si="8"/>
        <v>0</v>
      </c>
      <c r="AE15" s="9">
        <v>0</v>
      </c>
      <c r="AF15" s="9">
        <v>0</v>
      </c>
      <c r="AG15" s="41">
        <f t="shared" si="9"/>
        <v>0</v>
      </c>
      <c r="AH15" s="9">
        <v>0</v>
      </c>
      <c r="AI15" s="9">
        <v>0</v>
      </c>
      <c r="AJ15" s="41">
        <f t="shared" si="10"/>
        <v>0</v>
      </c>
      <c r="AK15" s="9">
        <v>0</v>
      </c>
      <c r="AL15" s="9">
        <v>0</v>
      </c>
      <c r="AM15" s="41">
        <f t="shared" si="11"/>
        <v>0</v>
      </c>
      <c r="AN15" s="9">
        <v>0</v>
      </c>
      <c r="AO15" s="9">
        <v>0</v>
      </c>
      <c r="AP15" s="41">
        <f t="shared" si="12"/>
        <v>0</v>
      </c>
      <c r="AQ15" s="9">
        <v>0</v>
      </c>
      <c r="AR15" s="52" t="s">
        <v>71</v>
      </c>
      <c r="AS15" s="9">
        <v>0</v>
      </c>
      <c r="AT15" s="41">
        <f t="shared" si="13"/>
        <v>0</v>
      </c>
      <c r="AU15" s="9">
        <v>0</v>
      </c>
      <c r="AV15" s="9">
        <v>2</v>
      </c>
      <c r="AW15" s="41">
        <f t="shared" si="14"/>
        <v>1.9801980198019802</v>
      </c>
      <c r="AX15" s="9">
        <v>2</v>
      </c>
      <c r="AY15" s="9">
        <v>0</v>
      </c>
      <c r="AZ15" s="41">
        <f t="shared" si="15"/>
        <v>0</v>
      </c>
      <c r="BA15" s="9">
        <v>0</v>
      </c>
    </row>
    <row r="16" spans="1:53" s="2" customFormat="1" ht="12" customHeight="1">
      <c r="A16" s="52" t="s">
        <v>605</v>
      </c>
      <c r="B16" s="9">
        <v>0</v>
      </c>
      <c r="C16" s="9">
        <f t="shared" si="16"/>
        <v>0</v>
      </c>
      <c r="D16" s="9">
        <v>0</v>
      </c>
      <c r="E16" s="41">
        <f t="shared" si="0"/>
        <v>0</v>
      </c>
      <c r="F16" s="9">
        <v>0</v>
      </c>
      <c r="G16" s="9">
        <v>0</v>
      </c>
      <c r="H16" s="41">
        <f t="shared" si="1"/>
        <v>0</v>
      </c>
      <c r="I16" s="9">
        <v>0</v>
      </c>
      <c r="J16" s="9">
        <v>0</v>
      </c>
      <c r="K16" s="41">
        <f t="shared" si="2"/>
        <v>0</v>
      </c>
      <c r="L16" s="9">
        <v>0</v>
      </c>
      <c r="M16" s="9">
        <v>0</v>
      </c>
      <c r="N16" s="41">
        <f t="shared" si="3"/>
        <v>0</v>
      </c>
      <c r="O16" s="9">
        <v>0</v>
      </c>
      <c r="P16" s="9">
        <v>0</v>
      </c>
      <c r="Q16" s="41">
        <f t="shared" si="4"/>
        <v>0</v>
      </c>
      <c r="R16" s="9">
        <v>0</v>
      </c>
      <c r="S16" s="9">
        <v>0</v>
      </c>
      <c r="T16" s="41">
        <f t="shared" si="5"/>
        <v>0</v>
      </c>
      <c r="U16" s="9">
        <v>0</v>
      </c>
      <c r="V16" s="52" t="s">
        <v>605</v>
      </c>
      <c r="W16" s="9">
        <v>0</v>
      </c>
      <c r="X16" s="41">
        <f t="shared" si="6"/>
        <v>0</v>
      </c>
      <c r="Y16" s="9">
        <v>0</v>
      </c>
      <c r="Z16" s="9">
        <v>0</v>
      </c>
      <c r="AA16" s="41">
        <f t="shared" si="7"/>
        <v>0</v>
      </c>
      <c r="AB16" s="9">
        <v>0</v>
      </c>
      <c r="AC16" s="9">
        <v>0</v>
      </c>
      <c r="AD16" s="41">
        <f t="shared" si="8"/>
        <v>0</v>
      </c>
      <c r="AE16" s="9">
        <v>0</v>
      </c>
      <c r="AF16" s="9">
        <v>0</v>
      </c>
      <c r="AG16" s="41">
        <f t="shared" si="9"/>
        <v>0</v>
      </c>
      <c r="AH16" s="9">
        <v>0</v>
      </c>
      <c r="AI16" s="9">
        <v>0</v>
      </c>
      <c r="AJ16" s="41">
        <f t="shared" si="10"/>
        <v>0</v>
      </c>
      <c r="AK16" s="9">
        <v>0</v>
      </c>
      <c r="AL16" s="9">
        <v>0</v>
      </c>
      <c r="AM16" s="41">
        <f t="shared" si="11"/>
        <v>0</v>
      </c>
      <c r="AN16" s="9">
        <v>0</v>
      </c>
      <c r="AO16" s="9">
        <v>0</v>
      </c>
      <c r="AP16" s="41">
        <f t="shared" si="12"/>
        <v>0</v>
      </c>
      <c r="AQ16" s="9">
        <v>0</v>
      </c>
      <c r="AR16" s="52" t="s">
        <v>72</v>
      </c>
      <c r="AS16" s="9">
        <v>0</v>
      </c>
      <c r="AT16" s="41">
        <f t="shared" si="13"/>
        <v>0</v>
      </c>
      <c r="AU16" s="9">
        <v>0</v>
      </c>
      <c r="AV16" s="9">
        <v>0</v>
      </c>
      <c r="AW16" s="41">
        <f t="shared" si="14"/>
        <v>0</v>
      </c>
      <c r="AX16" s="9">
        <v>0</v>
      </c>
      <c r="AY16" s="9">
        <v>0</v>
      </c>
      <c r="AZ16" s="41">
        <f t="shared" si="15"/>
        <v>0</v>
      </c>
      <c r="BA16" s="9">
        <v>0</v>
      </c>
    </row>
    <row r="17" spans="1:53" s="2" customFormat="1" ht="21" customHeight="1">
      <c r="A17" s="52" t="s">
        <v>606</v>
      </c>
      <c r="B17" s="9">
        <f>SUM(B18:B23)</f>
        <v>5767</v>
      </c>
      <c r="C17" s="9">
        <f>SUM(C18:C23)</f>
        <v>437</v>
      </c>
      <c r="D17" s="9">
        <f>SUM(D18:D23)</f>
        <v>2</v>
      </c>
      <c r="E17" s="41">
        <f t="shared" si="0"/>
        <v>0.03468007629616785</v>
      </c>
      <c r="F17" s="9">
        <f>SUM(F18:F23)</f>
        <v>2</v>
      </c>
      <c r="G17" s="9">
        <f>SUM(G18:G23)</f>
        <v>1</v>
      </c>
      <c r="H17" s="41">
        <f t="shared" si="1"/>
        <v>0.017340038148083926</v>
      </c>
      <c r="I17" s="9">
        <f>SUM(I18:I23)</f>
        <v>1</v>
      </c>
      <c r="J17" s="9">
        <f>SUM(J18:J23)</f>
        <v>34</v>
      </c>
      <c r="K17" s="41">
        <f t="shared" si="2"/>
        <v>0.5895612970348535</v>
      </c>
      <c r="L17" s="9">
        <f>SUM(L18:L23)</f>
        <v>37</v>
      </c>
      <c r="M17" s="9">
        <f>SUM(M18:M23)</f>
        <v>36</v>
      </c>
      <c r="N17" s="41">
        <f t="shared" si="3"/>
        <v>0.6242413733310214</v>
      </c>
      <c r="O17" s="9">
        <f>SUM(O18:O23)</f>
        <v>46</v>
      </c>
      <c r="P17" s="9">
        <f>SUM(P18:P23)</f>
        <v>30</v>
      </c>
      <c r="Q17" s="41">
        <f t="shared" si="4"/>
        <v>0.5202011444425177</v>
      </c>
      <c r="R17" s="9">
        <f>SUM(R18:R23)</f>
        <v>38</v>
      </c>
      <c r="S17" s="9">
        <f>SUM(S18:S23)</f>
        <v>0</v>
      </c>
      <c r="T17" s="41">
        <f t="shared" si="5"/>
        <v>0</v>
      </c>
      <c r="U17" s="9">
        <f>SUM(U18:U23)</f>
        <v>0</v>
      </c>
      <c r="V17" s="52" t="s">
        <v>606</v>
      </c>
      <c r="W17" s="9">
        <f>SUM(W18:W23)</f>
        <v>3</v>
      </c>
      <c r="X17" s="41">
        <f t="shared" si="6"/>
        <v>0.05202011444425178</v>
      </c>
      <c r="Y17" s="9">
        <f>SUM(Y18:Y23)</f>
        <v>3</v>
      </c>
      <c r="Z17" s="9">
        <f>SUM(Z18:Z23)</f>
        <v>4</v>
      </c>
      <c r="AA17" s="41">
        <f t="shared" si="7"/>
        <v>0.0693601525923357</v>
      </c>
      <c r="AB17" s="9">
        <f>SUM(AB18:AB23)</f>
        <v>4</v>
      </c>
      <c r="AC17" s="9">
        <f>SUM(AC18:AC23)</f>
        <v>28</v>
      </c>
      <c r="AD17" s="41">
        <f t="shared" si="8"/>
        <v>0.4855210681463499</v>
      </c>
      <c r="AE17" s="9">
        <f>SUM(AE18:AE23)</f>
        <v>34</v>
      </c>
      <c r="AF17" s="9">
        <f>SUM(AF18:AF23)</f>
        <v>0</v>
      </c>
      <c r="AG17" s="41">
        <f t="shared" si="9"/>
        <v>0</v>
      </c>
      <c r="AH17" s="9">
        <f>SUM(AH18:AH23)</f>
        <v>0</v>
      </c>
      <c r="AI17" s="9">
        <f>SUM(AI18:AI23)</f>
        <v>3</v>
      </c>
      <c r="AJ17" s="41">
        <f t="shared" si="10"/>
        <v>0.05202011444425178</v>
      </c>
      <c r="AK17" s="9">
        <f>SUM(AK18:AK23)</f>
        <v>3</v>
      </c>
      <c r="AL17" s="9">
        <f>SUM(AL18:AL23)</f>
        <v>3</v>
      </c>
      <c r="AM17" s="41">
        <f t="shared" si="11"/>
        <v>0.05202011444425178</v>
      </c>
      <c r="AN17" s="9">
        <f>SUM(AN18:AN23)</f>
        <v>3</v>
      </c>
      <c r="AO17" s="9">
        <f>SUM(AO18:AO23)</f>
        <v>0</v>
      </c>
      <c r="AP17" s="41">
        <f t="shared" si="12"/>
        <v>0</v>
      </c>
      <c r="AQ17" s="9">
        <f>SUM(AQ18:AQ23)</f>
        <v>0</v>
      </c>
      <c r="AR17" s="52" t="s">
        <v>73</v>
      </c>
      <c r="AS17" s="9">
        <f>SUM(AS18:AS23)</f>
        <v>0</v>
      </c>
      <c r="AT17" s="41">
        <f t="shared" si="13"/>
        <v>0</v>
      </c>
      <c r="AU17" s="9">
        <f>SUM(AU18:AU23)</f>
        <v>0</v>
      </c>
      <c r="AV17" s="9">
        <f>SUM(AV18:AV23)</f>
        <v>262</v>
      </c>
      <c r="AW17" s="41">
        <f t="shared" si="14"/>
        <v>4.543089994797988</v>
      </c>
      <c r="AX17" s="9">
        <f>SUM(AX18:AX23)</f>
        <v>262</v>
      </c>
      <c r="AY17" s="9">
        <f>SUM(AY18:AY23)</f>
        <v>4</v>
      </c>
      <c r="AZ17" s="41">
        <f t="shared" si="15"/>
        <v>0.0693601525923357</v>
      </c>
      <c r="BA17" s="9">
        <f>SUM(BA18:BA23)</f>
        <v>4</v>
      </c>
    </row>
    <row r="18" spans="1:53" s="2" customFormat="1" ht="21" customHeight="1">
      <c r="A18" s="52" t="s">
        <v>607</v>
      </c>
      <c r="B18" s="9">
        <v>519</v>
      </c>
      <c r="C18" s="9">
        <f aca="true" t="shared" si="17" ref="C18:C23">SUM(F18+I18+L18+O18+R18+U18+Y18+AB18+AE18+AH18+AK18+AN18+AQ18+AU18+AX18+BA18)</f>
        <v>24</v>
      </c>
      <c r="D18" s="9">
        <v>0</v>
      </c>
      <c r="E18" s="41">
        <f t="shared" si="0"/>
        <v>0</v>
      </c>
      <c r="F18" s="9">
        <v>0</v>
      </c>
      <c r="G18" s="9">
        <v>0</v>
      </c>
      <c r="H18" s="41">
        <f t="shared" si="1"/>
        <v>0</v>
      </c>
      <c r="I18" s="9">
        <v>0</v>
      </c>
      <c r="J18" s="9">
        <v>2</v>
      </c>
      <c r="K18" s="41">
        <f t="shared" si="2"/>
        <v>0.3853564547206166</v>
      </c>
      <c r="L18" s="9">
        <v>2</v>
      </c>
      <c r="M18" s="9">
        <v>3</v>
      </c>
      <c r="N18" s="41">
        <f t="shared" si="3"/>
        <v>0.5780346820809248</v>
      </c>
      <c r="O18" s="9">
        <v>4</v>
      </c>
      <c r="P18" s="9">
        <v>1</v>
      </c>
      <c r="Q18" s="41">
        <f t="shared" si="4"/>
        <v>0.1926782273603083</v>
      </c>
      <c r="R18" s="9">
        <v>1</v>
      </c>
      <c r="S18" s="9">
        <v>0</v>
      </c>
      <c r="T18" s="41">
        <f t="shared" si="5"/>
        <v>0</v>
      </c>
      <c r="U18" s="9">
        <v>0</v>
      </c>
      <c r="V18" s="52" t="s">
        <v>607</v>
      </c>
      <c r="W18" s="9">
        <v>0</v>
      </c>
      <c r="X18" s="41">
        <f t="shared" si="6"/>
        <v>0</v>
      </c>
      <c r="Y18" s="9">
        <v>0</v>
      </c>
      <c r="Z18" s="9">
        <v>0</v>
      </c>
      <c r="AA18" s="41">
        <f t="shared" si="7"/>
        <v>0</v>
      </c>
      <c r="AB18" s="9">
        <v>0</v>
      </c>
      <c r="AC18" s="9">
        <v>2</v>
      </c>
      <c r="AD18" s="41">
        <f t="shared" si="8"/>
        <v>0.3853564547206166</v>
      </c>
      <c r="AE18" s="9">
        <v>2</v>
      </c>
      <c r="AF18" s="9">
        <v>0</v>
      </c>
      <c r="AG18" s="41">
        <f t="shared" si="9"/>
        <v>0</v>
      </c>
      <c r="AH18" s="9">
        <v>0</v>
      </c>
      <c r="AI18" s="9">
        <v>0</v>
      </c>
      <c r="AJ18" s="41">
        <f t="shared" si="10"/>
        <v>0</v>
      </c>
      <c r="AK18" s="9">
        <v>0</v>
      </c>
      <c r="AL18" s="9">
        <v>1</v>
      </c>
      <c r="AM18" s="41">
        <f t="shared" si="11"/>
        <v>0.1926782273603083</v>
      </c>
      <c r="AN18" s="9">
        <v>1</v>
      </c>
      <c r="AO18" s="9">
        <v>0</v>
      </c>
      <c r="AP18" s="41">
        <f t="shared" si="12"/>
        <v>0</v>
      </c>
      <c r="AQ18" s="9">
        <v>0</v>
      </c>
      <c r="AR18" s="52" t="s">
        <v>74</v>
      </c>
      <c r="AS18" s="9">
        <v>0</v>
      </c>
      <c r="AT18" s="41">
        <f t="shared" si="13"/>
        <v>0</v>
      </c>
      <c r="AU18" s="9">
        <v>0</v>
      </c>
      <c r="AV18" s="9">
        <v>14</v>
      </c>
      <c r="AW18" s="41">
        <f t="shared" si="14"/>
        <v>2.697495183044316</v>
      </c>
      <c r="AX18" s="9">
        <v>14</v>
      </c>
      <c r="AY18" s="9">
        <v>0</v>
      </c>
      <c r="AZ18" s="41">
        <f t="shared" si="15"/>
        <v>0</v>
      </c>
      <c r="BA18" s="9">
        <v>0</v>
      </c>
    </row>
    <row r="19" spans="1:53" s="2" customFormat="1" ht="12" customHeight="1">
      <c r="A19" s="52" t="s">
        <v>608</v>
      </c>
      <c r="B19" s="9">
        <v>1491</v>
      </c>
      <c r="C19" s="9">
        <f t="shared" si="17"/>
        <v>157</v>
      </c>
      <c r="D19" s="9">
        <v>0</v>
      </c>
      <c r="E19" s="41">
        <f t="shared" si="0"/>
        <v>0</v>
      </c>
      <c r="F19" s="9">
        <v>0</v>
      </c>
      <c r="G19" s="9">
        <v>1</v>
      </c>
      <c r="H19" s="41">
        <f t="shared" si="1"/>
        <v>0.0670690811535882</v>
      </c>
      <c r="I19" s="9">
        <v>1</v>
      </c>
      <c r="J19" s="9">
        <v>17</v>
      </c>
      <c r="K19" s="41">
        <f t="shared" si="2"/>
        <v>1.1401743796109993</v>
      </c>
      <c r="L19" s="9">
        <v>17</v>
      </c>
      <c r="M19" s="9">
        <v>23</v>
      </c>
      <c r="N19" s="41">
        <f t="shared" si="3"/>
        <v>1.5425888665325285</v>
      </c>
      <c r="O19" s="9">
        <v>29</v>
      </c>
      <c r="P19" s="9">
        <v>18</v>
      </c>
      <c r="Q19" s="41">
        <f t="shared" si="4"/>
        <v>1.2072434607645874</v>
      </c>
      <c r="R19" s="9">
        <v>22</v>
      </c>
      <c r="S19" s="9">
        <v>0</v>
      </c>
      <c r="T19" s="41">
        <f t="shared" si="5"/>
        <v>0</v>
      </c>
      <c r="U19" s="9">
        <v>0</v>
      </c>
      <c r="V19" s="52" t="s">
        <v>608</v>
      </c>
      <c r="W19" s="9">
        <v>1</v>
      </c>
      <c r="X19" s="41">
        <f t="shared" si="6"/>
        <v>0.0670690811535882</v>
      </c>
      <c r="Y19" s="9">
        <v>1</v>
      </c>
      <c r="Z19" s="9">
        <v>2</v>
      </c>
      <c r="AA19" s="41">
        <f t="shared" si="7"/>
        <v>0.1341381623071764</v>
      </c>
      <c r="AB19" s="9">
        <v>2</v>
      </c>
      <c r="AC19" s="9">
        <v>11</v>
      </c>
      <c r="AD19" s="41">
        <f t="shared" si="8"/>
        <v>0.7377598926894702</v>
      </c>
      <c r="AE19" s="9">
        <v>15</v>
      </c>
      <c r="AF19" s="9">
        <v>0</v>
      </c>
      <c r="AG19" s="41">
        <f t="shared" si="9"/>
        <v>0</v>
      </c>
      <c r="AH19" s="9">
        <v>0</v>
      </c>
      <c r="AI19" s="9">
        <v>2</v>
      </c>
      <c r="AJ19" s="41">
        <f t="shared" si="10"/>
        <v>0.1341381623071764</v>
      </c>
      <c r="AK19" s="9">
        <v>2</v>
      </c>
      <c r="AL19" s="9">
        <v>2</v>
      </c>
      <c r="AM19" s="41">
        <f t="shared" si="11"/>
        <v>0.1341381623071764</v>
      </c>
      <c r="AN19" s="9">
        <v>2</v>
      </c>
      <c r="AO19" s="9">
        <v>0</v>
      </c>
      <c r="AP19" s="41">
        <f t="shared" si="12"/>
        <v>0</v>
      </c>
      <c r="AQ19" s="9">
        <v>0</v>
      </c>
      <c r="AR19" s="52" t="s">
        <v>75</v>
      </c>
      <c r="AS19" s="9">
        <v>0</v>
      </c>
      <c r="AT19" s="41">
        <f t="shared" si="13"/>
        <v>0</v>
      </c>
      <c r="AU19" s="9">
        <v>0</v>
      </c>
      <c r="AV19" s="9">
        <v>64</v>
      </c>
      <c r="AW19" s="41">
        <f t="shared" si="14"/>
        <v>4.292421193829645</v>
      </c>
      <c r="AX19" s="9">
        <v>64</v>
      </c>
      <c r="AY19" s="9">
        <v>2</v>
      </c>
      <c r="AZ19" s="41">
        <f t="shared" si="15"/>
        <v>0.1341381623071764</v>
      </c>
      <c r="BA19" s="9">
        <v>2</v>
      </c>
    </row>
    <row r="20" spans="1:53" s="2" customFormat="1" ht="12" customHeight="1">
      <c r="A20" s="52" t="s">
        <v>609</v>
      </c>
      <c r="B20" s="9">
        <v>472</v>
      </c>
      <c r="C20" s="9">
        <f t="shared" si="17"/>
        <v>24</v>
      </c>
      <c r="D20" s="9">
        <v>0</v>
      </c>
      <c r="E20" s="41">
        <f t="shared" si="0"/>
        <v>0</v>
      </c>
      <c r="F20" s="9">
        <v>0</v>
      </c>
      <c r="G20" s="9">
        <v>0</v>
      </c>
      <c r="H20" s="41">
        <f t="shared" si="1"/>
        <v>0</v>
      </c>
      <c r="I20" s="9">
        <v>0</v>
      </c>
      <c r="J20" s="9">
        <v>1</v>
      </c>
      <c r="K20" s="41">
        <f t="shared" si="2"/>
        <v>0.211864406779661</v>
      </c>
      <c r="L20" s="9">
        <v>1</v>
      </c>
      <c r="M20" s="9">
        <v>3</v>
      </c>
      <c r="N20" s="41">
        <f t="shared" si="3"/>
        <v>0.6355932203389831</v>
      </c>
      <c r="O20" s="9">
        <v>4</v>
      </c>
      <c r="P20" s="9">
        <v>3</v>
      </c>
      <c r="Q20" s="41">
        <f t="shared" si="4"/>
        <v>0.6355932203389831</v>
      </c>
      <c r="R20" s="9">
        <v>4</v>
      </c>
      <c r="S20" s="9">
        <v>0</v>
      </c>
      <c r="T20" s="41">
        <f t="shared" si="5"/>
        <v>0</v>
      </c>
      <c r="U20" s="9">
        <v>0</v>
      </c>
      <c r="V20" s="52" t="s">
        <v>609</v>
      </c>
      <c r="W20" s="9">
        <v>0</v>
      </c>
      <c r="X20" s="41">
        <f t="shared" si="6"/>
        <v>0</v>
      </c>
      <c r="Y20" s="9">
        <v>0</v>
      </c>
      <c r="Z20" s="9">
        <v>0</v>
      </c>
      <c r="AA20" s="41">
        <f t="shared" si="7"/>
        <v>0</v>
      </c>
      <c r="AB20" s="9">
        <v>0</v>
      </c>
      <c r="AC20" s="9">
        <v>1</v>
      </c>
      <c r="AD20" s="41">
        <f t="shared" si="8"/>
        <v>0.211864406779661</v>
      </c>
      <c r="AE20" s="9">
        <v>1</v>
      </c>
      <c r="AF20" s="9">
        <v>0</v>
      </c>
      <c r="AG20" s="41">
        <f t="shared" si="9"/>
        <v>0</v>
      </c>
      <c r="AH20" s="9">
        <v>0</v>
      </c>
      <c r="AI20" s="9">
        <v>0</v>
      </c>
      <c r="AJ20" s="41">
        <f t="shared" si="10"/>
        <v>0</v>
      </c>
      <c r="AK20" s="9">
        <v>0</v>
      </c>
      <c r="AL20" s="9">
        <v>0</v>
      </c>
      <c r="AM20" s="41">
        <f t="shared" si="11"/>
        <v>0</v>
      </c>
      <c r="AN20" s="9">
        <v>0</v>
      </c>
      <c r="AO20" s="9">
        <v>0</v>
      </c>
      <c r="AP20" s="41">
        <f t="shared" si="12"/>
        <v>0</v>
      </c>
      <c r="AQ20" s="9">
        <v>0</v>
      </c>
      <c r="AR20" s="52" t="s">
        <v>76</v>
      </c>
      <c r="AS20" s="9">
        <v>0</v>
      </c>
      <c r="AT20" s="41">
        <f t="shared" si="13"/>
        <v>0</v>
      </c>
      <c r="AU20" s="9">
        <v>0</v>
      </c>
      <c r="AV20" s="9">
        <v>14</v>
      </c>
      <c r="AW20" s="41">
        <f t="shared" si="14"/>
        <v>2.9661016949152543</v>
      </c>
      <c r="AX20" s="9">
        <v>14</v>
      </c>
      <c r="AY20" s="9">
        <v>0</v>
      </c>
      <c r="AZ20" s="41">
        <f t="shared" si="15"/>
        <v>0</v>
      </c>
      <c r="BA20" s="9">
        <v>0</v>
      </c>
    </row>
    <row r="21" spans="1:53" s="2" customFormat="1" ht="12" customHeight="1">
      <c r="A21" s="52" t="s">
        <v>610</v>
      </c>
      <c r="B21" s="9">
        <v>648</v>
      </c>
      <c r="C21" s="9">
        <f t="shared" si="17"/>
        <v>28</v>
      </c>
      <c r="D21" s="9">
        <v>0</v>
      </c>
      <c r="E21" s="41">
        <f t="shared" si="0"/>
        <v>0</v>
      </c>
      <c r="F21" s="9">
        <v>0</v>
      </c>
      <c r="G21" s="9">
        <v>0</v>
      </c>
      <c r="H21" s="41">
        <f t="shared" si="1"/>
        <v>0</v>
      </c>
      <c r="I21" s="9">
        <v>0</v>
      </c>
      <c r="J21" s="9">
        <v>3</v>
      </c>
      <c r="K21" s="41">
        <f t="shared" si="2"/>
        <v>0.4629629629629629</v>
      </c>
      <c r="L21" s="9">
        <v>3</v>
      </c>
      <c r="M21" s="9">
        <v>0</v>
      </c>
      <c r="N21" s="41">
        <f t="shared" si="3"/>
        <v>0</v>
      </c>
      <c r="O21" s="9">
        <v>0</v>
      </c>
      <c r="P21" s="9">
        <v>2</v>
      </c>
      <c r="Q21" s="41">
        <f t="shared" si="4"/>
        <v>0.30864197530864196</v>
      </c>
      <c r="R21" s="9">
        <v>2</v>
      </c>
      <c r="S21" s="9">
        <v>0</v>
      </c>
      <c r="T21" s="41">
        <f t="shared" si="5"/>
        <v>0</v>
      </c>
      <c r="U21" s="9">
        <v>0</v>
      </c>
      <c r="V21" s="52" t="s">
        <v>610</v>
      </c>
      <c r="W21" s="9">
        <v>1</v>
      </c>
      <c r="X21" s="41">
        <f t="shared" si="6"/>
        <v>0.15432098765432098</v>
      </c>
      <c r="Y21" s="9">
        <v>1</v>
      </c>
      <c r="Z21" s="9">
        <v>1</v>
      </c>
      <c r="AA21" s="41">
        <f t="shared" si="7"/>
        <v>0.15432098765432098</v>
      </c>
      <c r="AB21" s="9">
        <v>1</v>
      </c>
      <c r="AC21" s="9">
        <v>6</v>
      </c>
      <c r="AD21" s="41">
        <f t="shared" si="8"/>
        <v>0.9259259259259258</v>
      </c>
      <c r="AE21" s="9">
        <v>6</v>
      </c>
      <c r="AF21" s="9">
        <v>0</v>
      </c>
      <c r="AG21" s="41">
        <f t="shared" si="9"/>
        <v>0</v>
      </c>
      <c r="AH21" s="9">
        <v>0</v>
      </c>
      <c r="AI21" s="9">
        <v>0</v>
      </c>
      <c r="AJ21" s="41">
        <f t="shared" si="10"/>
        <v>0</v>
      </c>
      <c r="AK21" s="9">
        <v>0</v>
      </c>
      <c r="AL21" s="9">
        <v>0</v>
      </c>
      <c r="AM21" s="41">
        <f t="shared" si="11"/>
        <v>0</v>
      </c>
      <c r="AN21" s="9">
        <v>0</v>
      </c>
      <c r="AO21" s="9">
        <v>0</v>
      </c>
      <c r="AP21" s="41">
        <f t="shared" si="12"/>
        <v>0</v>
      </c>
      <c r="AQ21" s="9">
        <v>0</v>
      </c>
      <c r="AR21" s="52" t="s">
        <v>77</v>
      </c>
      <c r="AS21" s="9">
        <v>0</v>
      </c>
      <c r="AT21" s="41">
        <f t="shared" si="13"/>
        <v>0</v>
      </c>
      <c r="AU21" s="9">
        <v>0</v>
      </c>
      <c r="AV21" s="9">
        <v>15</v>
      </c>
      <c r="AW21" s="41">
        <f t="shared" si="14"/>
        <v>2.314814814814815</v>
      </c>
      <c r="AX21" s="9">
        <v>15</v>
      </c>
      <c r="AY21" s="9">
        <v>0</v>
      </c>
      <c r="AZ21" s="41">
        <f t="shared" si="15"/>
        <v>0</v>
      </c>
      <c r="BA21" s="9">
        <v>0</v>
      </c>
    </row>
    <row r="22" spans="1:53" s="2" customFormat="1" ht="12" customHeight="1">
      <c r="A22" s="52" t="s">
        <v>611</v>
      </c>
      <c r="B22" s="9">
        <v>542</v>
      </c>
      <c r="C22" s="9">
        <f t="shared" si="17"/>
        <v>21</v>
      </c>
      <c r="D22" s="9">
        <v>0</v>
      </c>
      <c r="E22" s="41">
        <f t="shared" si="0"/>
        <v>0</v>
      </c>
      <c r="F22" s="9">
        <v>0</v>
      </c>
      <c r="G22" s="9">
        <v>0</v>
      </c>
      <c r="H22" s="41">
        <f t="shared" si="1"/>
        <v>0</v>
      </c>
      <c r="I22" s="9">
        <v>0</v>
      </c>
      <c r="J22" s="9">
        <v>0</v>
      </c>
      <c r="K22" s="41">
        <f t="shared" si="2"/>
        <v>0</v>
      </c>
      <c r="L22" s="9">
        <v>0</v>
      </c>
      <c r="M22" s="9">
        <v>0</v>
      </c>
      <c r="N22" s="41">
        <f t="shared" si="3"/>
        <v>0</v>
      </c>
      <c r="O22" s="9">
        <v>0</v>
      </c>
      <c r="P22" s="9">
        <v>0</v>
      </c>
      <c r="Q22" s="41">
        <f t="shared" si="4"/>
        <v>0</v>
      </c>
      <c r="R22" s="9">
        <v>0</v>
      </c>
      <c r="S22" s="9">
        <v>0</v>
      </c>
      <c r="T22" s="41">
        <f t="shared" si="5"/>
        <v>0</v>
      </c>
      <c r="U22" s="9">
        <v>0</v>
      </c>
      <c r="V22" s="52" t="s">
        <v>611</v>
      </c>
      <c r="W22" s="9">
        <v>0</v>
      </c>
      <c r="X22" s="41">
        <f t="shared" si="6"/>
        <v>0</v>
      </c>
      <c r="Y22" s="9">
        <v>0</v>
      </c>
      <c r="Z22" s="9">
        <v>0</v>
      </c>
      <c r="AA22" s="41">
        <f t="shared" si="7"/>
        <v>0</v>
      </c>
      <c r="AB22" s="9">
        <v>0</v>
      </c>
      <c r="AC22" s="9">
        <v>3</v>
      </c>
      <c r="AD22" s="41">
        <f t="shared" si="8"/>
        <v>0.5535055350553505</v>
      </c>
      <c r="AE22" s="9">
        <v>3</v>
      </c>
      <c r="AF22" s="9">
        <v>0</v>
      </c>
      <c r="AG22" s="41">
        <f t="shared" si="9"/>
        <v>0</v>
      </c>
      <c r="AH22" s="9">
        <v>0</v>
      </c>
      <c r="AI22" s="9">
        <v>0</v>
      </c>
      <c r="AJ22" s="41">
        <f t="shared" si="10"/>
        <v>0</v>
      </c>
      <c r="AK22" s="9">
        <v>0</v>
      </c>
      <c r="AL22" s="9">
        <v>0</v>
      </c>
      <c r="AM22" s="41">
        <f t="shared" si="11"/>
        <v>0</v>
      </c>
      <c r="AN22" s="9">
        <v>0</v>
      </c>
      <c r="AO22" s="9">
        <v>0</v>
      </c>
      <c r="AP22" s="41">
        <f t="shared" si="12"/>
        <v>0</v>
      </c>
      <c r="AQ22" s="9">
        <v>0</v>
      </c>
      <c r="AR22" s="52" t="s">
        <v>78</v>
      </c>
      <c r="AS22" s="9">
        <v>0</v>
      </c>
      <c r="AT22" s="41">
        <f t="shared" si="13"/>
        <v>0</v>
      </c>
      <c r="AU22" s="9">
        <v>0</v>
      </c>
      <c r="AV22" s="9">
        <v>18</v>
      </c>
      <c r="AW22" s="41">
        <f t="shared" si="14"/>
        <v>3.3210332103321036</v>
      </c>
      <c r="AX22" s="9">
        <v>18</v>
      </c>
      <c r="AY22" s="9">
        <v>0</v>
      </c>
      <c r="AZ22" s="41">
        <f t="shared" si="15"/>
        <v>0</v>
      </c>
      <c r="BA22" s="9">
        <v>0</v>
      </c>
    </row>
    <row r="23" spans="1:53" s="2" customFormat="1" ht="12" customHeight="1">
      <c r="A23" s="52" t="s">
        <v>612</v>
      </c>
      <c r="B23" s="9">
        <v>2095</v>
      </c>
      <c r="C23" s="9">
        <f t="shared" si="17"/>
        <v>183</v>
      </c>
      <c r="D23" s="9">
        <v>2</v>
      </c>
      <c r="E23" s="41">
        <f t="shared" si="0"/>
        <v>0.0954653937947494</v>
      </c>
      <c r="F23" s="9">
        <v>2</v>
      </c>
      <c r="G23" s="9">
        <v>0</v>
      </c>
      <c r="H23" s="41">
        <f t="shared" si="1"/>
        <v>0</v>
      </c>
      <c r="I23" s="9">
        <v>0</v>
      </c>
      <c r="J23" s="9">
        <v>11</v>
      </c>
      <c r="K23" s="41">
        <f t="shared" si="2"/>
        <v>0.5250596658711217</v>
      </c>
      <c r="L23" s="9">
        <v>14</v>
      </c>
      <c r="M23" s="9">
        <v>7</v>
      </c>
      <c r="N23" s="41">
        <f t="shared" si="3"/>
        <v>0.3341288782816229</v>
      </c>
      <c r="O23" s="9">
        <v>9</v>
      </c>
      <c r="P23" s="9">
        <v>6</v>
      </c>
      <c r="Q23" s="41">
        <f t="shared" si="4"/>
        <v>0.2863961813842482</v>
      </c>
      <c r="R23" s="9">
        <v>9</v>
      </c>
      <c r="S23" s="9">
        <v>0</v>
      </c>
      <c r="T23" s="41">
        <f t="shared" si="5"/>
        <v>0</v>
      </c>
      <c r="U23" s="9">
        <v>0</v>
      </c>
      <c r="V23" s="52" t="s">
        <v>612</v>
      </c>
      <c r="W23" s="9">
        <v>1</v>
      </c>
      <c r="X23" s="41">
        <f t="shared" si="6"/>
        <v>0.0477326968973747</v>
      </c>
      <c r="Y23" s="9">
        <v>1</v>
      </c>
      <c r="Z23" s="9">
        <v>1</v>
      </c>
      <c r="AA23" s="41">
        <f t="shared" si="7"/>
        <v>0.0477326968973747</v>
      </c>
      <c r="AB23" s="9">
        <v>1</v>
      </c>
      <c r="AC23" s="9">
        <v>5</v>
      </c>
      <c r="AD23" s="41">
        <f t="shared" si="8"/>
        <v>0.23866348448687352</v>
      </c>
      <c r="AE23" s="9">
        <v>7</v>
      </c>
      <c r="AF23" s="9">
        <v>0</v>
      </c>
      <c r="AG23" s="41">
        <f t="shared" si="9"/>
        <v>0</v>
      </c>
      <c r="AH23" s="9">
        <v>0</v>
      </c>
      <c r="AI23" s="9">
        <v>1</v>
      </c>
      <c r="AJ23" s="41">
        <f t="shared" si="10"/>
        <v>0.0477326968973747</v>
      </c>
      <c r="AK23" s="9">
        <v>1</v>
      </c>
      <c r="AL23" s="9">
        <v>0</v>
      </c>
      <c r="AM23" s="41">
        <f t="shared" si="11"/>
        <v>0</v>
      </c>
      <c r="AN23" s="9">
        <v>0</v>
      </c>
      <c r="AO23" s="9">
        <v>0</v>
      </c>
      <c r="AP23" s="41">
        <f t="shared" si="12"/>
        <v>0</v>
      </c>
      <c r="AQ23" s="9">
        <v>0</v>
      </c>
      <c r="AR23" s="52" t="s">
        <v>79</v>
      </c>
      <c r="AS23" s="9">
        <v>0</v>
      </c>
      <c r="AT23" s="41">
        <f t="shared" si="13"/>
        <v>0</v>
      </c>
      <c r="AU23" s="9">
        <v>0</v>
      </c>
      <c r="AV23" s="9">
        <v>137</v>
      </c>
      <c r="AW23" s="41">
        <f t="shared" si="14"/>
        <v>6.539379474940334</v>
      </c>
      <c r="AX23" s="9">
        <v>137</v>
      </c>
      <c r="AY23" s="9">
        <v>2</v>
      </c>
      <c r="AZ23" s="41">
        <f t="shared" si="15"/>
        <v>0.0954653937947494</v>
      </c>
      <c r="BA23" s="9">
        <v>2</v>
      </c>
    </row>
    <row r="24" spans="1:53" s="2" customFormat="1" ht="21" customHeight="1">
      <c r="A24" s="52" t="s">
        <v>613</v>
      </c>
      <c r="B24" s="9">
        <f>SUM(B25:B33)</f>
        <v>2169</v>
      </c>
      <c r="C24" s="9">
        <f>SUM(C25:C33)</f>
        <v>14</v>
      </c>
      <c r="D24" s="9">
        <f>SUM(D25:D33)</f>
        <v>0</v>
      </c>
      <c r="E24" s="41">
        <f t="shared" si="0"/>
        <v>0</v>
      </c>
      <c r="F24" s="9">
        <f>SUM(F25:F33)</f>
        <v>0</v>
      </c>
      <c r="G24" s="9">
        <f>SUM(G25:G33)</f>
        <v>1</v>
      </c>
      <c r="H24" s="41">
        <f t="shared" si="1"/>
        <v>0.04610419548178884</v>
      </c>
      <c r="I24" s="9">
        <f>SUM(I25:I33)</f>
        <v>2</v>
      </c>
      <c r="J24" s="9">
        <f>SUM(J25:J33)</f>
        <v>1</v>
      </c>
      <c r="K24" s="41">
        <f t="shared" si="2"/>
        <v>0.04610419548178884</v>
      </c>
      <c r="L24" s="9">
        <f>SUM(L25:L33)</f>
        <v>1</v>
      </c>
      <c r="M24" s="9">
        <f>SUM(M25:M33)</f>
        <v>0</v>
      </c>
      <c r="N24" s="41">
        <f t="shared" si="3"/>
        <v>0</v>
      </c>
      <c r="O24" s="9">
        <f>SUM(O25:O33)</f>
        <v>0</v>
      </c>
      <c r="P24" s="9">
        <f>SUM(P25:P33)</f>
        <v>0</v>
      </c>
      <c r="Q24" s="41">
        <f t="shared" si="4"/>
        <v>0</v>
      </c>
      <c r="R24" s="9">
        <f>SUM(R25:R33)</f>
        <v>0</v>
      </c>
      <c r="S24" s="9">
        <f>SUM(S25:S33)</f>
        <v>1</v>
      </c>
      <c r="T24" s="41">
        <f t="shared" si="5"/>
        <v>0.04610419548178884</v>
      </c>
      <c r="U24" s="9">
        <f>SUM(U25:U33)</f>
        <v>2</v>
      </c>
      <c r="V24" s="52" t="s">
        <v>613</v>
      </c>
      <c r="W24" s="9">
        <f>SUM(W25:W33)</f>
        <v>0</v>
      </c>
      <c r="X24" s="41">
        <f t="shared" si="6"/>
        <v>0</v>
      </c>
      <c r="Y24" s="9">
        <f>SUM(Y25:Y33)</f>
        <v>0</v>
      </c>
      <c r="Z24" s="9">
        <f>SUM(Z25:Z33)</f>
        <v>0</v>
      </c>
      <c r="AA24" s="41">
        <f t="shared" si="7"/>
        <v>0</v>
      </c>
      <c r="AB24" s="9">
        <f>SUM(AB25:AB33)</f>
        <v>0</v>
      </c>
      <c r="AC24" s="9">
        <f>SUM(AC25:AC33)</f>
        <v>5</v>
      </c>
      <c r="AD24" s="41">
        <f t="shared" si="8"/>
        <v>0.23052097740894423</v>
      </c>
      <c r="AE24" s="9">
        <f>SUM(AE25:AE33)</f>
        <v>5</v>
      </c>
      <c r="AF24" s="9">
        <f>SUM(AF25:AF33)</f>
        <v>0</v>
      </c>
      <c r="AG24" s="41">
        <f t="shared" si="9"/>
        <v>0</v>
      </c>
      <c r="AH24" s="9">
        <f>SUM(AH25:AH33)</f>
        <v>0</v>
      </c>
      <c r="AI24" s="9">
        <f>SUM(AI25:AI33)</f>
        <v>0</v>
      </c>
      <c r="AJ24" s="41">
        <f t="shared" si="10"/>
        <v>0</v>
      </c>
      <c r="AK24" s="9">
        <f>SUM(AK25:AK33)</f>
        <v>0</v>
      </c>
      <c r="AL24" s="9">
        <f>SUM(AL25:AL33)</f>
        <v>0</v>
      </c>
      <c r="AM24" s="41">
        <f t="shared" si="11"/>
        <v>0</v>
      </c>
      <c r="AN24" s="9">
        <f>SUM(AN25:AN33)</f>
        <v>0</v>
      </c>
      <c r="AO24" s="9">
        <f>SUM(AO25:AO33)</f>
        <v>0</v>
      </c>
      <c r="AP24" s="41">
        <f t="shared" si="12"/>
        <v>0</v>
      </c>
      <c r="AQ24" s="9">
        <f>SUM(AQ25:AQ33)</f>
        <v>0</v>
      </c>
      <c r="AR24" s="52" t="s">
        <v>80</v>
      </c>
      <c r="AS24" s="9">
        <f>SUM(AS25:AS33)</f>
        <v>0</v>
      </c>
      <c r="AT24" s="41">
        <f t="shared" si="13"/>
        <v>0</v>
      </c>
      <c r="AU24" s="9">
        <f>SUM(AU25:AU33)</f>
        <v>0</v>
      </c>
      <c r="AV24" s="9">
        <f>SUM(AV25:AV33)</f>
        <v>4</v>
      </c>
      <c r="AW24" s="41">
        <f t="shared" si="14"/>
        <v>0.18441678192715535</v>
      </c>
      <c r="AX24" s="9">
        <f>SUM(AX25:AX33)</f>
        <v>4</v>
      </c>
      <c r="AY24" s="9">
        <f>SUM(AY25:AY33)</f>
        <v>0</v>
      </c>
      <c r="AZ24" s="41">
        <f t="shared" si="15"/>
        <v>0</v>
      </c>
      <c r="BA24" s="9">
        <f>SUM(BA25:BA33)</f>
        <v>0</v>
      </c>
    </row>
    <row r="25" spans="1:53" s="2" customFormat="1" ht="21" customHeight="1">
      <c r="A25" s="52" t="s">
        <v>614</v>
      </c>
      <c r="B25" s="9">
        <v>65</v>
      </c>
      <c r="C25" s="9">
        <f aca="true" t="shared" si="18" ref="C25:C39">SUM(F25+I25+L25+O25+R25+U25+Y25+AB25+AE25+AH25+AK25+AN25+AQ25+AU25+AX25+BA25)</f>
        <v>3</v>
      </c>
      <c r="D25" s="9">
        <v>0</v>
      </c>
      <c r="E25" s="41">
        <f t="shared" si="0"/>
        <v>0</v>
      </c>
      <c r="F25" s="9">
        <v>0</v>
      </c>
      <c r="G25" s="9">
        <v>1</v>
      </c>
      <c r="H25" s="41">
        <f t="shared" si="1"/>
        <v>1.5384615384615385</v>
      </c>
      <c r="I25" s="9">
        <v>2</v>
      </c>
      <c r="J25" s="9">
        <v>1</v>
      </c>
      <c r="K25" s="41">
        <f t="shared" si="2"/>
        <v>1.5384615384615385</v>
      </c>
      <c r="L25" s="9">
        <v>1</v>
      </c>
      <c r="M25" s="9">
        <v>0</v>
      </c>
      <c r="N25" s="41">
        <f t="shared" si="3"/>
        <v>0</v>
      </c>
      <c r="O25" s="9">
        <v>0</v>
      </c>
      <c r="P25" s="9">
        <v>0</v>
      </c>
      <c r="Q25" s="41">
        <f t="shared" si="4"/>
        <v>0</v>
      </c>
      <c r="R25" s="9">
        <v>0</v>
      </c>
      <c r="S25" s="9">
        <v>0</v>
      </c>
      <c r="T25" s="41">
        <f t="shared" si="5"/>
        <v>0</v>
      </c>
      <c r="U25" s="9">
        <v>0</v>
      </c>
      <c r="V25" s="52" t="s">
        <v>614</v>
      </c>
      <c r="W25" s="9">
        <v>0</v>
      </c>
      <c r="X25" s="41">
        <f t="shared" si="6"/>
        <v>0</v>
      </c>
      <c r="Y25" s="9">
        <v>0</v>
      </c>
      <c r="Z25" s="9">
        <v>0</v>
      </c>
      <c r="AA25" s="41">
        <f t="shared" si="7"/>
        <v>0</v>
      </c>
      <c r="AB25" s="9">
        <v>0</v>
      </c>
      <c r="AC25" s="9">
        <v>0</v>
      </c>
      <c r="AD25" s="41">
        <f t="shared" si="8"/>
        <v>0</v>
      </c>
      <c r="AE25" s="9">
        <v>0</v>
      </c>
      <c r="AF25" s="9">
        <v>0</v>
      </c>
      <c r="AG25" s="41">
        <f t="shared" si="9"/>
        <v>0</v>
      </c>
      <c r="AH25" s="9">
        <v>0</v>
      </c>
      <c r="AI25" s="9">
        <v>0</v>
      </c>
      <c r="AJ25" s="41">
        <f t="shared" si="10"/>
        <v>0</v>
      </c>
      <c r="AK25" s="9">
        <v>0</v>
      </c>
      <c r="AL25" s="9">
        <v>0</v>
      </c>
      <c r="AM25" s="41">
        <f t="shared" si="11"/>
        <v>0</v>
      </c>
      <c r="AN25" s="9">
        <v>0</v>
      </c>
      <c r="AO25" s="9">
        <v>0</v>
      </c>
      <c r="AP25" s="41">
        <f t="shared" si="12"/>
        <v>0</v>
      </c>
      <c r="AQ25" s="9">
        <v>0</v>
      </c>
      <c r="AR25" s="52" t="s">
        <v>81</v>
      </c>
      <c r="AS25" s="9">
        <v>0</v>
      </c>
      <c r="AT25" s="41">
        <f t="shared" si="13"/>
        <v>0</v>
      </c>
      <c r="AU25" s="9">
        <v>0</v>
      </c>
      <c r="AV25" s="9">
        <v>0</v>
      </c>
      <c r="AW25" s="41">
        <f t="shared" si="14"/>
        <v>0</v>
      </c>
      <c r="AX25" s="9">
        <v>0</v>
      </c>
      <c r="AY25" s="9">
        <v>0</v>
      </c>
      <c r="AZ25" s="41">
        <f t="shared" si="15"/>
        <v>0</v>
      </c>
      <c r="BA25" s="9">
        <v>0</v>
      </c>
    </row>
    <row r="26" spans="1:53" s="2" customFormat="1" ht="12" customHeight="1">
      <c r="A26" s="52" t="s">
        <v>615</v>
      </c>
      <c r="B26" s="9">
        <v>313</v>
      </c>
      <c r="C26" s="9">
        <f t="shared" si="18"/>
        <v>2</v>
      </c>
      <c r="D26" s="9">
        <v>0</v>
      </c>
      <c r="E26" s="41">
        <f t="shared" si="0"/>
        <v>0</v>
      </c>
      <c r="F26" s="9">
        <v>0</v>
      </c>
      <c r="G26" s="9">
        <v>0</v>
      </c>
      <c r="H26" s="41">
        <f t="shared" si="1"/>
        <v>0</v>
      </c>
      <c r="I26" s="9">
        <v>0</v>
      </c>
      <c r="J26" s="9">
        <v>0</v>
      </c>
      <c r="K26" s="41">
        <f t="shared" si="2"/>
        <v>0</v>
      </c>
      <c r="L26" s="9">
        <v>0</v>
      </c>
      <c r="M26" s="9">
        <v>0</v>
      </c>
      <c r="N26" s="41">
        <f t="shared" si="3"/>
        <v>0</v>
      </c>
      <c r="O26" s="9">
        <v>0</v>
      </c>
      <c r="P26" s="9">
        <v>0</v>
      </c>
      <c r="Q26" s="41">
        <f t="shared" si="4"/>
        <v>0</v>
      </c>
      <c r="R26" s="9">
        <v>0</v>
      </c>
      <c r="S26" s="9">
        <v>0</v>
      </c>
      <c r="T26" s="41">
        <f t="shared" si="5"/>
        <v>0</v>
      </c>
      <c r="U26" s="9">
        <v>0</v>
      </c>
      <c r="V26" s="52" t="s">
        <v>615</v>
      </c>
      <c r="W26" s="9">
        <v>0</v>
      </c>
      <c r="X26" s="41">
        <f t="shared" si="6"/>
        <v>0</v>
      </c>
      <c r="Y26" s="9">
        <v>0</v>
      </c>
      <c r="Z26" s="9">
        <v>0</v>
      </c>
      <c r="AA26" s="41">
        <f t="shared" si="7"/>
        <v>0</v>
      </c>
      <c r="AB26" s="9">
        <v>0</v>
      </c>
      <c r="AC26" s="9">
        <v>1</v>
      </c>
      <c r="AD26" s="41">
        <f t="shared" si="8"/>
        <v>0.3194888178913738</v>
      </c>
      <c r="AE26" s="9">
        <v>1</v>
      </c>
      <c r="AF26" s="9">
        <v>0</v>
      </c>
      <c r="AG26" s="41">
        <f t="shared" si="9"/>
        <v>0</v>
      </c>
      <c r="AH26" s="9">
        <v>0</v>
      </c>
      <c r="AI26" s="9">
        <v>0</v>
      </c>
      <c r="AJ26" s="41">
        <f t="shared" si="10"/>
        <v>0</v>
      </c>
      <c r="AK26" s="9">
        <v>0</v>
      </c>
      <c r="AL26" s="9">
        <v>0</v>
      </c>
      <c r="AM26" s="41">
        <f t="shared" si="11"/>
        <v>0</v>
      </c>
      <c r="AN26" s="9">
        <v>0</v>
      </c>
      <c r="AO26" s="9">
        <v>0</v>
      </c>
      <c r="AP26" s="41">
        <f t="shared" si="12"/>
        <v>0</v>
      </c>
      <c r="AQ26" s="9">
        <v>0</v>
      </c>
      <c r="AR26" s="52" t="s">
        <v>82</v>
      </c>
      <c r="AS26" s="9">
        <v>0</v>
      </c>
      <c r="AT26" s="41">
        <f t="shared" si="13"/>
        <v>0</v>
      </c>
      <c r="AU26" s="9">
        <v>0</v>
      </c>
      <c r="AV26" s="9">
        <v>1</v>
      </c>
      <c r="AW26" s="41">
        <f t="shared" si="14"/>
        <v>0.3194888178913738</v>
      </c>
      <c r="AX26" s="9">
        <v>1</v>
      </c>
      <c r="AY26" s="9">
        <v>0</v>
      </c>
      <c r="AZ26" s="41">
        <f t="shared" si="15"/>
        <v>0</v>
      </c>
      <c r="BA26" s="9">
        <v>0</v>
      </c>
    </row>
    <row r="27" spans="1:53" s="2" customFormat="1" ht="12" customHeight="1">
      <c r="A27" s="52" t="s">
        <v>616</v>
      </c>
      <c r="B27" s="9">
        <v>408</v>
      </c>
      <c r="C27" s="9">
        <f t="shared" si="18"/>
        <v>4</v>
      </c>
      <c r="D27" s="9">
        <v>0</v>
      </c>
      <c r="E27" s="41">
        <f t="shared" si="0"/>
        <v>0</v>
      </c>
      <c r="F27" s="9">
        <v>0</v>
      </c>
      <c r="G27" s="9">
        <v>0</v>
      </c>
      <c r="H27" s="41">
        <f t="shared" si="1"/>
        <v>0</v>
      </c>
      <c r="I27" s="9">
        <v>0</v>
      </c>
      <c r="J27" s="9">
        <v>0</v>
      </c>
      <c r="K27" s="41">
        <f t="shared" si="2"/>
        <v>0</v>
      </c>
      <c r="L27" s="9">
        <v>0</v>
      </c>
      <c r="M27" s="9">
        <v>0</v>
      </c>
      <c r="N27" s="41">
        <f t="shared" si="3"/>
        <v>0</v>
      </c>
      <c r="O27" s="9">
        <v>0</v>
      </c>
      <c r="P27" s="9">
        <v>0</v>
      </c>
      <c r="Q27" s="41">
        <f t="shared" si="4"/>
        <v>0</v>
      </c>
      <c r="R27" s="9">
        <v>0</v>
      </c>
      <c r="S27" s="9">
        <v>1</v>
      </c>
      <c r="T27" s="41">
        <f t="shared" si="5"/>
        <v>0.24509803921568626</v>
      </c>
      <c r="U27" s="9">
        <v>2</v>
      </c>
      <c r="V27" s="52" t="s">
        <v>616</v>
      </c>
      <c r="W27" s="9">
        <v>0</v>
      </c>
      <c r="X27" s="41">
        <f t="shared" si="6"/>
        <v>0</v>
      </c>
      <c r="Y27" s="9">
        <v>0</v>
      </c>
      <c r="Z27" s="9">
        <v>0</v>
      </c>
      <c r="AA27" s="41">
        <f t="shared" si="7"/>
        <v>0</v>
      </c>
      <c r="AB27" s="9">
        <v>0</v>
      </c>
      <c r="AC27" s="9">
        <v>1</v>
      </c>
      <c r="AD27" s="41">
        <f t="shared" si="8"/>
        <v>0.24509803921568626</v>
      </c>
      <c r="AE27" s="9">
        <v>1</v>
      </c>
      <c r="AF27" s="9">
        <v>0</v>
      </c>
      <c r="AG27" s="41">
        <f t="shared" si="9"/>
        <v>0</v>
      </c>
      <c r="AH27" s="9">
        <v>0</v>
      </c>
      <c r="AI27" s="9">
        <v>0</v>
      </c>
      <c r="AJ27" s="41">
        <f t="shared" si="10"/>
        <v>0</v>
      </c>
      <c r="AK27" s="9">
        <v>0</v>
      </c>
      <c r="AL27" s="9">
        <v>0</v>
      </c>
      <c r="AM27" s="41">
        <f t="shared" si="11"/>
        <v>0</v>
      </c>
      <c r="AN27" s="9">
        <v>0</v>
      </c>
      <c r="AO27" s="9">
        <v>0</v>
      </c>
      <c r="AP27" s="41">
        <f t="shared" si="12"/>
        <v>0</v>
      </c>
      <c r="AQ27" s="9">
        <v>0</v>
      </c>
      <c r="AR27" s="52" t="s">
        <v>83</v>
      </c>
      <c r="AS27" s="9">
        <v>0</v>
      </c>
      <c r="AT27" s="41">
        <f t="shared" si="13"/>
        <v>0</v>
      </c>
      <c r="AU27" s="9">
        <v>0</v>
      </c>
      <c r="AV27" s="9">
        <v>1</v>
      </c>
      <c r="AW27" s="41">
        <f t="shared" si="14"/>
        <v>0.24509803921568626</v>
      </c>
      <c r="AX27" s="9">
        <v>1</v>
      </c>
      <c r="AY27" s="9">
        <v>0</v>
      </c>
      <c r="AZ27" s="41">
        <f t="shared" si="15"/>
        <v>0</v>
      </c>
      <c r="BA27" s="9">
        <v>0</v>
      </c>
    </row>
    <row r="28" spans="1:53" s="2" customFormat="1" ht="12" customHeight="1">
      <c r="A28" s="52" t="s">
        <v>617</v>
      </c>
      <c r="B28" s="9">
        <v>169</v>
      </c>
      <c r="C28" s="9">
        <f t="shared" si="18"/>
        <v>3</v>
      </c>
      <c r="D28" s="9">
        <v>0</v>
      </c>
      <c r="E28" s="41">
        <f t="shared" si="0"/>
        <v>0</v>
      </c>
      <c r="F28" s="9">
        <v>0</v>
      </c>
      <c r="G28" s="9">
        <v>0</v>
      </c>
      <c r="H28" s="41">
        <f t="shared" si="1"/>
        <v>0</v>
      </c>
      <c r="I28" s="9">
        <v>0</v>
      </c>
      <c r="J28" s="9">
        <v>0</v>
      </c>
      <c r="K28" s="41">
        <f t="shared" si="2"/>
        <v>0</v>
      </c>
      <c r="L28" s="9">
        <v>0</v>
      </c>
      <c r="M28" s="9">
        <v>0</v>
      </c>
      <c r="N28" s="41">
        <f t="shared" si="3"/>
        <v>0</v>
      </c>
      <c r="O28" s="9">
        <v>0</v>
      </c>
      <c r="P28" s="9">
        <v>0</v>
      </c>
      <c r="Q28" s="41">
        <f t="shared" si="4"/>
        <v>0</v>
      </c>
      <c r="R28" s="9">
        <v>0</v>
      </c>
      <c r="S28" s="9">
        <v>0</v>
      </c>
      <c r="T28" s="41">
        <f t="shared" si="5"/>
        <v>0</v>
      </c>
      <c r="U28" s="9">
        <v>0</v>
      </c>
      <c r="V28" s="52" t="s">
        <v>617</v>
      </c>
      <c r="W28" s="9">
        <v>0</v>
      </c>
      <c r="X28" s="41">
        <f t="shared" si="6"/>
        <v>0</v>
      </c>
      <c r="Y28" s="9">
        <v>0</v>
      </c>
      <c r="Z28" s="9">
        <v>0</v>
      </c>
      <c r="AA28" s="41">
        <f t="shared" si="7"/>
        <v>0</v>
      </c>
      <c r="AB28" s="9">
        <v>0</v>
      </c>
      <c r="AC28" s="9">
        <v>2</v>
      </c>
      <c r="AD28" s="41">
        <f t="shared" si="8"/>
        <v>1.183431952662722</v>
      </c>
      <c r="AE28" s="9">
        <v>2</v>
      </c>
      <c r="AF28" s="9">
        <v>0</v>
      </c>
      <c r="AG28" s="41">
        <f t="shared" si="9"/>
        <v>0</v>
      </c>
      <c r="AH28" s="9">
        <v>0</v>
      </c>
      <c r="AI28" s="9">
        <v>0</v>
      </c>
      <c r="AJ28" s="41">
        <f t="shared" si="10"/>
        <v>0</v>
      </c>
      <c r="AK28" s="9">
        <v>0</v>
      </c>
      <c r="AL28" s="9">
        <v>0</v>
      </c>
      <c r="AM28" s="41">
        <f t="shared" si="11"/>
        <v>0</v>
      </c>
      <c r="AN28" s="9">
        <v>0</v>
      </c>
      <c r="AO28" s="9">
        <v>0</v>
      </c>
      <c r="AP28" s="41">
        <f t="shared" si="12"/>
        <v>0</v>
      </c>
      <c r="AQ28" s="9">
        <v>0</v>
      </c>
      <c r="AR28" s="52" t="s">
        <v>84</v>
      </c>
      <c r="AS28" s="9">
        <v>0</v>
      </c>
      <c r="AT28" s="41">
        <f t="shared" si="13"/>
        <v>0</v>
      </c>
      <c r="AU28" s="9">
        <v>0</v>
      </c>
      <c r="AV28" s="9">
        <v>1</v>
      </c>
      <c r="AW28" s="41">
        <f t="shared" si="14"/>
        <v>0.591715976331361</v>
      </c>
      <c r="AX28" s="9">
        <v>1</v>
      </c>
      <c r="AY28" s="9">
        <v>0</v>
      </c>
      <c r="AZ28" s="41">
        <f t="shared" si="15"/>
        <v>0</v>
      </c>
      <c r="BA28" s="9">
        <v>0</v>
      </c>
    </row>
    <row r="29" spans="1:53" s="2" customFormat="1" ht="12" customHeight="1">
      <c r="A29" s="52" t="s">
        <v>618</v>
      </c>
      <c r="B29" s="9">
        <v>2</v>
      </c>
      <c r="C29" s="9">
        <f t="shared" si="18"/>
        <v>0</v>
      </c>
      <c r="D29" s="9">
        <v>0</v>
      </c>
      <c r="E29" s="41">
        <f t="shared" si="0"/>
        <v>0</v>
      </c>
      <c r="F29" s="9">
        <v>0</v>
      </c>
      <c r="G29" s="9">
        <v>0</v>
      </c>
      <c r="H29" s="41">
        <f t="shared" si="1"/>
        <v>0</v>
      </c>
      <c r="I29" s="9">
        <v>0</v>
      </c>
      <c r="J29" s="9">
        <v>0</v>
      </c>
      <c r="K29" s="41">
        <f t="shared" si="2"/>
        <v>0</v>
      </c>
      <c r="L29" s="9">
        <v>0</v>
      </c>
      <c r="M29" s="9">
        <v>0</v>
      </c>
      <c r="N29" s="41">
        <f t="shared" si="3"/>
        <v>0</v>
      </c>
      <c r="O29" s="9">
        <v>0</v>
      </c>
      <c r="P29" s="9">
        <v>0</v>
      </c>
      <c r="Q29" s="41">
        <f t="shared" si="4"/>
        <v>0</v>
      </c>
      <c r="R29" s="9">
        <v>0</v>
      </c>
      <c r="S29" s="9">
        <v>0</v>
      </c>
      <c r="T29" s="41">
        <f t="shared" si="5"/>
        <v>0</v>
      </c>
      <c r="U29" s="9">
        <v>0</v>
      </c>
      <c r="V29" s="52" t="s">
        <v>618</v>
      </c>
      <c r="W29" s="9">
        <v>0</v>
      </c>
      <c r="X29" s="41">
        <f t="shared" si="6"/>
        <v>0</v>
      </c>
      <c r="Y29" s="9">
        <v>0</v>
      </c>
      <c r="Z29" s="9">
        <v>0</v>
      </c>
      <c r="AA29" s="41">
        <f t="shared" si="7"/>
        <v>0</v>
      </c>
      <c r="AB29" s="9">
        <v>0</v>
      </c>
      <c r="AC29" s="9">
        <v>0</v>
      </c>
      <c r="AD29" s="41">
        <f t="shared" si="8"/>
        <v>0</v>
      </c>
      <c r="AE29" s="9">
        <v>0</v>
      </c>
      <c r="AF29" s="9">
        <v>0</v>
      </c>
      <c r="AG29" s="41">
        <f t="shared" si="9"/>
        <v>0</v>
      </c>
      <c r="AH29" s="9">
        <v>0</v>
      </c>
      <c r="AI29" s="9">
        <v>0</v>
      </c>
      <c r="AJ29" s="41">
        <f t="shared" si="10"/>
        <v>0</v>
      </c>
      <c r="AK29" s="9">
        <v>0</v>
      </c>
      <c r="AL29" s="9">
        <v>0</v>
      </c>
      <c r="AM29" s="41">
        <f t="shared" si="11"/>
        <v>0</v>
      </c>
      <c r="AN29" s="9">
        <v>0</v>
      </c>
      <c r="AO29" s="9">
        <v>0</v>
      </c>
      <c r="AP29" s="41">
        <f t="shared" si="12"/>
        <v>0</v>
      </c>
      <c r="AQ29" s="9">
        <v>0</v>
      </c>
      <c r="AR29" s="52" t="s">
        <v>85</v>
      </c>
      <c r="AS29" s="9">
        <v>0</v>
      </c>
      <c r="AT29" s="41">
        <f t="shared" si="13"/>
        <v>0</v>
      </c>
      <c r="AU29" s="9">
        <v>0</v>
      </c>
      <c r="AV29" s="9">
        <v>0</v>
      </c>
      <c r="AW29" s="41">
        <f t="shared" si="14"/>
        <v>0</v>
      </c>
      <c r="AX29" s="9">
        <v>0</v>
      </c>
      <c r="AY29" s="9">
        <v>0</v>
      </c>
      <c r="AZ29" s="41">
        <f t="shared" si="15"/>
        <v>0</v>
      </c>
      <c r="BA29" s="9">
        <v>0</v>
      </c>
    </row>
    <row r="30" spans="1:53" s="2" customFormat="1" ht="12" customHeight="1">
      <c r="A30" s="52" t="s">
        <v>619</v>
      </c>
      <c r="B30" s="9">
        <v>20</v>
      </c>
      <c r="C30" s="9">
        <f t="shared" si="18"/>
        <v>0</v>
      </c>
      <c r="D30" s="9">
        <v>0</v>
      </c>
      <c r="E30" s="41">
        <f t="shared" si="0"/>
        <v>0</v>
      </c>
      <c r="F30" s="9">
        <v>0</v>
      </c>
      <c r="G30" s="9">
        <v>0</v>
      </c>
      <c r="H30" s="41">
        <f t="shared" si="1"/>
        <v>0</v>
      </c>
      <c r="I30" s="9">
        <v>0</v>
      </c>
      <c r="J30" s="9">
        <v>0</v>
      </c>
      <c r="K30" s="41">
        <f t="shared" si="2"/>
        <v>0</v>
      </c>
      <c r="L30" s="9">
        <v>0</v>
      </c>
      <c r="M30" s="9">
        <v>0</v>
      </c>
      <c r="N30" s="41">
        <f t="shared" si="3"/>
        <v>0</v>
      </c>
      <c r="O30" s="9">
        <v>0</v>
      </c>
      <c r="P30" s="9">
        <v>0</v>
      </c>
      <c r="Q30" s="41">
        <f t="shared" si="4"/>
        <v>0</v>
      </c>
      <c r="R30" s="9">
        <v>0</v>
      </c>
      <c r="S30" s="9">
        <v>0</v>
      </c>
      <c r="T30" s="41">
        <f t="shared" si="5"/>
        <v>0</v>
      </c>
      <c r="U30" s="9">
        <v>0</v>
      </c>
      <c r="V30" s="52" t="s">
        <v>619</v>
      </c>
      <c r="W30" s="9">
        <v>0</v>
      </c>
      <c r="X30" s="41">
        <f t="shared" si="6"/>
        <v>0</v>
      </c>
      <c r="Y30" s="9">
        <v>0</v>
      </c>
      <c r="Z30" s="9">
        <v>0</v>
      </c>
      <c r="AA30" s="41">
        <f t="shared" si="7"/>
        <v>0</v>
      </c>
      <c r="AB30" s="9">
        <v>0</v>
      </c>
      <c r="AC30" s="9">
        <v>0</v>
      </c>
      <c r="AD30" s="41">
        <f t="shared" si="8"/>
        <v>0</v>
      </c>
      <c r="AE30" s="9">
        <v>0</v>
      </c>
      <c r="AF30" s="9">
        <v>0</v>
      </c>
      <c r="AG30" s="41">
        <f t="shared" si="9"/>
        <v>0</v>
      </c>
      <c r="AH30" s="9">
        <v>0</v>
      </c>
      <c r="AI30" s="9">
        <v>0</v>
      </c>
      <c r="AJ30" s="41">
        <f t="shared" si="10"/>
        <v>0</v>
      </c>
      <c r="AK30" s="9">
        <v>0</v>
      </c>
      <c r="AL30" s="9">
        <v>0</v>
      </c>
      <c r="AM30" s="41">
        <f t="shared" si="11"/>
        <v>0</v>
      </c>
      <c r="AN30" s="9">
        <v>0</v>
      </c>
      <c r="AO30" s="9">
        <v>0</v>
      </c>
      <c r="AP30" s="41">
        <f t="shared" si="12"/>
        <v>0</v>
      </c>
      <c r="AQ30" s="9">
        <v>0</v>
      </c>
      <c r="AR30" s="52" t="s">
        <v>86</v>
      </c>
      <c r="AS30" s="9">
        <v>0</v>
      </c>
      <c r="AT30" s="41">
        <f t="shared" si="13"/>
        <v>0</v>
      </c>
      <c r="AU30" s="9">
        <v>0</v>
      </c>
      <c r="AV30" s="9">
        <v>0</v>
      </c>
      <c r="AW30" s="41">
        <f t="shared" si="14"/>
        <v>0</v>
      </c>
      <c r="AX30" s="9">
        <v>0</v>
      </c>
      <c r="AY30" s="9">
        <v>0</v>
      </c>
      <c r="AZ30" s="41">
        <f t="shared" si="15"/>
        <v>0</v>
      </c>
      <c r="BA30" s="9">
        <v>0</v>
      </c>
    </row>
    <row r="31" spans="1:53" s="2" customFormat="1" ht="12" customHeight="1">
      <c r="A31" s="52" t="s">
        <v>620</v>
      </c>
      <c r="B31" s="9">
        <v>1159</v>
      </c>
      <c r="C31" s="9">
        <f t="shared" si="18"/>
        <v>1</v>
      </c>
      <c r="D31" s="9">
        <v>0</v>
      </c>
      <c r="E31" s="41">
        <f t="shared" si="0"/>
        <v>0</v>
      </c>
      <c r="F31" s="9">
        <v>0</v>
      </c>
      <c r="G31" s="9">
        <v>0</v>
      </c>
      <c r="H31" s="41">
        <f t="shared" si="1"/>
        <v>0</v>
      </c>
      <c r="I31" s="9">
        <v>0</v>
      </c>
      <c r="J31" s="9">
        <v>0</v>
      </c>
      <c r="K31" s="41">
        <f t="shared" si="2"/>
        <v>0</v>
      </c>
      <c r="L31" s="9">
        <v>0</v>
      </c>
      <c r="M31" s="9">
        <v>0</v>
      </c>
      <c r="N31" s="41">
        <f t="shared" si="3"/>
        <v>0</v>
      </c>
      <c r="O31" s="9">
        <v>0</v>
      </c>
      <c r="P31" s="9">
        <v>0</v>
      </c>
      <c r="Q31" s="41">
        <f t="shared" si="4"/>
        <v>0</v>
      </c>
      <c r="R31" s="9">
        <v>0</v>
      </c>
      <c r="S31" s="9">
        <v>0</v>
      </c>
      <c r="T31" s="41">
        <f t="shared" si="5"/>
        <v>0</v>
      </c>
      <c r="U31" s="9">
        <v>0</v>
      </c>
      <c r="V31" s="52" t="s">
        <v>620</v>
      </c>
      <c r="W31" s="9">
        <v>0</v>
      </c>
      <c r="X31" s="41">
        <f t="shared" si="6"/>
        <v>0</v>
      </c>
      <c r="Y31" s="9">
        <v>0</v>
      </c>
      <c r="Z31" s="9">
        <v>0</v>
      </c>
      <c r="AA31" s="41">
        <f t="shared" si="7"/>
        <v>0</v>
      </c>
      <c r="AB31" s="9">
        <v>0</v>
      </c>
      <c r="AC31" s="9">
        <v>0</v>
      </c>
      <c r="AD31" s="41">
        <f t="shared" si="8"/>
        <v>0</v>
      </c>
      <c r="AE31" s="9">
        <v>0</v>
      </c>
      <c r="AF31" s="9">
        <v>0</v>
      </c>
      <c r="AG31" s="41">
        <f t="shared" si="9"/>
        <v>0</v>
      </c>
      <c r="AH31" s="9">
        <v>0</v>
      </c>
      <c r="AI31" s="9">
        <v>0</v>
      </c>
      <c r="AJ31" s="41">
        <f t="shared" si="10"/>
        <v>0</v>
      </c>
      <c r="AK31" s="9">
        <v>0</v>
      </c>
      <c r="AL31" s="9">
        <v>0</v>
      </c>
      <c r="AM31" s="41">
        <f t="shared" si="11"/>
        <v>0</v>
      </c>
      <c r="AN31" s="9">
        <v>0</v>
      </c>
      <c r="AO31" s="9">
        <v>0</v>
      </c>
      <c r="AP31" s="41">
        <f t="shared" si="12"/>
        <v>0</v>
      </c>
      <c r="AQ31" s="9">
        <v>0</v>
      </c>
      <c r="AR31" s="52" t="s">
        <v>87</v>
      </c>
      <c r="AS31" s="9">
        <v>0</v>
      </c>
      <c r="AT31" s="41">
        <f t="shared" si="13"/>
        <v>0</v>
      </c>
      <c r="AU31" s="9">
        <v>0</v>
      </c>
      <c r="AV31" s="9">
        <v>1</v>
      </c>
      <c r="AW31" s="41">
        <f t="shared" si="14"/>
        <v>0.08628127696289906</v>
      </c>
      <c r="AX31" s="9">
        <v>1</v>
      </c>
      <c r="AY31" s="9">
        <v>0</v>
      </c>
      <c r="AZ31" s="41">
        <f t="shared" si="15"/>
        <v>0</v>
      </c>
      <c r="BA31" s="9">
        <v>0</v>
      </c>
    </row>
    <row r="32" spans="1:53" s="2" customFormat="1" ht="12" customHeight="1">
      <c r="A32" s="52" t="s">
        <v>621</v>
      </c>
      <c r="B32" s="9">
        <v>20</v>
      </c>
      <c r="C32" s="9">
        <f t="shared" si="18"/>
        <v>0</v>
      </c>
      <c r="D32" s="9">
        <v>0</v>
      </c>
      <c r="E32" s="41">
        <f t="shared" si="0"/>
        <v>0</v>
      </c>
      <c r="F32" s="9">
        <v>0</v>
      </c>
      <c r="G32" s="9">
        <v>0</v>
      </c>
      <c r="H32" s="41">
        <f t="shared" si="1"/>
        <v>0</v>
      </c>
      <c r="I32" s="9">
        <v>0</v>
      </c>
      <c r="J32" s="9">
        <v>0</v>
      </c>
      <c r="K32" s="41">
        <f t="shared" si="2"/>
        <v>0</v>
      </c>
      <c r="L32" s="9">
        <v>0</v>
      </c>
      <c r="M32" s="9">
        <v>0</v>
      </c>
      <c r="N32" s="41">
        <f t="shared" si="3"/>
        <v>0</v>
      </c>
      <c r="O32" s="9">
        <v>0</v>
      </c>
      <c r="P32" s="9">
        <v>0</v>
      </c>
      <c r="Q32" s="41">
        <f t="shared" si="4"/>
        <v>0</v>
      </c>
      <c r="R32" s="9">
        <v>0</v>
      </c>
      <c r="S32" s="9">
        <v>0</v>
      </c>
      <c r="T32" s="41">
        <f t="shared" si="5"/>
        <v>0</v>
      </c>
      <c r="U32" s="9">
        <v>0</v>
      </c>
      <c r="V32" s="52" t="s">
        <v>621</v>
      </c>
      <c r="W32" s="9">
        <v>0</v>
      </c>
      <c r="X32" s="41">
        <f t="shared" si="6"/>
        <v>0</v>
      </c>
      <c r="Y32" s="9">
        <v>0</v>
      </c>
      <c r="Z32" s="9">
        <v>0</v>
      </c>
      <c r="AA32" s="41">
        <f t="shared" si="7"/>
        <v>0</v>
      </c>
      <c r="AB32" s="9">
        <v>0</v>
      </c>
      <c r="AC32" s="9">
        <v>0</v>
      </c>
      <c r="AD32" s="41">
        <f t="shared" si="8"/>
        <v>0</v>
      </c>
      <c r="AE32" s="9">
        <v>0</v>
      </c>
      <c r="AF32" s="9">
        <v>0</v>
      </c>
      <c r="AG32" s="41">
        <f t="shared" si="9"/>
        <v>0</v>
      </c>
      <c r="AH32" s="9">
        <v>0</v>
      </c>
      <c r="AI32" s="9">
        <v>0</v>
      </c>
      <c r="AJ32" s="41">
        <f t="shared" si="10"/>
        <v>0</v>
      </c>
      <c r="AK32" s="9">
        <v>0</v>
      </c>
      <c r="AL32" s="9">
        <v>0</v>
      </c>
      <c r="AM32" s="41">
        <f t="shared" si="11"/>
        <v>0</v>
      </c>
      <c r="AN32" s="9">
        <v>0</v>
      </c>
      <c r="AO32" s="9">
        <v>0</v>
      </c>
      <c r="AP32" s="41">
        <f t="shared" si="12"/>
        <v>0</v>
      </c>
      <c r="AQ32" s="9">
        <v>0</v>
      </c>
      <c r="AR32" s="52" t="s">
        <v>88</v>
      </c>
      <c r="AS32" s="9">
        <v>0</v>
      </c>
      <c r="AT32" s="41">
        <f t="shared" si="13"/>
        <v>0</v>
      </c>
      <c r="AU32" s="9">
        <v>0</v>
      </c>
      <c r="AV32" s="9">
        <v>0</v>
      </c>
      <c r="AW32" s="41">
        <f t="shared" si="14"/>
        <v>0</v>
      </c>
      <c r="AX32" s="9">
        <v>0</v>
      </c>
      <c r="AY32" s="9">
        <v>0</v>
      </c>
      <c r="AZ32" s="41">
        <f t="shared" si="15"/>
        <v>0</v>
      </c>
      <c r="BA32" s="9">
        <v>0</v>
      </c>
    </row>
    <row r="33" spans="1:53" s="2" customFormat="1" ht="12" customHeight="1">
      <c r="A33" s="52" t="s">
        <v>622</v>
      </c>
      <c r="B33" s="9">
        <v>13</v>
      </c>
      <c r="C33" s="9">
        <f t="shared" si="18"/>
        <v>1</v>
      </c>
      <c r="D33" s="9">
        <v>0</v>
      </c>
      <c r="E33" s="41">
        <f t="shared" si="0"/>
        <v>0</v>
      </c>
      <c r="F33" s="9">
        <v>0</v>
      </c>
      <c r="G33" s="9">
        <v>0</v>
      </c>
      <c r="H33" s="41">
        <f t="shared" si="1"/>
        <v>0</v>
      </c>
      <c r="I33" s="9">
        <v>0</v>
      </c>
      <c r="J33" s="9">
        <v>0</v>
      </c>
      <c r="K33" s="41">
        <f t="shared" si="2"/>
        <v>0</v>
      </c>
      <c r="L33" s="9">
        <v>0</v>
      </c>
      <c r="M33" s="9">
        <v>0</v>
      </c>
      <c r="N33" s="41">
        <f t="shared" si="3"/>
        <v>0</v>
      </c>
      <c r="O33" s="9">
        <v>0</v>
      </c>
      <c r="P33" s="9">
        <v>0</v>
      </c>
      <c r="Q33" s="41">
        <f t="shared" si="4"/>
        <v>0</v>
      </c>
      <c r="R33" s="9">
        <v>0</v>
      </c>
      <c r="S33" s="9">
        <v>0</v>
      </c>
      <c r="T33" s="41">
        <f t="shared" si="5"/>
        <v>0</v>
      </c>
      <c r="U33" s="9">
        <v>0</v>
      </c>
      <c r="V33" s="52" t="s">
        <v>622</v>
      </c>
      <c r="W33" s="9">
        <v>0</v>
      </c>
      <c r="X33" s="41">
        <f t="shared" si="6"/>
        <v>0</v>
      </c>
      <c r="Y33" s="9">
        <v>0</v>
      </c>
      <c r="Z33" s="9">
        <v>0</v>
      </c>
      <c r="AA33" s="41">
        <f t="shared" si="7"/>
        <v>0</v>
      </c>
      <c r="AB33" s="9">
        <v>0</v>
      </c>
      <c r="AC33" s="9">
        <v>1</v>
      </c>
      <c r="AD33" s="41">
        <f t="shared" si="8"/>
        <v>7.6923076923076925</v>
      </c>
      <c r="AE33" s="9">
        <v>1</v>
      </c>
      <c r="AF33" s="9">
        <v>0</v>
      </c>
      <c r="AG33" s="41">
        <f t="shared" si="9"/>
        <v>0</v>
      </c>
      <c r="AH33" s="9">
        <v>0</v>
      </c>
      <c r="AI33" s="9">
        <v>0</v>
      </c>
      <c r="AJ33" s="41">
        <f t="shared" si="10"/>
        <v>0</v>
      </c>
      <c r="AK33" s="9">
        <v>0</v>
      </c>
      <c r="AL33" s="9">
        <v>0</v>
      </c>
      <c r="AM33" s="41">
        <f t="shared" si="11"/>
        <v>0</v>
      </c>
      <c r="AN33" s="9">
        <v>0</v>
      </c>
      <c r="AO33" s="9">
        <v>0</v>
      </c>
      <c r="AP33" s="41">
        <f t="shared" si="12"/>
        <v>0</v>
      </c>
      <c r="AQ33" s="9">
        <v>0</v>
      </c>
      <c r="AR33" s="52" t="s">
        <v>89</v>
      </c>
      <c r="AS33" s="9">
        <v>0</v>
      </c>
      <c r="AT33" s="41">
        <f t="shared" si="13"/>
        <v>0</v>
      </c>
      <c r="AU33" s="9">
        <v>0</v>
      </c>
      <c r="AV33" s="9">
        <v>0</v>
      </c>
      <c r="AW33" s="41">
        <f t="shared" si="14"/>
        <v>0</v>
      </c>
      <c r="AX33" s="9">
        <v>0</v>
      </c>
      <c r="AY33" s="9">
        <v>0</v>
      </c>
      <c r="AZ33" s="41">
        <f t="shared" si="15"/>
        <v>0</v>
      </c>
      <c r="BA33" s="9">
        <v>0</v>
      </c>
    </row>
    <row r="34" spans="1:53" s="2" customFormat="1" ht="24" customHeight="1">
      <c r="A34" s="52" t="s">
        <v>623</v>
      </c>
      <c r="B34" s="9">
        <v>4723</v>
      </c>
      <c r="C34" s="9">
        <f t="shared" si="18"/>
        <v>1242</v>
      </c>
      <c r="D34" s="9">
        <v>8</v>
      </c>
      <c r="E34" s="41">
        <f t="shared" si="0"/>
        <v>0.16938386618674572</v>
      </c>
      <c r="F34" s="9">
        <v>8</v>
      </c>
      <c r="G34" s="9">
        <v>15</v>
      </c>
      <c r="H34" s="41">
        <f t="shared" si="1"/>
        <v>0.31759474910014823</v>
      </c>
      <c r="I34" s="9">
        <v>16</v>
      </c>
      <c r="J34" s="9">
        <v>258</v>
      </c>
      <c r="K34" s="41">
        <f t="shared" si="2"/>
        <v>5.4626296845225495</v>
      </c>
      <c r="L34" s="9">
        <v>286</v>
      </c>
      <c r="M34" s="9">
        <v>199</v>
      </c>
      <c r="N34" s="41">
        <f t="shared" si="3"/>
        <v>4.2134236713953</v>
      </c>
      <c r="O34" s="9">
        <v>220</v>
      </c>
      <c r="P34" s="9">
        <v>90</v>
      </c>
      <c r="Q34" s="41">
        <f t="shared" si="4"/>
        <v>1.9055684946008893</v>
      </c>
      <c r="R34" s="9">
        <v>98</v>
      </c>
      <c r="S34" s="9">
        <v>0</v>
      </c>
      <c r="T34" s="41">
        <f t="shared" si="5"/>
        <v>0</v>
      </c>
      <c r="U34" s="9">
        <v>0</v>
      </c>
      <c r="V34" s="52" t="s">
        <v>623</v>
      </c>
      <c r="W34" s="9">
        <v>20</v>
      </c>
      <c r="X34" s="41">
        <f t="shared" si="6"/>
        <v>0.42345966546686425</v>
      </c>
      <c r="Y34" s="9">
        <v>20</v>
      </c>
      <c r="Z34" s="9">
        <v>2</v>
      </c>
      <c r="AA34" s="41">
        <f t="shared" si="7"/>
        <v>0.04234596654668643</v>
      </c>
      <c r="AB34" s="9">
        <v>2</v>
      </c>
      <c r="AC34" s="9">
        <v>17</v>
      </c>
      <c r="AD34" s="41">
        <f t="shared" si="8"/>
        <v>0.3599407156468346</v>
      </c>
      <c r="AE34" s="9">
        <v>19</v>
      </c>
      <c r="AF34" s="9">
        <v>0</v>
      </c>
      <c r="AG34" s="41">
        <f t="shared" si="9"/>
        <v>0</v>
      </c>
      <c r="AH34" s="9">
        <v>0</v>
      </c>
      <c r="AI34" s="9">
        <v>53</v>
      </c>
      <c r="AJ34" s="41">
        <f t="shared" si="10"/>
        <v>1.1221681134871904</v>
      </c>
      <c r="AK34" s="9">
        <v>53</v>
      </c>
      <c r="AL34" s="9">
        <v>185</v>
      </c>
      <c r="AM34" s="41">
        <f t="shared" si="11"/>
        <v>3.9170019055684944</v>
      </c>
      <c r="AN34" s="9">
        <v>185</v>
      </c>
      <c r="AO34" s="9">
        <v>7</v>
      </c>
      <c r="AP34" s="41">
        <f t="shared" si="12"/>
        <v>0.14821088291340248</v>
      </c>
      <c r="AQ34" s="9">
        <v>7</v>
      </c>
      <c r="AR34" s="52" t="s">
        <v>90</v>
      </c>
      <c r="AS34" s="9">
        <v>40</v>
      </c>
      <c r="AT34" s="41">
        <f t="shared" si="13"/>
        <v>0.8469193309337285</v>
      </c>
      <c r="AU34" s="9">
        <v>41</v>
      </c>
      <c r="AV34" s="9">
        <v>268</v>
      </c>
      <c r="AW34" s="41">
        <f t="shared" si="14"/>
        <v>5.674359517255981</v>
      </c>
      <c r="AX34" s="9">
        <v>272</v>
      </c>
      <c r="AY34" s="9">
        <v>15</v>
      </c>
      <c r="AZ34" s="41">
        <f t="shared" si="15"/>
        <v>0.31759474910014823</v>
      </c>
      <c r="BA34" s="9">
        <v>15</v>
      </c>
    </row>
    <row r="35" spans="1:53" s="2" customFormat="1" ht="21" customHeight="1">
      <c r="A35" s="52" t="s">
        <v>624</v>
      </c>
      <c r="B35" s="9">
        <v>486</v>
      </c>
      <c r="C35" s="9">
        <f t="shared" si="18"/>
        <v>60</v>
      </c>
      <c r="D35" s="9">
        <v>0</v>
      </c>
      <c r="E35" s="41">
        <f t="shared" si="0"/>
        <v>0</v>
      </c>
      <c r="F35" s="9">
        <v>0</v>
      </c>
      <c r="G35" s="9">
        <v>1</v>
      </c>
      <c r="H35" s="41">
        <f t="shared" si="1"/>
        <v>0.205761316872428</v>
      </c>
      <c r="I35" s="9">
        <v>1</v>
      </c>
      <c r="J35" s="9">
        <v>5</v>
      </c>
      <c r="K35" s="41">
        <f t="shared" si="2"/>
        <v>1.02880658436214</v>
      </c>
      <c r="L35" s="9">
        <v>5</v>
      </c>
      <c r="M35" s="9">
        <v>26</v>
      </c>
      <c r="N35" s="41">
        <f t="shared" si="3"/>
        <v>5.349794238683128</v>
      </c>
      <c r="O35" s="9">
        <v>26</v>
      </c>
      <c r="P35" s="9">
        <v>12</v>
      </c>
      <c r="Q35" s="41">
        <f t="shared" si="4"/>
        <v>2.4691358024691357</v>
      </c>
      <c r="R35" s="9">
        <v>12</v>
      </c>
      <c r="S35" s="9">
        <v>0</v>
      </c>
      <c r="T35" s="41">
        <f t="shared" si="5"/>
        <v>0</v>
      </c>
      <c r="U35" s="9">
        <v>0</v>
      </c>
      <c r="V35" s="52" t="s">
        <v>624</v>
      </c>
      <c r="W35" s="9">
        <v>1</v>
      </c>
      <c r="X35" s="41">
        <f t="shared" si="6"/>
        <v>0.205761316872428</v>
      </c>
      <c r="Y35" s="9">
        <v>1</v>
      </c>
      <c r="Z35" s="9">
        <v>3</v>
      </c>
      <c r="AA35" s="41">
        <f t="shared" si="7"/>
        <v>0.6172839506172839</v>
      </c>
      <c r="AB35" s="9">
        <v>3</v>
      </c>
      <c r="AC35" s="9">
        <v>0</v>
      </c>
      <c r="AD35" s="41">
        <f t="shared" si="8"/>
        <v>0</v>
      </c>
      <c r="AE35" s="9">
        <v>0</v>
      </c>
      <c r="AF35" s="9">
        <v>0</v>
      </c>
      <c r="AG35" s="41">
        <f t="shared" si="9"/>
        <v>0</v>
      </c>
      <c r="AH35" s="9">
        <v>0</v>
      </c>
      <c r="AI35" s="9">
        <v>3</v>
      </c>
      <c r="AJ35" s="41">
        <f t="shared" si="10"/>
        <v>0.6172839506172839</v>
      </c>
      <c r="AK35" s="9">
        <v>3</v>
      </c>
      <c r="AL35" s="9">
        <v>4</v>
      </c>
      <c r="AM35" s="41">
        <f t="shared" si="11"/>
        <v>0.823045267489712</v>
      </c>
      <c r="AN35" s="9">
        <v>4</v>
      </c>
      <c r="AO35" s="9">
        <v>0</v>
      </c>
      <c r="AP35" s="41">
        <f t="shared" si="12"/>
        <v>0</v>
      </c>
      <c r="AQ35" s="9">
        <v>0</v>
      </c>
      <c r="AR35" s="52" t="s">
        <v>655</v>
      </c>
      <c r="AS35" s="9">
        <v>1</v>
      </c>
      <c r="AT35" s="41">
        <f t="shared" si="13"/>
        <v>0.205761316872428</v>
      </c>
      <c r="AU35" s="9">
        <v>2</v>
      </c>
      <c r="AV35" s="9">
        <v>3</v>
      </c>
      <c r="AW35" s="41">
        <f t="shared" si="14"/>
        <v>0.6172839506172839</v>
      </c>
      <c r="AX35" s="9">
        <v>3</v>
      </c>
      <c r="AY35" s="9">
        <v>0</v>
      </c>
      <c r="AZ35" s="41">
        <f t="shared" si="15"/>
        <v>0</v>
      </c>
      <c r="BA35" s="9">
        <v>0</v>
      </c>
    </row>
    <row r="36" spans="1:53" s="2" customFormat="1" ht="21" customHeight="1">
      <c r="A36" s="52" t="s">
        <v>625</v>
      </c>
      <c r="B36" s="9">
        <v>261</v>
      </c>
      <c r="C36" s="9">
        <f t="shared" si="18"/>
        <v>17</v>
      </c>
      <c r="D36" s="9">
        <v>0</v>
      </c>
      <c r="E36" s="41">
        <f t="shared" si="0"/>
        <v>0</v>
      </c>
      <c r="F36" s="9">
        <v>0</v>
      </c>
      <c r="G36" s="9">
        <v>0</v>
      </c>
      <c r="H36" s="41">
        <f t="shared" si="1"/>
        <v>0</v>
      </c>
      <c r="I36" s="9">
        <v>0</v>
      </c>
      <c r="J36" s="9">
        <v>0</v>
      </c>
      <c r="K36" s="41">
        <f t="shared" si="2"/>
        <v>0</v>
      </c>
      <c r="L36" s="9">
        <v>0</v>
      </c>
      <c r="M36" s="9">
        <v>7</v>
      </c>
      <c r="N36" s="41">
        <f t="shared" si="3"/>
        <v>2.681992337164751</v>
      </c>
      <c r="O36" s="9">
        <v>7</v>
      </c>
      <c r="P36" s="9">
        <v>4</v>
      </c>
      <c r="Q36" s="41">
        <f t="shared" si="4"/>
        <v>1.532567049808429</v>
      </c>
      <c r="R36" s="9">
        <v>4</v>
      </c>
      <c r="S36" s="9">
        <v>0</v>
      </c>
      <c r="T36" s="41">
        <f t="shared" si="5"/>
        <v>0</v>
      </c>
      <c r="U36" s="9">
        <v>0</v>
      </c>
      <c r="V36" s="52" t="s">
        <v>625</v>
      </c>
      <c r="W36" s="9">
        <v>0</v>
      </c>
      <c r="X36" s="41">
        <f t="shared" si="6"/>
        <v>0</v>
      </c>
      <c r="Y36" s="9">
        <v>0</v>
      </c>
      <c r="Z36" s="9">
        <v>0</v>
      </c>
      <c r="AA36" s="41">
        <f t="shared" si="7"/>
        <v>0</v>
      </c>
      <c r="AB36" s="9">
        <v>0</v>
      </c>
      <c r="AC36" s="9">
        <v>0</v>
      </c>
      <c r="AD36" s="41">
        <f t="shared" si="8"/>
        <v>0</v>
      </c>
      <c r="AE36" s="9">
        <v>0</v>
      </c>
      <c r="AF36" s="9">
        <v>0</v>
      </c>
      <c r="AG36" s="41">
        <f t="shared" si="9"/>
        <v>0</v>
      </c>
      <c r="AH36" s="9">
        <v>0</v>
      </c>
      <c r="AI36" s="9">
        <v>0</v>
      </c>
      <c r="AJ36" s="41">
        <f t="shared" si="10"/>
        <v>0</v>
      </c>
      <c r="AK36" s="9">
        <v>0</v>
      </c>
      <c r="AL36" s="9">
        <v>4</v>
      </c>
      <c r="AM36" s="41">
        <f t="shared" si="11"/>
        <v>1.532567049808429</v>
      </c>
      <c r="AN36" s="9">
        <v>4</v>
      </c>
      <c r="AO36" s="9">
        <v>0</v>
      </c>
      <c r="AP36" s="41">
        <f t="shared" si="12"/>
        <v>0</v>
      </c>
      <c r="AQ36" s="9">
        <v>0</v>
      </c>
      <c r="AR36" s="52" t="s">
        <v>92</v>
      </c>
      <c r="AS36" s="9">
        <v>1</v>
      </c>
      <c r="AT36" s="41">
        <f t="shared" si="13"/>
        <v>0.38314176245210724</v>
      </c>
      <c r="AU36" s="9">
        <v>2</v>
      </c>
      <c r="AV36" s="9">
        <v>0</v>
      </c>
      <c r="AW36" s="41">
        <f t="shared" si="14"/>
        <v>0</v>
      </c>
      <c r="AX36" s="9">
        <v>0</v>
      </c>
      <c r="AY36" s="9">
        <v>0</v>
      </c>
      <c r="AZ36" s="41">
        <f t="shared" si="15"/>
        <v>0</v>
      </c>
      <c r="BA36" s="9">
        <v>0</v>
      </c>
    </row>
    <row r="37" spans="1:53" s="2" customFormat="1" ht="21" customHeight="1">
      <c r="A37" s="52" t="s">
        <v>626</v>
      </c>
      <c r="B37" s="9">
        <v>145</v>
      </c>
      <c r="C37" s="9">
        <f>SUM(F37+I37+L37+O37+R37+U37+Y37+AB37+AE37+AH37+AK37+AN37+AQ37+AU37+AX37+BA37)</f>
        <v>14</v>
      </c>
      <c r="D37" s="9">
        <v>0</v>
      </c>
      <c r="E37" s="41">
        <f t="shared" si="0"/>
        <v>0</v>
      </c>
      <c r="F37" s="9">
        <v>0</v>
      </c>
      <c r="G37" s="9">
        <v>0</v>
      </c>
      <c r="H37" s="41">
        <f t="shared" si="1"/>
        <v>0</v>
      </c>
      <c r="I37" s="9">
        <v>0</v>
      </c>
      <c r="J37" s="9">
        <v>0</v>
      </c>
      <c r="K37" s="41">
        <f t="shared" si="2"/>
        <v>0</v>
      </c>
      <c r="L37" s="9">
        <v>0</v>
      </c>
      <c r="M37" s="9">
        <v>0</v>
      </c>
      <c r="N37" s="41">
        <f t="shared" si="3"/>
        <v>0</v>
      </c>
      <c r="O37" s="9">
        <v>0</v>
      </c>
      <c r="P37" s="9">
        <v>0</v>
      </c>
      <c r="Q37" s="41">
        <f t="shared" si="4"/>
        <v>0</v>
      </c>
      <c r="R37" s="9">
        <v>0</v>
      </c>
      <c r="S37" s="9">
        <v>0</v>
      </c>
      <c r="T37" s="41">
        <f t="shared" si="5"/>
        <v>0</v>
      </c>
      <c r="U37" s="9">
        <v>0</v>
      </c>
      <c r="V37" s="52" t="s">
        <v>626</v>
      </c>
      <c r="W37" s="9">
        <v>0</v>
      </c>
      <c r="X37" s="41">
        <f t="shared" si="6"/>
        <v>0</v>
      </c>
      <c r="Y37" s="9">
        <v>0</v>
      </c>
      <c r="Z37" s="9">
        <v>0</v>
      </c>
      <c r="AA37" s="41">
        <f t="shared" si="7"/>
        <v>0</v>
      </c>
      <c r="AB37" s="9">
        <v>0</v>
      </c>
      <c r="AC37" s="9">
        <v>0</v>
      </c>
      <c r="AD37" s="41">
        <f t="shared" si="8"/>
        <v>0</v>
      </c>
      <c r="AE37" s="9">
        <v>0</v>
      </c>
      <c r="AF37" s="9">
        <v>0</v>
      </c>
      <c r="AG37" s="41">
        <f t="shared" si="9"/>
        <v>0</v>
      </c>
      <c r="AH37" s="9">
        <v>0</v>
      </c>
      <c r="AI37" s="9">
        <v>0</v>
      </c>
      <c r="AJ37" s="41">
        <f t="shared" si="10"/>
        <v>0</v>
      </c>
      <c r="AK37" s="9">
        <v>0</v>
      </c>
      <c r="AL37" s="9">
        <v>0</v>
      </c>
      <c r="AM37" s="41">
        <f t="shared" si="11"/>
        <v>0</v>
      </c>
      <c r="AN37" s="9">
        <v>0</v>
      </c>
      <c r="AO37" s="9">
        <v>0</v>
      </c>
      <c r="AP37" s="41">
        <f t="shared" si="12"/>
        <v>0</v>
      </c>
      <c r="AQ37" s="9">
        <v>0</v>
      </c>
      <c r="AR37" s="52" t="s">
        <v>99</v>
      </c>
      <c r="AS37" s="9">
        <v>0</v>
      </c>
      <c r="AT37" s="41">
        <f t="shared" si="13"/>
        <v>0</v>
      </c>
      <c r="AU37" s="9">
        <v>0</v>
      </c>
      <c r="AV37" s="9">
        <v>14</v>
      </c>
      <c r="AW37" s="41">
        <f t="shared" si="14"/>
        <v>9.655172413793103</v>
      </c>
      <c r="AX37" s="9">
        <v>14</v>
      </c>
      <c r="AY37" s="9">
        <v>0</v>
      </c>
      <c r="AZ37" s="41">
        <f t="shared" si="15"/>
        <v>0</v>
      </c>
      <c r="BA37" s="9">
        <v>0</v>
      </c>
    </row>
    <row r="38" spans="1:53" s="2" customFormat="1" ht="21" customHeight="1">
      <c r="A38" s="69" t="s">
        <v>724</v>
      </c>
      <c r="B38" s="70">
        <v>0</v>
      </c>
      <c r="C38" s="9">
        <f t="shared" si="18"/>
        <v>0</v>
      </c>
      <c r="D38" s="9">
        <v>0</v>
      </c>
      <c r="E38" s="41">
        <f t="shared" si="0"/>
        <v>0</v>
      </c>
      <c r="F38" s="9">
        <v>0</v>
      </c>
      <c r="G38" s="9">
        <v>0</v>
      </c>
      <c r="H38" s="41">
        <f t="shared" si="1"/>
        <v>0</v>
      </c>
      <c r="I38" s="9">
        <v>0</v>
      </c>
      <c r="J38" s="9">
        <v>0</v>
      </c>
      <c r="K38" s="41">
        <f t="shared" si="2"/>
        <v>0</v>
      </c>
      <c r="L38" s="9">
        <v>0</v>
      </c>
      <c r="M38" s="9">
        <v>0</v>
      </c>
      <c r="N38" s="41">
        <f t="shared" si="3"/>
        <v>0</v>
      </c>
      <c r="O38" s="9">
        <v>0</v>
      </c>
      <c r="P38" s="9">
        <v>0</v>
      </c>
      <c r="Q38" s="41">
        <f t="shared" si="4"/>
        <v>0</v>
      </c>
      <c r="R38" s="9">
        <v>0</v>
      </c>
      <c r="S38" s="9">
        <v>0</v>
      </c>
      <c r="T38" s="41">
        <f t="shared" si="5"/>
        <v>0</v>
      </c>
      <c r="U38" s="9">
        <v>0</v>
      </c>
      <c r="V38" s="52" t="s">
        <v>724</v>
      </c>
      <c r="W38" s="9">
        <v>0</v>
      </c>
      <c r="X38" s="41">
        <f t="shared" si="6"/>
        <v>0</v>
      </c>
      <c r="Y38" s="9">
        <v>0</v>
      </c>
      <c r="Z38" s="9">
        <v>0</v>
      </c>
      <c r="AA38" s="41">
        <f t="shared" si="7"/>
        <v>0</v>
      </c>
      <c r="AB38" s="9">
        <v>0</v>
      </c>
      <c r="AC38" s="9">
        <v>0</v>
      </c>
      <c r="AD38" s="41">
        <f t="shared" si="8"/>
        <v>0</v>
      </c>
      <c r="AE38" s="9">
        <v>0</v>
      </c>
      <c r="AF38" s="9">
        <v>0</v>
      </c>
      <c r="AG38" s="41">
        <f t="shared" si="9"/>
        <v>0</v>
      </c>
      <c r="AH38" s="9">
        <v>0</v>
      </c>
      <c r="AI38" s="9">
        <v>0</v>
      </c>
      <c r="AJ38" s="41">
        <f t="shared" si="10"/>
        <v>0</v>
      </c>
      <c r="AK38" s="9">
        <v>0</v>
      </c>
      <c r="AL38" s="9">
        <v>0</v>
      </c>
      <c r="AM38" s="41">
        <f t="shared" si="11"/>
        <v>0</v>
      </c>
      <c r="AN38" s="9">
        <v>0</v>
      </c>
      <c r="AO38" s="9">
        <v>0</v>
      </c>
      <c r="AP38" s="41">
        <f t="shared" si="12"/>
        <v>0</v>
      </c>
      <c r="AQ38" s="9">
        <v>0</v>
      </c>
      <c r="AR38" s="52" t="s">
        <v>724</v>
      </c>
      <c r="AS38" s="9">
        <v>0</v>
      </c>
      <c r="AT38" s="41">
        <f t="shared" si="13"/>
        <v>0</v>
      </c>
      <c r="AU38" s="9">
        <v>0</v>
      </c>
      <c r="AV38" s="9">
        <v>0</v>
      </c>
      <c r="AW38" s="41">
        <f t="shared" si="14"/>
        <v>0</v>
      </c>
      <c r="AX38" s="9">
        <v>0</v>
      </c>
      <c r="AY38" s="9">
        <v>0</v>
      </c>
      <c r="AZ38" s="41">
        <f t="shared" si="15"/>
        <v>0</v>
      </c>
      <c r="BA38" s="9">
        <v>0</v>
      </c>
    </row>
    <row r="39" spans="1:53" s="5" customFormat="1" ht="21" customHeight="1" thickBot="1">
      <c r="A39" s="53" t="s">
        <v>55</v>
      </c>
      <c r="B39" s="9">
        <v>15</v>
      </c>
      <c r="C39" s="9">
        <f t="shared" si="18"/>
        <v>1</v>
      </c>
      <c r="D39" s="9">
        <v>0</v>
      </c>
      <c r="E39" s="41">
        <f t="shared" si="0"/>
        <v>0</v>
      </c>
      <c r="F39" s="9">
        <v>0</v>
      </c>
      <c r="G39" s="9">
        <v>0</v>
      </c>
      <c r="H39" s="41">
        <f t="shared" si="1"/>
        <v>0</v>
      </c>
      <c r="I39" s="9">
        <v>0</v>
      </c>
      <c r="J39" s="9">
        <v>0</v>
      </c>
      <c r="K39" s="41">
        <f t="shared" si="2"/>
        <v>0</v>
      </c>
      <c r="L39" s="9">
        <v>0</v>
      </c>
      <c r="M39" s="9">
        <v>0</v>
      </c>
      <c r="N39" s="41">
        <f t="shared" si="3"/>
        <v>0</v>
      </c>
      <c r="O39" s="9">
        <v>0</v>
      </c>
      <c r="P39" s="9">
        <v>0</v>
      </c>
      <c r="Q39" s="41">
        <f t="shared" si="4"/>
        <v>0</v>
      </c>
      <c r="R39" s="9">
        <v>0</v>
      </c>
      <c r="S39" s="9">
        <v>0</v>
      </c>
      <c r="T39" s="41">
        <f t="shared" si="5"/>
        <v>0</v>
      </c>
      <c r="U39" s="9">
        <v>0</v>
      </c>
      <c r="V39" s="53" t="s">
        <v>55</v>
      </c>
      <c r="W39" s="9">
        <v>0</v>
      </c>
      <c r="X39" s="41">
        <f t="shared" si="6"/>
        <v>0</v>
      </c>
      <c r="Y39" s="9">
        <v>0</v>
      </c>
      <c r="Z39" s="9">
        <v>0</v>
      </c>
      <c r="AA39" s="41">
        <f t="shared" si="7"/>
        <v>0</v>
      </c>
      <c r="AB39" s="9">
        <v>0</v>
      </c>
      <c r="AC39" s="9">
        <v>0</v>
      </c>
      <c r="AD39" s="41">
        <f t="shared" si="8"/>
        <v>0</v>
      </c>
      <c r="AE39" s="9">
        <v>0</v>
      </c>
      <c r="AF39" s="9">
        <v>0</v>
      </c>
      <c r="AG39" s="41">
        <f t="shared" si="9"/>
        <v>0</v>
      </c>
      <c r="AH39" s="9">
        <v>0</v>
      </c>
      <c r="AI39" s="9">
        <v>0</v>
      </c>
      <c r="AJ39" s="41">
        <f t="shared" si="10"/>
        <v>0</v>
      </c>
      <c r="AK39" s="9">
        <v>0</v>
      </c>
      <c r="AL39" s="9">
        <v>0</v>
      </c>
      <c r="AM39" s="41">
        <f t="shared" si="11"/>
        <v>0</v>
      </c>
      <c r="AN39" s="9">
        <v>0</v>
      </c>
      <c r="AO39" s="9">
        <v>0</v>
      </c>
      <c r="AP39" s="41">
        <f t="shared" si="12"/>
        <v>0</v>
      </c>
      <c r="AQ39" s="9">
        <v>0</v>
      </c>
      <c r="AR39" s="53" t="s">
        <v>93</v>
      </c>
      <c r="AS39" s="9">
        <v>0</v>
      </c>
      <c r="AT39" s="41">
        <f t="shared" si="13"/>
        <v>0</v>
      </c>
      <c r="AU39" s="9">
        <v>0</v>
      </c>
      <c r="AV39" s="9">
        <v>1</v>
      </c>
      <c r="AW39" s="41">
        <f t="shared" si="14"/>
        <v>6.666666666666667</v>
      </c>
      <c r="AX39" s="9">
        <v>1</v>
      </c>
      <c r="AY39" s="9">
        <v>0</v>
      </c>
      <c r="AZ39" s="41">
        <f t="shared" si="15"/>
        <v>0</v>
      </c>
      <c r="BA39" s="9">
        <v>0</v>
      </c>
    </row>
    <row r="40" spans="1:53" s="2" customFormat="1" ht="12" customHeight="1">
      <c r="A40" s="37" t="s">
        <v>56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</row>
    <row r="41" s="2" customFormat="1" ht="34.5" customHeight="1"/>
    <row r="42" spans="1:53" s="2" customFormat="1" ht="12" customHeight="1">
      <c r="A42" s="97" t="s">
        <v>692</v>
      </c>
      <c r="B42" s="87"/>
      <c r="C42" s="87"/>
      <c r="D42" s="87"/>
      <c r="E42" s="87"/>
      <c r="F42" s="87"/>
      <c r="G42" s="87"/>
      <c r="H42" s="87"/>
      <c r="I42" s="87"/>
      <c r="J42" s="87" t="s">
        <v>693</v>
      </c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97" t="s">
        <v>694</v>
      </c>
      <c r="W42" s="87"/>
      <c r="X42" s="87"/>
      <c r="Y42" s="87"/>
      <c r="Z42" s="87"/>
      <c r="AA42" s="87"/>
      <c r="AB42" s="87"/>
      <c r="AC42" s="87"/>
      <c r="AD42" s="87"/>
      <c r="AE42" s="87"/>
      <c r="AF42" s="97" t="s">
        <v>695</v>
      </c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 t="s">
        <v>696</v>
      </c>
      <c r="AS42" s="87"/>
      <c r="AT42" s="87"/>
      <c r="AU42" s="87"/>
      <c r="AV42" s="87"/>
      <c r="AW42" s="87"/>
      <c r="AX42" s="87"/>
      <c r="AY42" s="87"/>
      <c r="AZ42" s="87"/>
      <c r="BA42" s="87"/>
    </row>
  </sheetData>
  <mergeCells count="40">
    <mergeCell ref="AR42:BA42"/>
    <mergeCell ref="AY3:BA4"/>
    <mergeCell ref="P4:R4"/>
    <mergeCell ref="S4:U4"/>
    <mergeCell ref="W4:Y4"/>
    <mergeCell ref="Z4:AB4"/>
    <mergeCell ref="AC4:AE4"/>
    <mergeCell ref="AO3:AQ4"/>
    <mergeCell ref="AR3:AR5"/>
    <mergeCell ref="AS3:AU4"/>
    <mergeCell ref="A42:I42"/>
    <mergeCell ref="J42:U42"/>
    <mergeCell ref="V42:AE42"/>
    <mergeCell ref="AF42:AQ42"/>
    <mergeCell ref="AV3:AX4"/>
    <mergeCell ref="J3:U3"/>
    <mergeCell ref="V3:V5"/>
    <mergeCell ref="W3:AE3"/>
    <mergeCell ref="AF3:AN3"/>
    <mergeCell ref="AF4:AH4"/>
    <mergeCell ref="AI4:AK4"/>
    <mergeCell ref="AL4:AN4"/>
    <mergeCell ref="J4:L4"/>
    <mergeCell ref="M4:O4"/>
    <mergeCell ref="A3:A5"/>
    <mergeCell ref="B3:B5"/>
    <mergeCell ref="C3:C5"/>
    <mergeCell ref="D3:I3"/>
    <mergeCell ref="D4:F4"/>
    <mergeCell ref="G4:I4"/>
    <mergeCell ref="AR1:BA1"/>
    <mergeCell ref="A2:I2"/>
    <mergeCell ref="J2:R2"/>
    <mergeCell ref="V2:AE2"/>
    <mergeCell ref="AF2:AN2"/>
    <mergeCell ref="AR2:AX2"/>
    <mergeCell ref="A1:I1"/>
    <mergeCell ref="V1:AE1"/>
    <mergeCell ref="J1:U1"/>
    <mergeCell ref="AF1:AQ1"/>
  </mergeCells>
  <dataValidations count="1">
    <dataValidation type="whole" allowBlank="1" showInputMessage="1" showErrorMessage="1" errorTitle="嘿嘿！你粉混喔" error="數字必須素整數而且不得小於 0 也應該不會大於 50000000 吧" sqref="AQ9:AQ16 AQ18:AQ23 R9:S16 O18:P23 D9:D16 AU9:AV16 B9:B16 O9:P16 AS9:AS16 AX9:AY16 AS18:AS23 F18:G23 F9:G16 AU18:AV23 I18:J23 I9:J16 B18:B23 L18:M23 L9:M16 D18:D23 AN9:AO16 W9:W16 AX18:AY23 AK18:AL23 W18:W23 U9:U16 U18:U23 Y18:Z23 Y9:Z16 AB18:AC23 AB9:AC16 AE18:AF23 AH18:AI23 AK9:AL16 AH9:AI16 AE9:AF16 AN18:AO23 R18:S23 BA9:BA16 BA18:BA23 BA25:BA39 AS25:AS39 W25:W39 Y25:Z39 U25:U39 AB25:AC39 I25:J39 L25:M39 R25:S39 AH25:AI39 AQ25:AQ39 AE25:AF39 AX25:AY39 AU25:AV39 AK25:AL39 D25:D39 F25:G39 AN25:AO39 O25:P39 B25:B39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9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guest_cla</dc:creator>
  <cp:keywords/>
  <dc:description/>
  <cp:lastModifiedBy>行政院勞工委員會</cp:lastModifiedBy>
  <cp:lastPrinted>2007-06-22T02:31:42Z</cp:lastPrinted>
  <dcterms:created xsi:type="dcterms:W3CDTF">2002-09-19T02:57:14Z</dcterms:created>
  <dcterms:modified xsi:type="dcterms:W3CDTF">2007-06-22T02:37:19Z</dcterms:modified>
  <cp:category/>
  <cp:version/>
  <cp:contentType/>
  <cp:contentStatus/>
</cp:coreProperties>
</file>