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3(8-1)" sheetId="1" r:id="rId1"/>
    <sheet name="M044(8-2)" sheetId="2" r:id="rId2"/>
    <sheet name="M045(8-3)" sheetId="3" r:id="rId3"/>
    <sheet name="M046(8-4)" sheetId="4" r:id="rId4"/>
    <sheet name="M047(8-5)" sheetId="5" r:id="rId5"/>
    <sheet name="M048(8-6)" sheetId="6" r:id="rId6"/>
    <sheet name="M049(8-7)" sheetId="7" r:id="rId7"/>
    <sheet name="M050(8-8)" sheetId="8" r:id="rId8"/>
  </sheets>
  <definedNames/>
  <calcPr fullCalcOnLoad="1"/>
</workbook>
</file>

<file path=xl/sharedStrings.xml><?xml version="1.0" encoding="utf-8"?>
<sst xmlns="http://schemas.openxmlformats.org/spreadsheetml/2006/main" count="666" uniqueCount="373">
  <si>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</si>
  <si>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</si>
  <si>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</si>
  <si>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</si>
  <si>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</si>
  <si>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</si>
  <si>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</si>
  <si>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</si>
  <si>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</si>
  <si>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</si>
  <si>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</si>
  <si>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</si>
  <si>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</si>
  <si>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</si>
  <si>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</si>
  <si>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</si>
  <si>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</si>
  <si>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</si>
  <si>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</si>
  <si>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</si>
  <si>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</si>
  <si>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</si>
  <si>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</si>
  <si>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</si>
  <si>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</si>
  <si>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</si>
  <si>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</si>
  <si>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</si>
  <si>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</si>
  <si>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</si>
  <si>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</si>
  <si>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</si>
  <si>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</si>
  <si>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</si>
  <si>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</si>
  <si>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</si>
  <si>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</si>
  <si>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</si>
  <si>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</si>
  <si>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</si>
  <si>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</si>
  <si>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</si>
  <si>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</si>
  <si>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</si>
  <si>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</si>
  <si>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</si>
  <si>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</si>
  <si>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</si>
  <si>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</si>
  <si>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</si>
  <si>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</si>
  <si>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</si>
  <si>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</si>
  <si>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</si>
  <si>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</si>
  <si>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</si>
  <si>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</si>
  <si>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</si>
  <si>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</si>
  <si>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</si>
  <si>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</si>
  <si>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</si>
  <si>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</si>
  <si>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</si>
  <si>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</si>
  <si>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</si>
  <si>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</si>
  <si>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</si>
  <si>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</si>
  <si>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</si>
  <si>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</si>
  <si>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</si>
  <si>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</si>
  <si>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</si>
  <si>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</si>
  <si>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</si>
  <si>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</si>
  <si>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</si>
  <si>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</si>
  <si>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</si>
  <si>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</si>
  <si>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</si>
  <si>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</si>
  <si>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</si>
  <si>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</si>
  <si>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</si>
  <si>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</si>
  <si>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</si>
  <si>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</si>
  <si>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</si>
  <si>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</si>
  <si>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</si>
  <si>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</si>
  <si>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</si>
  <si>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</si>
  <si>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</si>
  <si>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</si>
  <si>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</si>
  <si>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</si>
  <si>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</si>
  <si>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</si>
  <si>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</si>
  <si>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</si>
  <si>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</si>
  <si>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</si>
  <si>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</si>
  <si>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</si>
  <si>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</si>
  <si>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</si>
  <si>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</si>
  <si>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</si>
  <si>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</si>
  <si>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</si>
  <si>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</si>
  <si>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</si>
  <si>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</si>
  <si>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</si>
  <si>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</si>
  <si>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</si>
  <si>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</si>
  <si>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</si>
  <si>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</si>
  <si>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</si>
  <si>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</si>
  <si>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</si>
  <si>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</si>
  <si>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</si>
  <si>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</si>
  <si>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</si>
  <si>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</si>
  <si>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</si>
  <si>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</si>
  <si>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</si>
  <si>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</si>
  <si>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</si>
  <si>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</si>
  <si>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</si>
  <si>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</si>
  <si>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</si>
  <si>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</si>
  <si>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</si>
  <si>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</si>
  <si>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</si>
  <si>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</si>
  <si>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</si>
  <si>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</si>
  <si>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</si>
  <si>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</si>
  <si>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</si>
  <si>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</si>
  <si>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</si>
  <si>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</si>
  <si>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</si>
  <si>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</si>
  <si>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</si>
  <si>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</si>
  <si>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</si>
  <si>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</si>
  <si>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</si>
  <si>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</si>
  <si>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</si>
  <si>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</si>
  <si>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</si>
  <si>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</si>
  <si>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</si>
  <si>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</si>
  <si>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</si>
  <si>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</si>
  <si>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</si>
  <si>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</si>
  <si>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t>農、林、漁、牧業</t>
  </si>
  <si>
    <t>住宿及餐飲業</t>
  </si>
  <si>
    <t>金融及保險業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</si>
  <si>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</si>
  <si>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</si>
  <si>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</si>
  <si>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</si>
  <si>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</si>
  <si>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</si>
  <si>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</si>
  <si>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</si>
  <si>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</si>
  <si>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</si>
  <si>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</si>
  <si>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</si>
  <si>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</si>
  <si>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</si>
  <si>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</si>
  <si>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</si>
  <si>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</si>
  <si>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</si>
  <si>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</si>
  <si>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</si>
  <si>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</si>
  <si>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</si>
  <si>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</si>
  <si>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</si>
  <si>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</si>
  <si>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</si>
  <si>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</si>
  <si>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</si>
  <si>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</si>
  <si>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</si>
  <si>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</si>
  <si>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</si>
  <si>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</si>
  <si>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</si>
  <si>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</si>
  <si>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</si>
  <si>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</si>
  <si>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</si>
  <si>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</si>
  <si>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</si>
  <si>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</si>
  <si>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</si>
  <si>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</si>
  <si>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</si>
  <si>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</si>
  <si>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</si>
  <si>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</si>
  <si>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</si>
  <si>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</si>
  <si>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</si>
  <si>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</si>
  <si>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</si>
  <si>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</si>
  <si>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</si>
  <si>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</si>
  <si>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</si>
  <si>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</si>
  <si>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</si>
  <si>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</si>
  <si>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</si>
  <si>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</si>
  <si>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</si>
  <si>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</si>
  <si>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</si>
  <si>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</si>
  <si>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</si>
  <si>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</si>
  <si>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</si>
  <si>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</si>
  <si>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</si>
  <si>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</si>
  <si>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</si>
  <si>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</si>
  <si>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</si>
  <si>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</si>
  <si>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</si>
  <si>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</si>
  <si>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</si>
  <si>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</si>
  <si>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</si>
  <si>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</si>
  <si>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</si>
  <si>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</si>
  <si>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</si>
  <si>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</si>
  <si>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</si>
  <si>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</si>
  <si>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</si>
  <si>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</si>
  <si>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</si>
  <si>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</si>
  <si>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</si>
  <si>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</si>
  <si>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</si>
  <si>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</si>
  <si>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</si>
  <si>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</si>
  <si>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</si>
  <si>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</si>
  <si>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</si>
  <si>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</si>
  <si>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</si>
  <si>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</si>
  <si>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</si>
  <si>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</si>
  <si>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</si>
  <si>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</si>
  <si>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</si>
  <si>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</si>
  <si>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</si>
  <si>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</si>
  <si>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</si>
  <si>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</si>
  <si>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</si>
  <si>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</si>
  <si>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</si>
  <si>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</si>
  <si>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</si>
  <si>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</si>
  <si>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</si>
  <si>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</si>
  <si>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</si>
  <si>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</si>
  <si>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</si>
  <si>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</si>
  <si>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</si>
  <si>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</si>
  <si>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</si>
  <si>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</si>
  <si>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</si>
  <si>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</si>
  <si>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</si>
  <si>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</si>
  <si>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</si>
  <si>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</si>
  <si>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</si>
  <si>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</si>
  <si>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</si>
  <si>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</si>
  <si>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</si>
  <si>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</si>
  <si>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</si>
  <si>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-190-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</si>
  <si>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</si>
  <si>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</si>
  <si>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</si>
  <si>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</si>
  <si>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</si>
  <si>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</si>
  <si>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</si>
  <si>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</si>
  <si>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</si>
  <si>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</si>
  <si>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</si>
  <si>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</si>
  <si>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</si>
  <si>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</si>
  <si>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</si>
  <si>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</si>
  <si>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</si>
  <si>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</si>
  <si>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</si>
  <si>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</si>
  <si>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</si>
  <si>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</si>
  <si>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</si>
  <si>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r>
      <t xml:space="preserve"> </t>
    </r>
    <r>
      <rPr>
        <sz val="9"/>
        <rFont val="新細明體"/>
        <family val="1"/>
      </rPr>
      <t>-206-</t>
    </r>
  </si>
  <si>
    <t xml:space="preserve">  -207-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</si>
  <si>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</si>
  <si>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</si>
  <si>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</si>
  <si>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</si>
  <si>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</si>
  <si>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</si>
  <si>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</si>
  <si>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</t>
    </r>
    <r>
      <rPr>
        <sz val="9"/>
        <rFont val="新細明體"/>
        <family val="1"/>
      </rPr>
      <t>-196-</t>
    </r>
  </si>
  <si>
    <t xml:space="preserve"> -197-</t>
  </si>
  <si>
    <r>
      <t xml:space="preserve"> </t>
    </r>
    <r>
      <rPr>
        <sz val="9"/>
        <rFont val="新細明體"/>
        <family val="1"/>
      </rPr>
      <t>-194-</t>
    </r>
  </si>
  <si>
    <t xml:space="preserve">  - 195-</t>
  </si>
  <si>
    <t xml:space="preserve">  -191-</t>
  </si>
  <si>
    <t xml:space="preserve">  -192-</t>
  </si>
  <si>
    <t xml:space="preserve">  -193-</t>
  </si>
  <si>
    <r>
      <t xml:space="preserve"> </t>
    </r>
    <r>
      <rPr>
        <sz val="9"/>
        <rFont val="新細明體"/>
        <family val="1"/>
      </rPr>
      <t>-198-</t>
    </r>
  </si>
  <si>
    <r>
      <t xml:space="preserve"> </t>
    </r>
    <r>
      <rPr>
        <sz val="9"/>
        <rFont val="新細明體"/>
        <family val="1"/>
      </rPr>
      <t xml:space="preserve"> -199-</t>
    </r>
  </si>
  <si>
    <t>-200-</t>
  </si>
  <si>
    <t xml:space="preserve"> -201-</t>
  </si>
  <si>
    <r>
      <t xml:space="preserve"> </t>
    </r>
    <r>
      <rPr>
        <sz val="9"/>
        <rFont val="新細明體"/>
        <family val="1"/>
      </rPr>
      <t>-202-</t>
    </r>
  </si>
  <si>
    <t xml:space="preserve">  -203-</t>
  </si>
  <si>
    <t>99年</t>
  </si>
  <si>
    <t>99年</t>
  </si>
  <si>
    <t>99年</t>
  </si>
  <si>
    <t>表 8-4 職業災害統計災害類型</t>
  </si>
  <si>
    <t>表 8-7 職業災害統計災害類型</t>
  </si>
  <si>
    <t>與受傷部位之關係按製造業分</t>
  </si>
  <si>
    <t>99年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</si>
  <si>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</si>
  <si>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 xml:space="preserve">    被 刺、割、擦 傷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</si>
  <si>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</si>
  <si>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-204-</t>
    </r>
  </si>
  <si>
    <t xml:space="preserve">  -205-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</si>
</sst>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2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3" fontId="4" fillId="0" borderId="4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3" customWidth="1"/>
    <col min="2" max="5" width="9.50390625" style="3" customWidth="1"/>
    <col min="6" max="6" width="11.125" style="3" customWidth="1"/>
    <col min="7" max="7" width="8.375" style="3" customWidth="1"/>
    <col min="8" max="8" width="13.625" style="3" customWidth="1"/>
    <col min="9" max="9" width="10.375" style="3" customWidth="1"/>
    <col min="10" max="14" width="12.00390625" style="3" customWidth="1"/>
    <col min="15" max="15" width="28.625" style="3" customWidth="1"/>
    <col min="16" max="19" width="9.50390625" style="3" customWidth="1"/>
    <col min="20" max="20" width="10.00390625" style="3" customWidth="1"/>
    <col min="21" max="21" width="9.50390625" style="3" customWidth="1"/>
    <col min="22" max="27" width="14.00390625" style="3" customWidth="1"/>
    <col min="28" max="16384" width="8.875" style="3" customWidth="1"/>
  </cols>
  <sheetData>
    <row r="1" spans="1:27" s="1" customFormat="1" ht="30.75" customHeight="1">
      <c r="A1" s="53" t="s">
        <v>216</v>
      </c>
      <c r="B1" s="53"/>
      <c r="C1" s="53"/>
      <c r="D1" s="53"/>
      <c r="E1" s="53"/>
      <c r="F1" s="53"/>
      <c r="G1" s="53"/>
      <c r="H1" s="61" t="s">
        <v>217</v>
      </c>
      <c r="I1" s="61"/>
      <c r="J1" s="61"/>
      <c r="K1" s="61"/>
      <c r="L1" s="61"/>
      <c r="M1" s="61"/>
      <c r="N1" s="61"/>
      <c r="O1" s="53" t="s">
        <v>216</v>
      </c>
      <c r="P1" s="53"/>
      <c r="Q1" s="53"/>
      <c r="R1" s="53"/>
      <c r="S1" s="53"/>
      <c r="T1" s="53"/>
      <c r="U1" s="53"/>
      <c r="V1" s="69" t="s">
        <v>232</v>
      </c>
      <c r="W1" s="69"/>
      <c r="X1" s="69"/>
      <c r="Y1" s="69"/>
      <c r="Z1" s="69"/>
      <c r="AA1" s="69"/>
    </row>
    <row r="2" spans="1:27" s="2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62" t="s">
        <v>361</v>
      </c>
      <c r="I2" s="62"/>
      <c r="J2" s="62"/>
      <c r="K2" s="62"/>
      <c r="L2" s="62"/>
      <c r="M2" s="62"/>
      <c r="N2" s="62"/>
      <c r="O2" s="67" t="s">
        <v>59</v>
      </c>
      <c r="P2" s="67"/>
      <c r="Q2" s="67"/>
      <c r="R2" s="67"/>
      <c r="S2" s="67"/>
      <c r="T2" s="67"/>
      <c r="U2" s="67"/>
      <c r="V2" s="62" t="s">
        <v>361</v>
      </c>
      <c r="W2" s="62"/>
      <c r="X2" s="62"/>
      <c r="Y2" s="62"/>
      <c r="Z2" s="62"/>
      <c r="AA2" s="62"/>
    </row>
    <row r="3" spans="1:146" s="26" customFormat="1" ht="24" customHeight="1">
      <c r="A3" s="55" t="s">
        <v>195</v>
      </c>
      <c r="B3" s="57" t="s">
        <v>196</v>
      </c>
      <c r="C3" s="59" t="s">
        <v>197</v>
      </c>
      <c r="D3" s="59" t="s">
        <v>198</v>
      </c>
      <c r="E3" s="59" t="s">
        <v>197</v>
      </c>
      <c r="F3" s="59" t="s">
        <v>199</v>
      </c>
      <c r="G3" s="59" t="s">
        <v>197</v>
      </c>
      <c r="H3" s="63" t="s">
        <v>200</v>
      </c>
      <c r="I3" s="59" t="s">
        <v>197</v>
      </c>
      <c r="J3" s="59" t="s">
        <v>201</v>
      </c>
      <c r="K3" s="59" t="s">
        <v>197</v>
      </c>
      <c r="L3" s="59" t="s">
        <v>202</v>
      </c>
      <c r="M3" s="59" t="s">
        <v>203</v>
      </c>
      <c r="N3" s="65" t="s">
        <v>197</v>
      </c>
      <c r="O3" s="55" t="s">
        <v>195</v>
      </c>
      <c r="P3" s="68" t="s">
        <v>204</v>
      </c>
      <c r="Q3" s="68"/>
      <c r="R3" s="68"/>
      <c r="S3" s="68"/>
      <c r="T3" s="68"/>
      <c r="U3" s="68"/>
      <c r="V3" s="68" t="s">
        <v>205</v>
      </c>
      <c r="W3" s="70"/>
      <c r="X3" s="59" t="s">
        <v>206</v>
      </c>
      <c r="Y3" s="59" t="s">
        <v>207</v>
      </c>
      <c r="Z3" s="59" t="s">
        <v>208</v>
      </c>
      <c r="AA3" s="65" t="s">
        <v>209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  <row r="4" spans="1:146" s="26" customFormat="1" ht="30" customHeight="1" thickBot="1">
      <c r="A4" s="56"/>
      <c r="B4" s="58"/>
      <c r="C4" s="60"/>
      <c r="D4" s="60"/>
      <c r="E4" s="60"/>
      <c r="F4" s="60"/>
      <c r="G4" s="60"/>
      <c r="H4" s="64"/>
      <c r="I4" s="60"/>
      <c r="J4" s="60"/>
      <c r="K4" s="60"/>
      <c r="L4" s="60"/>
      <c r="M4" s="60"/>
      <c r="N4" s="66"/>
      <c r="O4" s="56"/>
      <c r="P4" s="27" t="s">
        <v>210</v>
      </c>
      <c r="Q4" s="16" t="s">
        <v>211</v>
      </c>
      <c r="R4" s="16" t="s">
        <v>212</v>
      </c>
      <c r="S4" s="16" t="s">
        <v>211</v>
      </c>
      <c r="T4" s="16" t="s">
        <v>213</v>
      </c>
      <c r="U4" s="16" t="s">
        <v>211</v>
      </c>
      <c r="V4" s="27" t="s">
        <v>214</v>
      </c>
      <c r="W4" s="16" t="s">
        <v>215</v>
      </c>
      <c r="X4" s="60"/>
      <c r="Y4" s="60"/>
      <c r="Z4" s="60"/>
      <c r="AA4" s="66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</row>
    <row r="5" spans="1:27" s="2" customFormat="1" ht="13.5" customHeight="1">
      <c r="A5" s="18" t="s">
        <v>176</v>
      </c>
      <c r="B5" s="9">
        <f aca="true" t="shared" si="0" ref="B5:N5">SUM(B6,B7,B8,B36:B51)</f>
        <v>14328</v>
      </c>
      <c r="C5" s="12">
        <f t="shared" si="0"/>
        <v>99.99999999999999</v>
      </c>
      <c r="D5" s="9">
        <f t="shared" si="0"/>
        <v>2786603</v>
      </c>
      <c r="E5" s="12">
        <f t="shared" si="0"/>
        <v>99.99999999999999</v>
      </c>
      <c r="F5" s="9">
        <f t="shared" si="0"/>
        <v>721143705</v>
      </c>
      <c r="G5" s="12">
        <f t="shared" si="0"/>
        <v>100</v>
      </c>
      <c r="H5" s="9">
        <f t="shared" si="0"/>
        <v>5887832289</v>
      </c>
      <c r="I5" s="12">
        <f t="shared" si="0"/>
        <v>100.00000000000001</v>
      </c>
      <c r="J5" s="9">
        <f t="shared" si="0"/>
        <v>11553</v>
      </c>
      <c r="K5" s="12">
        <f t="shared" si="0"/>
        <v>100.00000000000003</v>
      </c>
      <c r="L5" s="21">
        <f aca="true" t="shared" si="1" ref="L5:L51">J5*1000000/H5</f>
        <v>1.9621822485643834</v>
      </c>
      <c r="M5" s="9">
        <f t="shared" si="0"/>
        <v>11553</v>
      </c>
      <c r="N5" s="12">
        <f t="shared" si="0"/>
        <v>100.00000000000003</v>
      </c>
      <c r="O5" s="18" t="s">
        <v>176</v>
      </c>
      <c r="P5" s="9">
        <f aca="true" t="shared" si="2" ref="P5:Y5">SUM(P6,P7,P8,P36:P51)</f>
        <v>89</v>
      </c>
      <c r="Q5" s="12">
        <f t="shared" si="2"/>
        <v>99.99999999999999</v>
      </c>
      <c r="R5" s="9">
        <f t="shared" si="2"/>
        <v>7</v>
      </c>
      <c r="S5" s="12">
        <f t="shared" si="2"/>
        <v>100</v>
      </c>
      <c r="T5" s="9">
        <f t="shared" si="2"/>
        <v>326</v>
      </c>
      <c r="U5" s="12">
        <f t="shared" si="2"/>
        <v>100.00000000000001</v>
      </c>
      <c r="V5" s="9">
        <f t="shared" si="2"/>
        <v>11131</v>
      </c>
      <c r="W5" s="12">
        <f t="shared" si="2"/>
        <v>100</v>
      </c>
      <c r="X5" s="9">
        <f t="shared" si="2"/>
        <v>951031</v>
      </c>
      <c r="Y5" s="12">
        <f t="shared" si="2"/>
        <v>99.99999999999999</v>
      </c>
      <c r="Z5" s="22">
        <f>X5*1000000/H5</f>
        <v>161.52481139396122</v>
      </c>
      <c r="AA5" s="21">
        <f aca="true" t="shared" si="3" ref="AA5:AA51">SQRT(L5*Z5/1000)</f>
        <v>0.5629752371285444</v>
      </c>
    </row>
    <row r="6" spans="1:27" s="2" customFormat="1" ht="12.75" customHeight="1">
      <c r="A6" s="18" t="s">
        <v>177</v>
      </c>
      <c r="B6" s="9">
        <v>33</v>
      </c>
      <c r="C6" s="12">
        <f aca="true" t="shared" si="4" ref="C6:C51">B6/$B$5*100</f>
        <v>0.23031825795644892</v>
      </c>
      <c r="D6" s="9">
        <v>3584</v>
      </c>
      <c r="E6" s="21">
        <f aca="true" t="shared" si="5" ref="E6:E51">D6/$D$5*100</f>
        <v>0.1286153786527898</v>
      </c>
      <c r="F6" s="9">
        <v>946732</v>
      </c>
      <c r="G6" s="21">
        <f aca="true" t="shared" si="6" ref="G6:G51">F6/$F$5*100</f>
        <v>0.1312820168068998</v>
      </c>
      <c r="H6" s="9">
        <v>7476702</v>
      </c>
      <c r="I6" s="21">
        <f aca="true" t="shared" si="7" ref="I6:I51">H6/$H$5*100</f>
        <v>0.12698564824899006</v>
      </c>
      <c r="J6" s="9">
        <v>20</v>
      </c>
      <c r="K6" s="21">
        <f aca="true" t="shared" si="8" ref="K6:K51">J6/$J$5*100</f>
        <v>0.17311520817103782</v>
      </c>
      <c r="L6" s="21">
        <f t="shared" si="1"/>
        <v>2.6749762127740278</v>
      </c>
      <c r="M6" s="9">
        <f>SUM(P6+R6+T6+V6)</f>
        <v>20</v>
      </c>
      <c r="N6" s="21">
        <f aca="true" t="shared" si="9" ref="N6:N51">M6/$M$5*100</f>
        <v>0.17311520817103782</v>
      </c>
      <c r="O6" s="18" t="s">
        <v>177</v>
      </c>
      <c r="P6" s="9">
        <v>0</v>
      </c>
      <c r="Q6" s="21">
        <f aca="true" t="shared" si="10" ref="Q6:Q51">P6/$P$5*100</f>
        <v>0</v>
      </c>
      <c r="R6" s="9">
        <v>0</v>
      </c>
      <c r="S6" s="21">
        <f aca="true" t="shared" si="11" ref="S6:S51">R6/$R$5*100</f>
        <v>0</v>
      </c>
      <c r="T6" s="9">
        <v>0</v>
      </c>
      <c r="U6" s="21">
        <f aca="true" t="shared" si="12" ref="U6:U51">T6/$T$5*100</f>
        <v>0</v>
      </c>
      <c r="V6" s="9">
        <v>20</v>
      </c>
      <c r="W6" s="21">
        <f aca="true" t="shared" si="13" ref="W6:W51">V6/$V$5*100</f>
        <v>0.1796783757074836</v>
      </c>
      <c r="X6" s="9">
        <v>502</v>
      </c>
      <c r="Y6" s="21">
        <f>X6/$X$5*100</f>
        <v>0.0527848198428863</v>
      </c>
      <c r="Z6" s="22">
        <f>X6*1000000/H6</f>
        <v>67.1419029406281</v>
      </c>
      <c r="AA6" s="21">
        <f t="shared" si="3"/>
        <v>0.42379593349460387</v>
      </c>
    </row>
    <row r="7" spans="1:27" s="2" customFormat="1" ht="12.75" customHeight="1">
      <c r="A7" s="18" t="s">
        <v>60</v>
      </c>
      <c r="B7" s="9">
        <v>46</v>
      </c>
      <c r="C7" s="12">
        <f t="shared" si="4"/>
        <v>0.3210496929089894</v>
      </c>
      <c r="D7" s="9">
        <v>3890</v>
      </c>
      <c r="E7" s="21">
        <f t="shared" si="5"/>
        <v>0.13959649078106928</v>
      </c>
      <c r="F7" s="9">
        <v>988507</v>
      </c>
      <c r="G7" s="21">
        <f t="shared" si="6"/>
        <v>0.13707489826871608</v>
      </c>
      <c r="H7" s="9">
        <v>7934434</v>
      </c>
      <c r="I7" s="21">
        <f t="shared" si="7"/>
        <v>0.1347598506639461</v>
      </c>
      <c r="J7" s="9">
        <v>20</v>
      </c>
      <c r="K7" s="21">
        <f t="shared" si="8"/>
        <v>0.17311520817103782</v>
      </c>
      <c r="L7" s="21">
        <f>J7*1000000/H7</f>
        <v>2.5206586884458297</v>
      </c>
      <c r="M7" s="9">
        <f>SUM(P7+R7+T7+V7)</f>
        <v>20</v>
      </c>
      <c r="N7" s="21">
        <f t="shared" si="9"/>
        <v>0.17311520817103782</v>
      </c>
      <c r="O7" s="18" t="s">
        <v>60</v>
      </c>
      <c r="P7" s="9">
        <v>1</v>
      </c>
      <c r="Q7" s="21">
        <f t="shared" si="10"/>
        <v>1.1235955056179776</v>
      </c>
      <c r="R7" s="9">
        <v>0</v>
      </c>
      <c r="S7" s="21">
        <f t="shared" si="11"/>
        <v>0</v>
      </c>
      <c r="T7" s="9">
        <v>1</v>
      </c>
      <c r="U7" s="21">
        <f t="shared" si="12"/>
        <v>0.3067484662576687</v>
      </c>
      <c r="V7" s="9">
        <v>18</v>
      </c>
      <c r="W7" s="21">
        <f t="shared" si="13"/>
        <v>0.16171053813673525</v>
      </c>
      <c r="X7" s="9">
        <v>6286</v>
      </c>
      <c r="Y7" s="21">
        <f>X7/$X$5*100</f>
        <v>0.6609668875147077</v>
      </c>
      <c r="Z7" s="22">
        <f>X7*1000000/H7</f>
        <v>792.2430257785244</v>
      </c>
      <c r="AA7" s="21">
        <f t="shared" si="3"/>
        <v>1.413143399053773</v>
      </c>
    </row>
    <row r="8" spans="1:27" s="2" customFormat="1" ht="12.75" customHeight="1">
      <c r="A8" s="18" t="s">
        <v>178</v>
      </c>
      <c r="B8" s="9">
        <f>SUM(B9:B35)</f>
        <v>7949</v>
      </c>
      <c r="C8" s="12">
        <f t="shared" si="4"/>
        <v>55.4787828029034</v>
      </c>
      <c r="D8" s="9">
        <f>SUM(D9:D35)</f>
        <v>1412552</v>
      </c>
      <c r="E8" s="21">
        <f t="shared" si="5"/>
        <v>50.69082319942956</v>
      </c>
      <c r="F8" s="9">
        <f>SUM(F9:F35)</f>
        <v>364398527</v>
      </c>
      <c r="G8" s="21">
        <f t="shared" si="6"/>
        <v>50.53063965940048</v>
      </c>
      <c r="H8" s="9">
        <f>SUM(H9:H35)</f>
        <v>3015517387</v>
      </c>
      <c r="I8" s="21">
        <f t="shared" si="7"/>
        <v>51.2160883494214</v>
      </c>
      <c r="J8" s="9">
        <f>SUM(J9:J35)</f>
        <v>6661</v>
      </c>
      <c r="K8" s="21">
        <f t="shared" si="8"/>
        <v>57.65602008136415</v>
      </c>
      <c r="L8" s="21">
        <f t="shared" si="1"/>
        <v>2.208907840729356</v>
      </c>
      <c r="M8" s="9">
        <f>SUM(M9:M35)</f>
        <v>6661</v>
      </c>
      <c r="N8" s="21">
        <f t="shared" si="9"/>
        <v>57.65602008136415</v>
      </c>
      <c r="O8" s="18" t="s">
        <v>178</v>
      </c>
      <c r="P8" s="9">
        <f>SUM(P9:P35)</f>
        <v>42</v>
      </c>
      <c r="Q8" s="21">
        <f t="shared" si="10"/>
        <v>47.19101123595505</v>
      </c>
      <c r="R8" s="9">
        <f>SUM(R9:R35)</f>
        <v>7</v>
      </c>
      <c r="S8" s="21">
        <f t="shared" si="11"/>
        <v>100</v>
      </c>
      <c r="T8" s="9">
        <f>SUM(T9:T35)</f>
        <v>271</v>
      </c>
      <c r="U8" s="21">
        <f t="shared" si="12"/>
        <v>83.12883435582822</v>
      </c>
      <c r="V8" s="9">
        <f>SUM(V9:V35)</f>
        <v>6341</v>
      </c>
      <c r="W8" s="21">
        <f t="shared" si="13"/>
        <v>56.96702901805768</v>
      </c>
      <c r="X8" s="9">
        <f>SUM(X9:X35)</f>
        <v>535061</v>
      </c>
      <c r="Y8" s="21">
        <f aca="true" t="shared" si="14" ref="Y8:Y51">X8/$X$5*100</f>
        <v>56.26115237042746</v>
      </c>
      <c r="Z8" s="22">
        <f aca="true" t="shared" si="15" ref="Z8:Z51">X8*1000000/H8</f>
        <v>177.43588622856777</v>
      </c>
      <c r="AA8" s="21">
        <f t="shared" si="3"/>
        <v>0.6260507330217299</v>
      </c>
    </row>
    <row r="9" spans="1:27" s="2" customFormat="1" ht="11.25" customHeight="1">
      <c r="A9" s="20" t="s">
        <v>316</v>
      </c>
      <c r="B9" s="9">
        <v>394</v>
      </c>
      <c r="C9" s="12">
        <f t="shared" si="4"/>
        <v>2.749860413176996</v>
      </c>
      <c r="D9" s="9">
        <v>58401</v>
      </c>
      <c r="E9" s="21">
        <f t="shared" si="5"/>
        <v>2.0957775470707523</v>
      </c>
      <c r="F9" s="9">
        <v>15484555</v>
      </c>
      <c r="G9" s="21">
        <f t="shared" si="6"/>
        <v>2.147221821758813</v>
      </c>
      <c r="H9" s="9">
        <v>126020667</v>
      </c>
      <c r="I9" s="21">
        <f t="shared" si="7"/>
        <v>2.1403576191434555</v>
      </c>
      <c r="J9" s="9">
        <v>480</v>
      </c>
      <c r="K9" s="21">
        <f t="shared" si="8"/>
        <v>4.154764996104908</v>
      </c>
      <c r="L9" s="21">
        <f>J9*1000000/H9</f>
        <v>3.8088990593899967</v>
      </c>
      <c r="M9" s="9">
        <f>SUM(P9+R9+T9+V9)</f>
        <v>480</v>
      </c>
      <c r="N9" s="21">
        <f t="shared" si="9"/>
        <v>4.154764996104908</v>
      </c>
      <c r="O9" s="20" t="s">
        <v>316</v>
      </c>
      <c r="P9" s="9">
        <v>4</v>
      </c>
      <c r="Q9" s="21">
        <f t="shared" si="10"/>
        <v>4.49438202247191</v>
      </c>
      <c r="R9" s="9">
        <v>0</v>
      </c>
      <c r="S9" s="21">
        <f t="shared" si="11"/>
        <v>0</v>
      </c>
      <c r="T9" s="9">
        <v>21</v>
      </c>
      <c r="U9" s="21">
        <f t="shared" si="12"/>
        <v>6.441717791411043</v>
      </c>
      <c r="V9" s="9">
        <v>455</v>
      </c>
      <c r="W9" s="21">
        <f t="shared" si="13"/>
        <v>4.087683047345252</v>
      </c>
      <c r="X9" s="9">
        <v>34659</v>
      </c>
      <c r="Y9" s="21">
        <f t="shared" si="14"/>
        <v>3.6443606990729007</v>
      </c>
      <c r="Z9" s="22">
        <f t="shared" si="15"/>
        <v>275.02631770707893</v>
      </c>
      <c r="AA9" s="21">
        <f t="shared" si="3"/>
        <v>1.0234976711365724</v>
      </c>
    </row>
    <row r="10" spans="1:27" s="2" customFormat="1" ht="11.25" customHeight="1">
      <c r="A10" s="20" t="s">
        <v>317</v>
      </c>
      <c r="B10" s="9">
        <v>46</v>
      </c>
      <c r="C10" s="12">
        <f t="shared" si="4"/>
        <v>0.3210496929089894</v>
      </c>
      <c r="D10" s="9">
        <v>7965</v>
      </c>
      <c r="E10" s="21">
        <f t="shared" si="5"/>
        <v>0.2858318892213925</v>
      </c>
      <c r="F10" s="9">
        <v>2052582</v>
      </c>
      <c r="G10" s="21">
        <f t="shared" si="6"/>
        <v>0.28462870656272315</v>
      </c>
      <c r="H10" s="9">
        <v>16534641</v>
      </c>
      <c r="I10" s="21">
        <f t="shared" si="7"/>
        <v>0.28082730941387385</v>
      </c>
      <c r="J10" s="9">
        <v>32</v>
      </c>
      <c r="K10" s="21">
        <f t="shared" si="8"/>
        <v>0.27698433307366055</v>
      </c>
      <c r="L10" s="21">
        <f aca="true" t="shared" si="16" ref="L10:L26">J10*1000000/H10</f>
        <v>1.9353308003481902</v>
      </c>
      <c r="M10" s="9">
        <f aca="true" t="shared" si="17" ref="M10:M26">SUM(P10+R10+T10+V10)</f>
        <v>32</v>
      </c>
      <c r="N10" s="21">
        <f t="shared" si="9"/>
        <v>0.27698433307366055</v>
      </c>
      <c r="O10" s="20" t="s">
        <v>317</v>
      </c>
      <c r="P10" s="9">
        <v>0</v>
      </c>
      <c r="Q10" s="21">
        <f t="shared" si="10"/>
        <v>0</v>
      </c>
      <c r="R10" s="9">
        <v>0</v>
      </c>
      <c r="S10" s="21">
        <f t="shared" si="11"/>
        <v>0</v>
      </c>
      <c r="T10" s="9">
        <v>0</v>
      </c>
      <c r="U10" s="21">
        <f t="shared" si="12"/>
        <v>0</v>
      </c>
      <c r="V10" s="9">
        <v>32</v>
      </c>
      <c r="W10" s="21">
        <f t="shared" si="13"/>
        <v>0.2874854011319738</v>
      </c>
      <c r="X10" s="9">
        <v>819</v>
      </c>
      <c r="Y10" s="21">
        <f t="shared" si="14"/>
        <v>0.08611706663610334</v>
      </c>
      <c r="Z10" s="22">
        <f t="shared" si="15"/>
        <v>49.532372671411494</v>
      </c>
      <c r="AA10" s="21">
        <f t="shared" si="3"/>
        <v>0.30961512631864035</v>
      </c>
    </row>
    <row r="11" spans="1:27" s="2" customFormat="1" ht="11.25" customHeight="1">
      <c r="A11" s="20" t="s">
        <v>318</v>
      </c>
      <c r="B11" s="9">
        <v>4</v>
      </c>
      <c r="C11" s="12">
        <f t="shared" si="4"/>
        <v>0.02791736460078169</v>
      </c>
      <c r="D11" s="9">
        <v>1112</v>
      </c>
      <c r="E11" s="21">
        <f t="shared" si="5"/>
        <v>0.03990521793021826</v>
      </c>
      <c r="F11" s="9">
        <v>268368</v>
      </c>
      <c r="G11" s="21">
        <f t="shared" si="6"/>
        <v>0.037214219321237786</v>
      </c>
      <c r="H11" s="9">
        <v>2129416</v>
      </c>
      <c r="I11" s="21">
        <f t="shared" si="7"/>
        <v>0.036166383406984984</v>
      </c>
      <c r="J11" s="9">
        <v>2</v>
      </c>
      <c r="K11" s="21">
        <f t="shared" si="8"/>
        <v>0.017311520817103784</v>
      </c>
      <c r="L11" s="21">
        <f t="shared" si="16"/>
        <v>0.939224651265887</v>
      </c>
      <c r="M11" s="9">
        <f t="shared" si="17"/>
        <v>2</v>
      </c>
      <c r="N11" s="21">
        <f t="shared" si="9"/>
        <v>0.017311520817103784</v>
      </c>
      <c r="O11" s="20" t="s">
        <v>318</v>
      </c>
      <c r="P11" s="9">
        <v>0</v>
      </c>
      <c r="Q11" s="21">
        <f t="shared" si="10"/>
        <v>0</v>
      </c>
      <c r="R11" s="9">
        <v>0</v>
      </c>
      <c r="S11" s="21">
        <f t="shared" si="11"/>
        <v>0</v>
      </c>
      <c r="T11" s="9">
        <v>0</v>
      </c>
      <c r="U11" s="21">
        <f t="shared" si="12"/>
        <v>0</v>
      </c>
      <c r="V11" s="9">
        <v>2</v>
      </c>
      <c r="W11" s="21">
        <f t="shared" si="13"/>
        <v>0.017967837570748362</v>
      </c>
      <c r="X11" s="9">
        <v>35</v>
      </c>
      <c r="Y11" s="21">
        <f t="shared" si="14"/>
        <v>0.0036802165229103995</v>
      </c>
      <c r="Z11" s="22">
        <f t="shared" si="15"/>
        <v>16.436431397153022</v>
      </c>
      <c r="AA11" s="21">
        <f t="shared" si="3"/>
        <v>0.12424774262354517</v>
      </c>
    </row>
    <row r="12" spans="1:27" s="2" customFormat="1" ht="11.25" customHeight="1">
      <c r="A12" s="20" t="s">
        <v>222</v>
      </c>
      <c r="B12" s="9">
        <v>395</v>
      </c>
      <c r="C12" s="12">
        <f t="shared" si="4"/>
        <v>2.7568397543271916</v>
      </c>
      <c r="D12" s="9">
        <v>55211</v>
      </c>
      <c r="E12" s="21">
        <f t="shared" si="5"/>
        <v>1.981301247432806</v>
      </c>
      <c r="F12" s="9">
        <v>15125277</v>
      </c>
      <c r="G12" s="21">
        <f t="shared" si="6"/>
        <v>2.097401238495176</v>
      </c>
      <c r="H12" s="9">
        <v>123729833</v>
      </c>
      <c r="I12" s="21">
        <f t="shared" si="7"/>
        <v>2.1014496834626124</v>
      </c>
      <c r="J12" s="9">
        <v>377</v>
      </c>
      <c r="K12" s="21">
        <f t="shared" si="8"/>
        <v>3.263221674024063</v>
      </c>
      <c r="L12" s="21">
        <f t="shared" si="16"/>
        <v>3.0469611964965635</v>
      </c>
      <c r="M12" s="9">
        <f t="shared" si="17"/>
        <v>377</v>
      </c>
      <c r="N12" s="21">
        <f t="shared" si="9"/>
        <v>3.263221674024063</v>
      </c>
      <c r="O12" s="20" t="s">
        <v>222</v>
      </c>
      <c r="P12" s="9">
        <v>6</v>
      </c>
      <c r="Q12" s="21">
        <f t="shared" si="10"/>
        <v>6.741573033707865</v>
      </c>
      <c r="R12" s="9">
        <v>1</v>
      </c>
      <c r="S12" s="21">
        <f t="shared" si="11"/>
        <v>14.285714285714285</v>
      </c>
      <c r="T12" s="9">
        <v>14</v>
      </c>
      <c r="U12" s="21">
        <f t="shared" si="12"/>
        <v>4.294478527607362</v>
      </c>
      <c r="V12" s="9">
        <v>356</v>
      </c>
      <c r="W12" s="21">
        <f t="shared" si="13"/>
        <v>3.198275087593208</v>
      </c>
      <c r="X12" s="9">
        <v>51188</v>
      </c>
      <c r="Y12" s="21">
        <f t="shared" si="14"/>
        <v>5.382369239278215</v>
      </c>
      <c r="Z12" s="22">
        <f t="shared" si="15"/>
        <v>413.70782420760236</v>
      </c>
      <c r="AA12" s="21">
        <f t="shared" si="3"/>
        <v>1.1227429300813192</v>
      </c>
    </row>
    <row r="13" spans="1:27" s="2" customFormat="1" ht="11.25" customHeight="1">
      <c r="A13" s="20" t="s">
        <v>319</v>
      </c>
      <c r="B13" s="9">
        <v>180</v>
      </c>
      <c r="C13" s="12">
        <f t="shared" si="4"/>
        <v>1.256281407035176</v>
      </c>
      <c r="D13" s="9">
        <v>16766</v>
      </c>
      <c r="E13" s="21">
        <f t="shared" si="5"/>
        <v>0.6016644638651434</v>
      </c>
      <c r="F13" s="9">
        <v>4492516</v>
      </c>
      <c r="G13" s="21">
        <f t="shared" si="6"/>
        <v>0.6229709791337636</v>
      </c>
      <c r="H13" s="9">
        <v>35868660</v>
      </c>
      <c r="I13" s="21">
        <f t="shared" si="7"/>
        <v>0.6091997570483109</v>
      </c>
      <c r="J13" s="9">
        <v>41</v>
      </c>
      <c r="K13" s="21">
        <f t="shared" si="8"/>
        <v>0.35488617675062756</v>
      </c>
      <c r="L13" s="21">
        <f t="shared" si="16"/>
        <v>1.1430591496866624</v>
      </c>
      <c r="M13" s="9">
        <f t="shared" si="17"/>
        <v>41</v>
      </c>
      <c r="N13" s="21">
        <f t="shared" si="9"/>
        <v>0.35488617675062756</v>
      </c>
      <c r="O13" s="20" t="s">
        <v>319</v>
      </c>
      <c r="P13" s="9">
        <v>0</v>
      </c>
      <c r="Q13" s="21">
        <f t="shared" si="10"/>
        <v>0</v>
      </c>
      <c r="R13" s="9">
        <v>0</v>
      </c>
      <c r="S13" s="21">
        <f t="shared" si="11"/>
        <v>0</v>
      </c>
      <c r="T13" s="9">
        <v>0</v>
      </c>
      <c r="U13" s="21">
        <f t="shared" si="12"/>
        <v>0</v>
      </c>
      <c r="V13" s="9">
        <v>41</v>
      </c>
      <c r="W13" s="21">
        <f t="shared" si="13"/>
        <v>0.3683406702003414</v>
      </c>
      <c r="X13" s="9">
        <v>1264</v>
      </c>
      <c r="Y13" s="21">
        <f t="shared" si="14"/>
        <v>0.1329083909988213</v>
      </c>
      <c r="Z13" s="22">
        <f t="shared" si="15"/>
        <v>35.23967720009613</v>
      </c>
      <c r="AA13" s="21">
        <f t="shared" si="3"/>
        <v>0.20070135887824564</v>
      </c>
    </row>
    <row r="14" spans="1:27" s="2" customFormat="1" ht="11.25" customHeight="1">
      <c r="A14" s="20" t="s">
        <v>223</v>
      </c>
      <c r="B14" s="9">
        <v>101</v>
      </c>
      <c r="C14" s="12">
        <f t="shared" si="4"/>
        <v>0.7049134561697376</v>
      </c>
      <c r="D14" s="9">
        <v>12558</v>
      </c>
      <c r="E14" s="21">
        <f t="shared" si="5"/>
        <v>0.45065622910762676</v>
      </c>
      <c r="F14" s="9">
        <v>3320200</v>
      </c>
      <c r="G14" s="21">
        <f t="shared" si="6"/>
        <v>0.4604075411016727</v>
      </c>
      <c r="H14" s="9">
        <v>26695586</v>
      </c>
      <c r="I14" s="21">
        <f t="shared" si="7"/>
        <v>0.45340262238573414</v>
      </c>
      <c r="J14" s="9">
        <v>76</v>
      </c>
      <c r="K14" s="21">
        <f t="shared" si="8"/>
        <v>0.6578377910499437</v>
      </c>
      <c r="L14" s="21">
        <f t="shared" si="16"/>
        <v>2.8469125944641185</v>
      </c>
      <c r="M14" s="9">
        <f t="shared" si="17"/>
        <v>76</v>
      </c>
      <c r="N14" s="21">
        <f t="shared" si="9"/>
        <v>0.6578377910499437</v>
      </c>
      <c r="O14" s="20" t="s">
        <v>223</v>
      </c>
      <c r="P14" s="9">
        <v>1</v>
      </c>
      <c r="Q14" s="21">
        <f t="shared" si="10"/>
        <v>1.1235955056179776</v>
      </c>
      <c r="R14" s="9">
        <v>0</v>
      </c>
      <c r="S14" s="21">
        <f t="shared" si="11"/>
        <v>0</v>
      </c>
      <c r="T14" s="9">
        <v>3</v>
      </c>
      <c r="U14" s="21">
        <f t="shared" si="12"/>
        <v>0.9202453987730062</v>
      </c>
      <c r="V14" s="9">
        <v>72</v>
      </c>
      <c r="W14" s="21">
        <f t="shared" si="13"/>
        <v>0.646842152546941</v>
      </c>
      <c r="X14" s="9">
        <v>10378</v>
      </c>
      <c r="Y14" s="21">
        <f t="shared" si="14"/>
        <v>1.0912367735646893</v>
      </c>
      <c r="Z14" s="22">
        <f t="shared" si="15"/>
        <v>388.75340664932395</v>
      </c>
      <c r="AA14" s="21">
        <f t="shared" si="3"/>
        <v>1.0520204225825616</v>
      </c>
    </row>
    <row r="15" spans="1:27" s="2" customFormat="1" ht="11.25" customHeight="1">
      <c r="A15" s="20" t="s">
        <v>320</v>
      </c>
      <c r="B15" s="9">
        <v>38</v>
      </c>
      <c r="C15" s="12">
        <f t="shared" si="4"/>
        <v>0.265214963707426</v>
      </c>
      <c r="D15" s="9">
        <v>2757</v>
      </c>
      <c r="E15" s="21">
        <f t="shared" si="5"/>
        <v>0.09893766711655734</v>
      </c>
      <c r="F15" s="9">
        <v>712256</v>
      </c>
      <c r="G15" s="21">
        <f t="shared" si="6"/>
        <v>0.0987675542421881</v>
      </c>
      <c r="H15" s="9">
        <v>5744195</v>
      </c>
      <c r="I15" s="21">
        <f t="shared" si="7"/>
        <v>0.09756043851200803</v>
      </c>
      <c r="J15" s="9">
        <v>41</v>
      </c>
      <c r="K15" s="21">
        <f t="shared" si="8"/>
        <v>0.35488617675062756</v>
      </c>
      <c r="L15" s="21">
        <f t="shared" si="16"/>
        <v>7.137640696390008</v>
      </c>
      <c r="M15" s="9">
        <f t="shared" si="17"/>
        <v>41</v>
      </c>
      <c r="N15" s="21">
        <f t="shared" si="9"/>
        <v>0.35488617675062756</v>
      </c>
      <c r="O15" s="20" t="s">
        <v>320</v>
      </c>
      <c r="P15" s="9">
        <v>0</v>
      </c>
      <c r="Q15" s="21">
        <f t="shared" si="10"/>
        <v>0</v>
      </c>
      <c r="R15" s="9">
        <v>0</v>
      </c>
      <c r="S15" s="21">
        <f t="shared" si="11"/>
        <v>0</v>
      </c>
      <c r="T15" s="9">
        <v>1</v>
      </c>
      <c r="U15" s="21">
        <f t="shared" si="12"/>
        <v>0.3067484662576687</v>
      </c>
      <c r="V15" s="9">
        <v>40</v>
      </c>
      <c r="W15" s="21">
        <f t="shared" si="13"/>
        <v>0.3593567514149672</v>
      </c>
      <c r="X15" s="9">
        <v>771</v>
      </c>
      <c r="Y15" s="21">
        <f t="shared" si="14"/>
        <v>0.08106991254754052</v>
      </c>
      <c r="Z15" s="22">
        <f t="shared" si="15"/>
        <v>134.22246285162672</v>
      </c>
      <c r="AA15" s="21">
        <f t="shared" si="3"/>
        <v>0.9787909445941287</v>
      </c>
    </row>
    <row r="16" spans="1:27" s="2" customFormat="1" ht="11.25" customHeight="1">
      <c r="A16" s="20" t="s">
        <v>224</v>
      </c>
      <c r="B16" s="9">
        <v>158</v>
      </c>
      <c r="C16" s="12">
        <f t="shared" si="4"/>
        <v>1.1027359017308767</v>
      </c>
      <c r="D16" s="9">
        <v>21027</v>
      </c>
      <c r="E16" s="21">
        <f t="shared" si="5"/>
        <v>0.7545746559520677</v>
      </c>
      <c r="F16" s="9">
        <v>5494809</v>
      </c>
      <c r="G16" s="21">
        <f t="shared" si="6"/>
        <v>0.7619575629520332</v>
      </c>
      <c r="H16" s="9">
        <v>44656768</v>
      </c>
      <c r="I16" s="21">
        <f t="shared" si="7"/>
        <v>0.7584585600957154</v>
      </c>
      <c r="J16" s="9">
        <v>167</v>
      </c>
      <c r="K16" s="21">
        <f t="shared" si="8"/>
        <v>1.4455119882281657</v>
      </c>
      <c r="L16" s="21">
        <f t="shared" si="16"/>
        <v>3.7396347178550853</v>
      </c>
      <c r="M16" s="9">
        <f t="shared" si="17"/>
        <v>167</v>
      </c>
      <c r="N16" s="21">
        <f t="shared" si="9"/>
        <v>1.4455119882281657</v>
      </c>
      <c r="O16" s="20" t="s">
        <v>224</v>
      </c>
      <c r="P16" s="9">
        <v>3</v>
      </c>
      <c r="Q16" s="21">
        <f t="shared" si="10"/>
        <v>3.3707865168539324</v>
      </c>
      <c r="R16" s="9">
        <v>1</v>
      </c>
      <c r="S16" s="21">
        <f t="shared" si="11"/>
        <v>14.285714285714285</v>
      </c>
      <c r="T16" s="9">
        <v>18</v>
      </c>
      <c r="U16" s="21">
        <f t="shared" si="12"/>
        <v>5.521472392638037</v>
      </c>
      <c r="V16" s="9">
        <v>145</v>
      </c>
      <c r="W16" s="21">
        <f t="shared" si="13"/>
        <v>1.3026682238792562</v>
      </c>
      <c r="X16" s="9">
        <v>45441</v>
      </c>
      <c r="Y16" s="21">
        <f t="shared" si="14"/>
        <v>4.778077686216328</v>
      </c>
      <c r="Z16" s="22">
        <f t="shared" si="15"/>
        <v>1017.5613246350475</v>
      </c>
      <c r="AA16" s="21">
        <f t="shared" si="3"/>
        <v>1.9507197792486322</v>
      </c>
    </row>
    <row r="17" spans="1:27" s="2" customFormat="1" ht="11.25" customHeight="1">
      <c r="A17" s="20" t="s">
        <v>321</v>
      </c>
      <c r="B17" s="9">
        <v>114</v>
      </c>
      <c r="C17" s="12">
        <f t="shared" si="4"/>
        <v>0.7956448911222781</v>
      </c>
      <c r="D17" s="9">
        <v>11905</v>
      </c>
      <c r="E17" s="21">
        <f t="shared" si="5"/>
        <v>0.42722267936982766</v>
      </c>
      <c r="F17" s="9">
        <v>3128903</v>
      </c>
      <c r="G17" s="21">
        <f t="shared" si="6"/>
        <v>0.4338806507365962</v>
      </c>
      <c r="H17" s="9">
        <v>25472745</v>
      </c>
      <c r="I17" s="21">
        <f t="shared" si="7"/>
        <v>0.43263367143778375</v>
      </c>
      <c r="J17" s="9">
        <v>58</v>
      </c>
      <c r="K17" s="21">
        <f t="shared" si="8"/>
        <v>0.5020341036960096</v>
      </c>
      <c r="L17" s="21">
        <f t="shared" si="16"/>
        <v>2.2769434546610503</v>
      </c>
      <c r="M17" s="9">
        <f t="shared" si="17"/>
        <v>58</v>
      </c>
      <c r="N17" s="21">
        <f t="shared" si="9"/>
        <v>0.5020341036960096</v>
      </c>
      <c r="O17" s="20" t="s">
        <v>321</v>
      </c>
      <c r="P17" s="9">
        <v>0</v>
      </c>
      <c r="Q17" s="21">
        <f t="shared" si="10"/>
        <v>0</v>
      </c>
      <c r="R17" s="9">
        <v>0</v>
      </c>
      <c r="S17" s="21">
        <f t="shared" si="11"/>
        <v>0</v>
      </c>
      <c r="T17" s="9">
        <v>1</v>
      </c>
      <c r="U17" s="21">
        <f t="shared" si="12"/>
        <v>0.3067484662576687</v>
      </c>
      <c r="V17" s="9">
        <v>57</v>
      </c>
      <c r="W17" s="21">
        <f t="shared" si="13"/>
        <v>0.5120833707663283</v>
      </c>
      <c r="X17" s="9">
        <v>3013</v>
      </c>
      <c r="Y17" s="21">
        <f t="shared" si="14"/>
        <v>0.3168140681008295</v>
      </c>
      <c r="Z17" s="22">
        <f t="shared" si="15"/>
        <v>118.28328670506457</v>
      </c>
      <c r="AA17" s="21">
        <f t="shared" si="3"/>
        <v>0.518964695773126</v>
      </c>
    </row>
    <row r="18" spans="1:27" s="2" customFormat="1" ht="11.25" customHeight="1">
      <c r="A18" s="20" t="s">
        <v>322</v>
      </c>
      <c r="B18" s="9">
        <v>16</v>
      </c>
      <c r="C18" s="12">
        <f t="shared" si="4"/>
        <v>0.11166945840312675</v>
      </c>
      <c r="D18" s="9">
        <v>5689</v>
      </c>
      <c r="E18" s="21">
        <f t="shared" si="5"/>
        <v>0.20415538201889544</v>
      </c>
      <c r="F18" s="9">
        <v>1437539</v>
      </c>
      <c r="G18" s="21">
        <f t="shared" si="6"/>
        <v>0.19934154455386946</v>
      </c>
      <c r="H18" s="9">
        <v>12008428</v>
      </c>
      <c r="I18" s="21">
        <f t="shared" si="7"/>
        <v>0.2039532957220073</v>
      </c>
      <c r="J18" s="9">
        <v>6</v>
      </c>
      <c r="K18" s="21">
        <f t="shared" si="8"/>
        <v>0.051934562451311346</v>
      </c>
      <c r="L18" s="21">
        <f t="shared" si="16"/>
        <v>0.49964907979628975</v>
      </c>
      <c r="M18" s="9">
        <f t="shared" si="17"/>
        <v>6</v>
      </c>
      <c r="N18" s="21">
        <f t="shared" si="9"/>
        <v>0.051934562451311346</v>
      </c>
      <c r="O18" s="20" t="s">
        <v>322</v>
      </c>
      <c r="P18" s="9">
        <v>0</v>
      </c>
      <c r="Q18" s="21">
        <f t="shared" si="10"/>
        <v>0</v>
      </c>
      <c r="R18" s="9">
        <v>0</v>
      </c>
      <c r="S18" s="21">
        <f t="shared" si="11"/>
        <v>0</v>
      </c>
      <c r="T18" s="9">
        <v>0</v>
      </c>
      <c r="U18" s="21">
        <f t="shared" si="12"/>
        <v>0</v>
      </c>
      <c r="V18" s="9">
        <v>6</v>
      </c>
      <c r="W18" s="21">
        <f t="shared" si="13"/>
        <v>0.05390351271224508</v>
      </c>
      <c r="X18" s="9">
        <v>166</v>
      </c>
      <c r="Y18" s="21">
        <f t="shared" si="14"/>
        <v>0.017454741222946463</v>
      </c>
      <c r="Z18" s="22">
        <f t="shared" si="15"/>
        <v>13.823624541030682</v>
      </c>
      <c r="AA18" s="21">
        <f t="shared" si="3"/>
        <v>0.0831081300558218</v>
      </c>
    </row>
    <row r="19" spans="1:27" s="2" customFormat="1" ht="11.25" customHeight="1">
      <c r="A19" s="20" t="s">
        <v>225</v>
      </c>
      <c r="B19" s="9">
        <v>217</v>
      </c>
      <c r="C19" s="12">
        <f t="shared" si="4"/>
        <v>1.5145170295924064</v>
      </c>
      <c r="D19" s="9">
        <v>43940</v>
      </c>
      <c r="E19" s="21">
        <f t="shared" si="5"/>
        <v>1.5768302840411783</v>
      </c>
      <c r="F19" s="9">
        <v>11302965</v>
      </c>
      <c r="G19" s="21">
        <f t="shared" si="6"/>
        <v>1.567366520934964</v>
      </c>
      <c r="H19" s="9">
        <v>93003637</v>
      </c>
      <c r="I19" s="21">
        <f t="shared" si="7"/>
        <v>1.579590457658839</v>
      </c>
      <c r="J19" s="9">
        <v>148</v>
      </c>
      <c r="K19" s="21">
        <f t="shared" si="8"/>
        <v>1.2810525404656798</v>
      </c>
      <c r="L19" s="21">
        <f t="shared" si="16"/>
        <v>1.5913356162619747</v>
      </c>
      <c r="M19" s="9">
        <f t="shared" si="17"/>
        <v>148</v>
      </c>
      <c r="N19" s="21">
        <f t="shared" si="9"/>
        <v>1.2810525404656798</v>
      </c>
      <c r="O19" s="20" t="s">
        <v>225</v>
      </c>
      <c r="P19" s="9">
        <v>2</v>
      </c>
      <c r="Q19" s="21">
        <f t="shared" si="10"/>
        <v>2.247191011235955</v>
      </c>
      <c r="R19" s="9">
        <v>0</v>
      </c>
      <c r="S19" s="21">
        <f t="shared" si="11"/>
        <v>0</v>
      </c>
      <c r="T19" s="9">
        <v>6</v>
      </c>
      <c r="U19" s="21">
        <f t="shared" si="12"/>
        <v>1.8404907975460123</v>
      </c>
      <c r="V19" s="9">
        <v>140</v>
      </c>
      <c r="W19" s="21">
        <f t="shared" si="13"/>
        <v>1.2577486299523852</v>
      </c>
      <c r="X19" s="9">
        <v>23705</v>
      </c>
      <c r="Y19" s="21">
        <f t="shared" si="14"/>
        <v>2.4925580764454573</v>
      </c>
      <c r="Z19" s="22">
        <f t="shared" si="15"/>
        <v>254.88250529385212</v>
      </c>
      <c r="AA19" s="21">
        <f t="shared" si="3"/>
        <v>0.6368701662318531</v>
      </c>
    </row>
    <row r="20" spans="1:27" s="2" customFormat="1" ht="11.25" customHeight="1">
      <c r="A20" s="20" t="s">
        <v>226</v>
      </c>
      <c r="B20" s="9">
        <v>251</v>
      </c>
      <c r="C20" s="12">
        <f t="shared" si="4"/>
        <v>1.751814628699051</v>
      </c>
      <c r="D20" s="9">
        <v>24205</v>
      </c>
      <c r="E20" s="21">
        <f t="shared" si="5"/>
        <v>0.8686203237418464</v>
      </c>
      <c r="F20" s="9">
        <v>6206750</v>
      </c>
      <c r="G20" s="21">
        <f t="shared" si="6"/>
        <v>0.8606814365799671</v>
      </c>
      <c r="H20" s="9">
        <v>50584390</v>
      </c>
      <c r="I20" s="21">
        <f t="shared" si="7"/>
        <v>0.8591343556864686</v>
      </c>
      <c r="J20" s="9">
        <v>90</v>
      </c>
      <c r="K20" s="21">
        <f t="shared" si="8"/>
        <v>0.7790184367696702</v>
      </c>
      <c r="L20" s="21">
        <f t="shared" si="16"/>
        <v>1.7792050077108768</v>
      </c>
      <c r="M20" s="9">
        <f t="shared" si="17"/>
        <v>90</v>
      </c>
      <c r="N20" s="21">
        <f t="shared" si="9"/>
        <v>0.7790184367696702</v>
      </c>
      <c r="O20" s="20" t="s">
        <v>226</v>
      </c>
      <c r="P20" s="9">
        <v>0</v>
      </c>
      <c r="Q20" s="21">
        <f t="shared" si="10"/>
        <v>0</v>
      </c>
      <c r="R20" s="9">
        <v>0</v>
      </c>
      <c r="S20" s="21">
        <f t="shared" si="11"/>
        <v>0</v>
      </c>
      <c r="T20" s="9">
        <v>5</v>
      </c>
      <c r="U20" s="21">
        <f t="shared" si="12"/>
        <v>1.5337423312883436</v>
      </c>
      <c r="V20" s="9">
        <v>85</v>
      </c>
      <c r="W20" s="21">
        <f t="shared" si="13"/>
        <v>0.7636330967568052</v>
      </c>
      <c r="X20" s="9">
        <v>3073</v>
      </c>
      <c r="Y20" s="21">
        <f t="shared" si="14"/>
        <v>0.3231230107115331</v>
      </c>
      <c r="Z20" s="22">
        <f>X20*1000000/H20</f>
        <v>60.74996654106138</v>
      </c>
      <c r="AA20" s="21">
        <f>SQRT(L20*Z20/1000)</f>
        <v>0.32876533376882155</v>
      </c>
    </row>
    <row r="21" spans="1:27" s="2" customFormat="1" ht="11.25" customHeight="1">
      <c r="A21" s="20" t="s">
        <v>323</v>
      </c>
      <c r="B21" s="9">
        <v>136</v>
      </c>
      <c r="C21" s="12">
        <f t="shared" si="4"/>
        <v>0.9491903964265772</v>
      </c>
      <c r="D21" s="9">
        <v>16784</v>
      </c>
      <c r="E21" s="21">
        <f t="shared" si="5"/>
        <v>0.6023104116373951</v>
      </c>
      <c r="F21" s="9">
        <v>4244145</v>
      </c>
      <c r="G21" s="21">
        <f t="shared" si="6"/>
        <v>0.5885297161402803</v>
      </c>
      <c r="H21" s="9">
        <v>34513141</v>
      </c>
      <c r="I21" s="21">
        <f t="shared" si="7"/>
        <v>0.5861773791430763</v>
      </c>
      <c r="J21" s="9">
        <v>75</v>
      </c>
      <c r="K21" s="21">
        <f t="shared" si="8"/>
        <v>0.6491820306413918</v>
      </c>
      <c r="L21" s="21">
        <f t="shared" si="16"/>
        <v>2.17308531842987</v>
      </c>
      <c r="M21" s="9">
        <f t="shared" si="17"/>
        <v>75</v>
      </c>
      <c r="N21" s="21">
        <f t="shared" si="9"/>
        <v>0.6491820306413918</v>
      </c>
      <c r="O21" s="20" t="s">
        <v>323</v>
      </c>
      <c r="P21" s="9">
        <v>2</v>
      </c>
      <c r="Q21" s="21">
        <f t="shared" si="10"/>
        <v>2.247191011235955</v>
      </c>
      <c r="R21" s="9">
        <v>0</v>
      </c>
      <c r="S21" s="21">
        <f t="shared" si="11"/>
        <v>0</v>
      </c>
      <c r="T21" s="9">
        <v>2</v>
      </c>
      <c r="U21" s="21">
        <f t="shared" si="12"/>
        <v>0.6134969325153374</v>
      </c>
      <c r="V21" s="9">
        <v>71</v>
      </c>
      <c r="W21" s="21">
        <f t="shared" si="13"/>
        <v>0.6378582337615668</v>
      </c>
      <c r="X21" s="9">
        <v>13562</v>
      </c>
      <c r="Y21" s="21">
        <f t="shared" si="14"/>
        <v>1.426031328106024</v>
      </c>
      <c r="Z21" s="22">
        <f>X21*1000000/H21</f>
        <v>392.9517745139453</v>
      </c>
      <c r="AA21" s="21">
        <f>SQRT(L21*Z21/1000)</f>
        <v>0.9240766916480575</v>
      </c>
    </row>
    <row r="22" spans="1:27" s="2" customFormat="1" ht="11.25" customHeight="1">
      <c r="A22" s="20" t="s">
        <v>324</v>
      </c>
      <c r="B22" s="9">
        <v>123</v>
      </c>
      <c r="C22" s="12">
        <f t="shared" si="4"/>
        <v>0.8584589614740368</v>
      </c>
      <c r="D22" s="9">
        <v>21944</v>
      </c>
      <c r="E22" s="21">
        <f t="shared" si="5"/>
        <v>0.787482106349559</v>
      </c>
      <c r="F22" s="9">
        <v>6097483</v>
      </c>
      <c r="G22" s="21">
        <f t="shared" si="6"/>
        <v>0.8455295328411694</v>
      </c>
      <c r="H22" s="9">
        <v>50694634</v>
      </c>
      <c r="I22" s="21">
        <f t="shared" si="7"/>
        <v>0.8610067595626109</v>
      </c>
      <c r="J22" s="9">
        <v>222</v>
      </c>
      <c r="K22" s="21">
        <f t="shared" si="8"/>
        <v>1.9215788106985199</v>
      </c>
      <c r="L22" s="21">
        <f t="shared" si="16"/>
        <v>4.379161707726305</v>
      </c>
      <c r="M22" s="9">
        <f t="shared" si="17"/>
        <v>222</v>
      </c>
      <c r="N22" s="21">
        <f t="shared" si="9"/>
        <v>1.9215788106985199</v>
      </c>
      <c r="O22" s="20" t="s">
        <v>324</v>
      </c>
      <c r="P22" s="9">
        <v>3</v>
      </c>
      <c r="Q22" s="21">
        <f t="shared" si="10"/>
        <v>3.3707865168539324</v>
      </c>
      <c r="R22" s="9">
        <v>0</v>
      </c>
      <c r="S22" s="21">
        <f t="shared" si="11"/>
        <v>0</v>
      </c>
      <c r="T22" s="9">
        <v>4</v>
      </c>
      <c r="U22" s="21">
        <f t="shared" si="12"/>
        <v>1.2269938650306749</v>
      </c>
      <c r="V22" s="9">
        <v>215</v>
      </c>
      <c r="W22" s="21">
        <f t="shared" si="13"/>
        <v>1.9315425388554488</v>
      </c>
      <c r="X22" s="9">
        <v>22172</v>
      </c>
      <c r="Y22" s="21">
        <f t="shared" si="14"/>
        <v>2.3313645927419824</v>
      </c>
      <c r="Z22" s="22">
        <f>X22*1000000/H22</f>
        <v>437.3638440707551</v>
      </c>
      <c r="AA22" s="21">
        <f>SQRT(L22*Z22/1000)</f>
        <v>1.3839389431252482</v>
      </c>
    </row>
    <row r="23" spans="1:27" s="2" customFormat="1" ht="14.25" customHeight="1">
      <c r="A23" s="20" t="s">
        <v>227</v>
      </c>
      <c r="B23" s="9">
        <v>452</v>
      </c>
      <c r="C23" s="12">
        <f t="shared" si="4"/>
        <v>3.154662199888331</v>
      </c>
      <c r="D23" s="9">
        <v>54240</v>
      </c>
      <c r="E23" s="21">
        <f t="shared" si="5"/>
        <v>1.9464559537185597</v>
      </c>
      <c r="F23" s="9">
        <v>14147713</v>
      </c>
      <c r="G23" s="21">
        <f t="shared" si="6"/>
        <v>1.9618437908987918</v>
      </c>
      <c r="H23" s="9">
        <v>116548411</v>
      </c>
      <c r="I23" s="21">
        <f t="shared" si="7"/>
        <v>1.9794791237131995</v>
      </c>
      <c r="J23" s="9">
        <v>303</v>
      </c>
      <c r="K23" s="21">
        <f t="shared" si="8"/>
        <v>2.622695403791223</v>
      </c>
      <c r="L23" s="21">
        <f t="shared" si="16"/>
        <v>2.599778044163983</v>
      </c>
      <c r="M23" s="9">
        <f t="shared" si="17"/>
        <v>303</v>
      </c>
      <c r="N23" s="21">
        <f t="shared" si="9"/>
        <v>2.622695403791223</v>
      </c>
      <c r="O23" s="20" t="s">
        <v>227</v>
      </c>
      <c r="P23" s="9">
        <v>2</v>
      </c>
      <c r="Q23" s="21">
        <f t="shared" si="10"/>
        <v>2.247191011235955</v>
      </c>
      <c r="R23" s="9">
        <v>0</v>
      </c>
      <c r="S23" s="21">
        <f t="shared" si="11"/>
        <v>0</v>
      </c>
      <c r="T23" s="9">
        <v>10</v>
      </c>
      <c r="U23" s="21">
        <f t="shared" si="12"/>
        <v>3.067484662576687</v>
      </c>
      <c r="V23" s="9">
        <v>291</v>
      </c>
      <c r="W23" s="21">
        <f t="shared" si="13"/>
        <v>2.6143203665438866</v>
      </c>
      <c r="X23" s="9">
        <v>27733</v>
      </c>
      <c r="Y23" s="21">
        <f t="shared" si="14"/>
        <v>2.9160984237106886</v>
      </c>
      <c r="Z23" s="22">
        <f t="shared" si="15"/>
        <v>237.95262210824993</v>
      </c>
      <c r="AA23" s="21">
        <f t="shared" si="3"/>
        <v>0.7865265427868772</v>
      </c>
    </row>
    <row r="24" spans="1:27" s="2" customFormat="1" ht="11.25" customHeight="1">
      <c r="A24" s="20" t="s">
        <v>228</v>
      </c>
      <c r="B24" s="9">
        <v>272</v>
      </c>
      <c r="C24" s="12">
        <f t="shared" si="4"/>
        <v>1.8983807928531544</v>
      </c>
      <c r="D24" s="9">
        <v>33227</v>
      </c>
      <c r="E24" s="21">
        <f t="shared" si="5"/>
        <v>1.1923837015893546</v>
      </c>
      <c r="F24" s="9">
        <v>8726462</v>
      </c>
      <c r="G24" s="21">
        <f t="shared" si="6"/>
        <v>1.2100864140525223</v>
      </c>
      <c r="H24" s="9">
        <v>71519905</v>
      </c>
      <c r="I24" s="21">
        <f t="shared" si="7"/>
        <v>1.2147068987276992</v>
      </c>
      <c r="J24" s="9">
        <v>352</v>
      </c>
      <c r="K24" s="21">
        <f t="shared" si="8"/>
        <v>3.046827663810266</v>
      </c>
      <c r="L24" s="21">
        <f t="shared" si="16"/>
        <v>4.921706761215637</v>
      </c>
      <c r="M24" s="9">
        <f t="shared" si="17"/>
        <v>352</v>
      </c>
      <c r="N24" s="21">
        <f t="shared" si="9"/>
        <v>3.046827663810266</v>
      </c>
      <c r="O24" s="20" t="s">
        <v>228</v>
      </c>
      <c r="P24" s="9">
        <v>2</v>
      </c>
      <c r="Q24" s="21">
        <f t="shared" si="10"/>
        <v>2.247191011235955</v>
      </c>
      <c r="R24" s="9">
        <v>1</v>
      </c>
      <c r="S24" s="21">
        <f t="shared" si="11"/>
        <v>14.285714285714285</v>
      </c>
      <c r="T24" s="9">
        <v>24</v>
      </c>
      <c r="U24" s="21">
        <f t="shared" si="12"/>
        <v>7.361963190184049</v>
      </c>
      <c r="V24" s="9">
        <v>325</v>
      </c>
      <c r="W24" s="21">
        <f t="shared" si="13"/>
        <v>2.9197736052466086</v>
      </c>
      <c r="X24" s="9">
        <v>25205</v>
      </c>
      <c r="Y24" s="21">
        <f t="shared" si="14"/>
        <v>2.650281641713046</v>
      </c>
      <c r="Z24" s="22">
        <f t="shared" si="15"/>
        <v>352.41937192170485</v>
      </c>
      <c r="AA24" s="21">
        <f t="shared" si="3"/>
        <v>1.3170060005825421</v>
      </c>
    </row>
    <row r="25" spans="1:27" s="2" customFormat="1" ht="11.25" customHeight="1">
      <c r="A25" s="20" t="s">
        <v>325</v>
      </c>
      <c r="B25" s="9">
        <v>229</v>
      </c>
      <c r="C25" s="12">
        <f t="shared" si="4"/>
        <v>1.5982691233947515</v>
      </c>
      <c r="D25" s="9">
        <v>40265</v>
      </c>
      <c r="E25" s="21">
        <f t="shared" si="5"/>
        <v>1.4449492805397826</v>
      </c>
      <c r="F25" s="9">
        <v>10528477</v>
      </c>
      <c r="G25" s="21">
        <f t="shared" si="6"/>
        <v>1.4599693413395323</v>
      </c>
      <c r="H25" s="9">
        <v>87730340</v>
      </c>
      <c r="I25" s="21">
        <f t="shared" si="7"/>
        <v>1.4900278352680505</v>
      </c>
      <c r="J25" s="9">
        <v>325</v>
      </c>
      <c r="K25" s="21">
        <f t="shared" si="8"/>
        <v>2.8131221327793647</v>
      </c>
      <c r="L25" s="21">
        <f t="shared" si="16"/>
        <v>3.7045336881174746</v>
      </c>
      <c r="M25" s="9">
        <f t="shared" si="17"/>
        <v>325</v>
      </c>
      <c r="N25" s="21">
        <f t="shared" si="9"/>
        <v>2.8131221327793647</v>
      </c>
      <c r="O25" s="20" t="s">
        <v>325</v>
      </c>
      <c r="P25" s="9">
        <v>2</v>
      </c>
      <c r="Q25" s="21">
        <f t="shared" si="10"/>
        <v>2.247191011235955</v>
      </c>
      <c r="R25" s="9">
        <v>0</v>
      </c>
      <c r="S25" s="21">
        <f t="shared" si="11"/>
        <v>0</v>
      </c>
      <c r="T25" s="9">
        <v>10</v>
      </c>
      <c r="U25" s="21">
        <f t="shared" si="12"/>
        <v>3.067484662576687</v>
      </c>
      <c r="V25" s="9">
        <v>313</v>
      </c>
      <c r="W25" s="21">
        <f t="shared" si="13"/>
        <v>2.8119665798221187</v>
      </c>
      <c r="X25" s="9">
        <v>28634</v>
      </c>
      <c r="Y25" s="21">
        <f t="shared" si="14"/>
        <v>3.0108377119147534</v>
      </c>
      <c r="Z25" s="22">
        <f t="shared" si="15"/>
        <v>326.38651577094083</v>
      </c>
      <c r="AA25" s="21">
        <f t="shared" si="3"/>
        <v>1.0995953087480574</v>
      </c>
    </row>
    <row r="26" spans="1:27" s="2" customFormat="1" ht="11.25" customHeight="1">
      <c r="A26" s="20" t="s">
        <v>229</v>
      </c>
      <c r="B26" s="9">
        <v>1033</v>
      </c>
      <c r="C26" s="12">
        <f t="shared" si="4"/>
        <v>7.209659408151871</v>
      </c>
      <c r="D26" s="9">
        <v>106501</v>
      </c>
      <c r="E26" s="21">
        <f t="shared" si="5"/>
        <v>3.8218935384767763</v>
      </c>
      <c r="F26" s="9">
        <v>28436374</v>
      </c>
      <c r="G26" s="21">
        <f t="shared" si="6"/>
        <v>3.9432326459814275</v>
      </c>
      <c r="H26" s="9">
        <v>233464388</v>
      </c>
      <c r="I26" s="21">
        <f t="shared" si="7"/>
        <v>3.9652010543196363</v>
      </c>
      <c r="J26" s="9">
        <v>1018</v>
      </c>
      <c r="K26" s="21">
        <f t="shared" si="8"/>
        <v>8.811564095905826</v>
      </c>
      <c r="L26" s="21">
        <f t="shared" si="16"/>
        <v>4.3604080636058296</v>
      </c>
      <c r="M26" s="9">
        <f t="shared" si="17"/>
        <v>1018</v>
      </c>
      <c r="N26" s="21">
        <f t="shared" si="9"/>
        <v>8.811564095905826</v>
      </c>
      <c r="O26" s="20" t="s">
        <v>229</v>
      </c>
      <c r="P26" s="9">
        <v>4</v>
      </c>
      <c r="Q26" s="21">
        <f t="shared" si="10"/>
        <v>4.49438202247191</v>
      </c>
      <c r="R26" s="9">
        <v>1</v>
      </c>
      <c r="S26" s="21">
        <f t="shared" si="11"/>
        <v>14.285714285714285</v>
      </c>
      <c r="T26" s="9">
        <v>57</v>
      </c>
      <c r="U26" s="21">
        <f t="shared" si="12"/>
        <v>17.484662576687114</v>
      </c>
      <c r="V26" s="9">
        <v>956</v>
      </c>
      <c r="W26" s="21">
        <f t="shared" si="13"/>
        <v>8.588626358817717</v>
      </c>
      <c r="X26" s="9">
        <v>85292</v>
      </c>
      <c r="Y26" s="21">
        <f t="shared" si="14"/>
        <v>8.96837221920211</v>
      </c>
      <c r="Z26" s="22">
        <f t="shared" si="15"/>
        <v>365.33194947059764</v>
      </c>
      <c r="AA26" s="21">
        <f t="shared" si="3"/>
        <v>1.2621396033578978</v>
      </c>
    </row>
    <row r="27" spans="1:27" s="2" customFormat="1" ht="11.25" customHeight="1">
      <c r="A27" s="20" t="s">
        <v>230</v>
      </c>
      <c r="B27" s="9">
        <v>1148</v>
      </c>
      <c r="C27" s="12">
        <f t="shared" si="4"/>
        <v>8.012283640424343</v>
      </c>
      <c r="D27" s="9">
        <v>422564</v>
      </c>
      <c r="E27" s="21">
        <f t="shared" si="5"/>
        <v>15.164126357432329</v>
      </c>
      <c r="F27" s="9">
        <v>106859980</v>
      </c>
      <c r="G27" s="21">
        <f t="shared" si="6"/>
        <v>14.818125605076176</v>
      </c>
      <c r="H27" s="9">
        <v>902219084</v>
      </c>
      <c r="I27" s="21">
        <f t="shared" si="7"/>
        <v>15.323450800145574</v>
      </c>
      <c r="J27" s="9">
        <v>995</v>
      </c>
      <c r="K27" s="21">
        <f t="shared" si="8"/>
        <v>8.612481606509132</v>
      </c>
      <c r="L27" s="21">
        <f t="shared" si="1"/>
        <v>1.102836348338648</v>
      </c>
      <c r="M27" s="9">
        <f aca="true" t="shared" si="18" ref="M27:M51">SUM(P27+R27+T27+V27)</f>
        <v>995</v>
      </c>
      <c r="N27" s="21">
        <f t="shared" si="9"/>
        <v>8.612481606509132</v>
      </c>
      <c r="O27" s="20" t="s">
        <v>230</v>
      </c>
      <c r="P27" s="9">
        <v>2</v>
      </c>
      <c r="Q27" s="21">
        <f t="shared" si="10"/>
        <v>2.247191011235955</v>
      </c>
      <c r="R27" s="9">
        <v>0</v>
      </c>
      <c r="S27" s="21">
        <f t="shared" si="11"/>
        <v>0</v>
      </c>
      <c r="T27" s="9">
        <v>17</v>
      </c>
      <c r="U27" s="21">
        <f t="shared" si="12"/>
        <v>5.214723926380368</v>
      </c>
      <c r="V27" s="9">
        <v>976</v>
      </c>
      <c r="W27" s="21">
        <f t="shared" si="13"/>
        <v>8.768304734525199</v>
      </c>
      <c r="X27" s="9">
        <v>26367</v>
      </c>
      <c r="Y27" s="21">
        <f t="shared" si="14"/>
        <v>2.7724648302736714</v>
      </c>
      <c r="Z27" s="22">
        <f t="shared" si="15"/>
        <v>29.224609041854407</v>
      </c>
      <c r="AA27" s="21">
        <f t="shared" si="3"/>
        <v>0.1795270484282058</v>
      </c>
    </row>
    <row r="28" spans="1:27" s="2" customFormat="1" ht="11.25" customHeight="1">
      <c r="A28" s="20" t="s">
        <v>326</v>
      </c>
      <c r="B28" s="9">
        <v>703</v>
      </c>
      <c r="C28" s="12">
        <f t="shared" si="4"/>
        <v>4.906476828587381</v>
      </c>
      <c r="D28" s="9">
        <v>181030</v>
      </c>
      <c r="E28" s="21">
        <f t="shared" si="5"/>
        <v>6.496440289485082</v>
      </c>
      <c r="F28" s="9">
        <v>46079077</v>
      </c>
      <c r="G28" s="21">
        <f t="shared" si="6"/>
        <v>6.3897218654914285</v>
      </c>
      <c r="H28" s="9">
        <v>378171287</v>
      </c>
      <c r="I28" s="21">
        <f t="shared" si="7"/>
        <v>6.422928990462622</v>
      </c>
      <c r="J28" s="9">
        <v>333</v>
      </c>
      <c r="K28" s="21">
        <f t="shared" si="8"/>
        <v>2.8823682160477797</v>
      </c>
      <c r="L28" s="21">
        <f t="shared" si="1"/>
        <v>0.8805533668133826</v>
      </c>
      <c r="M28" s="9">
        <f t="shared" si="18"/>
        <v>333</v>
      </c>
      <c r="N28" s="21">
        <f t="shared" si="9"/>
        <v>2.8823682160477797</v>
      </c>
      <c r="O28" s="20" t="s">
        <v>326</v>
      </c>
      <c r="P28" s="9">
        <v>0</v>
      </c>
      <c r="Q28" s="21">
        <f t="shared" si="10"/>
        <v>0</v>
      </c>
      <c r="R28" s="9">
        <v>0</v>
      </c>
      <c r="S28" s="21">
        <f t="shared" si="11"/>
        <v>0</v>
      </c>
      <c r="T28" s="9">
        <v>10</v>
      </c>
      <c r="U28" s="21">
        <f t="shared" si="12"/>
        <v>3.067484662576687</v>
      </c>
      <c r="V28" s="9">
        <v>323</v>
      </c>
      <c r="W28" s="21">
        <f t="shared" si="13"/>
        <v>2.90180576767586</v>
      </c>
      <c r="X28" s="9">
        <v>12273</v>
      </c>
      <c r="Y28" s="21">
        <f t="shared" si="14"/>
        <v>1.2904942110194095</v>
      </c>
      <c r="Z28" s="22">
        <f t="shared" si="15"/>
        <v>32.4535479606626</v>
      </c>
      <c r="AA28" s="21">
        <f t="shared" si="3"/>
        <v>0.16904756999673504</v>
      </c>
    </row>
    <row r="29" spans="1:27" s="2" customFormat="1" ht="11.25" customHeight="1">
      <c r="A29" s="45" t="s">
        <v>327</v>
      </c>
      <c r="B29" s="9">
        <v>459</v>
      </c>
      <c r="C29" s="12">
        <f t="shared" si="4"/>
        <v>3.2035175879396984</v>
      </c>
      <c r="D29" s="9">
        <v>71663</v>
      </c>
      <c r="E29" s="21">
        <f t="shared" si="5"/>
        <v>2.5716975112708913</v>
      </c>
      <c r="F29" s="9">
        <v>18362563</v>
      </c>
      <c r="G29" s="21">
        <f t="shared" si="6"/>
        <v>2.546311209913425</v>
      </c>
      <c r="H29" s="9">
        <v>151619332</v>
      </c>
      <c r="I29" s="21">
        <f t="shared" si="7"/>
        <v>2.5751299384539927</v>
      </c>
      <c r="J29" s="9">
        <v>311</v>
      </c>
      <c r="K29" s="21">
        <f t="shared" si="8"/>
        <v>2.6919414870596383</v>
      </c>
      <c r="L29" s="21">
        <f t="shared" si="1"/>
        <v>2.05118962006771</v>
      </c>
      <c r="M29" s="9">
        <f t="shared" si="18"/>
        <v>311</v>
      </c>
      <c r="N29" s="21">
        <f t="shared" si="9"/>
        <v>2.6919414870596383</v>
      </c>
      <c r="O29" s="45" t="s">
        <v>327</v>
      </c>
      <c r="P29" s="9">
        <v>3</v>
      </c>
      <c r="Q29" s="21">
        <f t="shared" si="10"/>
        <v>3.3707865168539324</v>
      </c>
      <c r="R29" s="9">
        <v>0</v>
      </c>
      <c r="S29" s="21">
        <f t="shared" si="11"/>
        <v>0</v>
      </c>
      <c r="T29" s="9">
        <v>11</v>
      </c>
      <c r="U29" s="21">
        <f t="shared" si="12"/>
        <v>3.374233128834356</v>
      </c>
      <c r="V29" s="9">
        <v>297</v>
      </c>
      <c r="W29" s="21">
        <f t="shared" si="13"/>
        <v>2.6682238792561317</v>
      </c>
      <c r="X29" s="9">
        <v>33566</v>
      </c>
      <c r="Y29" s="21">
        <f>X29/$X$5*100</f>
        <v>3.5294327945145842</v>
      </c>
      <c r="Z29" s="22">
        <f>X29*1000000/H29</f>
        <v>221.3833787369542</v>
      </c>
      <c r="AA29" s="21">
        <f t="shared" si="3"/>
        <v>0.6738688956471868</v>
      </c>
    </row>
    <row r="30" spans="1:27" s="2" customFormat="1" ht="11.25" customHeight="1">
      <c r="A30" s="45" t="s">
        <v>328</v>
      </c>
      <c r="B30" s="9">
        <v>724</v>
      </c>
      <c r="C30" s="12">
        <f t="shared" si="4"/>
        <v>5.053042992741485</v>
      </c>
      <c r="D30" s="9">
        <v>80686</v>
      </c>
      <c r="E30" s="21">
        <f t="shared" si="5"/>
        <v>2.895496775105747</v>
      </c>
      <c r="F30" s="9">
        <v>20809217</v>
      </c>
      <c r="G30" s="21">
        <f t="shared" si="6"/>
        <v>2.8855853355885563</v>
      </c>
      <c r="H30" s="9">
        <v>170929403</v>
      </c>
      <c r="I30" s="21">
        <f t="shared" si="7"/>
        <v>2.903095648959644</v>
      </c>
      <c r="J30" s="9">
        <v>496</v>
      </c>
      <c r="K30" s="21">
        <f t="shared" si="8"/>
        <v>4.293257162641738</v>
      </c>
      <c r="L30" s="21">
        <f t="shared" si="1"/>
        <v>2.9017827904073354</v>
      </c>
      <c r="M30" s="9">
        <f t="shared" si="18"/>
        <v>496</v>
      </c>
      <c r="N30" s="21">
        <f t="shared" si="9"/>
        <v>4.293257162641738</v>
      </c>
      <c r="O30" s="45" t="s">
        <v>328</v>
      </c>
      <c r="P30" s="9">
        <v>2</v>
      </c>
      <c r="Q30" s="21">
        <f t="shared" si="10"/>
        <v>2.247191011235955</v>
      </c>
      <c r="R30" s="9">
        <v>0</v>
      </c>
      <c r="S30" s="21">
        <f t="shared" si="11"/>
        <v>0</v>
      </c>
      <c r="T30" s="9">
        <v>24</v>
      </c>
      <c r="U30" s="21">
        <f t="shared" si="12"/>
        <v>7.361963190184049</v>
      </c>
      <c r="V30" s="9">
        <v>470</v>
      </c>
      <c r="W30" s="21">
        <f t="shared" si="13"/>
        <v>4.222441829125865</v>
      </c>
      <c r="X30" s="9">
        <v>24529</v>
      </c>
      <c r="Y30" s="21">
        <f>X30/$X$5*100</f>
        <v>2.5792008882991198</v>
      </c>
      <c r="Z30" s="22">
        <f>X30*1000000/H30</f>
        <v>143.50368964899502</v>
      </c>
      <c r="AA30" s="21">
        <f>SQRT(L30*Z30/1000)</f>
        <v>0.6453034456621234</v>
      </c>
    </row>
    <row r="31" spans="1:27" s="2" customFormat="1" ht="11.25" customHeight="1">
      <c r="A31" s="45" t="s">
        <v>329</v>
      </c>
      <c r="B31" s="9">
        <v>224</v>
      </c>
      <c r="C31" s="12">
        <f t="shared" si="4"/>
        <v>1.5633724176437744</v>
      </c>
      <c r="D31" s="9">
        <v>37777</v>
      </c>
      <c r="E31" s="21">
        <f t="shared" si="5"/>
        <v>1.3556649440196542</v>
      </c>
      <c r="F31" s="9">
        <v>9573197</v>
      </c>
      <c r="G31" s="21">
        <f t="shared" si="6"/>
        <v>1.32750198519725</v>
      </c>
      <c r="H31" s="9">
        <v>80618150</v>
      </c>
      <c r="I31" s="21">
        <f t="shared" si="7"/>
        <v>1.3692331242283453</v>
      </c>
      <c r="J31" s="9">
        <v>205</v>
      </c>
      <c r="K31" s="21">
        <f t="shared" si="8"/>
        <v>1.7744308837531377</v>
      </c>
      <c r="L31" s="21">
        <f t="shared" si="1"/>
        <v>2.542851702749319</v>
      </c>
      <c r="M31" s="9">
        <f t="shared" si="18"/>
        <v>205</v>
      </c>
      <c r="N31" s="21">
        <f t="shared" si="9"/>
        <v>1.7744308837531377</v>
      </c>
      <c r="O31" s="45" t="s">
        <v>329</v>
      </c>
      <c r="P31" s="9">
        <v>0</v>
      </c>
      <c r="Q31" s="21">
        <f t="shared" si="10"/>
        <v>0</v>
      </c>
      <c r="R31" s="9">
        <v>1</v>
      </c>
      <c r="S31" s="21">
        <f t="shared" si="11"/>
        <v>14.285714285714285</v>
      </c>
      <c r="T31" s="9">
        <v>15</v>
      </c>
      <c r="U31" s="21">
        <f t="shared" si="12"/>
        <v>4.601226993865031</v>
      </c>
      <c r="V31" s="9">
        <v>189</v>
      </c>
      <c r="W31" s="21">
        <f t="shared" si="13"/>
        <v>1.6979606504357199</v>
      </c>
      <c r="X31" s="9">
        <v>14127</v>
      </c>
      <c r="Y31" s="21">
        <f t="shared" si="14"/>
        <v>1.485440537690149</v>
      </c>
      <c r="Z31" s="22">
        <f t="shared" si="15"/>
        <v>175.23349270604697</v>
      </c>
      <c r="AA31" s="21">
        <f>SQRT(L31*Z31/1000)</f>
        <v>0.6675273667096218</v>
      </c>
    </row>
    <row r="32" spans="1:27" s="2" customFormat="1" ht="11.25" customHeight="1">
      <c r="A32" s="20" t="s">
        <v>330</v>
      </c>
      <c r="B32" s="9">
        <v>245</v>
      </c>
      <c r="C32" s="12">
        <f t="shared" si="4"/>
        <v>1.7099385817978783</v>
      </c>
      <c r="D32" s="9">
        <v>49231</v>
      </c>
      <c r="E32" s="21">
        <f t="shared" si="5"/>
        <v>1.7667030430958413</v>
      </c>
      <c r="F32" s="9">
        <v>12491623</v>
      </c>
      <c r="G32" s="21">
        <f t="shared" si="6"/>
        <v>1.7321960815008433</v>
      </c>
      <c r="H32" s="9">
        <v>101621767</v>
      </c>
      <c r="I32" s="21">
        <f t="shared" si="7"/>
        <v>1.725962323856538</v>
      </c>
      <c r="J32" s="9">
        <v>294</v>
      </c>
      <c r="K32" s="21">
        <f t="shared" si="8"/>
        <v>2.544793560114256</v>
      </c>
      <c r="L32" s="21">
        <f t="shared" si="1"/>
        <v>2.893080967584435</v>
      </c>
      <c r="M32" s="9">
        <f t="shared" si="18"/>
        <v>294</v>
      </c>
      <c r="N32" s="21">
        <f t="shared" si="9"/>
        <v>2.544793560114256</v>
      </c>
      <c r="O32" s="20" t="s">
        <v>330</v>
      </c>
      <c r="P32" s="9">
        <v>3</v>
      </c>
      <c r="Q32" s="21">
        <f t="shared" si="10"/>
        <v>3.3707865168539324</v>
      </c>
      <c r="R32" s="9">
        <v>1</v>
      </c>
      <c r="S32" s="21">
        <f t="shared" si="11"/>
        <v>14.285714285714285</v>
      </c>
      <c r="T32" s="9">
        <v>11</v>
      </c>
      <c r="U32" s="21">
        <f t="shared" si="12"/>
        <v>3.374233128834356</v>
      </c>
      <c r="V32" s="9">
        <v>279</v>
      </c>
      <c r="W32" s="21">
        <f t="shared" si="13"/>
        <v>2.5065133411193963</v>
      </c>
      <c r="X32" s="9">
        <v>29945</v>
      </c>
      <c r="Y32" s="21">
        <f t="shared" si="14"/>
        <v>3.1486881079586264</v>
      </c>
      <c r="Z32" s="22">
        <f t="shared" si="15"/>
        <v>294.6711210010745</v>
      </c>
      <c r="AA32" s="21">
        <f t="shared" si="3"/>
        <v>0.9233132793721635</v>
      </c>
    </row>
    <row r="33" spans="1:27" s="2" customFormat="1" ht="11.25" customHeight="1">
      <c r="A33" s="20" t="s">
        <v>331</v>
      </c>
      <c r="B33" s="9">
        <v>74</v>
      </c>
      <c r="C33" s="12">
        <f t="shared" si="4"/>
        <v>0.5164712451144612</v>
      </c>
      <c r="D33" s="9">
        <v>7313</v>
      </c>
      <c r="E33" s="21">
        <f t="shared" si="5"/>
        <v>0.26243422547094075</v>
      </c>
      <c r="F33" s="9">
        <v>1932847</v>
      </c>
      <c r="G33" s="21">
        <f t="shared" si="6"/>
        <v>0.2680252197445168</v>
      </c>
      <c r="H33" s="9">
        <v>15678698</v>
      </c>
      <c r="I33" s="21">
        <f t="shared" si="7"/>
        <v>0.26628981992730805</v>
      </c>
      <c r="J33" s="9">
        <v>57</v>
      </c>
      <c r="K33" s="21">
        <f t="shared" si="8"/>
        <v>0.4933783432874578</v>
      </c>
      <c r="L33" s="21">
        <f t="shared" si="1"/>
        <v>3.6355059584667044</v>
      </c>
      <c r="M33" s="9">
        <f t="shared" si="18"/>
        <v>57</v>
      </c>
      <c r="N33" s="21">
        <f t="shared" si="9"/>
        <v>0.4933783432874578</v>
      </c>
      <c r="O33" s="20" t="s">
        <v>331</v>
      </c>
      <c r="P33" s="9">
        <v>0</v>
      </c>
      <c r="Q33" s="21">
        <f t="shared" si="10"/>
        <v>0</v>
      </c>
      <c r="R33" s="9">
        <v>0</v>
      </c>
      <c r="S33" s="21">
        <f t="shared" si="11"/>
        <v>0</v>
      </c>
      <c r="T33" s="9">
        <v>5</v>
      </c>
      <c r="U33" s="21">
        <f t="shared" si="12"/>
        <v>1.5337423312883436</v>
      </c>
      <c r="V33" s="9">
        <v>52</v>
      </c>
      <c r="W33" s="21">
        <f t="shared" si="13"/>
        <v>0.46716377683945737</v>
      </c>
      <c r="X33" s="9">
        <v>3216</v>
      </c>
      <c r="Y33" s="21">
        <f t="shared" si="14"/>
        <v>0.33815932393370984</v>
      </c>
      <c r="Z33" s="22">
        <f t="shared" si="15"/>
        <v>205.1190730250688</v>
      </c>
      <c r="AA33" s="21">
        <f t="shared" si="3"/>
        <v>0.8635459525571321</v>
      </c>
    </row>
    <row r="34" spans="1:27" s="2" customFormat="1" ht="11.25" customHeight="1">
      <c r="A34" s="20" t="s">
        <v>332</v>
      </c>
      <c r="B34" s="9">
        <v>212</v>
      </c>
      <c r="C34" s="12">
        <f t="shared" si="4"/>
        <v>1.4796203238414294</v>
      </c>
      <c r="D34" s="9">
        <v>27310</v>
      </c>
      <c r="E34" s="21">
        <f t="shared" si="5"/>
        <v>0.9800463144552704</v>
      </c>
      <c r="F34" s="9">
        <v>6953772</v>
      </c>
      <c r="G34" s="21">
        <f t="shared" si="6"/>
        <v>0.9642699439496598</v>
      </c>
      <c r="H34" s="9">
        <v>56703569</v>
      </c>
      <c r="I34" s="21">
        <f t="shared" si="7"/>
        <v>0.9630635897346633</v>
      </c>
      <c r="J34" s="9">
        <v>155</v>
      </c>
      <c r="K34" s="21">
        <f t="shared" si="8"/>
        <v>1.3416428633255433</v>
      </c>
      <c r="L34" s="21">
        <f t="shared" si="1"/>
        <v>2.733514005088463</v>
      </c>
      <c r="M34" s="9">
        <f t="shared" si="18"/>
        <v>155</v>
      </c>
      <c r="N34" s="21">
        <f t="shared" si="9"/>
        <v>1.3416428633255433</v>
      </c>
      <c r="O34" s="20" t="s">
        <v>332</v>
      </c>
      <c r="P34" s="9">
        <v>1</v>
      </c>
      <c r="Q34" s="21">
        <f t="shared" si="10"/>
        <v>1.1235955056179776</v>
      </c>
      <c r="R34" s="9">
        <v>1</v>
      </c>
      <c r="S34" s="21">
        <f t="shared" si="11"/>
        <v>14.285714285714285</v>
      </c>
      <c r="T34" s="9">
        <v>2</v>
      </c>
      <c r="U34" s="21">
        <f t="shared" si="12"/>
        <v>0.6134969325153374</v>
      </c>
      <c r="V34" s="9">
        <v>151</v>
      </c>
      <c r="W34" s="21">
        <f t="shared" si="13"/>
        <v>1.356571736591501</v>
      </c>
      <c r="X34" s="9">
        <v>13910</v>
      </c>
      <c r="Y34" s="21">
        <f t="shared" si="14"/>
        <v>1.4626231952481044</v>
      </c>
      <c r="Z34" s="22">
        <f t="shared" si="15"/>
        <v>245.31083748890657</v>
      </c>
      <c r="AA34" s="21">
        <f t="shared" si="3"/>
        <v>0.8188776525683834</v>
      </c>
    </row>
    <row r="35" spans="1:27" s="2" customFormat="1" ht="11.25" customHeight="1">
      <c r="A35" s="20" t="s">
        <v>333</v>
      </c>
      <c r="B35" s="9">
        <v>1</v>
      </c>
      <c r="C35" s="12">
        <f t="shared" si="4"/>
        <v>0.006979341150195422</v>
      </c>
      <c r="D35" s="9">
        <v>481</v>
      </c>
      <c r="E35" s="21">
        <f t="shared" si="5"/>
        <v>0.017261159914060235</v>
      </c>
      <c r="F35" s="9">
        <v>128877</v>
      </c>
      <c r="G35" s="21">
        <f t="shared" si="6"/>
        <v>0.017871195311896952</v>
      </c>
      <c r="H35" s="9">
        <v>1036312</v>
      </c>
      <c r="I35" s="21">
        <f t="shared" si="7"/>
        <v>0.017600908944639948</v>
      </c>
      <c r="J35" s="9">
        <v>2</v>
      </c>
      <c r="K35" s="21">
        <f t="shared" si="8"/>
        <v>0.017311520817103784</v>
      </c>
      <c r="L35" s="21">
        <f t="shared" si="1"/>
        <v>1.9299207188568694</v>
      </c>
      <c r="M35" s="9">
        <f t="shared" si="18"/>
        <v>2</v>
      </c>
      <c r="N35" s="21">
        <f t="shared" si="9"/>
        <v>0.017311520817103784</v>
      </c>
      <c r="O35" s="20" t="s">
        <v>333</v>
      </c>
      <c r="P35" s="9">
        <v>0</v>
      </c>
      <c r="Q35" s="21">
        <f t="shared" si="10"/>
        <v>0</v>
      </c>
      <c r="R35" s="9">
        <v>0</v>
      </c>
      <c r="S35" s="21">
        <f t="shared" si="11"/>
        <v>0</v>
      </c>
      <c r="T35" s="9">
        <v>0</v>
      </c>
      <c r="U35" s="21">
        <f t="shared" si="12"/>
        <v>0</v>
      </c>
      <c r="V35" s="9">
        <v>2</v>
      </c>
      <c r="W35" s="21">
        <f t="shared" si="13"/>
        <v>0.017967837570748362</v>
      </c>
      <c r="X35" s="9">
        <v>18</v>
      </c>
      <c r="Y35" s="21">
        <f t="shared" si="14"/>
        <v>0.0018926827832110625</v>
      </c>
      <c r="Z35" s="22">
        <f t="shared" si="15"/>
        <v>17.369286469711824</v>
      </c>
      <c r="AA35" s="21">
        <f t="shared" si="3"/>
        <v>0.18308835525411532</v>
      </c>
    </row>
    <row r="36" spans="1:27" s="2" customFormat="1" ht="12.75" customHeight="1">
      <c r="A36" s="18" t="s">
        <v>334</v>
      </c>
      <c r="B36" s="9">
        <v>116</v>
      </c>
      <c r="C36" s="12">
        <f t="shared" si="4"/>
        <v>0.809603573422669</v>
      </c>
      <c r="D36" s="9">
        <v>30322</v>
      </c>
      <c r="E36" s="21">
        <f t="shared" si="5"/>
        <v>1.088134908345394</v>
      </c>
      <c r="F36" s="9">
        <v>7715744</v>
      </c>
      <c r="G36" s="21">
        <f t="shared" si="6"/>
        <v>1.0699315471387219</v>
      </c>
      <c r="H36" s="9">
        <v>63409016</v>
      </c>
      <c r="I36" s="21">
        <f t="shared" si="7"/>
        <v>1.0769501046839345</v>
      </c>
      <c r="J36" s="9">
        <v>38</v>
      </c>
      <c r="K36" s="21">
        <f t="shared" si="8"/>
        <v>0.32891889552497183</v>
      </c>
      <c r="L36" s="21">
        <f t="shared" si="1"/>
        <v>0.59928386209305</v>
      </c>
      <c r="M36" s="9">
        <f t="shared" si="18"/>
        <v>38</v>
      </c>
      <c r="N36" s="21">
        <f t="shared" si="9"/>
        <v>0.32891889552497183</v>
      </c>
      <c r="O36" s="18" t="s">
        <v>334</v>
      </c>
      <c r="P36" s="9">
        <v>3</v>
      </c>
      <c r="Q36" s="21">
        <f t="shared" si="10"/>
        <v>3.3707865168539324</v>
      </c>
      <c r="R36" s="9">
        <v>0</v>
      </c>
      <c r="S36" s="21">
        <f t="shared" si="11"/>
        <v>0</v>
      </c>
      <c r="T36" s="9">
        <v>0</v>
      </c>
      <c r="U36" s="21">
        <f t="shared" si="12"/>
        <v>0</v>
      </c>
      <c r="V36" s="9">
        <v>35</v>
      </c>
      <c r="W36" s="21">
        <f t="shared" si="13"/>
        <v>0.3144371574880963</v>
      </c>
      <c r="X36" s="9">
        <v>21933</v>
      </c>
      <c r="Y36" s="21">
        <f t="shared" si="14"/>
        <v>2.30623397134268</v>
      </c>
      <c r="Z36" s="22">
        <f t="shared" si="15"/>
        <v>345.89718282333854</v>
      </c>
      <c r="AA36" s="21">
        <f t="shared" si="3"/>
        <v>0.45529177415090216</v>
      </c>
    </row>
    <row r="37" spans="1:27" s="2" customFormat="1" ht="12" customHeight="1">
      <c r="A37" s="18" t="s">
        <v>335</v>
      </c>
      <c r="B37" s="9">
        <v>164</v>
      </c>
      <c r="C37" s="12">
        <f t="shared" si="4"/>
        <v>1.1446119486320492</v>
      </c>
      <c r="D37" s="9">
        <v>27205</v>
      </c>
      <c r="E37" s="21">
        <f t="shared" si="5"/>
        <v>0.976278285783802</v>
      </c>
      <c r="F37" s="9">
        <v>7460190</v>
      </c>
      <c r="G37" s="21">
        <f t="shared" si="6"/>
        <v>1.0344942274716245</v>
      </c>
      <c r="H37" s="9">
        <v>59692938</v>
      </c>
      <c r="I37" s="21">
        <f t="shared" si="7"/>
        <v>1.0138355691876944</v>
      </c>
      <c r="J37" s="9">
        <v>291</v>
      </c>
      <c r="K37" s="21">
        <f t="shared" si="8"/>
        <v>2.5188262788886004</v>
      </c>
      <c r="L37" s="21">
        <f>J37*1000000/H37</f>
        <v>4.87494852406159</v>
      </c>
      <c r="M37" s="9">
        <f t="shared" si="18"/>
        <v>291</v>
      </c>
      <c r="N37" s="21">
        <f t="shared" si="9"/>
        <v>2.5188262788886004</v>
      </c>
      <c r="O37" s="18" t="s">
        <v>335</v>
      </c>
      <c r="P37" s="9">
        <v>4</v>
      </c>
      <c r="Q37" s="21">
        <f t="shared" si="10"/>
        <v>4.49438202247191</v>
      </c>
      <c r="R37" s="9">
        <v>0</v>
      </c>
      <c r="S37" s="21">
        <f t="shared" si="11"/>
        <v>0</v>
      </c>
      <c r="T37" s="9">
        <v>8</v>
      </c>
      <c r="U37" s="21">
        <f t="shared" si="12"/>
        <v>2.4539877300613497</v>
      </c>
      <c r="V37" s="9">
        <v>279</v>
      </c>
      <c r="W37" s="21">
        <f t="shared" si="13"/>
        <v>2.5065133411193963</v>
      </c>
      <c r="X37" s="9">
        <v>31212</v>
      </c>
      <c r="Y37" s="21">
        <f t="shared" si="14"/>
        <v>3.281911946087982</v>
      </c>
      <c r="Z37" s="22">
        <f>X37*1000000/H37</f>
        <v>522.8759221065648</v>
      </c>
      <c r="AA37" s="21">
        <f>SQRT(L37*Z37/1000)</f>
        <v>1.59655667132136</v>
      </c>
    </row>
    <row r="38" spans="1:27" s="2" customFormat="1" ht="12" customHeight="1">
      <c r="A38" s="18" t="s">
        <v>336</v>
      </c>
      <c r="B38" s="9">
        <v>646</v>
      </c>
      <c r="C38" s="12">
        <f t="shared" si="4"/>
        <v>4.508654383026242</v>
      </c>
      <c r="D38" s="9">
        <v>67293</v>
      </c>
      <c r="E38" s="21">
        <f t="shared" si="5"/>
        <v>2.4148757465631094</v>
      </c>
      <c r="F38" s="9">
        <v>17763754</v>
      </c>
      <c r="G38" s="21">
        <f t="shared" si="6"/>
        <v>2.463275194227758</v>
      </c>
      <c r="H38" s="9">
        <v>145226132</v>
      </c>
      <c r="I38" s="21">
        <f t="shared" si="7"/>
        <v>2.4665466825765425</v>
      </c>
      <c r="J38" s="9">
        <v>315</v>
      </c>
      <c r="K38" s="21">
        <f t="shared" si="8"/>
        <v>2.726564528693846</v>
      </c>
      <c r="L38" s="21">
        <f>J38*1000000/H38</f>
        <v>2.1690311217543137</v>
      </c>
      <c r="M38" s="9">
        <f t="shared" si="18"/>
        <v>315</v>
      </c>
      <c r="N38" s="21">
        <f t="shared" si="9"/>
        <v>2.726564528693846</v>
      </c>
      <c r="O38" s="18" t="s">
        <v>336</v>
      </c>
      <c r="P38" s="9">
        <v>9</v>
      </c>
      <c r="Q38" s="21">
        <f t="shared" si="10"/>
        <v>10.112359550561797</v>
      </c>
      <c r="R38" s="9">
        <v>0</v>
      </c>
      <c r="S38" s="21">
        <f t="shared" si="11"/>
        <v>0</v>
      </c>
      <c r="T38" s="9">
        <v>14</v>
      </c>
      <c r="U38" s="21">
        <f t="shared" si="12"/>
        <v>4.294478527607362</v>
      </c>
      <c r="V38" s="9">
        <v>292</v>
      </c>
      <c r="W38" s="21">
        <f t="shared" si="13"/>
        <v>2.6233042853292603</v>
      </c>
      <c r="X38" s="9">
        <v>75233</v>
      </c>
      <c r="Y38" s="21">
        <f t="shared" si="14"/>
        <v>7.910677990517659</v>
      </c>
      <c r="Z38" s="22">
        <f>X38*1000000/H38</f>
        <v>518.0403758188644</v>
      </c>
      <c r="AA38" s="21">
        <f>SQRT(L38*Z38/1000)</f>
        <v>1.0600215551942411</v>
      </c>
    </row>
    <row r="39" spans="1:27" s="2" customFormat="1" ht="12" customHeight="1">
      <c r="A39" s="18" t="s">
        <v>179</v>
      </c>
      <c r="B39" s="9">
        <v>1178</v>
      </c>
      <c r="C39" s="12">
        <f t="shared" si="4"/>
        <v>8.221663874930206</v>
      </c>
      <c r="D39" s="9">
        <v>202482</v>
      </c>
      <c r="E39" s="21">
        <f t="shared" si="5"/>
        <v>7.2662664900597616</v>
      </c>
      <c r="F39" s="9">
        <v>52502394</v>
      </c>
      <c r="G39" s="21">
        <f t="shared" si="6"/>
        <v>7.280434348379981</v>
      </c>
      <c r="H39" s="9">
        <v>413460215</v>
      </c>
      <c r="I39" s="21">
        <f t="shared" si="7"/>
        <v>7.022282475206556</v>
      </c>
      <c r="J39" s="9">
        <v>611</v>
      </c>
      <c r="K39" s="21">
        <f t="shared" si="8"/>
        <v>5.288669609625206</v>
      </c>
      <c r="L39" s="21">
        <f>J39*1000000/H39</f>
        <v>1.4777721721060877</v>
      </c>
      <c r="M39" s="9">
        <f t="shared" si="18"/>
        <v>611</v>
      </c>
      <c r="N39" s="21">
        <f t="shared" si="9"/>
        <v>5.288669609625206</v>
      </c>
      <c r="O39" s="18" t="s">
        <v>179</v>
      </c>
      <c r="P39" s="9">
        <v>5</v>
      </c>
      <c r="Q39" s="21">
        <f t="shared" si="10"/>
        <v>5.617977528089887</v>
      </c>
      <c r="R39" s="9">
        <v>0</v>
      </c>
      <c r="S39" s="21">
        <f t="shared" si="11"/>
        <v>0</v>
      </c>
      <c r="T39" s="9">
        <v>11</v>
      </c>
      <c r="U39" s="21">
        <f t="shared" si="12"/>
        <v>3.374233128834356</v>
      </c>
      <c r="V39" s="9">
        <v>595</v>
      </c>
      <c r="W39" s="21">
        <f t="shared" si="13"/>
        <v>5.345431677297637</v>
      </c>
      <c r="X39" s="9">
        <v>41316</v>
      </c>
      <c r="Y39" s="21">
        <f t="shared" si="14"/>
        <v>4.344337881730459</v>
      </c>
      <c r="Z39" s="22">
        <f>X39*1000000/H39</f>
        <v>99.92738962804438</v>
      </c>
      <c r="AA39" s="21">
        <f>SQRT(L39*Z39/1000)</f>
        <v>0.3842784350227404</v>
      </c>
    </row>
    <row r="40" spans="1:27" s="2" customFormat="1" ht="12" customHeight="1">
      <c r="A40" s="18" t="s">
        <v>337</v>
      </c>
      <c r="B40" s="9">
        <v>583</v>
      </c>
      <c r="C40" s="12">
        <f t="shared" si="4"/>
        <v>4.068955890563931</v>
      </c>
      <c r="D40" s="9">
        <v>140706</v>
      </c>
      <c r="E40" s="21">
        <f t="shared" si="5"/>
        <v>5.049373735691808</v>
      </c>
      <c r="F40" s="9">
        <v>38051406</v>
      </c>
      <c r="G40" s="21">
        <f t="shared" si="6"/>
        <v>5.276535832757494</v>
      </c>
      <c r="H40" s="9">
        <v>301322137</v>
      </c>
      <c r="I40" s="21">
        <f t="shared" si="7"/>
        <v>5.117709238473861</v>
      </c>
      <c r="J40" s="9">
        <v>1153</v>
      </c>
      <c r="K40" s="21">
        <f t="shared" si="8"/>
        <v>9.980091751060332</v>
      </c>
      <c r="L40" s="21">
        <f t="shared" si="1"/>
        <v>3.8264696098315536</v>
      </c>
      <c r="M40" s="9">
        <f t="shared" si="18"/>
        <v>1153</v>
      </c>
      <c r="N40" s="21">
        <f t="shared" si="9"/>
        <v>9.980091751060332</v>
      </c>
      <c r="O40" s="18" t="s">
        <v>337</v>
      </c>
      <c r="P40" s="9">
        <v>13</v>
      </c>
      <c r="Q40" s="21">
        <f t="shared" si="10"/>
        <v>14.606741573033707</v>
      </c>
      <c r="R40" s="9">
        <v>0</v>
      </c>
      <c r="S40" s="21">
        <f t="shared" si="11"/>
        <v>0</v>
      </c>
      <c r="T40" s="9">
        <v>8</v>
      </c>
      <c r="U40" s="21">
        <f t="shared" si="12"/>
        <v>2.4539877300613497</v>
      </c>
      <c r="V40" s="9">
        <v>1132</v>
      </c>
      <c r="W40" s="21">
        <f t="shared" si="13"/>
        <v>10.169796065043572</v>
      </c>
      <c r="X40" s="9">
        <v>108426</v>
      </c>
      <c r="Y40" s="21">
        <f t="shared" si="14"/>
        <v>11.400890191802372</v>
      </c>
      <c r="Z40" s="22">
        <f t="shared" si="15"/>
        <v>359.83416644891247</v>
      </c>
      <c r="AA40" s="21">
        <f t="shared" si="3"/>
        <v>1.1734114804687368</v>
      </c>
    </row>
    <row r="41" spans="1:27" s="2" customFormat="1" ht="12" customHeight="1">
      <c r="A41" s="18" t="s">
        <v>171</v>
      </c>
      <c r="B41" s="9">
        <v>1004</v>
      </c>
      <c r="C41" s="12">
        <f t="shared" si="4"/>
        <v>7.007258514796204</v>
      </c>
      <c r="D41" s="9">
        <v>98998</v>
      </c>
      <c r="E41" s="21">
        <f t="shared" si="5"/>
        <v>3.552640975409845</v>
      </c>
      <c r="F41" s="9">
        <v>25154484</v>
      </c>
      <c r="G41" s="21">
        <f t="shared" si="6"/>
        <v>3.4881374995847745</v>
      </c>
      <c r="H41" s="9">
        <v>199964178</v>
      </c>
      <c r="I41" s="21">
        <f t="shared" si="7"/>
        <v>3.3962274770221463</v>
      </c>
      <c r="J41" s="9">
        <v>756</v>
      </c>
      <c r="K41" s="21">
        <f t="shared" si="8"/>
        <v>6.54375486886523</v>
      </c>
      <c r="L41" s="21">
        <f t="shared" si="1"/>
        <v>3.7806771570856057</v>
      </c>
      <c r="M41" s="9">
        <f t="shared" si="18"/>
        <v>756</v>
      </c>
      <c r="N41" s="21">
        <f t="shared" si="9"/>
        <v>6.54375486886523</v>
      </c>
      <c r="O41" s="18" t="s">
        <v>171</v>
      </c>
      <c r="P41" s="9">
        <v>4</v>
      </c>
      <c r="Q41" s="21">
        <f t="shared" si="10"/>
        <v>4.49438202247191</v>
      </c>
      <c r="R41" s="9">
        <v>0</v>
      </c>
      <c r="S41" s="21">
        <f t="shared" si="11"/>
        <v>0</v>
      </c>
      <c r="T41" s="9">
        <v>4</v>
      </c>
      <c r="U41" s="21">
        <f t="shared" si="12"/>
        <v>1.2269938650306749</v>
      </c>
      <c r="V41" s="9">
        <v>748</v>
      </c>
      <c r="W41" s="21">
        <f t="shared" si="13"/>
        <v>6.719971251459887</v>
      </c>
      <c r="X41" s="9">
        <v>38494</v>
      </c>
      <c r="Y41" s="21">
        <f t="shared" si="14"/>
        <v>4.047607280940369</v>
      </c>
      <c r="Z41" s="22">
        <f t="shared" si="15"/>
        <v>192.5044794773192</v>
      </c>
      <c r="AA41" s="21">
        <f t="shared" si="3"/>
        <v>0.8531103610885027</v>
      </c>
    </row>
    <row r="42" spans="1:27" s="2" customFormat="1" ht="12" customHeight="1">
      <c r="A42" s="18" t="s">
        <v>338</v>
      </c>
      <c r="B42" s="9">
        <v>314</v>
      </c>
      <c r="C42" s="12">
        <f t="shared" si="4"/>
        <v>2.1915131211613623</v>
      </c>
      <c r="D42" s="9">
        <v>76620</v>
      </c>
      <c r="E42" s="21">
        <f t="shared" si="5"/>
        <v>2.7495843505515496</v>
      </c>
      <c r="F42" s="9">
        <v>19212658</v>
      </c>
      <c r="G42" s="21">
        <f t="shared" si="6"/>
        <v>2.6641927076101983</v>
      </c>
      <c r="H42" s="9">
        <v>153233596</v>
      </c>
      <c r="I42" s="21">
        <f t="shared" si="7"/>
        <v>2.6025468878636397</v>
      </c>
      <c r="J42" s="9">
        <v>94</v>
      </c>
      <c r="K42" s="21">
        <f t="shared" si="8"/>
        <v>0.8136414784038778</v>
      </c>
      <c r="L42" s="21">
        <f t="shared" si="1"/>
        <v>0.6134424986019384</v>
      </c>
      <c r="M42" s="9">
        <f t="shared" si="18"/>
        <v>94</v>
      </c>
      <c r="N42" s="21">
        <f t="shared" si="9"/>
        <v>0.8136414784038778</v>
      </c>
      <c r="O42" s="18" t="s">
        <v>338</v>
      </c>
      <c r="P42" s="9">
        <v>2</v>
      </c>
      <c r="Q42" s="21">
        <f t="shared" si="10"/>
        <v>2.247191011235955</v>
      </c>
      <c r="R42" s="9">
        <v>0</v>
      </c>
      <c r="S42" s="21">
        <f t="shared" si="11"/>
        <v>0</v>
      </c>
      <c r="T42" s="9">
        <v>0</v>
      </c>
      <c r="U42" s="21">
        <f t="shared" si="12"/>
        <v>0</v>
      </c>
      <c r="V42" s="9">
        <v>92</v>
      </c>
      <c r="W42" s="21">
        <f t="shared" si="13"/>
        <v>0.8265205282544246</v>
      </c>
      <c r="X42" s="9">
        <v>14218</v>
      </c>
      <c r="Y42" s="21">
        <f t="shared" si="14"/>
        <v>1.495009100649716</v>
      </c>
      <c r="Z42" s="22">
        <f t="shared" si="15"/>
        <v>92.78644090555703</v>
      </c>
      <c r="AA42" s="21">
        <f>SQRT(L42*Z42/1000)</f>
        <v>0.23857733787073324</v>
      </c>
    </row>
    <row r="43" spans="1:27" s="2" customFormat="1" ht="12" customHeight="1">
      <c r="A43" s="18" t="s">
        <v>172</v>
      </c>
      <c r="B43" s="9">
        <v>777</v>
      </c>
      <c r="C43" s="12">
        <f t="shared" si="4"/>
        <v>5.422948073701842</v>
      </c>
      <c r="D43" s="9">
        <v>273578</v>
      </c>
      <c r="E43" s="21">
        <f t="shared" si="5"/>
        <v>9.817616646504723</v>
      </c>
      <c r="F43" s="9">
        <v>68938929</v>
      </c>
      <c r="G43" s="21">
        <f t="shared" si="6"/>
        <v>9.559665919846031</v>
      </c>
      <c r="H43" s="9">
        <v>548956862</v>
      </c>
      <c r="I43" s="21">
        <f t="shared" si="7"/>
        <v>9.323581838864433</v>
      </c>
      <c r="J43" s="9">
        <v>295</v>
      </c>
      <c r="K43" s="21">
        <f t="shared" si="8"/>
        <v>2.553449320522808</v>
      </c>
      <c r="L43" s="21">
        <f t="shared" si="1"/>
        <v>0.5373828444829605</v>
      </c>
      <c r="M43" s="9">
        <f t="shared" si="18"/>
        <v>295</v>
      </c>
      <c r="N43" s="21">
        <f t="shared" si="9"/>
        <v>2.553449320522808</v>
      </c>
      <c r="O43" s="18" t="s">
        <v>172</v>
      </c>
      <c r="P43" s="9">
        <v>0</v>
      </c>
      <c r="Q43" s="21">
        <f t="shared" si="10"/>
        <v>0</v>
      </c>
      <c r="R43" s="9">
        <v>0</v>
      </c>
      <c r="S43" s="21">
        <f t="shared" si="11"/>
        <v>0</v>
      </c>
      <c r="T43" s="9">
        <v>1</v>
      </c>
      <c r="U43" s="21">
        <f t="shared" si="12"/>
        <v>0.3067484662576687</v>
      </c>
      <c r="V43" s="9">
        <v>294</v>
      </c>
      <c r="W43" s="21">
        <f t="shared" si="13"/>
        <v>2.641272122900009</v>
      </c>
      <c r="X43" s="9">
        <v>8001</v>
      </c>
      <c r="Y43" s="21">
        <f t="shared" si="14"/>
        <v>0.8412974971373173</v>
      </c>
      <c r="Z43" s="22">
        <f t="shared" si="15"/>
        <v>14.574915724434463</v>
      </c>
      <c r="AA43" s="21">
        <f t="shared" si="3"/>
        <v>0.08850033711854448</v>
      </c>
    </row>
    <row r="44" spans="1:27" s="2" customFormat="1" ht="12" customHeight="1">
      <c r="A44" s="19" t="s">
        <v>341</v>
      </c>
      <c r="B44" s="9">
        <v>148</v>
      </c>
      <c r="C44" s="12">
        <f t="shared" si="4"/>
        <v>1.0329424902289224</v>
      </c>
      <c r="D44" s="9">
        <v>21303</v>
      </c>
      <c r="E44" s="21">
        <f t="shared" si="5"/>
        <v>0.7644791884599277</v>
      </c>
      <c r="F44" s="9">
        <v>5787573</v>
      </c>
      <c r="G44" s="21">
        <f t="shared" si="6"/>
        <v>0.8025547418458018</v>
      </c>
      <c r="H44" s="9">
        <v>47468294</v>
      </c>
      <c r="I44" s="21">
        <f t="shared" si="7"/>
        <v>0.8062100221278907</v>
      </c>
      <c r="J44" s="9">
        <v>75</v>
      </c>
      <c r="K44" s="21">
        <f t="shared" si="8"/>
        <v>0.6491820306413918</v>
      </c>
      <c r="L44" s="21">
        <f t="shared" si="1"/>
        <v>1.580002011447894</v>
      </c>
      <c r="M44" s="9">
        <f t="shared" si="18"/>
        <v>75</v>
      </c>
      <c r="N44" s="21">
        <f t="shared" si="9"/>
        <v>0.6491820306413918</v>
      </c>
      <c r="O44" s="19" t="s">
        <v>341</v>
      </c>
      <c r="P44" s="9">
        <v>0</v>
      </c>
      <c r="Q44" s="21">
        <f t="shared" si="10"/>
        <v>0</v>
      </c>
      <c r="R44" s="9">
        <v>0</v>
      </c>
      <c r="S44" s="21">
        <f t="shared" si="11"/>
        <v>0</v>
      </c>
      <c r="T44" s="9">
        <v>2</v>
      </c>
      <c r="U44" s="21">
        <f t="shared" si="12"/>
        <v>0.6134969325153374</v>
      </c>
      <c r="V44" s="9">
        <v>73</v>
      </c>
      <c r="W44" s="21">
        <f t="shared" si="13"/>
        <v>0.6558260713323151</v>
      </c>
      <c r="X44" s="9">
        <v>1371</v>
      </c>
      <c r="Y44" s="21">
        <f t="shared" si="14"/>
        <v>0.14415933865457592</v>
      </c>
      <c r="Z44" s="22">
        <f t="shared" si="15"/>
        <v>28.882436769267503</v>
      </c>
      <c r="AA44" s="21">
        <f t="shared" si="3"/>
        <v>0.21362188134870283</v>
      </c>
    </row>
    <row r="45" spans="1:27" s="2" customFormat="1" ht="12" customHeight="1">
      <c r="A45" s="19" t="s">
        <v>180</v>
      </c>
      <c r="B45" s="9">
        <v>233</v>
      </c>
      <c r="C45" s="12">
        <f t="shared" si="4"/>
        <v>1.6261864879955332</v>
      </c>
      <c r="D45" s="9">
        <v>56728</v>
      </c>
      <c r="E45" s="21">
        <f t="shared" si="5"/>
        <v>2.0357402902386883</v>
      </c>
      <c r="F45" s="9">
        <v>14154488</v>
      </c>
      <c r="G45" s="21">
        <f t="shared" si="6"/>
        <v>1.9627832707768003</v>
      </c>
      <c r="H45" s="9">
        <v>115228977</v>
      </c>
      <c r="I45" s="21">
        <f t="shared" si="7"/>
        <v>1.957069619922389</v>
      </c>
      <c r="J45" s="9">
        <v>51</v>
      </c>
      <c r="K45" s="21">
        <f t="shared" si="8"/>
        <v>0.4414437808361465</v>
      </c>
      <c r="L45" s="21">
        <f t="shared" si="1"/>
        <v>0.44259700405046554</v>
      </c>
      <c r="M45" s="9">
        <f t="shared" si="18"/>
        <v>51</v>
      </c>
      <c r="N45" s="21">
        <f t="shared" si="9"/>
        <v>0.4414437808361465</v>
      </c>
      <c r="O45" s="19" t="s">
        <v>180</v>
      </c>
      <c r="P45" s="9">
        <v>2</v>
      </c>
      <c r="Q45" s="21">
        <f t="shared" si="10"/>
        <v>2.247191011235955</v>
      </c>
      <c r="R45" s="9">
        <v>0</v>
      </c>
      <c r="S45" s="21">
        <f t="shared" si="11"/>
        <v>0</v>
      </c>
      <c r="T45" s="9">
        <v>0</v>
      </c>
      <c r="U45" s="21">
        <f t="shared" si="12"/>
        <v>0</v>
      </c>
      <c r="V45" s="9">
        <v>49</v>
      </c>
      <c r="W45" s="21">
        <f t="shared" si="13"/>
        <v>0.4402120204833348</v>
      </c>
      <c r="X45" s="9">
        <v>13123</v>
      </c>
      <c r="Y45" s="21">
        <f t="shared" si="14"/>
        <v>1.3798708980043763</v>
      </c>
      <c r="Z45" s="22">
        <f t="shared" si="15"/>
        <v>113.88628400302468</v>
      </c>
      <c r="AA45" s="21">
        <f>SQRT(L45*Z45/1000)</f>
        <v>0.2245122003414941</v>
      </c>
    </row>
    <row r="46" spans="1:27" s="2" customFormat="1" ht="12" customHeight="1">
      <c r="A46" s="19" t="s">
        <v>342</v>
      </c>
      <c r="B46" s="9">
        <v>430</v>
      </c>
      <c r="C46" s="12">
        <f t="shared" si="4"/>
        <v>3.0011166945840313</v>
      </c>
      <c r="D46" s="9">
        <v>93436</v>
      </c>
      <c r="E46" s="21">
        <f t="shared" si="5"/>
        <v>3.353043113784059</v>
      </c>
      <c r="F46" s="9">
        <v>25896538</v>
      </c>
      <c r="G46" s="21">
        <f t="shared" si="6"/>
        <v>3.5910371012667994</v>
      </c>
      <c r="H46" s="9">
        <v>232290459</v>
      </c>
      <c r="I46" s="21">
        <f t="shared" si="7"/>
        <v>3.9452628335555504</v>
      </c>
      <c r="J46" s="9">
        <v>251</v>
      </c>
      <c r="K46" s="21">
        <f t="shared" si="8"/>
        <v>2.1725958625465247</v>
      </c>
      <c r="L46" s="21">
        <f t="shared" si="1"/>
        <v>1.0805437342564295</v>
      </c>
      <c r="M46" s="9">
        <f t="shared" si="18"/>
        <v>251</v>
      </c>
      <c r="N46" s="21">
        <f t="shared" si="9"/>
        <v>2.1725958625465247</v>
      </c>
      <c r="O46" s="19" t="s">
        <v>342</v>
      </c>
      <c r="P46" s="9">
        <v>2</v>
      </c>
      <c r="Q46" s="21">
        <f t="shared" si="10"/>
        <v>2.247191011235955</v>
      </c>
      <c r="R46" s="9">
        <v>0</v>
      </c>
      <c r="S46" s="21">
        <f t="shared" si="11"/>
        <v>0</v>
      </c>
      <c r="T46" s="9">
        <v>2</v>
      </c>
      <c r="U46" s="21">
        <f t="shared" si="12"/>
        <v>0.6134969325153374</v>
      </c>
      <c r="V46" s="9">
        <v>247</v>
      </c>
      <c r="W46" s="21">
        <f t="shared" si="13"/>
        <v>2.2190279399874226</v>
      </c>
      <c r="X46" s="9">
        <v>23981</v>
      </c>
      <c r="Y46" s="21">
        <f t="shared" si="14"/>
        <v>2.521579212454694</v>
      </c>
      <c r="Z46" s="22">
        <f t="shared" si="15"/>
        <v>103.23712865021288</v>
      </c>
      <c r="AA46" s="21">
        <f>SQRT(L46*Z46/1000)</f>
        <v>0.3339943599907227</v>
      </c>
    </row>
    <row r="47" spans="1:27" s="2" customFormat="1" ht="12" customHeight="1">
      <c r="A47" s="19" t="s">
        <v>343</v>
      </c>
      <c r="B47" s="9">
        <v>63</v>
      </c>
      <c r="C47" s="12">
        <f t="shared" si="4"/>
        <v>0.4396984924623116</v>
      </c>
      <c r="D47" s="9">
        <v>29322</v>
      </c>
      <c r="E47" s="21">
        <f t="shared" si="5"/>
        <v>1.0522489209980754</v>
      </c>
      <c r="F47" s="9">
        <v>7588418</v>
      </c>
      <c r="G47" s="21">
        <f t="shared" si="6"/>
        <v>1.052275426851296</v>
      </c>
      <c r="H47" s="9">
        <v>60921392</v>
      </c>
      <c r="I47" s="21">
        <f t="shared" si="7"/>
        <v>1.0346998523347375</v>
      </c>
      <c r="J47" s="9">
        <v>281</v>
      </c>
      <c r="K47" s="21">
        <f t="shared" si="8"/>
        <v>2.4322686748030815</v>
      </c>
      <c r="L47" s="21">
        <f t="shared" si="1"/>
        <v>4.612501303318874</v>
      </c>
      <c r="M47" s="9">
        <f t="shared" si="18"/>
        <v>281</v>
      </c>
      <c r="N47" s="21">
        <f t="shared" si="9"/>
        <v>2.4322686748030815</v>
      </c>
      <c r="O47" s="19" t="s">
        <v>343</v>
      </c>
      <c r="P47" s="9">
        <v>2</v>
      </c>
      <c r="Q47" s="21">
        <f t="shared" si="10"/>
        <v>2.247191011235955</v>
      </c>
      <c r="R47" s="9">
        <v>0</v>
      </c>
      <c r="S47" s="21">
        <f t="shared" si="11"/>
        <v>0</v>
      </c>
      <c r="T47" s="9">
        <v>2</v>
      </c>
      <c r="U47" s="21">
        <f t="shared" si="12"/>
        <v>0.6134969325153374</v>
      </c>
      <c r="V47" s="9">
        <v>277</v>
      </c>
      <c r="W47" s="21">
        <f t="shared" si="13"/>
        <v>2.488545503548648</v>
      </c>
      <c r="X47" s="9">
        <v>19489</v>
      </c>
      <c r="Y47" s="21">
        <f t="shared" si="14"/>
        <v>2.049249709000022</v>
      </c>
      <c r="Z47" s="22">
        <f t="shared" si="15"/>
        <v>319.9040494675499</v>
      </c>
      <c r="AA47" s="21">
        <f>SQRT(L47*Z47/1000)</f>
        <v>1.214725419634437</v>
      </c>
    </row>
    <row r="48" spans="1:27" s="2" customFormat="1" ht="12" customHeight="1">
      <c r="A48" s="19" t="s">
        <v>344</v>
      </c>
      <c r="B48" s="9">
        <v>43</v>
      </c>
      <c r="C48" s="12">
        <f t="shared" si="4"/>
        <v>0.3001116694584031</v>
      </c>
      <c r="D48" s="9">
        <v>26878</v>
      </c>
      <c r="E48" s="21">
        <f t="shared" si="5"/>
        <v>0.9645435679212288</v>
      </c>
      <c r="F48" s="9">
        <v>6633011</v>
      </c>
      <c r="G48" s="21">
        <f t="shared" si="6"/>
        <v>0.9197904597946952</v>
      </c>
      <c r="H48" s="9">
        <v>52904894</v>
      </c>
      <c r="I48" s="21">
        <f t="shared" si="7"/>
        <v>0.8985462119707466</v>
      </c>
      <c r="J48" s="9">
        <v>3</v>
      </c>
      <c r="K48" s="21">
        <f t="shared" si="8"/>
        <v>0.025967281225655673</v>
      </c>
      <c r="L48" s="21">
        <f t="shared" si="1"/>
        <v>0.05670552898187453</v>
      </c>
      <c r="M48" s="9">
        <f t="shared" si="18"/>
        <v>3</v>
      </c>
      <c r="N48" s="21">
        <f t="shared" si="9"/>
        <v>0.025967281225655673</v>
      </c>
      <c r="O48" s="19" t="s">
        <v>344</v>
      </c>
      <c r="P48" s="9">
        <v>0</v>
      </c>
      <c r="Q48" s="21">
        <f t="shared" si="10"/>
        <v>0</v>
      </c>
      <c r="R48" s="9">
        <v>0</v>
      </c>
      <c r="S48" s="21">
        <f t="shared" si="11"/>
        <v>0</v>
      </c>
      <c r="T48" s="9">
        <v>0</v>
      </c>
      <c r="U48" s="21">
        <f t="shared" si="12"/>
        <v>0</v>
      </c>
      <c r="V48" s="9">
        <v>3</v>
      </c>
      <c r="W48" s="21">
        <f t="shared" si="13"/>
        <v>0.02695175635612254</v>
      </c>
      <c r="X48" s="9">
        <v>38</v>
      </c>
      <c r="Y48" s="21">
        <f t="shared" si="14"/>
        <v>0.003995663653445576</v>
      </c>
      <c r="Z48" s="22">
        <f t="shared" si="15"/>
        <v>0.7182700337704108</v>
      </c>
      <c r="AA48" s="21">
        <f>SQRT(L48*Z48/1000)</f>
        <v>0.006381996726478323</v>
      </c>
    </row>
    <row r="49" spans="1:27" s="2" customFormat="1" ht="12" customHeight="1">
      <c r="A49" s="19" t="s">
        <v>345</v>
      </c>
      <c r="B49" s="9">
        <v>430</v>
      </c>
      <c r="C49" s="12">
        <f t="shared" si="4"/>
        <v>3.0011166945840313</v>
      </c>
      <c r="D49" s="9">
        <v>203205</v>
      </c>
      <c r="E49" s="21">
        <f t="shared" si="5"/>
        <v>7.292212058911872</v>
      </c>
      <c r="F49" s="9">
        <v>52909887</v>
      </c>
      <c r="G49" s="21">
        <f t="shared" si="6"/>
        <v>7.3369408389968545</v>
      </c>
      <c r="H49" s="9">
        <v>422406266</v>
      </c>
      <c r="I49" s="21">
        <f t="shared" si="7"/>
        <v>7.174223810504328</v>
      </c>
      <c r="J49" s="9">
        <v>492</v>
      </c>
      <c r="K49" s="21">
        <f t="shared" si="8"/>
        <v>4.25863412100753</v>
      </c>
      <c r="L49" s="21">
        <f t="shared" si="1"/>
        <v>1.164755448963913</v>
      </c>
      <c r="M49" s="9">
        <f t="shared" si="18"/>
        <v>492</v>
      </c>
      <c r="N49" s="21">
        <f t="shared" si="9"/>
        <v>4.25863412100753</v>
      </c>
      <c r="O49" s="19" t="s">
        <v>345</v>
      </c>
      <c r="P49" s="9">
        <v>0</v>
      </c>
      <c r="Q49" s="21">
        <f t="shared" si="10"/>
        <v>0</v>
      </c>
      <c r="R49" s="9">
        <v>0</v>
      </c>
      <c r="S49" s="21">
        <f t="shared" si="11"/>
        <v>0</v>
      </c>
      <c r="T49" s="9">
        <v>0</v>
      </c>
      <c r="U49" s="21">
        <f t="shared" si="12"/>
        <v>0</v>
      </c>
      <c r="V49" s="9">
        <v>492</v>
      </c>
      <c r="W49" s="21">
        <f t="shared" si="13"/>
        <v>4.420088042404097</v>
      </c>
      <c r="X49" s="9">
        <v>6297</v>
      </c>
      <c r="Y49" s="21">
        <f t="shared" si="14"/>
        <v>0.6621235269933367</v>
      </c>
      <c r="Z49" s="22">
        <f t="shared" si="15"/>
        <v>14.907449313263738</v>
      </c>
      <c r="AA49" s="21">
        <f t="shared" si="3"/>
        <v>0.13177075858390314</v>
      </c>
    </row>
    <row r="50" spans="1:27" s="2" customFormat="1" ht="12" customHeight="1">
      <c r="A50" s="19" t="s">
        <v>346</v>
      </c>
      <c r="B50" s="9">
        <v>86</v>
      </c>
      <c r="C50" s="12">
        <f t="shared" si="4"/>
        <v>0.6002233389168062</v>
      </c>
      <c r="D50" s="9">
        <v>8846</v>
      </c>
      <c r="E50" s="21">
        <f t="shared" si="5"/>
        <v>0.3174474440743802</v>
      </c>
      <c r="F50" s="9">
        <v>2479217</v>
      </c>
      <c r="G50" s="21">
        <f t="shared" si="6"/>
        <v>0.3437895918400896</v>
      </c>
      <c r="H50" s="9">
        <v>19659229</v>
      </c>
      <c r="I50" s="21">
        <f t="shared" si="7"/>
        <v>0.3338958726240988</v>
      </c>
      <c r="J50" s="9">
        <v>119</v>
      </c>
      <c r="K50" s="21">
        <f t="shared" si="8"/>
        <v>1.030035488617675</v>
      </c>
      <c r="L50" s="21">
        <f t="shared" si="1"/>
        <v>6.0531366718399795</v>
      </c>
      <c r="M50" s="9">
        <f t="shared" si="18"/>
        <v>119</v>
      </c>
      <c r="N50" s="21">
        <f t="shared" si="9"/>
        <v>1.030035488617675</v>
      </c>
      <c r="O50" s="19" t="s">
        <v>346</v>
      </c>
      <c r="P50" s="9">
        <v>0</v>
      </c>
      <c r="Q50" s="21">
        <f t="shared" si="10"/>
        <v>0</v>
      </c>
      <c r="R50" s="9">
        <v>0</v>
      </c>
      <c r="S50" s="21">
        <f t="shared" si="11"/>
        <v>0</v>
      </c>
      <c r="T50" s="9">
        <v>1</v>
      </c>
      <c r="U50" s="21">
        <f t="shared" si="12"/>
        <v>0.3067484662576687</v>
      </c>
      <c r="V50" s="9">
        <v>118</v>
      </c>
      <c r="W50" s="21">
        <f t="shared" si="13"/>
        <v>1.0601024166741533</v>
      </c>
      <c r="X50" s="9">
        <v>5526</v>
      </c>
      <c r="Y50" s="21">
        <f t="shared" si="14"/>
        <v>0.5810536144457962</v>
      </c>
      <c r="Z50" s="22">
        <f t="shared" si="15"/>
        <v>281.08935503014897</v>
      </c>
      <c r="AA50" s="21">
        <f t="shared" si="3"/>
        <v>1.3044049536079056</v>
      </c>
    </row>
    <row r="51" spans="1:27" s="2" customFormat="1" ht="12" customHeight="1" thickBot="1">
      <c r="A51" s="29" t="s">
        <v>347</v>
      </c>
      <c r="B51" s="9">
        <v>85</v>
      </c>
      <c r="C51" s="21">
        <f t="shared" si="4"/>
        <v>0.5932439977666109</v>
      </c>
      <c r="D51" s="9">
        <v>9655</v>
      </c>
      <c r="E51" s="21">
        <f t="shared" si="5"/>
        <v>0.3464792078383609</v>
      </c>
      <c r="F51" s="9">
        <v>2561248</v>
      </c>
      <c r="G51" s="21">
        <f t="shared" si="6"/>
        <v>0.3551647171349849</v>
      </c>
      <c r="H51" s="9">
        <v>20759181</v>
      </c>
      <c r="I51" s="21">
        <f t="shared" si="7"/>
        <v>0.35257765474712216</v>
      </c>
      <c r="J51" s="9">
        <v>27</v>
      </c>
      <c r="K51" s="21">
        <f t="shared" si="8"/>
        <v>0.23370553103090105</v>
      </c>
      <c r="L51" s="21">
        <f t="shared" si="1"/>
        <v>1.3006293456374796</v>
      </c>
      <c r="M51" s="28">
        <f t="shared" si="18"/>
        <v>27</v>
      </c>
      <c r="N51" s="21">
        <f t="shared" si="9"/>
        <v>0.23370553103090105</v>
      </c>
      <c r="O51" s="29" t="s">
        <v>347</v>
      </c>
      <c r="P51" s="9">
        <v>0</v>
      </c>
      <c r="Q51" s="21">
        <f t="shared" si="10"/>
        <v>0</v>
      </c>
      <c r="R51" s="9">
        <v>0</v>
      </c>
      <c r="S51" s="21">
        <f t="shared" si="11"/>
        <v>0</v>
      </c>
      <c r="T51" s="9">
        <v>1</v>
      </c>
      <c r="U51" s="21">
        <f t="shared" si="12"/>
        <v>0.3067484662576687</v>
      </c>
      <c r="V51" s="9">
        <v>26</v>
      </c>
      <c r="W51" s="21">
        <f t="shared" si="13"/>
        <v>0.23358188841972868</v>
      </c>
      <c r="X51" s="9">
        <v>524</v>
      </c>
      <c r="Y51" s="21">
        <f t="shared" si="14"/>
        <v>0.05509809880014427</v>
      </c>
      <c r="Z51" s="22">
        <f t="shared" si="15"/>
        <v>25.24184359681627</v>
      </c>
      <c r="AA51" s="21">
        <f t="shared" si="3"/>
        <v>0.18119128709739535</v>
      </c>
    </row>
    <row r="52" spans="1:27" s="10" customFormat="1" ht="11.25" customHeight="1">
      <c r="A52" s="23" t="s">
        <v>181</v>
      </c>
      <c r="B52" s="23"/>
      <c r="C52" s="23"/>
      <c r="D52" s="23"/>
      <c r="E52" s="23"/>
      <c r="F52" s="23"/>
      <c r="G52" s="23"/>
      <c r="H52" s="23" t="s">
        <v>182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8" s="10" customFormat="1" ht="10.5" customHeight="1">
      <c r="A53" s="10" t="s">
        <v>183</v>
      </c>
      <c r="H53" s="10" t="s">
        <v>184</v>
      </c>
    </row>
    <row r="54" spans="1:8" s="10" customFormat="1" ht="10.5" customHeight="1">
      <c r="A54" s="10" t="s">
        <v>185</v>
      </c>
      <c r="H54" s="10" t="s">
        <v>186</v>
      </c>
    </row>
    <row r="55" spans="1:8" s="10" customFormat="1" ht="10.5" customHeight="1">
      <c r="A55" s="10" t="s">
        <v>187</v>
      </c>
      <c r="H55" s="10" t="s">
        <v>188</v>
      </c>
    </row>
    <row r="56" spans="1:8" s="10" customFormat="1" ht="10.5" customHeight="1">
      <c r="A56" s="10" t="s">
        <v>189</v>
      </c>
      <c r="H56" s="10" t="s">
        <v>190</v>
      </c>
    </row>
    <row r="57" spans="1:8" s="10" customFormat="1" ht="10.5" customHeight="1">
      <c r="A57" s="10" t="s">
        <v>191</v>
      </c>
      <c r="H57" s="10" t="s">
        <v>192</v>
      </c>
    </row>
    <row r="58" spans="1:8" s="10" customFormat="1" ht="10.5" customHeight="1">
      <c r="A58" s="10" t="s">
        <v>193</v>
      </c>
      <c r="H58" s="10" t="s">
        <v>194</v>
      </c>
    </row>
    <row r="59" s="2" customFormat="1" ht="3.75" customHeight="1"/>
    <row r="60" s="2" customFormat="1" ht="3" customHeight="1"/>
    <row r="61" s="2" customFormat="1" ht="1.5" customHeight="1"/>
    <row r="62" spans="1:27" s="2" customFormat="1" ht="12" customHeight="1">
      <c r="A62" s="71" t="s">
        <v>315</v>
      </c>
      <c r="B62" s="72"/>
      <c r="C62" s="72"/>
      <c r="D62" s="72"/>
      <c r="E62" s="72"/>
      <c r="F62" s="72"/>
      <c r="G62" s="72"/>
      <c r="H62" s="71" t="s">
        <v>352</v>
      </c>
      <c r="I62" s="72"/>
      <c r="J62" s="72"/>
      <c r="K62" s="72"/>
      <c r="L62" s="72"/>
      <c r="M62" s="72"/>
      <c r="N62" s="72"/>
      <c r="O62" s="71" t="s">
        <v>353</v>
      </c>
      <c r="P62" s="72"/>
      <c r="Q62" s="72"/>
      <c r="R62" s="72"/>
      <c r="S62" s="72"/>
      <c r="T62" s="72"/>
      <c r="U62" s="72"/>
      <c r="V62" s="71" t="s">
        <v>354</v>
      </c>
      <c r="W62" s="72"/>
      <c r="X62" s="72"/>
      <c r="Y62" s="72"/>
      <c r="Z62" s="72"/>
      <c r="AA62" s="72"/>
    </row>
  </sheetData>
  <mergeCells count="33">
    <mergeCell ref="A62:G62"/>
    <mergeCell ref="H62:N62"/>
    <mergeCell ref="O62:U62"/>
    <mergeCell ref="V62:AA62"/>
    <mergeCell ref="V1:AA1"/>
    <mergeCell ref="V2:AA2"/>
    <mergeCell ref="V3:W3"/>
    <mergeCell ref="X3:X4"/>
    <mergeCell ref="Y3:Y4"/>
    <mergeCell ref="Z3:Z4"/>
    <mergeCell ref="AA3:AA4"/>
    <mergeCell ref="O1:U1"/>
    <mergeCell ref="O2:U2"/>
    <mergeCell ref="O3:O4"/>
    <mergeCell ref="P3:U3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3" customWidth="1"/>
    <col min="2" max="2" width="6.375" style="3" customWidth="1"/>
    <col min="3" max="3" width="5.875" style="3" customWidth="1"/>
    <col min="4" max="11" width="5.75390625" style="3" customWidth="1"/>
    <col min="12" max="12" width="5.625" style="3" customWidth="1"/>
    <col min="13" max="26" width="5.75390625" style="3" customWidth="1"/>
    <col min="27" max="16384" width="9.00390625" style="3" customWidth="1"/>
  </cols>
  <sheetData>
    <row r="1" spans="1:26" s="1" customFormat="1" ht="37.5" customHeight="1">
      <c r="A1" s="53" t="s">
        <v>233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69" t="s">
        <v>61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5" s="10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62" t="s">
        <v>361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10" t="s">
        <v>62</v>
      </c>
    </row>
    <row r="3" spans="1:26" s="11" customFormat="1" ht="25.5" customHeight="1">
      <c r="A3" s="55" t="s">
        <v>258</v>
      </c>
      <c r="B3" s="57" t="s">
        <v>234</v>
      </c>
      <c r="C3" s="73" t="s">
        <v>235</v>
      </c>
      <c r="D3" s="59" t="s">
        <v>236</v>
      </c>
      <c r="E3" s="73" t="s">
        <v>237</v>
      </c>
      <c r="F3" s="73" t="s">
        <v>238</v>
      </c>
      <c r="G3" s="59" t="s">
        <v>239</v>
      </c>
      <c r="H3" s="59" t="s">
        <v>240</v>
      </c>
      <c r="I3" s="73" t="s">
        <v>241</v>
      </c>
      <c r="J3" s="59" t="s">
        <v>242</v>
      </c>
      <c r="K3" s="59" t="s">
        <v>311</v>
      </c>
      <c r="L3" s="75" t="s">
        <v>243</v>
      </c>
      <c r="M3" s="73" t="s">
        <v>244</v>
      </c>
      <c r="N3" s="59" t="s">
        <v>245</v>
      </c>
      <c r="O3" s="59" t="s">
        <v>246</v>
      </c>
      <c r="P3" s="73" t="s">
        <v>247</v>
      </c>
      <c r="Q3" s="73" t="s">
        <v>248</v>
      </c>
      <c r="R3" s="59" t="s">
        <v>249</v>
      </c>
      <c r="S3" s="73" t="s">
        <v>250</v>
      </c>
      <c r="T3" s="59" t="s">
        <v>251</v>
      </c>
      <c r="U3" s="73" t="s">
        <v>252</v>
      </c>
      <c r="V3" s="59" t="s">
        <v>253</v>
      </c>
      <c r="W3" s="74" t="s">
        <v>254</v>
      </c>
      <c r="X3" s="68"/>
      <c r="Y3" s="68"/>
      <c r="Z3" s="68"/>
    </row>
    <row r="4" spans="1:26" s="11" customFormat="1" ht="39.75" customHeight="1" thickBot="1">
      <c r="A4" s="56"/>
      <c r="B4" s="58"/>
      <c r="C4" s="60"/>
      <c r="D4" s="60"/>
      <c r="E4" s="60"/>
      <c r="F4" s="60"/>
      <c r="G4" s="60"/>
      <c r="H4" s="60"/>
      <c r="I4" s="60"/>
      <c r="J4" s="60"/>
      <c r="K4" s="60"/>
      <c r="L4" s="64"/>
      <c r="M4" s="60"/>
      <c r="N4" s="60"/>
      <c r="O4" s="60"/>
      <c r="P4" s="60"/>
      <c r="Q4" s="60"/>
      <c r="R4" s="60"/>
      <c r="S4" s="60"/>
      <c r="T4" s="60"/>
      <c r="U4" s="60"/>
      <c r="V4" s="60"/>
      <c r="W4" s="15" t="s">
        <v>255</v>
      </c>
      <c r="X4" s="15" t="s">
        <v>256</v>
      </c>
      <c r="Y4" s="16" t="s">
        <v>257</v>
      </c>
      <c r="Z4" s="17" t="s">
        <v>252</v>
      </c>
    </row>
    <row r="5" spans="1:26" s="2" customFormat="1" ht="12" customHeight="1">
      <c r="A5" s="18" t="s">
        <v>220</v>
      </c>
      <c r="B5" s="12">
        <f>SUM(D5:Z5)</f>
        <v>100</v>
      </c>
      <c r="C5" s="12"/>
      <c r="D5" s="12">
        <f aca="true" t="shared" si="0" ref="D5:Z5">D6/$C$6*100</f>
        <v>5.063619839002857</v>
      </c>
      <c r="E5" s="12">
        <f t="shared" si="0"/>
        <v>15.822730026832858</v>
      </c>
      <c r="F5" s="12">
        <f t="shared" si="0"/>
        <v>2.8823682160477797</v>
      </c>
      <c r="G5" s="12">
        <f t="shared" si="0"/>
        <v>3.2372543927984077</v>
      </c>
      <c r="H5" s="12">
        <f t="shared" si="0"/>
        <v>2.4755474768458408</v>
      </c>
      <c r="I5" s="12">
        <f t="shared" si="0"/>
        <v>6.595689431316541</v>
      </c>
      <c r="J5" s="12">
        <f t="shared" si="0"/>
        <v>18.003981649787935</v>
      </c>
      <c r="K5" s="12">
        <f t="shared" si="0"/>
        <v>17.224963213018263</v>
      </c>
      <c r="L5" s="12">
        <f t="shared" si="0"/>
        <v>1.0646585302518825</v>
      </c>
      <c r="M5" s="12">
        <f t="shared" si="0"/>
        <v>0.043278802042759454</v>
      </c>
      <c r="N5" s="12">
        <f t="shared" si="0"/>
        <v>3.765255777720073</v>
      </c>
      <c r="O5" s="12">
        <f t="shared" si="0"/>
        <v>1.9648576127412793</v>
      </c>
      <c r="P5" s="12">
        <f t="shared" si="0"/>
        <v>0.4327880204275945</v>
      </c>
      <c r="Q5" s="12">
        <f t="shared" si="0"/>
        <v>0.17311520817103782</v>
      </c>
      <c r="R5" s="12">
        <f t="shared" si="0"/>
        <v>0.2856400934822124</v>
      </c>
      <c r="S5" s="12">
        <f t="shared" si="0"/>
        <v>0.32891889552497183</v>
      </c>
      <c r="T5" s="12">
        <f t="shared" si="0"/>
        <v>7.054444732969792</v>
      </c>
      <c r="U5" s="12">
        <f t="shared" si="0"/>
        <v>7.539167315848698</v>
      </c>
      <c r="V5" s="12">
        <f t="shared" si="0"/>
        <v>1.2550852592400243</v>
      </c>
      <c r="W5" s="12">
        <f t="shared" si="0"/>
        <v>3.8171903401713845</v>
      </c>
      <c r="X5" s="12">
        <f t="shared" si="0"/>
        <v>0</v>
      </c>
      <c r="Y5" s="12">
        <f t="shared" si="0"/>
        <v>0</v>
      </c>
      <c r="Z5" s="12">
        <f t="shared" si="0"/>
        <v>0.9694451657578118</v>
      </c>
    </row>
    <row r="6" spans="1:26" s="2" customFormat="1" ht="18.75" customHeight="1">
      <c r="A6" s="18" t="s">
        <v>218</v>
      </c>
      <c r="B6" s="12"/>
      <c r="C6" s="13">
        <f>SUM(C7+C8+C9,C37:C52)</f>
        <v>11553</v>
      </c>
      <c r="D6" s="13">
        <f>SUM(D7+D8+D9,D37:D52)</f>
        <v>585</v>
      </c>
      <c r="E6" s="13">
        <f aca="true" t="shared" si="1" ref="E6:Z6">SUM(E7+E8+E9,E37:E52)</f>
        <v>1828</v>
      </c>
      <c r="F6" s="13">
        <f t="shared" si="1"/>
        <v>333</v>
      </c>
      <c r="G6" s="13">
        <f t="shared" si="1"/>
        <v>374</v>
      </c>
      <c r="H6" s="13">
        <f t="shared" si="1"/>
        <v>286</v>
      </c>
      <c r="I6" s="13">
        <f t="shared" si="1"/>
        <v>762</v>
      </c>
      <c r="J6" s="13">
        <f t="shared" si="1"/>
        <v>2080</v>
      </c>
      <c r="K6" s="13">
        <f t="shared" si="1"/>
        <v>1990</v>
      </c>
      <c r="L6" s="13">
        <f t="shared" si="1"/>
        <v>123</v>
      </c>
      <c r="M6" s="13">
        <f t="shared" si="1"/>
        <v>5</v>
      </c>
      <c r="N6" s="13">
        <f t="shared" si="1"/>
        <v>435</v>
      </c>
      <c r="O6" s="13">
        <f t="shared" si="1"/>
        <v>227</v>
      </c>
      <c r="P6" s="13">
        <f t="shared" si="1"/>
        <v>50</v>
      </c>
      <c r="Q6" s="13">
        <f t="shared" si="1"/>
        <v>20</v>
      </c>
      <c r="R6" s="13">
        <f t="shared" si="1"/>
        <v>33</v>
      </c>
      <c r="S6" s="13">
        <f t="shared" si="1"/>
        <v>38</v>
      </c>
      <c r="T6" s="13">
        <f t="shared" si="1"/>
        <v>815</v>
      </c>
      <c r="U6" s="13">
        <f t="shared" si="1"/>
        <v>871</v>
      </c>
      <c r="V6" s="13">
        <f t="shared" si="1"/>
        <v>145</v>
      </c>
      <c r="W6" s="13">
        <f t="shared" si="1"/>
        <v>441</v>
      </c>
      <c r="X6" s="13">
        <f t="shared" si="1"/>
        <v>0</v>
      </c>
      <c r="Y6" s="13">
        <f t="shared" si="1"/>
        <v>0</v>
      </c>
      <c r="Z6" s="13">
        <f t="shared" si="1"/>
        <v>112</v>
      </c>
    </row>
    <row r="7" spans="1:26" s="2" customFormat="1" ht="12" customHeight="1">
      <c r="A7" s="19" t="s">
        <v>170</v>
      </c>
      <c r="B7" s="12">
        <f aca="true" t="shared" si="2" ref="B7:B52">C7/$C$6*100</f>
        <v>0.17311520817103782</v>
      </c>
      <c r="C7" s="13">
        <f>SUM(D7:Z7)</f>
        <v>20</v>
      </c>
      <c r="D7" s="13">
        <v>2</v>
      </c>
      <c r="E7" s="13">
        <v>1</v>
      </c>
      <c r="F7" s="13">
        <v>0</v>
      </c>
      <c r="G7" s="13">
        <v>1</v>
      </c>
      <c r="H7" s="13">
        <v>0</v>
      </c>
      <c r="I7" s="13">
        <v>4</v>
      </c>
      <c r="J7" s="13">
        <v>1</v>
      </c>
      <c r="K7" s="13">
        <v>2</v>
      </c>
      <c r="L7" s="13">
        <v>0</v>
      </c>
      <c r="M7" s="13">
        <v>0</v>
      </c>
      <c r="N7" s="13">
        <v>1</v>
      </c>
      <c r="O7" s="13">
        <v>0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4</v>
      </c>
      <c r="V7" s="13">
        <v>1</v>
      </c>
      <c r="W7" s="13">
        <v>1</v>
      </c>
      <c r="X7" s="13">
        <v>0</v>
      </c>
      <c r="Y7" s="13">
        <v>0</v>
      </c>
      <c r="Z7" s="13">
        <v>1</v>
      </c>
    </row>
    <row r="8" spans="1:26" s="2" customFormat="1" ht="12" customHeight="1">
      <c r="A8" s="19" t="s">
        <v>60</v>
      </c>
      <c r="B8" s="12">
        <f t="shared" si="2"/>
        <v>0.17311520817103782</v>
      </c>
      <c r="C8" s="13">
        <f>SUM(D8:Z8)</f>
        <v>20</v>
      </c>
      <c r="D8" s="13">
        <v>3</v>
      </c>
      <c r="E8" s="13">
        <v>2</v>
      </c>
      <c r="F8" s="13">
        <v>0</v>
      </c>
      <c r="G8" s="13">
        <v>0</v>
      </c>
      <c r="H8" s="13">
        <v>0</v>
      </c>
      <c r="I8" s="13">
        <v>2</v>
      </c>
      <c r="J8" s="13">
        <v>8</v>
      </c>
      <c r="K8" s="13">
        <v>2</v>
      </c>
      <c r="L8" s="13">
        <v>0</v>
      </c>
      <c r="M8" s="13">
        <v>0</v>
      </c>
      <c r="N8" s="13">
        <v>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</row>
    <row r="9" spans="1:26" s="2" customFormat="1" ht="13.5" customHeight="1">
      <c r="A9" s="19" t="s">
        <v>221</v>
      </c>
      <c r="B9" s="12">
        <f t="shared" si="2"/>
        <v>57.65602008136415</v>
      </c>
      <c r="C9" s="13">
        <f>SUM(C10:C36)</f>
        <v>6661</v>
      </c>
      <c r="D9" s="13">
        <f>SUM(D10:D36)</f>
        <v>273</v>
      </c>
      <c r="E9" s="13">
        <f aca="true" t="shared" si="3" ref="E9:Z9">SUM(E10:E36)</f>
        <v>704</v>
      </c>
      <c r="F9" s="13">
        <f t="shared" si="3"/>
        <v>178</v>
      </c>
      <c r="G9" s="13">
        <f t="shared" si="3"/>
        <v>239</v>
      </c>
      <c r="H9" s="13">
        <f t="shared" si="3"/>
        <v>201</v>
      </c>
      <c r="I9" s="13">
        <f t="shared" si="3"/>
        <v>395</v>
      </c>
      <c r="J9" s="13">
        <f t="shared" si="3"/>
        <v>1754</v>
      </c>
      <c r="K9" s="13">
        <f t="shared" si="3"/>
        <v>1365</v>
      </c>
      <c r="L9" s="13">
        <f t="shared" si="3"/>
        <v>70</v>
      </c>
      <c r="M9" s="13">
        <f t="shared" si="3"/>
        <v>1</v>
      </c>
      <c r="N9" s="13">
        <f t="shared" si="3"/>
        <v>219</v>
      </c>
      <c r="O9" s="13">
        <f t="shared" si="3"/>
        <v>160</v>
      </c>
      <c r="P9" s="13">
        <f t="shared" si="3"/>
        <v>32</v>
      </c>
      <c r="Q9" s="13">
        <f t="shared" si="3"/>
        <v>11</v>
      </c>
      <c r="R9" s="13">
        <f t="shared" si="3"/>
        <v>23</v>
      </c>
      <c r="S9" s="13">
        <f t="shared" si="3"/>
        <v>31</v>
      </c>
      <c r="T9" s="13">
        <f t="shared" si="3"/>
        <v>469</v>
      </c>
      <c r="U9" s="13">
        <f t="shared" si="3"/>
        <v>402</v>
      </c>
      <c r="V9" s="13">
        <f t="shared" si="3"/>
        <v>52</v>
      </c>
      <c r="W9" s="13">
        <f t="shared" si="3"/>
        <v>55</v>
      </c>
      <c r="X9" s="13">
        <f t="shared" si="3"/>
        <v>0</v>
      </c>
      <c r="Y9" s="13">
        <f t="shared" si="3"/>
        <v>0</v>
      </c>
      <c r="Z9" s="13">
        <f t="shared" si="3"/>
        <v>27</v>
      </c>
    </row>
    <row r="10" spans="1:37" s="2" customFormat="1" ht="12" customHeight="1">
      <c r="A10" s="20" t="s">
        <v>316</v>
      </c>
      <c r="B10" s="12">
        <f t="shared" si="2"/>
        <v>4.154764996104908</v>
      </c>
      <c r="C10" s="13">
        <f aca="true" t="shared" si="4" ref="C10:C52">SUM(D10:Z10)</f>
        <v>480</v>
      </c>
      <c r="D10" s="13">
        <v>19</v>
      </c>
      <c r="E10" s="13">
        <v>97</v>
      </c>
      <c r="F10" s="13">
        <v>9</v>
      </c>
      <c r="G10" s="13">
        <v>6</v>
      </c>
      <c r="H10" s="13">
        <v>12</v>
      </c>
      <c r="I10" s="13">
        <v>22</v>
      </c>
      <c r="J10" s="13">
        <v>92</v>
      </c>
      <c r="K10" s="13">
        <v>106</v>
      </c>
      <c r="L10" s="13">
        <v>2</v>
      </c>
      <c r="M10" s="13">
        <v>1</v>
      </c>
      <c r="N10" s="13">
        <v>33</v>
      </c>
      <c r="O10" s="13">
        <v>1</v>
      </c>
      <c r="P10" s="13">
        <v>1</v>
      </c>
      <c r="Q10" s="13">
        <v>0</v>
      </c>
      <c r="R10" s="13">
        <v>0</v>
      </c>
      <c r="S10" s="13">
        <v>0</v>
      </c>
      <c r="T10" s="13">
        <v>31</v>
      </c>
      <c r="U10" s="13">
        <v>28</v>
      </c>
      <c r="V10" s="13">
        <v>6</v>
      </c>
      <c r="W10" s="13">
        <v>13</v>
      </c>
      <c r="X10" s="13">
        <v>0</v>
      </c>
      <c r="Y10" s="13">
        <v>0</v>
      </c>
      <c r="Z10" s="13">
        <v>1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2" customFormat="1" ht="12" customHeight="1">
      <c r="A11" s="20" t="s">
        <v>317</v>
      </c>
      <c r="B11" s="12">
        <f t="shared" si="2"/>
        <v>0.27698433307366055</v>
      </c>
      <c r="C11" s="13">
        <f t="shared" si="4"/>
        <v>32</v>
      </c>
      <c r="D11" s="13">
        <v>3</v>
      </c>
      <c r="E11" s="13">
        <v>5</v>
      </c>
      <c r="F11" s="13">
        <v>0</v>
      </c>
      <c r="G11" s="13">
        <v>0</v>
      </c>
      <c r="H11" s="13">
        <v>2</v>
      </c>
      <c r="I11" s="13">
        <v>0</v>
      </c>
      <c r="J11" s="13">
        <v>10</v>
      </c>
      <c r="K11" s="13">
        <v>5</v>
      </c>
      <c r="L11" s="13">
        <v>1</v>
      </c>
      <c r="M11" s="13">
        <v>0</v>
      </c>
      <c r="N11" s="13">
        <v>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3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2" customFormat="1" ht="12" customHeight="1">
      <c r="A12" s="20" t="s">
        <v>318</v>
      </c>
      <c r="B12" s="12">
        <f t="shared" si="2"/>
        <v>0.017311520817103784</v>
      </c>
      <c r="C12" s="13">
        <f t="shared" si="4"/>
        <v>2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2" customFormat="1" ht="12" customHeight="1">
      <c r="A13" s="20" t="s">
        <v>222</v>
      </c>
      <c r="B13" s="12">
        <f t="shared" si="2"/>
        <v>3.263221674024063</v>
      </c>
      <c r="C13" s="13">
        <f t="shared" si="4"/>
        <v>377</v>
      </c>
      <c r="D13" s="13">
        <v>24</v>
      </c>
      <c r="E13" s="13">
        <v>37</v>
      </c>
      <c r="F13" s="13">
        <v>15</v>
      </c>
      <c r="G13" s="13">
        <v>13</v>
      </c>
      <c r="H13" s="13">
        <v>9</v>
      </c>
      <c r="I13" s="13">
        <v>26</v>
      </c>
      <c r="J13" s="13">
        <v>112</v>
      </c>
      <c r="K13" s="13">
        <v>59</v>
      </c>
      <c r="L13" s="13">
        <v>5</v>
      </c>
      <c r="M13" s="13">
        <v>0</v>
      </c>
      <c r="N13" s="13">
        <v>10</v>
      </c>
      <c r="O13" s="13">
        <v>4</v>
      </c>
      <c r="P13" s="13">
        <v>1</v>
      </c>
      <c r="Q13" s="13">
        <v>0</v>
      </c>
      <c r="R13" s="13">
        <v>1</v>
      </c>
      <c r="S13" s="13">
        <v>0</v>
      </c>
      <c r="T13" s="13">
        <v>38</v>
      </c>
      <c r="U13" s="13">
        <v>19</v>
      </c>
      <c r="V13" s="13">
        <v>2</v>
      </c>
      <c r="W13" s="13">
        <v>1</v>
      </c>
      <c r="X13" s="13">
        <v>0</v>
      </c>
      <c r="Y13" s="13">
        <v>0</v>
      </c>
      <c r="Z13" s="13">
        <v>1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2" customFormat="1" ht="12" customHeight="1">
      <c r="A14" s="20" t="s">
        <v>319</v>
      </c>
      <c r="B14" s="12">
        <f t="shared" si="2"/>
        <v>0.35488617675062756</v>
      </c>
      <c r="C14" s="13">
        <f t="shared" si="4"/>
        <v>41</v>
      </c>
      <c r="D14" s="13">
        <v>2</v>
      </c>
      <c r="E14" s="13">
        <v>7</v>
      </c>
      <c r="F14" s="13">
        <v>4</v>
      </c>
      <c r="G14" s="13">
        <v>3</v>
      </c>
      <c r="H14" s="13">
        <v>0</v>
      </c>
      <c r="I14" s="13">
        <v>7</v>
      </c>
      <c r="J14" s="13">
        <v>4</v>
      </c>
      <c r="K14" s="13">
        <v>5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1</v>
      </c>
      <c r="U14" s="13">
        <v>4</v>
      </c>
      <c r="V14" s="13">
        <v>1</v>
      </c>
      <c r="W14" s="13">
        <v>2</v>
      </c>
      <c r="X14" s="13">
        <v>0</v>
      </c>
      <c r="Y14" s="13">
        <v>0</v>
      </c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2" customFormat="1" ht="12" customHeight="1">
      <c r="A15" s="20" t="s">
        <v>223</v>
      </c>
      <c r="B15" s="12">
        <f t="shared" si="2"/>
        <v>0.6578377910499437</v>
      </c>
      <c r="C15" s="13">
        <f t="shared" si="4"/>
        <v>76</v>
      </c>
      <c r="D15" s="13">
        <v>4</v>
      </c>
      <c r="E15" s="13">
        <v>7</v>
      </c>
      <c r="F15" s="13">
        <v>1</v>
      </c>
      <c r="G15" s="13">
        <v>1</v>
      </c>
      <c r="H15" s="13">
        <v>1</v>
      </c>
      <c r="I15" s="13">
        <v>1</v>
      </c>
      <c r="J15" s="13">
        <v>22</v>
      </c>
      <c r="K15" s="13">
        <v>16</v>
      </c>
      <c r="L15" s="13">
        <v>1</v>
      </c>
      <c r="M15" s="13">
        <v>0</v>
      </c>
      <c r="N15" s="13">
        <v>3</v>
      </c>
      <c r="O15" s="13">
        <v>2</v>
      </c>
      <c r="P15" s="13">
        <v>0</v>
      </c>
      <c r="Q15" s="13">
        <v>0</v>
      </c>
      <c r="R15" s="13">
        <v>0</v>
      </c>
      <c r="S15" s="13">
        <v>0</v>
      </c>
      <c r="T15" s="13">
        <v>6</v>
      </c>
      <c r="U15" s="13">
        <v>10</v>
      </c>
      <c r="V15" s="13">
        <v>0</v>
      </c>
      <c r="W15" s="13">
        <v>1</v>
      </c>
      <c r="X15" s="13">
        <v>0</v>
      </c>
      <c r="Y15" s="13">
        <v>0</v>
      </c>
      <c r="Z15" s="13"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s="2" customFormat="1" ht="12" customHeight="1">
      <c r="A16" s="20" t="s">
        <v>320</v>
      </c>
      <c r="B16" s="12">
        <f t="shared" si="2"/>
        <v>0.35488617675062756</v>
      </c>
      <c r="C16" s="13">
        <f t="shared" si="4"/>
        <v>41</v>
      </c>
      <c r="D16" s="13">
        <v>1</v>
      </c>
      <c r="E16" s="13">
        <v>3</v>
      </c>
      <c r="F16" s="13">
        <v>1</v>
      </c>
      <c r="G16" s="13">
        <v>1</v>
      </c>
      <c r="H16" s="13">
        <v>0</v>
      </c>
      <c r="I16" s="13">
        <v>6</v>
      </c>
      <c r="J16" s="13">
        <v>9</v>
      </c>
      <c r="K16" s="13">
        <v>18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s="2" customFormat="1" ht="12" customHeight="1">
      <c r="A17" s="20" t="s">
        <v>224</v>
      </c>
      <c r="B17" s="12">
        <f t="shared" si="2"/>
        <v>1.4455119882281657</v>
      </c>
      <c r="C17" s="13">
        <f t="shared" si="4"/>
        <v>167</v>
      </c>
      <c r="D17" s="13">
        <v>7</v>
      </c>
      <c r="E17" s="13">
        <v>16</v>
      </c>
      <c r="F17" s="13">
        <v>4</v>
      </c>
      <c r="G17" s="13">
        <v>5</v>
      </c>
      <c r="H17" s="13">
        <v>3</v>
      </c>
      <c r="I17" s="13">
        <v>7</v>
      </c>
      <c r="J17" s="13">
        <v>70</v>
      </c>
      <c r="K17" s="13">
        <v>28</v>
      </c>
      <c r="L17" s="13">
        <v>4</v>
      </c>
      <c r="M17" s="13">
        <v>0</v>
      </c>
      <c r="N17" s="13">
        <v>6</v>
      </c>
      <c r="O17" s="13">
        <v>2</v>
      </c>
      <c r="P17" s="13">
        <v>1</v>
      </c>
      <c r="Q17" s="13">
        <v>0</v>
      </c>
      <c r="R17" s="13">
        <v>0</v>
      </c>
      <c r="S17" s="13">
        <v>0</v>
      </c>
      <c r="T17" s="13">
        <v>6</v>
      </c>
      <c r="U17" s="13">
        <v>6</v>
      </c>
      <c r="V17" s="13">
        <v>0</v>
      </c>
      <c r="W17" s="13">
        <v>1</v>
      </c>
      <c r="X17" s="13">
        <v>0</v>
      </c>
      <c r="Y17" s="13">
        <v>0</v>
      </c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2" customFormat="1" ht="12" customHeight="1">
      <c r="A18" s="20" t="s">
        <v>321</v>
      </c>
      <c r="B18" s="12">
        <f t="shared" si="2"/>
        <v>0.5020341036960096</v>
      </c>
      <c r="C18" s="13">
        <f t="shared" si="4"/>
        <v>58</v>
      </c>
      <c r="D18" s="13">
        <v>1</v>
      </c>
      <c r="E18" s="13">
        <v>3</v>
      </c>
      <c r="F18" s="13">
        <v>2</v>
      </c>
      <c r="G18" s="13">
        <v>6</v>
      </c>
      <c r="H18" s="13">
        <v>3</v>
      </c>
      <c r="I18" s="13">
        <v>2</v>
      </c>
      <c r="J18" s="13">
        <v>13</v>
      </c>
      <c r="K18" s="13">
        <v>15</v>
      </c>
      <c r="L18" s="13">
        <v>0</v>
      </c>
      <c r="M18" s="13">
        <v>0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5</v>
      </c>
      <c r="U18" s="13">
        <v>4</v>
      </c>
      <c r="V18" s="13">
        <v>1</v>
      </c>
      <c r="W18" s="13">
        <v>0</v>
      </c>
      <c r="X18" s="13">
        <v>0</v>
      </c>
      <c r="Y18" s="13">
        <v>0</v>
      </c>
      <c r="Z18" s="13"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2" customFormat="1" ht="12" customHeight="1">
      <c r="A19" s="20" t="s">
        <v>322</v>
      </c>
      <c r="B19" s="12">
        <f t="shared" si="2"/>
        <v>0.051934562451311346</v>
      </c>
      <c r="C19" s="13">
        <f t="shared" si="4"/>
        <v>6</v>
      </c>
      <c r="D19" s="13">
        <v>0</v>
      </c>
      <c r="E19" s="13">
        <v>1</v>
      </c>
      <c r="F19" s="13">
        <v>1</v>
      </c>
      <c r="G19" s="13">
        <v>1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2" customFormat="1" ht="12" customHeight="1">
      <c r="A20" s="20" t="s">
        <v>225</v>
      </c>
      <c r="B20" s="12">
        <f t="shared" si="2"/>
        <v>1.2810525404656798</v>
      </c>
      <c r="C20" s="13">
        <f t="shared" si="4"/>
        <v>148</v>
      </c>
      <c r="D20" s="13">
        <v>9</v>
      </c>
      <c r="E20" s="13">
        <v>16</v>
      </c>
      <c r="F20" s="13">
        <v>4</v>
      </c>
      <c r="G20" s="13">
        <v>5</v>
      </c>
      <c r="H20" s="13">
        <v>1</v>
      </c>
      <c r="I20" s="13">
        <v>7</v>
      </c>
      <c r="J20" s="13">
        <v>33</v>
      </c>
      <c r="K20" s="13">
        <v>18</v>
      </c>
      <c r="L20" s="13">
        <v>1</v>
      </c>
      <c r="M20" s="13">
        <v>0</v>
      </c>
      <c r="N20" s="13">
        <v>18</v>
      </c>
      <c r="O20" s="13">
        <v>18</v>
      </c>
      <c r="P20" s="13">
        <v>1</v>
      </c>
      <c r="Q20" s="13">
        <v>3</v>
      </c>
      <c r="R20" s="13">
        <v>0</v>
      </c>
      <c r="S20" s="13">
        <v>0</v>
      </c>
      <c r="T20" s="13">
        <v>9</v>
      </c>
      <c r="U20" s="13">
        <v>5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2" customFormat="1" ht="12" customHeight="1">
      <c r="A21" s="20" t="s">
        <v>226</v>
      </c>
      <c r="B21" s="12">
        <f t="shared" si="2"/>
        <v>0.7790184367696702</v>
      </c>
      <c r="C21" s="13">
        <f t="shared" si="4"/>
        <v>90</v>
      </c>
      <c r="D21" s="13">
        <v>6</v>
      </c>
      <c r="E21" s="13">
        <v>9</v>
      </c>
      <c r="F21" s="13">
        <v>1</v>
      </c>
      <c r="G21" s="13">
        <v>0</v>
      </c>
      <c r="H21" s="13">
        <v>2</v>
      </c>
      <c r="I21" s="13">
        <v>3</v>
      </c>
      <c r="J21" s="13">
        <v>17</v>
      </c>
      <c r="K21" s="13">
        <v>7</v>
      </c>
      <c r="L21" s="13">
        <v>2</v>
      </c>
      <c r="M21" s="13">
        <v>0</v>
      </c>
      <c r="N21" s="13">
        <v>5</v>
      </c>
      <c r="O21" s="13">
        <v>13</v>
      </c>
      <c r="P21" s="13">
        <v>0</v>
      </c>
      <c r="Q21" s="13">
        <v>3</v>
      </c>
      <c r="R21" s="13">
        <v>2</v>
      </c>
      <c r="S21" s="13">
        <v>3</v>
      </c>
      <c r="T21" s="13">
        <v>9</v>
      </c>
      <c r="U21" s="13">
        <v>5</v>
      </c>
      <c r="V21" s="13">
        <v>1</v>
      </c>
      <c r="W21" s="13">
        <v>1</v>
      </c>
      <c r="X21" s="13">
        <v>0</v>
      </c>
      <c r="Y21" s="13">
        <v>0</v>
      </c>
      <c r="Z21" s="13">
        <v>1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2" customFormat="1" ht="12" customHeight="1">
      <c r="A22" s="20" t="s">
        <v>323</v>
      </c>
      <c r="B22" s="12">
        <f t="shared" si="2"/>
        <v>0.6491820306413918</v>
      </c>
      <c r="C22" s="13">
        <f t="shared" si="4"/>
        <v>75</v>
      </c>
      <c r="D22" s="13">
        <v>5</v>
      </c>
      <c r="E22" s="13">
        <v>13</v>
      </c>
      <c r="F22" s="13">
        <v>2</v>
      </c>
      <c r="G22" s="13">
        <v>1</v>
      </c>
      <c r="H22" s="13">
        <v>1</v>
      </c>
      <c r="I22" s="13">
        <v>1</v>
      </c>
      <c r="J22" s="13">
        <v>19</v>
      </c>
      <c r="K22" s="13">
        <v>17</v>
      </c>
      <c r="L22" s="13">
        <v>0</v>
      </c>
      <c r="M22" s="13">
        <v>0</v>
      </c>
      <c r="N22" s="13">
        <v>2</v>
      </c>
      <c r="O22" s="13">
        <v>1</v>
      </c>
      <c r="P22" s="13">
        <v>1</v>
      </c>
      <c r="Q22" s="13">
        <v>0</v>
      </c>
      <c r="R22" s="13">
        <v>0</v>
      </c>
      <c r="S22" s="13">
        <v>5</v>
      </c>
      <c r="T22" s="13">
        <v>3</v>
      </c>
      <c r="U22" s="13">
        <v>4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2" customFormat="1" ht="12" customHeight="1">
      <c r="A23" s="20" t="s">
        <v>324</v>
      </c>
      <c r="B23" s="12">
        <f t="shared" si="2"/>
        <v>1.9215788106985199</v>
      </c>
      <c r="C23" s="13">
        <f t="shared" si="4"/>
        <v>222</v>
      </c>
      <c r="D23" s="13">
        <v>9</v>
      </c>
      <c r="E23" s="13">
        <v>10</v>
      </c>
      <c r="F23" s="13">
        <v>9</v>
      </c>
      <c r="G23" s="13">
        <v>3</v>
      </c>
      <c r="H23" s="13">
        <v>6</v>
      </c>
      <c r="I23" s="13">
        <v>20</v>
      </c>
      <c r="J23" s="13">
        <v>71</v>
      </c>
      <c r="K23" s="13">
        <v>49</v>
      </c>
      <c r="L23" s="13">
        <v>3</v>
      </c>
      <c r="M23" s="13">
        <v>0</v>
      </c>
      <c r="N23" s="13">
        <v>12</v>
      </c>
      <c r="O23" s="13">
        <v>2</v>
      </c>
      <c r="P23" s="13">
        <v>0</v>
      </c>
      <c r="Q23" s="13">
        <v>0</v>
      </c>
      <c r="R23" s="13">
        <v>0</v>
      </c>
      <c r="S23" s="13">
        <v>0</v>
      </c>
      <c r="T23" s="13">
        <v>16</v>
      </c>
      <c r="U23" s="13">
        <v>6</v>
      </c>
      <c r="V23" s="13">
        <v>5</v>
      </c>
      <c r="W23" s="13">
        <v>1</v>
      </c>
      <c r="X23" s="13">
        <v>0</v>
      </c>
      <c r="Y23" s="13">
        <v>0</v>
      </c>
      <c r="Z23" s="13"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s="2" customFormat="1" ht="15" customHeight="1">
      <c r="A24" s="20" t="s">
        <v>227</v>
      </c>
      <c r="B24" s="12">
        <f t="shared" si="2"/>
        <v>2.622695403791223</v>
      </c>
      <c r="C24" s="13">
        <f t="shared" si="4"/>
        <v>303</v>
      </c>
      <c r="D24" s="13">
        <v>13</v>
      </c>
      <c r="E24" s="13">
        <v>27</v>
      </c>
      <c r="F24" s="13">
        <v>5</v>
      </c>
      <c r="G24" s="13">
        <v>6</v>
      </c>
      <c r="H24" s="13">
        <v>9</v>
      </c>
      <c r="I24" s="13">
        <v>26</v>
      </c>
      <c r="J24" s="13">
        <v>104</v>
      </c>
      <c r="K24" s="13">
        <v>68</v>
      </c>
      <c r="L24" s="13">
        <v>2</v>
      </c>
      <c r="M24" s="13">
        <v>0</v>
      </c>
      <c r="N24" s="13">
        <v>11</v>
      </c>
      <c r="O24" s="13">
        <v>1</v>
      </c>
      <c r="P24" s="13">
        <v>0</v>
      </c>
      <c r="Q24" s="13">
        <v>0</v>
      </c>
      <c r="R24" s="13">
        <v>1</v>
      </c>
      <c r="S24" s="13">
        <v>0</v>
      </c>
      <c r="T24" s="13">
        <v>14</v>
      </c>
      <c r="U24" s="13">
        <v>13</v>
      </c>
      <c r="V24" s="13">
        <v>2</v>
      </c>
      <c r="W24" s="13">
        <v>1</v>
      </c>
      <c r="X24" s="13">
        <v>0</v>
      </c>
      <c r="Y24" s="13">
        <v>0</v>
      </c>
      <c r="Z24" s="13">
        <v>0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2" customFormat="1" ht="12" customHeight="1">
      <c r="A25" s="20" t="s">
        <v>228</v>
      </c>
      <c r="B25" s="12">
        <f t="shared" si="2"/>
        <v>3.046827663810266</v>
      </c>
      <c r="C25" s="13">
        <f t="shared" si="4"/>
        <v>352</v>
      </c>
      <c r="D25" s="13">
        <v>15</v>
      </c>
      <c r="E25" s="13">
        <v>23</v>
      </c>
      <c r="F25" s="13">
        <v>4</v>
      </c>
      <c r="G25" s="13">
        <v>5</v>
      </c>
      <c r="H25" s="13">
        <v>14</v>
      </c>
      <c r="I25" s="13">
        <v>12</v>
      </c>
      <c r="J25" s="13">
        <v>72</v>
      </c>
      <c r="K25" s="13">
        <v>109</v>
      </c>
      <c r="L25" s="13">
        <v>7</v>
      </c>
      <c r="M25" s="13">
        <v>0</v>
      </c>
      <c r="N25" s="13">
        <v>9</v>
      </c>
      <c r="O25" s="13">
        <v>0</v>
      </c>
      <c r="P25" s="13">
        <v>3</v>
      </c>
      <c r="Q25" s="13">
        <v>0</v>
      </c>
      <c r="R25" s="13">
        <v>2</v>
      </c>
      <c r="S25" s="13">
        <v>0</v>
      </c>
      <c r="T25" s="13">
        <v>19</v>
      </c>
      <c r="U25" s="13">
        <v>52</v>
      </c>
      <c r="V25" s="13">
        <v>2</v>
      </c>
      <c r="W25" s="13">
        <v>2</v>
      </c>
      <c r="X25" s="13">
        <v>0</v>
      </c>
      <c r="Y25" s="13">
        <v>0</v>
      </c>
      <c r="Z25" s="13">
        <v>2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2" customFormat="1" ht="12" customHeight="1">
      <c r="A26" s="20" t="s">
        <v>325</v>
      </c>
      <c r="B26" s="12">
        <f t="shared" si="2"/>
        <v>2.8131221327793647</v>
      </c>
      <c r="C26" s="13">
        <f t="shared" si="4"/>
        <v>325</v>
      </c>
      <c r="D26" s="13">
        <v>17</v>
      </c>
      <c r="E26" s="13">
        <v>32</v>
      </c>
      <c r="F26" s="13">
        <v>9</v>
      </c>
      <c r="G26" s="13">
        <v>16</v>
      </c>
      <c r="H26" s="13">
        <v>16</v>
      </c>
      <c r="I26" s="13">
        <v>14</v>
      </c>
      <c r="J26" s="13">
        <v>79</v>
      </c>
      <c r="K26" s="13">
        <v>60</v>
      </c>
      <c r="L26" s="13">
        <v>0</v>
      </c>
      <c r="M26" s="13">
        <v>0</v>
      </c>
      <c r="N26" s="13">
        <v>25</v>
      </c>
      <c r="O26" s="13">
        <v>5</v>
      </c>
      <c r="P26" s="13">
        <v>2</v>
      </c>
      <c r="Q26" s="13">
        <v>0</v>
      </c>
      <c r="R26" s="13">
        <v>1</v>
      </c>
      <c r="S26" s="13">
        <v>0</v>
      </c>
      <c r="T26" s="13">
        <v>25</v>
      </c>
      <c r="U26" s="13">
        <v>22</v>
      </c>
      <c r="V26" s="13">
        <v>2</v>
      </c>
      <c r="W26" s="13">
        <v>0</v>
      </c>
      <c r="X26" s="13">
        <v>0</v>
      </c>
      <c r="Y26" s="13">
        <v>0</v>
      </c>
      <c r="Z26" s="13">
        <v>0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2" customFormat="1" ht="12" customHeight="1">
      <c r="A27" s="20" t="s">
        <v>229</v>
      </c>
      <c r="B27" s="12">
        <f t="shared" si="2"/>
        <v>8.811564095905826</v>
      </c>
      <c r="C27" s="13">
        <f t="shared" si="4"/>
        <v>1018</v>
      </c>
      <c r="D27" s="13">
        <v>32</v>
      </c>
      <c r="E27" s="13">
        <v>68</v>
      </c>
      <c r="F27" s="13">
        <v>21</v>
      </c>
      <c r="G27" s="13">
        <v>39</v>
      </c>
      <c r="H27" s="13">
        <v>41</v>
      </c>
      <c r="I27" s="13">
        <v>53</v>
      </c>
      <c r="J27" s="13">
        <v>353</v>
      </c>
      <c r="K27" s="13">
        <v>230</v>
      </c>
      <c r="L27" s="13">
        <v>6</v>
      </c>
      <c r="M27" s="13">
        <v>0</v>
      </c>
      <c r="N27" s="13">
        <v>29</v>
      </c>
      <c r="O27" s="13">
        <v>13</v>
      </c>
      <c r="P27" s="13">
        <v>4</v>
      </c>
      <c r="Q27" s="13">
        <v>0</v>
      </c>
      <c r="R27" s="13">
        <v>4</v>
      </c>
      <c r="S27" s="13">
        <v>6</v>
      </c>
      <c r="T27" s="13">
        <v>67</v>
      </c>
      <c r="U27" s="13">
        <v>41</v>
      </c>
      <c r="V27" s="13">
        <v>4</v>
      </c>
      <c r="W27" s="13">
        <v>7</v>
      </c>
      <c r="X27" s="13">
        <v>0</v>
      </c>
      <c r="Y27" s="13">
        <v>0</v>
      </c>
      <c r="Z27" s="13">
        <v>0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2" customFormat="1" ht="12" customHeight="1">
      <c r="A28" s="20" t="s">
        <v>230</v>
      </c>
      <c r="B28" s="12">
        <f t="shared" si="2"/>
        <v>8.612481606509132</v>
      </c>
      <c r="C28" s="13">
        <f t="shared" si="4"/>
        <v>995</v>
      </c>
      <c r="D28" s="13">
        <v>26</v>
      </c>
      <c r="E28" s="13">
        <v>149</v>
      </c>
      <c r="F28" s="13">
        <v>37</v>
      </c>
      <c r="G28" s="13">
        <v>35</v>
      </c>
      <c r="H28" s="13">
        <v>29</v>
      </c>
      <c r="I28" s="13">
        <v>65</v>
      </c>
      <c r="J28" s="13">
        <v>208</v>
      </c>
      <c r="K28" s="13">
        <v>169</v>
      </c>
      <c r="L28" s="13">
        <v>14</v>
      </c>
      <c r="M28" s="13">
        <v>0</v>
      </c>
      <c r="N28" s="13">
        <v>14</v>
      </c>
      <c r="O28" s="13">
        <v>68</v>
      </c>
      <c r="P28" s="13">
        <v>5</v>
      </c>
      <c r="Q28" s="13">
        <v>5</v>
      </c>
      <c r="R28" s="13">
        <v>3</v>
      </c>
      <c r="S28" s="13">
        <v>3</v>
      </c>
      <c r="T28" s="13">
        <v>81</v>
      </c>
      <c r="U28" s="13">
        <v>65</v>
      </c>
      <c r="V28" s="13">
        <v>5</v>
      </c>
      <c r="W28" s="13">
        <v>6</v>
      </c>
      <c r="X28" s="13">
        <v>0</v>
      </c>
      <c r="Y28" s="13">
        <v>0</v>
      </c>
      <c r="Z28" s="13">
        <v>8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2" customFormat="1" ht="12" customHeight="1">
      <c r="A29" s="20" t="s">
        <v>326</v>
      </c>
      <c r="B29" s="12">
        <f t="shared" si="2"/>
        <v>2.8823682160477797</v>
      </c>
      <c r="C29" s="13">
        <f t="shared" si="4"/>
        <v>333</v>
      </c>
      <c r="D29" s="13">
        <v>8</v>
      </c>
      <c r="E29" s="13">
        <v>56</v>
      </c>
      <c r="F29" s="13">
        <v>11</v>
      </c>
      <c r="G29" s="13">
        <v>12</v>
      </c>
      <c r="H29" s="13">
        <v>8</v>
      </c>
      <c r="I29" s="13">
        <v>25</v>
      </c>
      <c r="J29" s="13">
        <v>81</v>
      </c>
      <c r="K29" s="13">
        <v>51</v>
      </c>
      <c r="L29" s="13">
        <v>5</v>
      </c>
      <c r="M29" s="13">
        <v>0</v>
      </c>
      <c r="N29" s="13">
        <v>4</v>
      </c>
      <c r="O29" s="13">
        <v>15</v>
      </c>
      <c r="P29" s="13">
        <v>2</v>
      </c>
      <c r="Q29" s="13">
        <v>0</v>
      </c>
      <c r="R29" s="13">
        <v>0</v>
      </c>
      <c r="S29" s="13">
        <v>2</v>
      </c>
      <c r="T29" s="13">
        <v>27</v>
      </c>
      <c r="U29" s="13">
        <v>18</v>
      </c>
      <c r="V29" s="13">
        <v>4</v>
      </c>
      <c r="W29" s="13">
        <v>1</v>
      </c>
      <c r="X29" s="13">
        <v>0</v>
      </c>
      <c r="Y29" s="13">
        <v>0</v>
      </c>
      <c r="Z29" s="13">
        <v>3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2" customFormat="1" ht="12" customHeight="1">
      <c r="A30" s="45" t="s">
        <v>327</v>
      </c>
      <c r="B30" s="12">
        <f t="shared" si="2"/>
        <v>2.6919414870596383</v>
      </c>
      <c r="C30" s="13">
        <f t="shared" si="4"/>
        <v>311</v>
      </c>
      <c r="D30" s="13">
        <v>11</v>
      </c>
      <c r="E30" s="13">
        <v>37</v>
      </c>
      <c r="F30" s="13">
        <v>6</v>
      </c>
      <c r="G30" s="13">
        <v>9</v>
      </c>
      <c r="H30" s="13">
        <v>13</v>
      </c>
      <c r="I30" s="13">
        <v>31</v>
      </c>
      <c r="J30" s="13">
        <v>69</v>
      </c>
      <c r="K30" s="13">
        <v>76</v>
      </c>
      <c r="L30" s="13">
        <v>4</v>
      </c>
      <c r="M30" s="13">
        <v>0</v>
      </c>
      <c r="N30" s="13">
        <v>5</v>
      </c>
      <c r="O30" s="13">
        <v>4</v>
      </c>
      <c r="P30" s="13">
        <v>4</v>
      </c>
      <c r="Q30" s="13">
        <v>0</v>
      </c>
      <c r="R30" s="13">
        <v>1</v>
      </c>
      <c r="S30" s="13">
        <v>1</v>
      </c>
      <c r="T30" s="13">
        <v>27</v>
      </c>
      <c r="U30" s="13">
        <v>5</v>
      </c>
      <c r="V30" s="13">
        <v>2</v>
      </c>
      <c r="W30" s="13">
        <v>3</v>
      </c>
      <c r="X30" s="13">
        <v>0</v>
      </c>
      <c r="Y30" s="13">
        <v>0</v>
      </c>
      <c r="Z30" s="13">
        <v>3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2" customFormat="1" ht="12" customHeight="1">
      <c r="A31" s="45" t="s">
        <v>328</v>
      </c>
      <c r="B31" s="12">
        <f t="shared" si="2"/>
        <v>4.293257162641738</v>
      </c>
      <c r="C31" s="13">
        <f t="shared" si="4"/>
        <v>496</v>
      </c>
      <c r="D31" s="13">
        <v>29</v>
      </c>
      <c r="E31" s="13">
        <v>33</v>
      </c>
      <c r="F31" s="13">
        <v>9</v>
      </c>
      <c r="G31" s="13">
        <v>43</v>
      </c>
      <c r="H31" s="13">
        <v>18</v>
      </c>
      <c r="I31" s="13">
        <v>26</v>
      </c>
      <c r="J31" s="13">
        <v>136</v>
      </c>
      <c r="K31" s="13">
        <v>93</v>
      </c>
      <c r="L31" s="13">
        <v>2</v>
      </c>
      <c r="M31" s="13">
        <v>0</v>
      </c>
      <c r="N31" s="13">
        <v>11</v>
      </c>
      <c r="O31" s="13">
        <v>9</v>
      </c>
      <c r="P31" s="13">
        <v>3</v>
      </c>
      <c r="Q31" s="13">
        <v>0</v>
      </c>
      <c r="R31" s="13">
        <v>3</v>
      </c>
      <c r="S31" s="13">
        <v>0</v>
      </c>
      <c r="T31" s="13">
        <v>35</v>
      </c>
      <c r="U31" s="13">
        <v>34</v>
      </c>
      <c r="V31" s="13">
        <v>7</v>
      </c>
      <c r="W31" s="13">
        <v>5</v>
      </c>
      <c r="X31" s="13">
        <v>0</v>
      </c>
      <c r="Y31" s="13">
        <v>0</v>
      </c>
      <c r="Z31" s="13">
        <v>0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2" customFormat="1" ht="12" customHeight="1">
      <c r="A32" s="45" t="s">
        <v>329</v>
      </c>
      <c r="B32" s="12">
        <f t="shared" si="2"/>
        <v>1.7744308837531377</v>
      </c>
      <c r="C32" s="13">
        <f t="shared" si="4"/>
        <v>205</v>
      </c>
      <c r="D32" s="13">
        <v>8</v>
      </c>
      <c r="E32" s="13">
        <v>11</v>
      </c>
      <c r="F32" s="13">
        <v>1</v>
      </c>
      <c r="G32" s="13">
        <v>9</v>
      </c>
      <c r="H32" s="13">
        <v>6</v>
      </c>
      <c r="I32" s="13">
        <v>9</v>
      </c>
      <c r="J32" s="13">
        <v>61</v>
      </c>
      <c r="K32" s="13">
        <v>48</v>
      </c>
      <c r="L32" s="13">
        <v>1</v>
      </c>
      <c r="M32" s="13">
        <v>0</v>
      </c>
      <c r="N32" s="13">
        <v>5</v>
      </c>
      <c r="O32" s="13">
        <v>0</v>
      </c>
      <c r="P32" s="13">
        <v>2</v>
      </c>
      <c r="Q32" s="13">
        <v>0</v>
      </c>
      <c r="R32" s="13">
        <v>2</v>
      </c>
      <c r="S32" s="13">
        <v>0</v>
      </c>
      <c r="T32" s="13">
        <v>7</v>
      </c>
      <c r="U32" s="13">
        <v>28</v>
      </c>
      <c r="V32" s="13">
        <v>3</v>
      </c>
      <c r="W32" s="13">
        <v>2</v>
      </c>
      <c r="X32" s="13">
        <v>0</v>
      </c>
      <c r="Y32" s="13">
        <v>0</v>
      </c>
      <c r="Z32" s="13">
        <v>2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2" customFormat="1" ht="12" customHeight="1">
      <c r="A33" s="20" t="s">
        <v>330</v>
      </c>
      <c r="B33" s="12">
        <f t="shared" si="2"/>
        <v>2.544793560114256</v>
      </c>
      <c r="C33" s="13">
        <f t="shared" si="4"/>
        <v>294</v>
      </c>
      <c r="D33" s="13">
        <v>17</v>
      </c>
      <c r="E33" s="13">
        <v>21</v>
      </c>
      <c r="F33" s="13">
        <v>15</v>
      </c>
      <c r="G33" s="13">
        <v>15</v>
      </c>
      <c r="H33" s="13">
        <v>5</v>
      </c>
      <c r="I33" s="13">
        <v>19</v>
      </c>
      <c r="J33" s="13">
        <v>64</v>
      </c>
      <c r="K33" s="13">
        <v>53</v>
      </c>
      <c r="L33" s="13">
        <v>8</v>
      </c>
      <c r="M33" s="13">
        <v>0</v>
      </c>
      <c r="N33" s="13">
        <v>8</v>
      </c>
      <c r="O33" s="13">
        <v>0</v>
      </c>
      <c r="P33" s="13">
        <v>1</v>
      </c>
      <c r="Q33" s="13">
        <v>0</v>
      </c>
      <c r="R33" s="13">
        <v>3</v>
      </c>
      <c r="S33" s="13">
        <v>5</v>
      </c>
      <c r="T33" s="13">
        <v>26</v>
      </c>
      <c r="U33" s="13">
        <v>20</v>
      </c>
      <c r="V33" s="13">
        <v>3</v>
      </c>
      <c r="W33" s="13">
        <v>8</v>
      </c>
      <c r="X33" s="13">
        <v>0</v>
      </c>
      <c r="Y33" s="13">
        <v>0</v>
      </c>
      <c r="Z33" s="13">
        <v>3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2" customFormat="1" ht="12" customHeight="1">
      <c r="A34" s="20" t="s">
        <v>331</v>
      </c>
      <c r="B34" s="12">
        <f t="shared" si="2"/>
        <v>0.4933783432874578</v>
      </c>
      <c r="C34" s="13">
        <f t="shared" si="4"/>
        <v>57</v>
      </c>
      <c r="D34" s="13">
        <v>3</v>
      </c>
      <c r="E34" s="13">
        <v>4</v>
      </c>
      <c r="F34" s="13">
        <v>0</v>
      </c>
      <c r="G34" s="13">
        <v>0</v>
      </c>
      <c r="H34" s="13">
        <v>0</v>
      </c>
      <c r="I34" s="13">
        <v>2</v>
      </c>
      <c r="J34" s="13">
        <v>15</v>
      </c>
      <c r="K34" s="13">
        <v>24</v>
      </c>
      <c r="L34" s="13">
        <v>1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13">
        <v>1</v>
      </c>
      <c r="T34" s="13">
        <v>3</v>
      </c>
      <c r="U34" s="13">
        <v>2</v>
      </c>
      <c r="V34" s="13">
        <v>1</v>
      </c>
      <c r="W34" s="13">
        <v>0</v>
      </c>
      <c r="X34" s="13">
        <v>0</v>
      </c>
      <c r="Y34" s="13">
        <v>0</v>
      </c>
      <c r="Z34" s="13">
        <v>0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2" customFormat="1" ht="12" customHeight="1">
      <c r="A35" s="20" t="s">
        <v>332</v>
      </c>
      <c r="B35" s="12">
        <f t="shared" si="2"/>
        <v>1.3416428633255433</v>
      </c>
      <c r="C35" s="13">
        <f t="shared" si="4"/>
        <v>155</v>
      </c>
      <c r="D35" s="13">
        <v>4</v>
      </c>
      <c r="E35" s="13">
        <v>18</v>
      </c>
      <c r="F35" s="13">
        <v>7</v>
      </c>
      <c r="G35" s="13">
        <v>5</v>
      </c>
      <c r="H35" s="13">
        <v>1</v>
      </c>
      <c r="I35" s="13">
        <v>11</v>
      </c>
      <c r="J35" s="13">
        <v>39</v>
      </c>
      <c r="K35" s="13">
        <v>41</v>
      </c>
      <c r="L35" s="13">
        <v>1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13">
        <v>4</v>
      </c>
      <c r="T35" s="13">
        <v>10</v>
      </c>
      <c r="U35" s="13">
        <v>8</v>
      </c>
      <c r="V35" s="13">
        <v>1</v>
      </c>
      <c r="W35" s="13">
        <v>0</v>
      </c>
      <c r="X35" s="13">
        <v>0</v>
      </c>
      <c r="Y35" s="13">
        <v>0</v>
      </c>
      <c r="Z35" s="13">
        <v>0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2" customFormat="1" ht="12" customHeight="1">
      <c r="A36" s="20" t="s">
        <v>333</v>
      </c>
      <c r="B36" s="12">
        <f t="shared" si="2"/>
        <v>0.017311520817103784</v>
      </c>
      <c r="C36" s="13">
        <f t="shared" si="4"/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2" customFormat="1" ht="15.75" customHeight="1">
      <c r="A37" s="18" t="s">
        <v>334</v>
      </c>
      <c r="B37" s="12">
        <f t="shared" si="2"/>
        <v>0.32891889552497183</v>
      </c>
      <c r="C37" s="13">
        <f t="shared" si="4"/>
        <v>38</v>
      </c>
      <c r="D37" s="13">
        <v>7</v>
      </c>
      <c r="E37" s="13">
        <v>5</v>
      </c>
      <c r="F37" s="13">
        <v>0</v>
      </c>
      <c r="G37" s="13">
        <v>2</v>
      </c>
      <c r="H37" s="13">
        <v>0</v>
      </c>
      <c r="I37" s="13">
        <v>2</v>
      </c>
      <c r="J37" s="13">
        <v>5</v>
      </c>
      <c r="K37" s="13">
        <v>1</v>
      </c>
      <c r="L37" s="13">
        <v>0</v>
      </c>
      <c r="M37" s="13">
        <v>0</v>
      </c>
      <c r="N37" s="13">
        <v>4</v>
      </c>
      <c r="O37" s="13">
        <v>0</v>
      </c>
      <c r="P37" s="13">
        <v>2</v>
      </c>
      <c r="Q37" s="13">
        <v>0</v>
      </c>
      <c r="R37" s="13">
        <v>0</v>
      </c>
      <c r="S37" s="13">
        <v>2</v>
      </c>
      <c r="T37" s="13">
        <v>1</v>
      </c>
      <c r="U37" s="13">
        <v>1</v>
      </c>
      <c r="V37" s="13">
        <v>1</v>
      </c>
      <c r="W37" s="13">
        <v>3</v>
      </c>
      <c r="X37" s="13">
        <v>0</v>
      </c>
      <c r="Y37" s="13">
        <v>0</v>
      </c>
      <c r="Z37" s="13">
        <v>2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2" customFormat="1" ht="12" customHeight="1">
      <c r="A38" s="18" t="s">
        <v>335</v>
      </c>
      <c r="B38" s="12">
        <f t="shared" si="2"/>
        <v>2.5188262788886004</v>
      </c>
      <c r="C38" s="13">
        <f t="shared" si="4"/>
        <v>291</v>
      </c>
      <c r="D38" s="13">
        <v>22</v>
      </c>
      <c r="E38" s="13">
        <v>55</v>
      </c>
      <c r="F38" s="13">
        <v>14</v>
      </c>
      <c r="G38" s="13">
        <v>12</v>
      </c>
      <c r="H38" s="13">
        <v>6</v>
      </c>
      <c r="I38" s="13">
        <v>16</v>
      </c>
      <c r="J38" s="13">
        <v>28</v>
      </c>
      <c r="K38" s="13">
        <v>40</v>
      </c>
      <c r="L38" s="13">
        <v>3</v>
      </c>
      <c r="M38" s="13">
        <v>2</v>
      </c>
      <c r="N38" s="13">
        <v>6</v>
      </c>
      <c r="O38" s="13">
        <v>27</v>
      </c>
      <c r="P38" s="13">
        <v>0</v>
      </c>
      <c r="Q38" s="13">
        <v>0</v>
      </c>
      <c r="R38" s="13">
        <v>1</v>
      </c>
      <c r="S38" s="13">
        <v>0</v>
      </c>
      <c r="T38" s="13">
        <v>30</v>
      </c>
      <c r="U38" s="13">
        <v>15</v>
      </c>
      <c r="V38" s="13">
        <v>5</v>
      </c>
      <c r="W38" s="13">
        <v>8</v>
      </c>
      <c r="X38" s="13">
        <v>0</v>
      </c>
      <c r="Y38" s="13">
        <v>0</v>
      </c>
      <c r="Z38" s="13">
        <v>1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2" customFormat="1" ht="12" customHeight="1">
      <c r="A39" s="18" t="s">
        <v>336</v>
      </c>
      <c r="B39" s="12">
        <f t="shared" si="2"/>
        <v>2.726564528693846</v>
      </c>
      <c r="C39" s="13">
        <f t="shared" si="4"/>
        <v>315</v>
      </c>
      <c r="D39" s="13">
        <v>49</v>
      </c>
      <c r="E39" s="13">
        <v>36</v>
      </c>
      <c r="F39" s="13">
        <v>8</v>
      </c>
      <c r="G39" s="13">
        <v>22</v>
      </c>
      <c r="H39" s="13">
        <v>10</v>
      </c>
      <c r="I39" s="13">
        <v>15</v>
      </c>
      <c r="J39" s="13">
        <v>58</v>
      </c>
      <c r="K39" s="13">
        <v>39</v>
      </c>
      <c r="L39" s="13">
        <v>4</v>
      </c>
      <c r="M39" s="13">
        <v>0</v>
      </c>
      <c r="N39" s="13">
        <v>10</v>
      </c>
      <c r="O39" s="13">
        <v>2</v>
      </c>
      <c r="P39" s="13">
        <v>3</v>
      </c>
      <c r="Q39" s="13">
        <v>3</v>
      </c>
      <c r="R39" s="13">
        <v>1</v>
      </c>
      <c r="S39" s="13">
        <v>2</v>
      </c>
      <c r="T39" s="13">
        <v>10</v>
      </c>
      <c r="U39" s="13">
        <v>31</v>
      </c>
      <c r="V39" s="13">
        <v>4</v>
      </c>
      <c r="W39" s="13">
        <v>7</v>
      </c>
      <c r="X39" s="13">
        <v>0</v>
      </c>
      <c r="Y39" s="13">
        <v>0</v>
      </c>
      <c r="Z39" s="13">
        <v>1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2" customFormat="1" ht="12" customHeight="1">
      <c r="A40" s="18" t="s">
        <v>179</v>
      </c>
      <c r="B40" s="12">
        <f t="shared" si="2"/>
        <v>5.288669609625206</v>
      </c>
      <c r="C40" s="13">
        <f t="shared" si="4"/>
        <v>611</v>
      </c>
      <c r="D40" s="13">
        <v>40</v>
      </c>
      <c r="E40" s="13">
        <v>108</v>
      </c>
      <c r="F40" s="13">
        <v>17</v>
      </c>
      <c r="G40" s="13">
        <v>20</v>
      </c>
      <c r="H40" s="13">
        <v>16</v>
      </c>
      <c r="I40" s="13">
        <v>48</v>
      </c>
      <c r="J40" s="13">
        <v>60</v>
      </c>
      <c r="K40" s="13">
        <v>152</v>
      </c>
      <c r="L40" s="13">
        <v>8</v>
      </c>
      <c r="M40" s="13">
        <v>1</v>
      </c>
      <c r="N40" s="13">
        <v>18</v>
      </c>
      <c r="O40" s="13">
        <v>9</v>
      </c>
      <c r="P40" s="13">
        <v>0</v>
      </c>
      <c r="Q40" s="13">
        <v>3</v>
      </c>
      <c r="R40" s="13">
        <v>1</v>
      </c>
      <c r="S40" s="13">
        <v>1</v>
      </c>
      <c r="T40" s="13">
        <v>39</v>
      </c>
      <c r="U40" s="13">
        <v>43</v>
      </c>
      <c r="V40" s="13">
        <v>4</v>
      </c>
      <c r="W40" s="13">
        <v>18</v>
      </c>
      <c r="X40" s="13">
        <v>0</v>
      </c>
      <c r="Y40" s="13">
        <v>0</v>
      </c>
      <c r="Z40" s="13">
        <v>5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2" customFormat="1" ht="12" customHeight="1">
      <c r="A41" s="18" t="s">
        <v>337</v>
      </c>
      <c r="B41" s="12">
        <f t="shared" si="2"/>
        <v>9.980091751060332</v>
      </c>
      <c r="C41" s="13">
        <f t="shared" si="4"/>
        <v>1153</v>
      </c>
      <c r="D41" s="13">
        <v>71</v>
      </c>
      <c r="E41" s="13">
        <v>322</v>
      </c>
      <c r="F41" s="13">
        <v>60</v>
      </c>
      <c r="G41" s="13">
        <v>35</v>
      </c>
      <c r="H41" s="13">
        <v>25</v>
      </c>
      <c r="I41" s="13">
        <v>125</v>
      </c>
      <c r="J41" s="13">
        <v>68</v>
      </c>
      <c r="K41" s="13">
        <v>44</v>
      </c>
      <c r="L41" s="13">
        <v>21</v>
      </c>
      <c r="M41" s="13">
        <v>1</v>
      </c>
      <c r="N41" s="13">
        <v>17</v>
      </c>
      <c r="O41" s="13">
        <v>5</v>
      </c>
      <c r="P41" s="13">
        <v>1</v>
      </c>
      <c r="Q41" s="13">
        <v>0</v>
      </c>
      <c r="R41" s="13">
        <v>2</v>
      </c>
      <c r="S41" s="13">
        <v>0</v>
      </c>
      <c r="T41" s="13">
        <v>102</v>
      </c>
      <c r="U41" s="13">
        <v>70</v>
      </c>
      <c r="V41" s="13">
        <v>25</v>
      </c>
      <c r="W41" s="13">
        <v>135</v>
      </c>
      <c r="X41" s="13">
        <v>0</v>
      </c>
      <c r="Y41" s="13">
        <v>0</v>
      </c>
      <c r="Z41" s="13">
        <v>24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2" customFormat="1" ht="12" customHeight="1">
      <c r="A42" s="18" t="s">
        <v>171</v>
      </c>
      <c r="B42" s="12">
        <f t="shared" si="2"/>
        <v>6.54375486886523</v>
      </c>
      <c r="C42" s="13">
        <f t="shared" si="4"/>
        <v>756</v>
      </c>
      <c r="D42" s="13">
        <v>16</v>
      </c>
      <c r="E42" s="13">
        <v>180</v>
      </c>
      <c r="F42" s="13">
        <v>14</v>
      </c>
      <c r="G42" s="13">
        <v>19</v>
      </c>
      <c r="H42" s="13">
        <v>12</v>
      </c>
      <c r="I42" s="13">
        <v>27</v>
      </c>
      <c r="J42" s="13">
        <v>29</v>
      </c>
      <c r="K42" s="13">
        <v>208</v>
      </c>
      <c r="L42" s="13">
        <v>2</v>
      </c>
      <c r="M42" s="13">
        <v>0</v>
      </c>
      <c r="N42" s="13">
        <v>107</v>
      </c>
      <c r="O42" s="13">
        <v>6</v>
      </c>
      <c r="P42" s="13">
        <v>4</v>
      </c>
      <c r="Q42" s="13">
        <v>0</v>
      </c>
      <c r="R42" s="13">
        <v>2</v>
      </c>
      <c r="S42" s="13">
        <v>1</v>
      </c>
      <c r="T42" s="13">
        <v>57</v>
      </c>
      <c r="U42" s="13">
        <v>44</v>
      </c>
      <c r="V42" s="13">
        <v>10</v>
      </c>
      <c r="W42" s="13">
        <v>16</v>
      </c>
      <c r="X42" s="13">
        <v>0</v>
      </c>
      <c r="Y42" s="13">
        <v>0</v>
      </c>
      <c r="Z42" s="13">
        <v>2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2" customFormat="1" ht="12" customHeight="1">
      <c r="A43" s="18" t="s">
        <v>338</v>
      </c>
      <c r="B43" s="12">
        <f t="shared" si="2"/>
        <v>0.8136414784038778</v>
      </c>
      <c r="C43" s="13">
        <f t="shared" si="4"/>
        <v>94</v>
      </c>
      <c r="D43" s="13">
        <v>31</v>
      </c>
      <c r="E43" s="13">
        <v>18</v>
      </c>
      <c r="F43" s="13">
        <v>4</v>
      </c>
      <c r="G43" s="13">
        <v>1</v>
      </c>
      <c r="H43" s="13">
        <v>1</v>
      </c>
      <c r="I43" s="13">
        <v>8</v>
      </c>
      <c r="J43" s="13">
        <v>4</v>
      </c>
      <c r="K43" s="13">
        <v>3</v>
      </c>
      <c r="L43" s="13">
        <v>0</v>
      </c>
      <c r="M43" s="13">
        <v>0</v>
      </c>
      <c r="N43" s="13">
        <v>0</v>
      </c>
      <c r="O43" s="13">
        <v>0</v>
      </c>
      <c r="P43" s="13">
        <v>1</v>
      </c>
      <c r="Q43" s="13">
        <v>0</v>
      </c>
      <c r="R43" s="13">
        <v>0</v>
      </c>
      <c r="S43" s="13">
        <v>0</v>
      </c>
      <c r="T43" s="13">
        <v>2</v>
      </c>
      <c r="U43" s="13">
        <v>6</v>
      </c>
      <c r="V43" s="13">
        <v>4</v>
      </c>
      <c r="W43" s="13">
        <v>7</v>
      </c>
      <c r="X43" s="13">
        <v>0</v>
      </c>
      <c r="Y43" s="13">
        <v>0</v>
      </c>
      <c r="Z43" s="13">
        <v>4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2" customFormat="1" ht="12" customHeight="1">
      <c r="A44" s="18" t="s">
        <v>172</v>
      </c>
      <c r="B44" s="12">
        <f t="shared" si="2"/>
        <v>2.553449320522808</v>
      </c>
      <c r="C44" s="13">
        <f t="shared" si="4"/>
        <v>295</v>
      </c>
      <c r="D44" s="13">
        <v>9</v>
      </c>
      <c r="E44" s="13">
        <v>70</v>
      </c>
      <c r="F44" s="13">
        <v>5</v>
      </c>
      <c r="G44" s="13">
        <v>0</v>
      </c>
      <c r="H44" s="13">
        <v>2</v>
      </c>
      <c r="I44" s="13">
        <v>18</v>
      </c>
      <c r="J44" s="13">
        <v>8</v>
      </c>
      <c r="K44" s="13">
        <v>7</v>
      </c>
      <c r="L44" s="13">
        <v>3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4</v>
      </c>
      <c r="U44" s="13">
        <v>29</v>
      </c>
      <c r="V44" s="13">
        <v>2</v>
      </c>
      <c r="W44" s="13">
        <v>116</v>
      </c>
      <c r="X44" s="13">
        <v>0</v>
      </c>
      <c r="Y44" s="13">
        <v>0</v>
      </c>
      <c r="Z44" s="13">
        <v>21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2" customFormat="1" ht="12" customHeight="1">
      <c r="A45" s="19" t="s">
        <v>341</v>
      </c>
      <c r="B45" s="12">
        <f t="shared" si="2"/>
        <v>0.6491820306413918</v>
      </c>
      <c r="C45" s="13">
        <f t="shared" si="4"/>
        <v>75</v>
      </c>
      <c r="D45" s="13">
        <v>5</v>
      </c>
      <c r="E45" s="13">
        <v>7</v>
      </c>
      <c r="F45" s="13">
        <v>2</v>
      </c>
      <c r="G45" s="13">
        <v>1</v>
      </c>
      <c r="H45" s="13">
        <v>1</v>
      </c>
      <c r="I45" s="13">
        <v>9</v>
      </c>
      <c r="J45" s="13">
        <v>0</v>
      </c>
      <c r="K45" s="13">
        <v>8</v>
      </c>
      <c r="L45" s="13">
        <v>0</v>
      </c>
      <c r="M45" s="13">
        <v>0</v>
      </c>
      <c r="N45" s="13">
        <v>0</v>
      </c>
      <c r="O45" s="13">
        <v>0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3</v>
      </c>
      <c r="V45" s="13">
        <v>1</v>
      </c>
      <c r="W45" s="13">
        <v>31</v>
      </c>
      <c r="X45" s="13">
        <v>0</v>
      </c>
      <c r="Y45" s="13">
        <v>0</v>
      </c>
      <c r="Z45" s="13">
        <v>6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2" customFormat="1" ht="12" customHeight="1">
      <c r="A46" s="19" t="s">
        <v>180</v>
      </c>
      <c r="B46" s="12">
        <f t="shared" si="2"/>
        <v>0.4414437808361465</v>
      </c>
      <c r="C46" s="13">
        <f t="shared" si="4"/>
        <v>51</v>
      </c>
      <c r="D46" s="13">
        <v>7</v>
      </c>
      <c r="E46" s="13">
        <v>11</v>
      </c>
      <c r="F46" s="13">
        <v>1</v>
      </c>
      <c r="G46" s="13">
        <v>0</v>
      </c>
      <c r="H46" s="13">
        <v>3</v>
      </c>
      <c r="I46" s="13">
        <v>1</v>
      </c>
      <c r="J46" s="13">
        <v>8</v>
      </c>
      <c r="K46" s="13">
        <v>6</v>
      </c>
      <c r="L46" s="13">
        <v>0</v>
      </c>
      <c r="M46" s="13">
        <v>0</v>
      </c>
      <c r="N46" s="13">
        <v>7</v>
      </c>
      <c r="O46" s="13">
        <v>0</v>
      </c>
      <c r="P46" s="13">
        <v>1</v>
      </c>
      <c r="Q46" s="13">
        <v>0</v>
      </c>
      <c r="R46" s="13">
        <v>1</v>
      </c>
      <c r="S46" s="13">
        <v>0</v>
      </c>
      <c r="T46" s="13">
        <v>0</v>
      </c>
      <c r="U46" s="13">
        <v>2</v>
      </c>
      <c r="V46" s="13">
        <v>1</v>
      </c>
      <c r="W46" s="13">
        <v>2</v>
      </c>
      <c r="X46" s="13">
        <v>0</v>
      </c>
      <c r="Y46" s="13">
        <v>0</v>
      </c>
      <c r="Z46" s="13">
        <v>0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2" customFormat="1" ht="12" customHeight="1">
      <c r="A47" s="19" t="s">
        <v>342</v>
      </c>
      <c r="B47" s="12">
        <f t="shared" si="2"/>
        <v>2.1725958625465247</v>
      </c>
      <c r="C47" s="13">
        <f t="shared" si="4"/>
        <v>251</v>
      </c>
      <c r="D47" s="13">
        <v>16</v>
      </c>
      <c r="E47" s="13">
        <v>82</v>
      </c>
      <c r="F47" s="13">
        <v>8</v>
      </c>
      <c r="G47" s="13">
        <v>4</v>
      </c>
      <c r="H47" s="13">
        <v>4</v>
      </c>
      <c r="I47" s="13">
        <v>20</v>
      </c>
      <c r="J47" s="13">
        <v>10</v>
      </c>
      <c r="K47" s="13">
        <v>8</v>
      </c>
      <c r="L47" s="13">
        <v>4</v>
      </c>
      <c r="M47" s="13">
        <v>0</v>
      </c>
      <c r="N47" s="13">
        <v>3</v>
      </c>
      <c r="O47" s="13">
        <v>6</v>
      </c>
      <c r="P47" s="13">
        <v>0</v>
      </c>
      <c r="Q47" s="13">
        <v>0</v>
      </c>
      <c r="R47" s="13">
        <v>0</v>
      </c>
      <c r="S47" s="13">
        <v>0</v>
      </c>
      <c r="T47" s="13">
        <v>16</v>
      </c>
      <c r="U47" s="13">
        <v>35</v>
      </c>
      <c r="V47" s="13">
        <v>6</v>
      </c>
      <c r="W47" s="13">
        <v>19</v>
      </c>
      <c r="X47" s="13">
        <v>0</v>
      </c>
      <c r="Y47" s="13">
        <v>0</v>
      </c>
      <c r="Z47" s="13">
        <v>10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2" customFormat="1" ht="12" customHeight="1">
      <c r="A48" s="19" t="s">
        <v>343</v>
      </c>
      <c r="B48" s="12">
        <f t="shared" si="2"/>
        <v>2.4322686748030815</v>
      </c>
      <c r="C48" s="13">
        <f t="shared" si="4"/>
        <v>281</v>
      </c>
      <c r="D48" s="13">
        <v>11</v>
      </c>
      <c r="E48" s="13">
        <v>64</v>
      </c>
      <c r="F48" s="13">
        <v>10</v>
      </c>
      <c r="G48" s="13">
        <v>11</v>
      </c>
      <c r="H48" s="13">
        <v>2</v>
      </c>
      <c r="I48" s="13">
        <v>46</v>
      </c>
      <c r="J48" s="13">
        <v>7</v>
      </c>
      <c r="K48" s="13">
        <v>37</v>
      </c>
      <c r="L48" s="13">
        <v>6</v>
      </c>
      <c r="M48" s="13">
        <v>0</v>
      </c>
      <c r="N48" s="13">
        <v>3</v>
      </c>
      <c r="O48" s="13">
        <v>0</v>
      </c>
      <c r="P48" s="13">
        <v>1</v>
      </c>
      <c r="Q48" s="13">
        <v>1</v>
      </c>
      <c r="R48" s="13">
        <v>1</v>
      </c>
      <c r="S48" s="13">
        <v>0</v>
      </c>
      <c r="T48" s="13">
        <v>19</v>
      </c>
      <c r="U48" s="13">
        <v>43</v>
      </c>
      <c r="V48" s="13">
        <v>2</v>
      </c>
      <c r="W48" s="13">
        <v>11</v>
      </c>
      <c r="X48" s="13">
        <v>0</v>
      </c>
      <c r="Y48" s="13">
        <v>0</v>
      </c>
      <c r="Z48" s="13">
        <v>6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2" customFormat="1" ht="12" customHeight="1">
      <c r="A49" s="19" t="s">
        <v>344</v>
      </c>
      <c r="B49" s="12">
        <f t="shared" si="2"/>
        <v>0.025967281225655673</v>
      </c>
      <c r="C49" s="13">
        <f t="shared" si="4"/>
        <v>3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>
        <v>0</v>
      </c>
      <c r="T49" s="13">
        <v>0</v>
      </c>
      <c r="U49" s="13">
        <v>1</v>
      </c>
      <c r="V49" s="13">
        <v>0</v>
      </c>
      <c r="W49" s="13">
        <v>1</v>
      </c>
      <c r="X49" s="13">
        <v>0</v>
      </c>
      <c r="Y49" s="13">
        <v>0</v>
      </c>
      <c r="Z49" s="13">
        <v>0</v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2" customFormat="1" ht="12" customHeight="1">
      <c r="A50" s="19" t="s">
        <v>345</v>
      </c>
      <c r="B50" s="12">
        <f t="shared" si="2"/>
        <v>4.25863412100753</v>
      </c>
      <c r="C50" s="13">
        <f t="shared" si="4"/>
        <v>492</v>
      </c>
      <c r="D50" s="13">
        <v>12</v>
      </c>
      <c r="E50" s="13">
        <v>129</v>
      </c>
      <c r="F50" s="13">
        <v>9</v>
      </c>
      <c r="G50" s="13">
        <v>6</v>
      </c>
      <c r="H50" s="13">
        <v>3</v>
      </c>
      <c r="I50" s="13">
        <v>16</v>
      </c>
      <c r="J50" s="13">
        <v>19</v>
      </c>
      <c r="K50" s="13">
        <v>46</v>
      </c>
      <c r="L50" s="13">
        <v>2</v>
      </c>
      <c r="M50" s="13">
        <v>0</v>
      </c>
      <c r="N50" s="13">
        <v>20</v>
      </c>
      <c r="O50" s="13">
        <v>12</v>
      </c>
      <c r="P50" s="13">
        <v>2</v>
      </c>
      <c r="Q50" s="13">
        <v>1</v>
      </c>
      <c r="R50" s="13">
        <v>0</v>
      </c>
      <c r="S50" s="13">
        <v>0</v>
      </c>
      <c r="T50" s="13">
        <v>62</v>
      </c>
      <c r="U50" s="13">
        <v>123</v>
      </c>
      <c r="V50" s="13">
        <v>20</v>
      </c>
      <c r="W50" s="13">
        <v>8</v>
      </c>
      <c r="X50" s="13">
        <v>0</v>
      </c>
      <c r="Y50" s="13">
        <v>0</v>
      </c>
      <c r="Z50" s="13">
        <v>2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2" customFormat="1" ht="12" customHeight="1">
      <c r="A51" s="19" t="s">
        <v>346</v>
      </c>
      <c r="B51" s="12">
        <f t="shared" si="2"/>
        <v>1.030035488617675</v>
      </c>
      <c r="C51" s="13">
        <f t="shared" si="4"/>
        <v>119</v>
      </c>
      <c r="D51" s="13">
        <v>10</v>
      </c>
      <c r="E51" s="13">
        <v>31</v>
      </c>
      <c r="F51" s="13">
        <v>3</v>
      </c>
      <c r="G51" s="13">
        <v>1</v>
      </c>
      <c r="H51" s="13">
        <v>0</v>
      </c>
      <c r="I51" s="13">
        <v>9</v>
      </c>
      <c r="J51" s="13">
        <v>7</v>
      </c>
      <c r="K51" s="13">
        <v>15</v>
      </c>
      <c r="L51" s="13">
        <v>0</v>
      </c>
      <c r="M51" s="13">
        <v>0</v>
      </c>
      <c r="N51" s="13">
        <v>15</v>
      </c>
      <c r="O51" s="13">
        <v>0</v>
      </c>
      <c r="P51" s="13">
        <v>1</v>
      </c>
      <c r="Q51" s="13">
        <v>0</v>
      </c>
      <c r="R51" s="13">
        <v>0</v>
      </c>
      <c r="S51" s="13">
        <v>1</v>
      </c>
      <c r="T51" s="13">
        <v>2</v>
      </c>
      <c r="U51" s="13">
        <v>18</v>
      </c>
      <c r="V51" s="13">
        <v>6</v>
      </c>
      <c r="W51" s="13">
        <v>0</v>
      </c>
      <c r="X51" s="13">
        <v>0</v>
      </c>
      <c r="Y51" s="13">
        <v>0</v>
      </c>
      <c r="Z51" s="13">
        <v>0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256" s="4" customFormat="1" ht="12" customHeight="1" thickBot="1">
      <c r="A52" s="29" t="s">
        <v>347</v>
      </c>
      <c r="B52" s="21">
        <f t="shared" si="2"/>
        <v>0.23370553103090105</v>
      </c>
      <c r="C52" s="22">
        <f t="shared" si="4"/>
        <v>27</v>
      </c>
      <c r="D52" s="13">
        <v>1</v>
      </c>
      <c r="E52" s="13">
        <v>3</v>
      </c>
      <c r="F52" s="13">
        <v>0</v>
      </c>
      <c r="G52" s="13">
        <v>0</v>
      </c>
      <c r="H52" s="13">
        <v>0</v>
      </c>
      <c r="I52" s="13">
        <v>1</v>
      </c>
      <c r="J52" s="13">
        <v>6</v>
      </c>
      <c r="K52" s="13">
        <v>7</v>
      </c>
      <c r="L52" s="13">
        <v>0</v>
      </c>
      <c r="M52" s="13">
        <v>0</v>
      </c>
      <c r="N52" s="13">
        <v>1</v>
      </c>
      <c r="O52" s="13">
        <v>0</v>
      </c>
      <c r="P52" s="13">
        <v>0</v>
      </c>
      <c r="Q52" s="13">
        <v>1</v>
      </c>
      <c r="R52" s="13">
        <v>0</v>
      </c>
      <c r="S52" s="13">
        <v>0</v>
      </c>
      <c r="T52" s="13">
        <v>2</v>
      </c>
      <c r="U52" s="13">
        <v>1</v>
      </c>
      <c r="V52" s="13">
        <v>1</v>
      </c>
      <c r="W52" s="13">
        <v>3</v>
      </c>
      <c r="X52" s="13">
        <v>0</v>
      </c>
      <c r="Y52" s="13">
        <v>0</v>
      </c>
      <c r="Z52" s="13">
        <v>0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0" customFormat="1" ht="15" customHeight="1">
      <c r="A53" s="23" t="s">
        <v>231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0" customFormat="1" ht="11.25" customHeight="1">
      <c r="A54" s="10" t="s">
        <v>259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2" customFormat="1" ht="4.5" customHeight="1"/>
    <row r="56" spans="1:26" s="2" customFormat="1" ht="10.5" customHeight="1">
      <c r="A56" s="71" t="s">
        <v>350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 t="s">
        <v>351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</sheetData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6:K56"/>
    <mergeCell ref="L56:Z56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3" customWidth="1"/>
    <col min="2" max="2" width="6.375" style="3" customWidth="1"/>
    <col min="3" max="11" width="5.75390625" style="3" customWidth="1"/>
    <col min="12" max="12" width="5.625" style="3" customWidth="1"/>
    <col min="13" max="26" width="5.75390625" style="3" customWidth="1"/>
    <col min="27" max="16384" width="8.875" style="3" customWidth="1"/>
  </cols>
  <sheetData>
    <row r="1" spans="1:26" s="1" customFormat="1" ht="30.75" customHeight="1">
      <c r="A1" s="53" t="s">
        <v>294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69" t="s">
        <v>64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s="2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62" t="s">
        <v>361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10" t="s">
        <v>62</v>
      </c>
      <c r="Z2" s="10"/>
    </row>
    <row r="3" spans="1:26" s="26" customFormat="1" ht="24" customHeight="1">
      <c r="A3" s="55" t="s">
        <v>261</v>
      </c>
      <c r="B3" s="70" t="s">
        <v>262</v>
      </c>
      <c r="C3" s="73" t="s">
        <v>263</v>
      </c>
      <c r="D3" s="73"/>
      <c r="E3" s="73"/>
      <c r="F3" s="73"/>
      <c r="G3" s="73"/>
      <c r="H3" s="73" t="s">
        <v>264</v>
      </c>
      <c r="I3" s="73"/>
      <c r="J3" s="73"/>
      <c r="K3" s="25" t="s">
        <v>63</v>
      </c>
      <c r="L3" s="68" t="s">
        <v>265</v>
      </c>
      <c r="M3" s="68"/>
      <c r="N3" s="68"/>
      <c r="O3" s="68"/>
      <c r="P3" s="68"/>
      <c r="Q3" s="68"/>
      <c r="R3" s="70"/>
      <c r="S3" s="24" t="s">
        <v>266</v>
      </c>
      <c r="T3" s="73" t="s">
        <v>267</v>
      </c>
      <c r="U3" s="73"/>
      <c r="V3" s="24" t="s">
        <v>268</v>
      </c>
      <c r="W3" s="24" t="s">
        <v>269</v>
      </c>
      <c r="X3" s="74" t="s">
        <v>270</v>
      </c>
      <c r="Y3" s="68"/>
      <c r="Z3" s="68"/>
    </row>
    <row r="4" spans="1:26" s="26" customFormat="1" ht="48" customHeight="1" thickBot="1">
      <c r="A4" s="56"/>
      <c r="B4" s="58"/>
      <c r="C4" s="15" t="s">
        <v>271</v>
      </c>
      <c r="D4" s="16" t="s">
        <v>272</v>
      </c>
      <c r="E4" s="16" t="s">
        <v>273</v>
      </c>
      <c r="F4" s="16" t="s">
        <v>274</v>
      </c>
      <c r="G4" s="16" t="s">
        <v>275</v>
      </c>
      <c r="H4" s="16" t="s">
        <v>276</v>
      </c>
      <c r="I4" s="16" t="s">
        <v>277</v>
      </c>
      <c r="J4" s="16" t="s">
        <v>278</v>
      </c>
      <c r="K4" s="27" t="s">
        <v>279</v>
      </c>
      <c r="L4" s="27" t="s">
        <v>280</v>
      </c>
      <c r="M4" s="30" t="s">
        <v>281</v>
      </c>
      <c r="N4" s="31" t="s">
        <v>282</v>
      </c>
      <c r="O4" s="30" t="s">
        <v>283</v>
      </c>
      <c r="P4" s="30" t="s">
        <v>284</v>
      </c>
      <c r="Q4" s="31" t="s">
        <v>285</v>
      </c>
      <c r="R4" s="30" t="s">
        <v>286</v>
      </c>
      <c r="S4" s="16" t="s">
        <v>287</v>
      </c>
      <c r="T4" s="16" t="s">
        <v>288</v>
      </c>
      <c r="U4" s="15" t="s">
        <v>289</v>
      </c>
      <c r="V4" s="16" t="s">
        <v>290</v>
      </c>
      <c r="W4" s="15" t="s">
        <v>269</v>
      </c>
      <c r="X4" s="30" t="s">
        <v>291</v>
      </c>
      <c r="Y4" s="30" t="s">
        <v>292</v>
      </c>
      <c r="Z4" s="32" t="s">
        <v>293</v>
      </c>
    </row>
    <row r="5" spans="1:26" s="34" customFormat="1" ht="12" customHeight="1">
      <c r="A5" s="33" t="s">
        <v>295</v>
      </c>
      <c r="B5" s="12">
        <f>SUM(C5:Z5)</f>
        <v>100</v>
      </c>
      <c r="C5" s="12">
        <f aca="true" t="shared" si="0" ref="C5:Z5">C6/$B$6*100</f>
        <v>0.47606682247035403</v>
      </c>
      <c r="D5" s="12">
        <f t="shared" si="0"/>
        <v>4.57889725612395</v>
      </c>
      <c r="E5" s="12">
        <f t="shared" si="0"/>
        <v>0.8136414784038778</v>
      </c>
      <c r="F5" s="12">
        <f t="shared" si="0"/>
        <v>0.8569202804466372</v>
      </c>
      <c r="G5" s="12">
        <f t="shared" si="0"/>
        <v>13.113477018956116</v>
      </c>
      <c r="H5" s="12">
        <f t="shared" si="0"/>
        <v>1.6445944776248593</v>
      </c>
      <c r="I5" s="12">
        <f t="shared" si="0"/>
        <v>4.821258547563404</v>
      </c>
      <c r="J5" s="12">
        <f t="shared" si="0"/>
        <v>9.763697740846533</v>
      </c>
      <c r="K5" s="12">
        <f t="shared" si="0"/>
        <v>0.6578377910499437</v>
      </c>
      <c r="L5" s="12">
        <f t="shared" si="0"/>
        <v>0.3116073747078681</v>
      </c>
      <c r="M5" s="12">
        <f t="shared" si="0"/>
        <v>0.34623041634207563</v>
      </c>
      <c r="N5" s="12">
        <f t="shared" si="0"/>
        <v>0.16445944776248592</v>
      </c>
      <c r="O5" s="12">
        <f t="shared" si="0"/>
        <v>0.8396087596295334</v>
      </c>
      <c r="P5" s="12">
        <f t="shared" si="0"/>
        <v>4.379814766727257</v>
      </c>
      <c r="Q5" s="12">
        <f t="shared" si="0"/>
        <v>4.752012464294989</v>
      </c>
      <c r="R5" s="12">
        <f t="shared" si="0"/>
        <v>2.38033411235177</v>
      </c>
      <c r="S5" s="12">
        <f t="shared" si="0"/>
        <v>6.613000952133645</v>
      </c>
      <c r="T5" s="12">
        <f t="shared" si="0"/>
        <v>2.640006924608327</v>
      </c>
      <c r="U5" s="12">
        <f t="shared" si="0"/>
        <v>9.746386220029429</v>
      </c>
      <c r="V5" s="12">
        <f t="shared" si="0"/>
        <v>2.2591534666320436</v>
      </c>
      <c r="W5" s="12">
        <f t="shared" si="0"/>
        <v>9.270319397559074</v>
      </c>
      <c r="X5" s="12">
        <f t="shared" si="0"/>
        <v>10.464814333939236</v>
      </c>
      <c r="Y5" s="12">
        <f t="shared" si="0"/>
        <v>3.4276811217865486</v>
      </c>
      <c r="Z5" s="12">
        <f t="shared" si="0"/>
        <v>5.678178828010041</v>
      </c>
    </row>
    <row r="6" spans="1:26" s="2" customFormat="1" ht="15.75" customHeight="1">
      <c r="A6" s="18" t="s">
        <v>219</v>
      </c>
      <c r="B6" s="14">
        <f>SUM(B7,B8,B9,B37:B52)</f>
        <v>11553</v>
      </c>
      <c r="C6" s="14">
        <f aca="true" t="shared" si="1" ref="C6:L6">SUM(C7,C8,C9,C37:C52)</f>
        <v>55</v>
      </c>
      <c r="D6" s="14">
        <f t="shared" si="1"/>
        <v>529</v>
      </c>
      <c r="E6" s="14">
        <f t="shared" si="1"/>
        <v>94</v>
      </c>
      <c r="F6" s="14">
        <f t="shared" si="1"/>
        <v>99</v>
      </c>
      <c r="G6" s="14">
        <f t="shared" si="1"/>
        <v>1515</v>
      </c>
      <c r="H6" s="14">
        <f t="shared" si="1"/>
        <v>190</v>
      </c>
      <c r="I6" s="14">
        <f t="shared" si="1"/>
        <v>557</v>
      </c>
      <c r="J6" s="14">
        <f t="shared" si="1"/>
        <v>1128</v>
      </c>
      <c r="K6" s="14">
        <f t="shared" si="1"/>
        <v>76</v>
      </c>
      <c r="L6" s="14">
        <f t="shared" si="1"/>
        <v>36</v>
      </c>
      <c r="M6" s="14">
        <f aca="true" t="shared" si="2" ref="M6:Z6">SUM(M7,M8,M9,M37:M52)</f>
        <v>40</v>
      </c>
      <c r="N6" s="14">
        <f t="shared" si="2"/>
        <v>19</v>
      </c>
      <c r="O6" s="14">
        <f t="shared" si="2"/>
        <v>97</v>
      </c>
      <c r="P6" s="14">
        <f t="shared" si="2"/>
        <v>506</v>
      </c>
      <c r="Q6" s="14">
        <f t="shared" si="2"/>
        <v>549</v>
      </c>
      <c r="R6" s="14">
        <f t="shared" si="2"/>
        <v>275</v>
      </c>
      <c r="S6" s="14">
        <f t="shared" si="2"/>
        <v>764</v>
      </c>
      <c r="T6" s="14">
        <f t="shared" si="2"/>
        <v>305</v>
      </c>
      <c r="U6" s="14">
        <f t="shared" si="2"/>
        <v>1126</v>
      </c>
      <c r="V6" s="14">
        <f t="shared" si="2"/>
        <v>261</v>
      </c>
      <c r="W6" s="14">
        <f t="shared" si="2"/>
        <v>1071</v>
      </c>
      <c r="X6" s="14">
        <f t="shared" si="2"/>
        <v>1209</v>
      </c>
      <c r="Y6" s="14">
        <f t="shared" si="2"/>
        <v>396</v>
      </c>
      <c r="Z6" s="14">
        <f t="shared" si="2"/>
        <v>656</v>
      </c>
    </row>
    <row r="7" spans="1:26" s="2" customFormat="1" ht="12" customHeight="1">
      <c r="A7" s="18" t="s">
        <v>170</v>
      </c>
      <c r="B7" s="14">
        <f>SUM(C7:Z7)</f>
        <v>20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5</v>
      </c>
      <c r="K7" s="14">
        <v>2</v>
      </c>
      <c r="L7" s="14">
        <v>0</v>
      </c>
      <c r="M7" s="14">
        <v>0</v>
      </c>
      <c r="N7" s="14">
        <v>0</v>
      </c>
      <c r="O7" s="14">
        <v>1</v>
      </c>
      <c r="P7" s="14">
        <v>0</v>
      </c>
      <c r="Q7" s="14">
        <v>0</v>
      </c>
      <c r="R7" s="14">
        <v>0</v>
      </c>
      <c r="S7" s="14">
        <v>1</v>
      </c>
      <c r="T7" s="14">
        <v>0</v>
      </c>
      <c r="U7" s="14">
        <v>1</v>
      </c>
      <c r="V7" s="14">
        <v>1</v>
      </c>
      <c r="W7" s="14">
        <v>2</v>
      </c>
      <c r="X7" s="14">
        <v>4</v>
      </c>
      <c r="Y7" s="14">
        <v>1</v>
      </c>
      <c r="Z7" s="14">
        <v>2</v>
      </c>
    </row>
    <row r="8" spans="1:34" s="2" customFormat="1" ht="12" customHeight="1">
      <c r="A8" s="18" t="s">
        <v>60</v>
      </c>
      <c r="B8" s="14">
        <f>SUM(C8:Z8)</f>
        <v>20</v>
      </c>
      <c r="C8" s="14">
        <v>0</v>
      </c>
      <c r="D8" s="14">
        <v>1</v>
      </c>
      <c r="E8" s="14">
        <v>0</v>
      </c>
      <c r="F8" s="14">
        <v>0</v>
      </c>
      <c r="G8" s="14">
        <v>4</v>
      </c>
      <c r="H8" s="14">
        <v>0</v>
      </c>
      <c r="I8" s="14">
        <v>6</v>
      </c>
      <c r="J8" s="14">
        <v>0</v>
      </c>
      <c r="K8" s="14">
        <v>0</v>
      </c>
      <c r="L8" s="14">
        <v>0</v>
      </c>
      <c r="M8" s="14">
        <v>2</v>
      </c>
      <c r="N8" s="14">
        <v>0</v>
      </c>
      <c r="O8" s="14">
        <v>0</v>
      </c>
      <c r="P8" s="14">
        <v>1</v>
      </c>
      <c r="Q8" s="14">
        <v>0</v>
      </c>
      <c r="R8" s="14">
        <v>0</v>
      </c>
      <c r="S8" s="14">
        <v>1</v>
      </c>
      <c r="T8" s="14">
        <v>0</v>
      </c>
      <c r="U8" s="14">
        <v>1</v>
      </c>
      <c r="V8" s="14">
        <v>0</v>
      </c>
      <c r="W8" s="14">
        <v>2</v>
      </c>
      <c r="X8" s="14">
        <v>0</v>
      </c>
      <c r="Y8" s="14">
        <v>1</v>
      </c>
      <c r="Z8" s="14">
        <v>1</v>
      </c>
      <c r="AA8" s="8"/>
      <c r="AB8" s="8"/>
      <c r="AC8" s="8"/>
      <c r="AD8" s="8"/>
      <c r="AE8" s="8"/>
      <c r="AF8" s="8"/>
      <c r="AG8" s="8"/>
      <c r="AH8" s="8"/>
    </row>
    <row r="9" spans="1:26" s="2" customFormat="1" ht="13.5" customHeight="1">
      <c r="A9" s="18" t="s">
        <v>296</v>
      </c>
      <c r="B9" s="14">
        <f>SUM(B10:B36)</f>
        <v>6661</v>
      </c>
      <c r="C9" s="14">
        <f>SUM(C10:C36)</f>
        <v>52</v>
      </c>
      <c r="D9" s="14">
        <f aca="true" t="shared" si="3" ref="D9:Z9">SUM(D10:D36)</f>
        <v>490</v>
      </c>
      <c r="E9" s="14">
        <f t="shared" si="3"/>
        <v>73</v>
      </c>
      <c r="F9" s="14">
        <f t="shared" si="3"/>
        <v>70</v>
      </c>
      <c r="G9" s="14">
        <f t="shared" si="3"/>
        <v>1410</v>
      </c>
      <c r="H9" s="14">
        <f t="shared" si="3"/>
        <v>136</v>
      </c>
      <c r="I9" s="14">
        <f t="shared" si="3"/>
        <v>339</v>
      </c>
      <c r="J9" s="14">
        <f t="shared" si="3"/>
        <v>242</v>
      </c>
      <c r="K9" s="14">
        <f t="shared" si="3"/>
        <v>50</v>
      </c>
      <c r="L9" s="14">
        <f t="shared" si="3"/>
        <v>30</v>
      </c>
      <c r="M9" s="14">
        <f t="shared" si="3"/>
        <v>30</v>
      </c>
      <c r="N9" s="14">
        <f t="shared" si="3"/>
        <v>14</v>
      </c>
      <c r="O9" s="14">
        <f t="shared" si="3"/>
        <v>57</v>
      </c>
      <c r="P9" s="14">
        <f t="shared" si="3"/>
        <v>365</v>
      </c>
      <c r="Q9" s="14">
        <f t="shared" si="3"/>
        <v>356</v>
      </c>
      <c r="R9" s="14">
        <f t="shared" si="3"/>
        <v>198</v>
      </c>
      <c r="S9" s="14">
        <f t="shared" si="3"/>
        <v>379</v>
      </c>
      <c r="T9" s="14">
        <f t="shared" si="3"/>
        <v>216</v>
      </c>
      <c r="U9" s="14">
        <f t="shared" si="3"/>
        <v>791</v>
      </c>
      <c r="V9" s="14">
        <f t="shared" si="3"/>
        <v>117</v>
      </c>
      <c r="W9" s="14">
        <f t="shared" si="3"/>
        <v>433</v>
      </c>
      <c r="X9" s="14">
        <f t="shared" si="3"/>
        <v>456</v>
      </c>
      <c r="Y9" s="14">
        <f t="shared" si="3"/>
        <v>122</v>
      </c>
      <c r="Z9" s="14">
        <f t="shared" si="3"/>
        <v>235</v>
      </c>
    </row>
    <row r="10" spans="1:26" s="2" customFormat="1" ht="12" customHeight="1">
      <c r="A10" s="20" t="s">
        <v>316</v>
      </c>
      <c r="B10" s="14">
        <f aca="true" t="shared" si="4" ref="B10:B52">SUM(C10:Z10)</f>
        <v>480</v>
      </c>
      <c r="C10" s="14">
        <v>3</v>
      </c>
      <c r="D10" s="14">
        <v>28</v>
      </c>
      <c r="E10" s="14">
        <v>4</v>
      </c>
      <c r="F10" s="14">
        <v>4</v>
      </c>
      <c r="G10" s="14">
        <v>56</v>
      </c>
      <c r="H10" s="14">
        <v>4</v>
      </c>
      <c r="I10" s="14">
        <v>39</v>
      </c>
      <c r="J10" s="14">
        <v>33</v>
      </c>
      <c r="K10" s="14">
        <v>3</v>
      </c>
      <c r="L10" s="14">
        <v>0</v>
      </c>
      <c r="M10" s="14">
        <v>0</v>
      </c>
      <c r="N10" s="14">
        <v>0</v>
      </c>
      <c r="O10" s="14">
        <v>2</v>
      </c>
      <c r="P10" s="14">
        <v>23</v>
      </c>
      <c r="Q10" s="14">
        <v>38</v>
      </c>
      <c r="R10" s="14">
        <v>22</v>
      </c>
      <c r="S10" s="14">
        <v>37</v>
      </c>
      <c r="T10" s="14">
        <v>2</v>
      </c>
      <c r="U10" s="14">
        <v>7</v>
      </c>
      <c r="V10" s="14">
        <v>4</v>
      </c>
      <c r="W10" s="14">
        <v>60</v>
      </c>
      <c r="X10" s="14">
        <v>39</v>
      </c>
      <c r="Y10" s="14">
        <v>12</v>
      </c>
      <c r="Z10" s="14">
        <v>60</v>
      </c>
    </row>
    <row r="11" spans="1:26" s="2" customFormat="1" ht="12" customHeight="1">
      <c r="A11" s="20" t="s">
        <v>317</v>
      </c>
      <c r="B11" s="14">
        <f t="shared" si="4"/>
        <v>32</v>
      </c>
      <c r="C11" s="14">
        <v>0</v>
      </c>
      <c r="D11" s="14">
        <v>6</v>
      </c>
      <c r="E11" s="14">
        <v>0</v>
      </c>
      <c r="F11" s="14">
        <v>0</v>
      </c>
      <c r="G11" s="14">
        <v>1</v>
      </c>
      <c r="H11" s="14">
        <v>0</v>
      </c>
      <c r="I11" s="14">
        <v>4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4">
        <v>2</v>
      </c>
      <c r="R11" s="14">
        <v>2</v>
      </c>
      <c r="S11" s="14">
        <v>4</v>
      </c>
      <c r="T11" s="14">
        <v>0</v>
      </c>
      <c r="U11" s="14">
        <v>1</v>
      </c>
      <c r="V11" s="14">
        <v>4</v>
      </c>
      <c r="W11" s="14">
        <v>2</v>
      </c>
      <c r="X11" s="14">
        <v>3</v>
      </c>
      <c r="Y11" s="14">
        <v>0</v>
      </c>
      <c r="Z11" s="14">
        <v>1</v>
      </c>
    </row>
    <row r="12" spans="1:26" s="2" customFormat="1" ht="12" customHeight="1">
      <c r="A12" s="20" t="s">
        <v>318</v>
      </c>
      <c r="B12" s="14">
        <f t="shared" si="4"/>
        <v>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1</v>
      </c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4">
        <v>0</v>
      </c>
    </row>
    <row r="13" spans="1:26" s="2" customFormat="1" ht="12" customHeight="1">
      <c r="A13" s="20" t="s">
        <v>222</v>
      </c>
      <c r="B13" s="14">
        <f t="shared" si="4"/>
        <v>377</v>
      </c>
      <c r="C13" s="14">
        <v>6</v>
      </c>
      <c r="D13" s="14">
        <v>79</v>
      </c>
      <c r="E13" s="14">
        <v>3</v>
      </c>
      <c r="F13" s="14">
        <v>4</v>
      </c>
      <c r="G13" s="14">
        <v>54</v>
      </c>
      <c r="H13" s="14">
        <v>5</v>
      </c>
      <c r="I13" s="14">
        <v>20</v>
      </c>
      <c r="J13" s="14">
        <v>10</v>
      </c>
      <c r="K13" s="14">
        <v>1</v>
      </c>
      <c r="L13" s="14">
        <v>1</v>
      </c>
      <c r="M13" s="14">
        <v>0</v>
      </c>
      <c r="N13" s="14">
        <v>0</v>
      </c>
      <c r="O13" s="14">
        <v>1</v>
      </c>
      <c r="P13" s="14">
        <v>40</v>
      </c>
      <c r="Q13" s="14">
        <v>28</v>
      </c>
      <c r="R13" s="14">
        <v>14</v>
      </c>
      <c r="S13" s="14">
        <v>26</v>
      </c>
      <c r="T13" s="14">
        <v>5</v>
      </c>
      <c r="U13" s="14">
        <v>15</v>
      </c>
      <c r="V13" s="14">
        <v>7</v>
      </c>
      <c r="W13" s="14">
        <v>22</v>
      </c>
      <c r="X13" s="14">
        <v>19</v>
      </c>
      <c r="Y13" s="14">
        <v>4</v>
      </c>
      <c r="Z13" s="14">
        <v>13</v>
      </c>
    </row>
    <row r="14" spans="1:26" s="2" customFormat="1" ht="12" customHeight="1">
      <c r="A14" s="20" t="s">
        <v>319</v>
      </c>
      <c r="B14" s="14">
        <f t="shared" si="4"/>
        <v>41</v>
      </c>
      <c r="C14" s="14">
        <v>0</v>
      </c>
      <c r="D14" s="14">
        <v>7</v>
      </c>
      <c r="E14" s="14">
        <v>0</v>
      </c>
      <c r="F14" s="14">
        <v>1</v>
      </c>
      <c r="G14" s="14">
        <v>2</v>
      </c>
      <c r="H14" s="14">
        <v>0</v>
      </c>
      <c r="I14" s="14">
        <v>0</v>
      </c>
      <c r="J14" s="14">
        <v>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4">
        <v>0</v>
      </c>
      <c r="R14" s="14">
        <v>0</v>
      </c>
      <c r="S14" s="14">
        <v>4</v>
      </c>
      <c r="T14" s="14">
        <v>0</v>
      </c>
      <c r="U14" s="14">
        <v>3</v>
      </c>
      <c r="V14" s="14">
        <v>1</v>
      </c>
      <c r="W14" s="14">
        <v>6</v>
      </c>
      <c r="X14" s="14">
        <v>5</v>
      </c>
      <c r="Y14" s="14">
        <v>0</v>
      </c>
      <c r="Z14" s="14">
        <v>2</v>
      </c>
    </row>
    <row r="15" spans="1:26" s="2" customFormat="1" ht="12" customHeight="1">
      <c r="A15" s="20" t="s">
        <v>223</v>
      </c>
      <c r="B15" s="14">
        <f t="shared" si="4"/>
        <v>76</v>
      </c>
      <c r="C15" s="14">
        <v>0</v>
      </c>
      <c r="D15" s="14">
        <v>17</v>
      </c>
      <c r="E15" s="14">
        <v>1</v>
      </c>
      <c r="F15" s="14">
        <v>0</v>
      </c>
      <c r="G15" s="14">
        <v>13</v>
      </c>
      <c r="H15" s="14">
        <v>0</v>
      </c>
      <c r="I15" s="14">
        <v>3</v>
      </c>
      <c r="J15" s="14">
        <v>4</v>
      </c>
      <c r="K15" s="14">
        <v>0</v>
      </c>
      <c r="L15" s="14">
        <v>1</v>
      </c>
      <c r="M15" s="14">
        <v>1</v>
      </c>
      <c r="N15" s="14">
        <v>0</v>
      </c>
      <c r="O15" s="14">
        <v>0</v>
      </c>
      <c r="P15" s="14">
        <v>5</v>
      </c>
      <c r="Q15" s="14">
        <v>3</v>
      </c>
      <c r="R15" s="14">
        <v>1</v>
      </c>
      <c r="S15" s="14">
        <v>3</v>
      </c>
      <c r="T15" s="14">
        <v>1</v>
      </c>
      <c r="U15" s="14">
        <v>4</v>
      </c>
      <c r="V15" s="14">
        <v>1</v>
      </c>
      <c r="W15" s="14">
        <v>4</v>
      </c>
      <c r="X15" s="14">
        <v>11</v>
      </c>
      <c r="Y15" s="14">
        <v>2</v>
      </c>
      <c r="Z15" s="14">
        <v>1</v>
      </c>
    </row>
    <row r="16" spans="1:26" s="2" customFormat="1" ht="12" customHeight="1">
      <c r="A16" s="20" t="s">
        <v>320</v>
      </c>
      <c r="B16" s="14">
        <f t="shared" si="4"/>
        <v>41</v>
      </c>
      <c r="C16" s="14">
        <v>0</v>
      </c>
      <c r="D16" s="14">
        <v>3</v>
      </c>
      <c r="E16" s="14">
        <v>15</v>
      </c>
      <c r="F16" s="14">
        <v>0</v>
      </c>
      <c r="G16" s="14">
        <v>2</v>
      </c>
      <c r="H16" s="14">
        <v>0</v>
      </c>
      <c r="I16" s="14">
        <v>4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10</v>
      </c>
      <c r="V16" s="14">
        <v>3</v>
      </c>
      <c r="W16" s="14">
        <v>1</v>
      </c>
      <c r="X16" s="14">
        <v>1</v>
      </c>
      <c r="Y16" s="14">
        <v>1</v>
      </c>
      <c r="Z16" s="14">
        <v>0</v>
      </c>
    </row>
    <row r="17" spans="1:26" s="2" customFormat="1" ht="12" customHeight="1">
      <c r="A17" s="20" t="s">
        <v>224</v>
      </c>
      <c r="B17" s="14">
        <f t="shared" si="4"/>
        <v>167</v>
      </c>
      <c r="C17" s="14">
        <v>3</v>
      </c>
      <c r="D17" s="14">
        <v>44</v>
      </c>
      <c r="E17" s="14">
        <v>0</v>
      </c>
      <c r="F17" s="14">
        <v>4</v>
      </c>
      <c r="G17" s="14">
        <v>25</v>
      </c>
      <c r="H17" s="14">
        <v>0</v>
      </c>
      <c r="I17" s="14">
        <v>19</v>
      </c>
      <c r="J17" s="14">
        <v>3</v>
      </c>
      <c r="K17" s="14">
        <v>2</v>
      </c>
      <c r="L17" s="14">
        <v>0</v>
      </c>
      <c r="M17" s="14">
        <v>0</v>
      </c>
      <c r="N17" s="14">
        <v>0</v>
      </c>
      <c r="O17" s="14">
        <v>2</v>
      </c>
      <c r="P17" s="14">
        <v>9</v>
      </c>
      <c r="Q17" s="14">
        <v>9</v>
      </c>
      <c r="R17" s="14">
        <v>1</v>
      </c>
      <c r="S17" s="14">
        <v>7</v>
      </c>
      <c r="T17" s="14">
        <v>2</v>
      </c>
      <c r="U17" s="14">
        <v>11</v>
      </c>
      <c r="V17" s="14">
        <v>2</v>
      </c>
      <c r="W17" s="14">
        <v>10</v>
      </c>
      <c r="X17" s="14">
        <v>10</v>
      </c>
      <c r="Y17" s="14">
        <v>2</v>
      </c>
      <c r="Z17" s="14">
        <v>2</v>
      </c>
    </row>
    <row r="18" spans="1:26" s="2" customFormat="1" ht="12" customHeight="1">
      <c r="A18" s="20" t="s">
        <v>321</v>
      </c>
      <c r="B18" s="14">
        <f t="shared" si="4"/>
        <v>58</v>
      </c>
      <c r="C18" s="14">
        <v>0</v>
      </c>
      <c r="D18" s="14">
        <v>6</v>
      </c>
      <c r="E18" s="14">
        <v>0</v>
      </c>
      <c r="F18" s="14">
        <v>2</v>
      </c>
      <c r="G18" s="14">
        <v>13</v>
      </c>
      <c r="H18" s="14">
        <v>2</v>
      </c>
      <c r="I18" s="14">
        <v>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3</v>
      </c>
      <c r="Q18" s="14">
        <v>0</v>
      </c>
      <c r="R18" s="14">
        <v>2</v>
      </c>
      <c r="S18" s="14">
        <v>2</v>
      </c>
      <c r="T18" s="14">
        <v>1</v>
      </c>
      <c r="U18" s="14">
        <v>1</v>
      </c>
      <c r="V18" s="14">
        <v>9</v>
      </c>
      <c r="W18" s="14">
        <v>4</v>
      </c>
      <c r="X18" s="14">
        <v>8</v>
      </c>
      <c r="Y18" s="14">
        <v>1</v>
      </c>
      <c r="Z18" s="14">
        <v>2</v>
      </c>
    </row>
    <row r="19" spans="1:26" s="2" customFormat="1" ht="12" customHeight="1">
      <c r="A19" s="20" t="s">
        <v>322</v>
      </c>
      <c r="B19" s="14">
        <f t="shared" si="4"/>
        <v>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0</v>
      </c>
      <c r="T19" s="14">
        <v>1</v>
      </c>
      <c r="U19" s="14">
        <v>1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</row>
    <row r="20" spans="1:26" s="2" customFormat="1" ht="12" customHeight="1">
      <c r="A20" s="20" t="s">
        <v>225</v>
      </c>
      <c r="B20" s="14">
        <f t="shared" si="4"/>
        <v>148</v>
      </c>
      <c r="C20" s="14">
        <v>1</v>
      </c>
      <c r="D20" s="14">
        <v>11</v>
      </c>
      <c r="E20" s="14">
        <v>4</v>
      </c>
      <c r="F20" s="14">
        <v>1</v>
      </c>
      <c r="G20" s="14">
        <v>16</v>
      </c>
      <c r="H20" s="14">
        <v>1</v>
      </c>
      <c r="I20" s="14">
        <v>10</v>
      </c>
      <c r="J20" s="14">
        <v>4</v>
      </c>
      <c r="K20" s="14">
        <v>6</v>
      </c>
      <c r="L20" s="14">
        <v>6</v>
      </c>
      <c r="M20" s="14">
        <v>2</v>
      </c>
      <c r="N20" s="14">
        <v>0</v>
      </c>
      <c r="O20" s="14">
        <v>3</v>
      </c>
      <c r="P20" s="14">
        <v>8</v>
      </c>
      <c r="Q20" s="14">
        <v>6</v>
      </c>
      <c r="R20" s="14">
        <v>4</v>
      </c>
      <c r="S20" s="14">
        <v>9</v>
      </c>
      <c r="T20" s="14">
        <v>18</v>
      </c>
      <c r="U20" s="14">
        <v>8</v>
      </c>
      <c r="V20" s="14">
        <v>5</v>
      </c>
      <c r="W20" s="14">
        <v>12</v>
      </c>
      <c r="X20" s="14">
        <v>8</v>
      </c>
      <c r="Y20" s="14">
        <v>3</v>
      </c>
      <c r="Z20" s="14">
        <v>2</v>
      </c>
    </row>
    <row r="21" spans="1:26" s="2" customFormat="1" ht="12" customHeight="1">
      <c r="A21" s="20" t="s">
        <v>226</v>
      </c>
      <c r="B21" s="14">
        <f t="shared" si="4"/>
        <v>90</v>
      </c>
      <c r="C21" s="14">
        <v>1</v>
      </c>
      <c r="D21" s="14">
        <v>3</v>
      </c>
      <c r="E21" s="14">
        <v>0</v>
      </c>
      <c r="F21" s="14">
        <v>0</v>
      </c>
      <c r="G21" s="14">
        <v>13</v>
      </c>
      <c r="H21" s="14">
        <v>0</v>
      </c>
      <c r="I21" s="14">
        <v>12</v>
      </c>
      <c r="J21" s="14">
        <v>3</v>
      </c>
      <c r="K21" s="14">
        <v>0</v>
      </c>
      <c r="L21" s="14">
        <v>4</v>
      </c>
      <c r="M21" s="14">
        <v>0</v>
      </c>
      <c r="N21" s="14">
        <v>1</v>
      </c>
      <c r="O21" s="14">
        <v>0</v>
      </c>
      <c r="P21" s="14">
        <v>3</v>
      </c>
      <c r="Q21" s="14">
        <v>5</v>
      </c>
      <c r="R21" s="14">
        <v>3</v>
      </c>
      <c r="S21" s="14">
        <v>5</v>
      </c>
      <c r="T21" s="14">
        <v>13</v>
      </c>
      <c r="U21" s="14">
        <v>4</v>
      </c>
      <c r="V21" s="14">
        <v>3</v>
      </c>
      <c r="W21" s="14">
        <v>7</v>
      </c>
      <c r="X21" s="14">
        <v>6</v>
      </c>
      <c r="Y21" s="14">
        <v>2</v>
      </c>
      <c r="Z21" s="14">
        <v>2</v>
      </c>
    </row>
    <row r="22" spans="1:26" s="2" customFormat="1" ht="12" customHeight="1">
      <c r="A22" s="20" t="s">
        <v>323</v>
      </c>
      <c r="B22" s="14">
        <f t="shared" si="4"/>
        <v>75</v>
      </c>
      <c r="C22" s="14">
        <v>0</v>
      </c>
      <c r="D22" s="14">
        <v>7</v>
      </c>
      <c r="E22" s="14">
        <v>0</v>
      </c>
      <c r="F22" s="14">
        <v>1</v>
      </c>
      <c r="G22" s="14">
        <v>12</v>
      </c>
      <c r="H22" s="14">
        <v>1</v>
      </c>
      <c r="I22" s="14">
        <v>2</v>
      </c>
      <c r="J22" s="14">
        <v>0</v>
      </c>
      <c r="K22" s="14">
        <v>1</v>
      </c>
      <c r="L22" s="14">
        <v>4</v>
      </c>
      <c r="M22" s="14">
        <v>0</v>
      </c>
      <c r="N22" s="14">
        <v>0</v>
      </c>
      <c r="O22" s="14">
        <v>0</v>
      </c>
      <c r="P22" s="14">
        <v>3</v>
      </c>
      <c r="Q22" s="14">
        <v>6</v>
      </c>
      <c r="R22" s="14">
        <v>0</v>
      </c>
      <c r="S22" s="14">
        <v>5</v>
      </c>
      <c r="T22" s="14">
        <v>10</v>
      </c>
      <c r="U22" s="14">
        <v>4</v>
      </c>
      <c r="V22" s="14">
        <v>1</v>
      </c>
      <c r="W22" s="14">
        <v>5</v>
      </c>
      <c r="X22" s="14">
        <v>9</v>
      </c>
      <c r="Y22" s="14">
        <v>1</v>
      </c>
      <c r="Z22" s="14">
        <v>3</v>
      </c>
    </row>
    <row r="23" spans="1:26" s="2" customFormat="1" ht="12" customHeight="1">
      <c r="A23" s="20" t="s">
        <v>324</v>
      </c>
      <c r="B23" s="14">
        <f t="shared" si="4"/>
        <v>222</v>
      </c>
      <c r="C23" s="14">
        <v>2</v>
      </c>
      <c r="D23" s="14">
        <v>39</v>
      </c>
      <c r="E23" s="14">
        <v>2</v>
      </c>
      <c r="F23" s="14">
        <v>3</v>
      </c>
      <c r="G23" s="14">
        <v>49</v>
      </c>
      <c r="H23" s="14">
        <v>2</v>
      </c>
      <c r="I23" s="14">
        <v>16</v>
      </c>
      <c r="J23" s="14">
        <v>3</v>
      </c>
      <c r="K23" s="14">
        <v>2</v>
      </c>
      <c r="L23" s="14">
        <v>0</v>
      </c>
      <c r="M23" s="14">
        <v>0</v>
      </c>
      <c r="N23" s="14">
        <v>0</v>
      </c>
      <c r="O23" s="14">
        <v>0</v>
      </c>
      <c r="P23" s="14">
        <v>24</v>
      </c>
      <c r="Q23" s="14">
        <v>12</v>
      </c>
      <c r="R23" s="14">
        <v>10</v>
      </c>
      <c r="S23" s="14">
        <v>11</v>
      </c>
      <c r="T23" s="14">
        <v>3</v>
      </c>
      <c r="U23" s="14">
        <v>24</v>
      </c>
      <c r="V23" s="14">
        <v>2</v>
      </c>
      <c r="W23" s="14">
        <v>8</v>
      </c>
      <c r="X23" s="14">
        <v>5</v>
      </c>
      <c r="Y23" s="14">
        <v>1</v>
      </c>
      <c r="Z23" s="14">
        <v>4</v>
      </c>
    </row>
    <row r="24" spans="1:26" s="2" customFormat="1" ht="15" customHeight="1">
      <c r="A24" s="20" t="s">
        <v>227</v>
      </c>
      <c r="B24" s="14">
        <f t="shared" si="4"/>
        <v>303</v>
      </c>
      <c r="C24" s="14">
        <v>3</v>
      </c>
      <c r="D24" s="14">
        <v>38</v>
      </c>
      <c r="E24" s="14">
        <v>4</v>
      </c>
      <c r="F24" s="14">
        <v>5</v>
      </c>
      <c r="G24" s="14">
        <v>75</v>
      </c>
      <c r="H24" s="14">
        <v>8</v>
      </c>
      <c r="I24" s="14">
        <v>15</v>
      </c>
      <c r="J24" s="14">
        <v>14</v>
      </c>
      <c r="K24" s="14">
        <v>5</v>
      </c>
      <c r="L24" s="14">
        <v>0</v>
      </c>
      <c r="M24" s="14">
        <v>1</v>
      </c>
      <c r="N24" s="14">
        <v>0</v>
      </c>
      <c r="O24" s="14">
        <v>2</v>
      </c>
      <c r="P24" s="14">
        <v>25</v>
      </c>
      <c r="Q24" s="14">
        <v>14</v>
      </c>
      <c r="R24" s="14">
        <v>3</v>
      </c>
      <c r="S24" s="14">
        <v>15</v>
      </c>
      <c r="T24" s="14">
        <v>3</v>
      </c>
      <c r="U24" s="14">
        <v>22</v>
      </c>
      <c r="V24" s="14">
        <v>4</v>
      </c>
      <c r="W24" s="14">
        <v>16</v>
      </c>
      <c r="X24" s="14">
        <v>15</v>
      </c>
      <c r="Y24" s="14">
        <v>7</v>
      </c>
      <c r="Z24" s="14">
        <v>9</v>
      </c>
    </row>
    <row r="25" spans="1:26" s="2" customFormat="1" ht="12" customHeight="1">
      <c r="A25" s="20" t="s">
        <v>228</v>
      </c>
      <c r="B25" s="14">
        <f t="shared" si="4"/>
        <v>352</v>
      </c>
      <c r="C25" s="14">
        <v>1</v>
      </c>
      <c r="D25" s="14">
        <v>17</v>
      </c>
      <c r="E25" s="14">
        <v>0</v>
      </c>
      <c r="F25" s="14">
        <v>17</v>
      </c>
      <c r="G25" s="14">
        <v>78</v>
      </c>
      <c r="H25" s="14">
        <v>8</v>
      </c>
      <c r="I25" s="14">
        <v>20</v>
      </c>
      <c r="J25" s="14">
        <v>13</v>
      </c>
      <c r="K25" s="14">
        <v>5</v>
      </c>
      <c r="L25" s="14">
        <v>0</v>
      </c>
      <c r="M25" s="14">
        <v>0</v>
      </c>
      <c r="N25" s="14">
        <v>3</v>
      </c>
      <c r="O25" s="14">
        <v>4</v>
      </c>
      <c r="P25" s="14">
        <v>11</v>
      </c>
      <c r="Q25" s="14">
        <v>14</v>
      </c>
      <c r="R25" s="14">
        <v>5</v>
      </c>
      <c r="S25" s="14">
        <v>26</v>
      </c>
      <c r="T25" s="14">
        <v>7</v>
      </c>
      <c r="U25" s="14">
        <v>69</v>
      </c>
      <c r="V25" s="14">
        <v>3</v>
      </c>
      <c r="W25" s="14">
        <v>13</v>
      </c>
      <c r="X25" s="14">
        <v>19</v>
      </c>
      <c r="Y25" s="14">
        <v>6</v>
      </c>
      <c r="Z25" s="14">
        <v>13</v>
      </c>
    </row>
    <row r="26" spans="1:26" s="2" customFormat="1" ht="12" customHeight="1">
      <c r="A26" s="20" t="s">
        <v>325</v>
      </c>
      <c r="B26" s="14">
        <f t="shared" si="4"/>
        <v>325</v>
      </c>
      <c r="C26" s="14">
        <v>0</v>
      </c>
      <c r="D26" s="14">
        <v>20</v>
      </c>
      <c r="E26" s="14">
        <v>5</v>
      </c>
      <c r="F26" s="14">
        <v>0</v>
      </c>
      <c r="G26" s="14">
        <v>55</v>
      </c>
      <c r="H26" s="14">
        <v>16</v>
      </c>
      <c r="I26" s="14">
        <v>18</v>
      </c>
      <c r="J26" s="14">
        <v>3</v>
      </c>
      <c r="K26" s="14">
        <v>2</v>
      </c>
      <c r="L26" s="14">
        <v>0</v>
      </c>
      <c r="M26" s="14">
        <v>3</v>
      </c>
      <c r="N26" s="14">
        <v>4</v>
      </c>
      <c r="O26" s="14">
        <v>3</v>
      </c>
      <c r="P26" s="14">
        <v>10</v>
      </c>
      <c r="Q26" s="14">
        <v>14</v>
      </c>
      <c r="R26" s="14">
        <v>9</v>
      </c>
      <c r="S26" s="14">
        <v>11</v>
      </c>
      <c r="T26" s="14">
        <v>9</v>
      </c>
      <c r="U26" s="14">
        <v>90</v>
      </c>
      <c r="V26" s="14">
        <v>1</v>
      </c>
      <c r="W26" s="14">
        <v>21</v>
      </c>
      <c r="X26" s="14">
        <v>20</v>
      </c>
      <c r="Y26" s="14">
        <v>5</v>
      </c>
      <c r="Z26" s="14">
        <v>6</v>
      </c>
    </row>
    <row r="27" spans="1:26" s="2" customFormat="1" ht="12" customHeight="1">
      <c r="A27" s="20" t="s">
        <v>229</v>
      </c>
      <c r="B27" s="14">
        <f t="shared" si="4"/>
        <v>1018</v>
      </c>
      <c r="C27" s="14">
        <v>9</v>
      </c>
      <c r="D27" s="14">
        <v>38</v>
      </c>
      <c r="E27" s="14">
        <v>7</v>
      </c>
      <c r="F27" s="14">
        <v>12</v>
      </c>
      <c r="G27" s="14">
        <v>342</v>
      </c>
      <c r="H27" s="14">
        <v>34</v>
      </c>
      <c r="I27" s="14">
        <v>27</v>
      </c>
      <c r="J27" s="14">
        <v>20</v>
      </c>
      <c r="K27" s="14">
        <v>5</v>
      </c>
      <c r="L27" s="14">
        <v>4</v>
      </c>
      <c r="M27" s="14">
        <v>7</v>
      </c>
      <c r="N27" s="14">
        <v>4</v>
      </c>
      <c r="O27" s="14">
        <v>7</v>
      </c>
      <c r="P27" s="14">
        <v>51</v>
      </c>
      <c r="Q27" s="14">
        <v>39</v>
      </c>
      <c r="R27" s="14">
        <v>17</v>
      </c>
      <c r="S27" s="14">
        <v>38</v>
      </c>
      <c r="T27" s="14">
        <v>21</v>
      </c>
      <c r="U27" s="14">
        <v>195</v>
      </c>
      <c r="V27" s="14">
        <v>9</v>
      </c>
      <c r="W27" s="14">
        <v>39</v>
      </c>
      <c r="X27" s="14">
        <v>55</v>
      </c>
      <c r="Y27" s="14">
        <v>9</v>
      </c>
      <c r="Z27" s="14">
        <v>29</v>
      </c>
    </row>
    <row r="28" spans="1:26" s="2" customFormat="1" ht="12" customHeight="1">
      <c r="A28" s="20" t="s">
        <v>230</v>
      </c>
      <c r="B28" s="14">
        <f t="shared" si="4"/>
        <v>995</v>
      </c>
      <c r="C28" s="14">
        <v>4</v>
      </c>
      <c r="D28" s="14">
        <v>69</v>
      </c>
      <c r="E28" s="14">
        <v>6</v>
      </c>
      <c r="F28" s="14">
        <v>5</v>
      </c>
      <c r="G28" s="14">
        <v>134</v>
      </c>
      <c r="H28" s="14">
        <v>9</v>
      </c>
      <c r="I28" s="14">
        <v>39</v>
      </c>
      <c r="J28" s="14">
        <v>38</v>
      </c>
      <c r="K28" s="14">
        <v>5</v>
      </c>
      <c r="L28" s="14">
        <v>7</v>
      </c>
      <c r="M28" s="14">
        <v>4</v>
      </c>
      <c r="N28" s="14">
        <v>0</v>
      </c>
      <c r="O28" s="14">
        <v>8</v>
      </c>
      <c r="P28" s="14">
        <v>46</v>
      </c>
      <c r="Q28" s="14">
        <v>43</v>
      </c>
      <c r="R28" s="14">
        <v>66</v>
      </c>
      <c r="S28" s="14">
        <v>69</v>
      </c>
      <c r="T28" s="14">
        <v>85</v>
      </c>
      <c r="U28" s="14">
        <v>70</v>
      </c>
      <c r="V28" s="14">
        <v>30</v>
      </c>
      <c r="W28" s="14">
        <v>87</v>
      </c>
      <c r="X28" s="14">
        <v>99</v>
      </c>
      <c r="Y28" s="14">
        <v>30</v>
      </c>
      <c r="Z28" s="14">
        <v>42</v>
      </c>
    </row>
    <row r="29" spans="1:26" s="2" customFormat="1" ht="12" customHeight="1">
      <c r="A29" s="20" t="s">
        <v>326</v>
      </c>
      <c r="B29" s="14">
        <f t="shared" si="4"/>
        <v>333</v>
      </c>
      <c r="C29" s="14">
        <v>9</v>
      </c>
      <c r="D29" s="14">
        <v>15</v>
      </c>
      <c r="E29" s="14">
        <v>1</v>
      </c>
      <c r="F29" s="14">
        <v>2</v>
      </c>
      <c r="G29" s="14">
        <v>58</v>
      </c>
      <c r="H29" s="14">
        <v>3</v>
      </c>
      <c r="I29" s="14">
        <v>19</v>
      </c>
      <c r="J29" s="14">
        <v>14</v>
      </c>
      <c r="K29" s="14">
        <v>5</v>
      </c>
      <c r="L29" s="14">
        <v>3</v>
      </c>
      <c r="M29" s="14">
        <v>0</v>
      </c>
      <c r="N29" s="14">
        <v>2</v>
      </c>
      <c r="O29" s="14">
        <v>3</v>
      </c>
      <c r="P29" s="14">
        <v>14</v>
      </c>
      <c r="Q29" s="14">
        <v>26</v>
      </c>
      <c r="R29" s="14">
        <v>12</v>
      </c>
      <c r="S29" s="14">
        <v>21</v>
      </c>
      <c r="T29" s="14">
        <v>10</v>
      </c>
      <c r="U29" s="14">
        <v>28</v>
      </c>
      <c r="V29" s="14">
        <v>5</v>
      </c>
      <c r="W29" s="14">
        <v>30</v>
      </c>
      <c r="X29" s="14">
        <v>36</v>
      </c>
      <c r="Y29" s="14">
        <v>7</v>
      </c>
      <c r="Z29" s="14">
        <v>10</v>
      </c>
    </row>
    <row r="30" spans="1:26" s="2" customFormat="1" ht="12" customHeight="1">
      <c r="A30" s="45" t="s">
        <v>327</v>
      </c>
      <c r="B30" s="14">
        <f t="shared" si="4"/>
        <v>311</v>
      </c>
      <c r="C30" s="14">
        <v>3</v>
      </c>
      <c r="D30" s="14">
        <v>11</v>
      </c>
      <c r="E30" s="14">
        <v>2</v>
      </c>
      <c r="F30" s="14">
        <v>3</v>
      </c>
      <c r="G30" s="14">
        <v>61</v>
      </c>
      <c r="H30" s="14">
        <v>8</v>
      </c>
      <c r="I30" s="14">
        <v>18</v>
      </c>
      <c r="J30" s="14">
        <v>22</v>
      </c>
      <c r="K30" s="14">
        <v>1</v>
      </c>
      <c r="L30" s="14">
        <v>0</v>
      </c>
      <c r="M30" s="14">
        <v>5</v>
      </c>
      <c r="N30" s="14">
        <v>0</v>
      </c>
      <c r="O30" s="14">
        <v>6</v>
      </c>
      <c r="P30" s="14">
        <v>18</v>
      </c>
      <c r="Q30" s="14">
        <v>17</v>
      </c>
      <c r="R30" s="14">
        <v>9</v>
      </c>
      <c r="S30" s="14">
        <v>16</v>
      </c>
      <c r="T30" s="14">
        <v>2</v>
      </c>
      <c r="U30" s="14">
        <v>57</v>
      </c>
      <c r="V30" s="14">
        <v>9</v>
      </c>
      <c r="W30" s="14">
        <v>11</v>
      </c>
      <c r="X30" s="14">
        <v>17</v>
      </c>
      <c r="Y30" s="14">
        <v>12</v>
      </c>
      <c r="Z30" s="14">
        <v>3</v>
      </c>
    </row>
    <row r="31" spans="1:26" s="2" customFormat="1" ht="12" customHeight="1">
      <c r="A31" s="45" t="s">
        <v>328</v>
      </c>
      <c r="B31" s="14">
        <f t="shared" si="4"/>
        <v>496</v>
      </c>
      <c r="C31" s="14">
        <v>2</v>
      </c>
      <c r="D31" s="14">
        <v>16</v>
      </c>
      <c r="E31" s="14">
        <v>0</v>
      </c>
      <c r="F31" s="14">
        <v>2</v>
      </c>
      <c r="G31" s="14">
        <v>153</v>
      </c>
      <c r="H31" s="14">
        <v>20</v>
      </c>
      <c r="I31" s="14">
        <v>12</v>
      </c>
      <c r="J31" s="14">
        <v>10</v>
      </c>
      <c r="K31" s="14">
        <v>4</v>
      </c>
      <c r="L31" s="14">
        <v>0</v>
      </c>
      <c r="M31" s="14">
        <v>2</v>
      </c>
      <c r="N31" s="14">
        <v>0</v>
      </c>
      <c r="O31" s="14">
        <v>9</v>
      </c>
      <c r="P31" s="14">
        <v>29</v>
      </c>
      <c r="Q31" s="14">
        <v>37</v>
      </c>
      <c r="R31" s="14">
        <v>7</v>
      </c>
      <c r="S31" s="14">
        <v>27</v>
      </c>
      <c r="T31" s="14">
        <v>9</v>
      </c>
      <c r="U31" s="14">
        <v>78</v>
      </c>
      <c r="V31" s="14">
        <v>11</v>
      </c>
      <c r="W31" s="14">
        <v>24</v>
      </c>
      <c r="X31" s="14">
        <v>17</v>
      </c>
      <c r="Y31" s="14">
        <v>8</v>
      </c>
      <c r="Z31" s="14">
        <v>19</v>
      </c>
    </row>
    <row r="32" spans="1:26" s="2" customFormat="1" ht="12" customHeight="1">
      <c r="A32" s="45" t="s">
        <v>329</v>
      </c>
      <c r="B32" s="14">
        <f t="shared" si="4"/>
        <v>205</v>
      </c>
      <c r="C32" s="14">
        <v>3</v>
      </c>
      <c r="D32" s="14">
        <v>2</v>
      </c>
      <c r="E32" s="14">
        <v>0</v>
      </c>
      <c r="F32" s="14">
        <v>0</v>
      </c>
      <c r="G32" s="14">
        <v>72</v>
      </c>
      <c r="H32" s="14">
        <v>6</v>
      </c>
      <c r="I32" s="14">
        <v>9</v>
      </c>
      <c r="J32" s="14">
        <v>4</v>
      </c>
      <c r="K32" s="14">
        <v>0</v>
      </c>
      <c r="L32" s="14">
        <v>0</v>
      </c>
      <c r="M32" s="14">
        <v>2</v>
      </c>
      <c r="N32" s="14">
        <v>0</v>
      </c>
      <c r="O32" s="14">
        <v>3</v>
      </c>
      <c r="P32" s="14">
        <v>13</v>
      </c>
      <c r="Q32" s="14">
        <v>9</v>
      </c>
      <c r="R32" s="14">
        <v>4</v>
      </c>
      <c r="S32" s="14">
        <v>9</v>
      </c>
      <c r="T32" s="14">
        <v>2</v>
      </c>
      <c r="U32" s="14">
        <v>33</v>
      </c>
      <c r="V32" s="14">
        <v>1</v>
      </c>
      <c r="W32" s="14">
        <v>19</v>
      </c>
      <c r="X32" s="14">
        <v>11</v>
      </c>
      <c r="Y32" s="14">
        <v>0</v>
      </c>
      <c r="Z32" s="14">
        <v>3</v>
      </c>
    </row>
    <row r="33" spans="1:26" s="2" customFormat="1" ht="12" customHeight="1">
      <c r="A33" s="20" t="s">
        <v>330</v>
      </c>
      <c r="B33" s="14">
        <f t="shared" si="4"/>
        <v>294</v>
      </c>
      <c r="C33" s="14">
        <v>2</v>
      </c>
      <c r="D33" s="14">
        <v>4</v>
      </c>
      <c r="E33" s="14">
        <v>11</v>
      </c>
      <c r="F33" s="14">
        <v>2</v>
      </c>
      <c r="G33" s="14">
        <v>71</v>
      </c>
      <c r="H33" s="14">
        <v>9</v>
      </c>
      <c r="I33" s="14">
        <v>9</v>
      </c>
      <c r="J33" s="14">
        <v>22</v>
      </c>
      <c r="K33" s="14">
        <v>0</v>
      </c>
      <c r="L33" s="14">
        <v>0</v>
      </c>
      <c r="M33" s="14">
        <v>1</v>
      </c>
      <c r="N33" s="14">
        <v>0</v>
      </c>
      <c r="O33" s="14">
        <v>2</v>
      </c>
      <c r="P33" s="14">
        <v>19</v>
      </c>
      <c r="Q33" s="14">
        <v>26</v>
      </c>
      <c r="R33" s="14">
        <v>4</v>
      </c>
      <c r="S33" s="14">
        <v>21</v>
      </c>
      <c r="T33" s="14">
        <v>5</v>
      </c>
      <c r="U33" s="14">
        <v>34</v>
      </c>
      <c r="V33" s="14">
        <v>0</v>
      </c>
      <c r="W33" s="14">
        <v>19</v>
      </c>
      <c r="X33" s="14">
        <v>25</v>
      </c>
      <c r="Y33" s="14">
        <v>5</v>
      </c>
      <c r="Z33" s="14">
        <v>3</v>
      </c>
    </row>
    <row r="34" spans="1:26" s="2" customFormat="1" ht="12" customHeight="1">
      <c r="A34" s="20" t="s">
        <v>331</v>
      </c>
      <c r="B34" s="14">
        <f t="shared" si="4"/>
        <v>57</v>
      </c>
      <c r="C34" s="14">
        <v>0</v>
      </c>
      <c r="D34" s="14">
        <v>2</v>
      </c>
      <c r="E34" s="14">
        <v>5</v>
      </c>
      <c r="F34" s="14">
        <v>0</v>
      </c>
      <c r="G34" s="14">
        <v>16</v>
      </c>
      <c r="H34" s="14">
        <v>0</v>
      </c>
      <c r="I34" s="14">
        <v>7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1</v>
      </c>
      <c r="P34" s="14">
        <v>2</v>
      </c>
      <c r="Q34" s="14">
        <v>4</v>
      </c>
      <c r="R34" s="14">
        <v>0</v>
      </c>
      <c r="S34" s="14">
        <v>3</v>
      </c>
      <c r="T34" s="14">
        <v>1</v>
      </c>
      <c r="U34" s="14">
        <v>8</v>
      </c>
      <c r="V34" s="14">
        <v>1</v>
      </c>
      <c r="W34" s="14">
        <v>0</v>
      </c>
      <c r="X34" s="14">
        <v>3</v>
      </c>
      <c r="Y34" s="14">
        <v>0</v>
      </c>
      <c r="Z34" s="14">
        <v>3</v>
      </c>
    </row>
    <row r="35" spans="1:26" s="2" customFormat="1" ht="12" customHeight="1">
      <c r="A35" s="20" t="s">
        <v>332</v>
      </c>
      <c r="B35" s="14">
        <f t="shared" si="4"/>
        <v>155</v>
      </c>
      <c r="C35" s="14">
        <v>0</v>
      </c>
      <c r="D35" s="14">
        <v>8</v>
      </c>
      <c r="E35" s="14">
        <v>3</v>
      </c>
      <c r="F35" s="14">
        <v>2</v>
      </c>
      <c r="G35" s="14">
        <v>39</v>
      </c>
      <c r="H35" s="14">
        <v>0</v>
      </c>
      <c r="I35" s="14">
        <v>15</v>
      </c>
      <c r="J35" s="14">
        <v>10</v>
      </c>
      <c r="K35" s="14">
        <v>2</v>
      </c>
      <c r="L35" s="14">
        <v>0</v>
      </c>
      <c r="M35" s="14">
        <v>1</v>
      </c>
      <c r="N35" s="14">
        <v>0</v>
      </c>
      <c r="O35" s="14">
        <v>0</v>
      </c>
      <c r="P35" s="14">
        <v>7</v>
      </c>
      <c r="Q35" s="14">
        <v>3</v>
      </c>
      <c r="R35" s="14">
        <v>3</v>
      </c>
      <c r="S35" s="14">
        <v>10</v>
      </c>
      <c r="T35" s="14">
        <v>5</v>
      </c>
      <c r="U35" s="14">
        <v>14</v>
      </c>
      <c r="V35" s="14">
        <v>0</v>
      </c>
      <c r="W35" s="14">
        <v>13</v>
      </c>
      <c r="X35" s="14">
        <v>14</v>
      </c>
      <c r="Y35" s="14">
        <v>3</v>
      </c>
      <c r="Z35" s="14">
        <v>3</v>
      </c>
    </row>
    <row r="36" spans="1:26" s="2" customFormat="1" ht="12" customHeight="1">
      <c r="A36" s="20" t="s">
        <v>333</v>
      </c>
      <c r="B36" s="14">
        <f t="shared" si="4"/>
        <v>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0</v>
      </c>
      <c r="Z36" s="14">
        <v>0</v>
      </c>
    </row>
    <row r="37" spans="1:26" s="2" customFormat="1" ht="15.75" customHeight="1">
      <c r="A37" s="18" t="s">
        <v>334</v>
      </c>
      <c r="B37" s="14">
        <f t="shared" si="4"/>
        <v>38</v>
      </c>
      <c r="C37" s="14">
        <v>0</v>
      </c>
      <c r="D37" s="14">
        <v>0</v>
      </c>
      <c r="E37" s="14">
        <v>0</v>
      </c>
      <c r="F37" s="14">
        <v>1</v>
      </c>
      <c r="G37" s="14">
        <v>1</v>
      </c>
      <c r="H37" s="14">
        <v>1</v>
      </c>
      <c r="I37" s="14">
        <v>2</v>
      </c>
      <c r="J37" s="14">
        <v>6</v>
      </c>
      <c r="K37" s="14">
        <v>0</v>
      </c>
      <c r="L37" s="14">
        <v>0</v>
      </c>
      <c r="M37" s="14">
        <v>0</v>
      </c>
      <c r="N37" s="14">
        <v>0</v>
      </c>
      <c r="O37" s="14">
        <v>8</v>
      </c>
      <c r="P37" s="14">
        <v>0</v>
      </c>
      <c r="Q37" s="14">
        <v>2</v>
      </c>
      <c r="R37" s="14">
        <v>1</v>
      </c>
      <c r="S37" s="14">
        <v>5</v>
      </c>
      <c r="T37" s="14">
        <v>2</v>
      </c>
      <c r="U37" s="14">
        <v>4</v>
      </c>
      <c r="V37" s="14">
        <v>0</v>
      </c>
      <c r="W37" s="14">
        <v>2</v>
      </c>
      <c r="X37" s="14">
        <v>2</v>
      </c>
      <c r="Y37" s="14">
        <v>1</v>
      </c>
      <c r="Z37" s="14">
        <v>0</v>
      </c>
    </row>
    <row r="38" spans="1:26" s="2" customFormat="1" ht="12" customHeight="1">
      <c r="A38" s="18" t="s">
        <v>335</v>
      </c>
      <c r="B38" s="14">
        <f t="shared" si="4"/>
        <v>291</v>
      </c>
      <c r="C38" s="14">
        <v>0</v>
      </c>
      <c r="D38" s="14">
        <v>6</v>
      </c>
      <c r="E38" s="14">
        <v>4</v>
      </c>
      <c r="F38" s="14">
        <v>1</v>
      </c>
      <c r="G38" s="14">
        <v>7</v>
      </c>
      <c r="H38" s="14">
        <v>3</v>
      </c>
      <c r="I38" s="14">
        <v>18</v>
      </c>
      <c r="J38" s="14">
        <v>37</v>
      </c>
      <c r="K38" s="14">
        <v>2</v>
      </c>
      <c r="L38" s="14">
        <v>0</v>
      </c>
      <c r="M38" s="14">
        <v>0</v>
      </c>
      <c r="N38" s="14">
        <v>0</v>
      </c>
      <c r="O38" s="14">
        <v>2</v>
      </c>
      <c r="P38" s="14">
        <v>6</v>
      </c>
      <c r="Q38" s="14">
        <v>12</v>
      </c>
      <c r="R38" s="14">
        <v>2</v>
      </c>
      <c r="S38" s="14">
        <v>10</v>
      </c>
      <c r="T38" s="14">
        <v>13</v>
      </c>
      <c r="U38" s="14">
        <v>35</v>
      </c>
      <c r="V38" s="14">
        <v>14</v>
      </c>
      <c r="W38" s="14">
        <v>43</v>
      </c>
      <c r="X38" s="14">
        <v>39</v>
      </c>
      <c r="Y38" s="14">
        <v>29</v>
      </c>
      <c r="Z38" s="14">
        <v>8</v>
      </c>
    </row>
    <row r="39" spans="1:26" s="2" customFormat="1" ht="12" customHeight="1">
      <c r="A39" s="18" t="s">
        <v>336</v>
      </c>
      <c r="B39" s="14">
        <f t="shared" si="4"/>
        <v>315</v>
      </c>
      <c r="C39" s="14">
        <v>0</v>
      </c>
      <c r="D39" s="14">
        <v>4</v>
      </c>
      <c r="E39" s="14">
        <v>1</v>
      </c>
      <c r="F39" s="14">
        <v>11</v>
      </c>
      <c r="G39" s="14">
        <v>20</v>
      </c>
      <c r="H39" s="14">
        <v>16</v>
      </c>
      <c r="I39" s="14">
        <v>17</v>
      </c>
      <c r="J39" s="14">
        <v>16</v>
      </c>
      <c r="K39" s="14">
        <v>1</v>
      </c>
      <c r="L39" s="14">
        <v>1</v>
      </c>
      <c r="M39" s="14">
        <v>1</v>
      </c>
      <c r="N39" s="14">
        <v>1</v>
      </c>
      <c r="O39" s="14">
        <v>9</v>
      </c>
      <c r="P39" s="14">
        <v>22</v>
      </c>
      <c r="Q39" s="14">
        <v>18</v>
      </c>
      <c r="R39" s="14">
        <v>7</v>
      </c>
      <c r="S39" s="14">
        <v>43</v>
      </c>
      <c r="T39" s="14">
        <v>6</v>
      </c>
      <c r="U39" s="14">
        <v>46</v>
      </c>
      <c r="V39" s="14">
        <v>2</v>
      </c>
      <c r="W39" s="14">
        <v>17</v>
      </c>
      <c r="X39" s="14">
        <v>29</v>
      </c>
      <c r="Y39" s="14">
        <v>6</v>
      </c>
      <c r="Z39" s="14">
        <v>21</v>
      </c>
    </row>
    <row r="40" spans="1:26" s="2" customFormat="1" ht="12" customHeight="1">
      <c r="A40" s="18" t="s">
        <v>179</v>
      </c>
      <c r="B40" s="14">
        <f t="shared" si="4"/>
        <v>611</v>
      </c>
      <c r="C40" s="14">
        <v>1</v>
      </c>
      <c r="D40" s="14">
        <v>9</v>
      </c>
      <c r="E40" s="14">
        <v>9</v>
      </c>
      <c r="F40" s="14">
        <v>5</v>
      </c>
      <c r="G40" s="14">
        <v>44</v>
      </c>
      <c r="H40" s="14">
        <v>5</v>
      </c>
      <c r="I40" s="14">
        <v>30</v>
      </c>
      <c r="J40" s="14">
        <v>57</v>
      </c>
      <c r="K40" s="14">
        <v>5</v>
      </c>
      <c r="L40" s="14">
        <v>3</v>
      </c>
      <c r="M40" s="14">
        <v>1</v>
      </c>
      <c r="N40" s="14">
        <v>0</v>
      </c>
      <c r="O40" s="14">
        <v>1</v>
      </c>
      <c r="P40" s="14">
        <v>29</v>
      </c>
      <c r="Q40" s="14">
        <v>35</v>
      </c>
      <c r="R40" s="14">
        <v>13</v>
      </c>
      <c r="S40" s="14">
        <v>49</v>
      </c>
      <c r="T40" s="14">
        <v>13</v>
      </c>
      <c r="U40" s="14">
        <v>81</v>
      </c>
      <c r="V40" s="14">
        <v>23</v>
      </c>
      <c r="W40" s="14">
        <v>45</v>
      </c>
      <c r="X40" s="14">
        <v>48</v>
      </c>
      <c r="Y40" s="14">
        <v>32</v>
      </c>
      <c r="Z40" s="14">
        <v>73</v>
      </c>
    </row>
    <row r="41" spans="1:26" s="2" customFormat="1" ht="12" customHeight="1">
      <c r="A41" s="18" t="s">
        <v>337</v>
      </c>
      <c r="B41" s="14">
        <f t="shared" si="4"/>
        <v>1153</v>
      </c>
      <c r="C41" s="14">
        <v>1</v>
      </c>
      <c r="D41" s="14">
        <v>8</v>
      </c>
      <c r="E41" s="14">
        <v>1</v>
      </c>
      <c r="F41" s="14">
        <v>5</v>
      </c>
      <c r="G41" s="14">
        <v>7</v>
      </c>
      <c r="H41" s="14">
        <v>21</v>
      </c>
      <c r="I41" s="14">
        <v>110</v>
      </c>
      <c r="J41" s="14">
        <v>322</v>
      </c>
      <c r="K41" s="14">
        <v>3</v>
      </c>
      <c r="L41" s="14">
        <v>2</v>
      </c>
      <c r="M41" s="14">
        <v>1</v>
      </c>
      <c r="N41" s="14">
        <v>0</v>
      </c>
      <c r="O41" s="14">
        <v>4</v>
      </c>
      <c r="P41" s="14">
        <v>23</v>
      </c>
      <c r="Q41" s="14">
        <v>37</v>
      </c>
      <c r="R41" s="14">
        <v>14</v>
      </c>
      <c r="S41" s="14">
        <v>68</v>
      </c>
      <c r="T41" s="14">
        <v>8</v>
      </c>
      <c r="U41" s="14">
        <v>33</v>
      </c>
      <c r="V41" s="14">
        <v>81</v>
      </c>
      <c r="W41" s="14">
        <v>101</v>
      </c>
      <c r="X41" s="14">
        <v>175</v>
      </c>
      <c r="Y41" s="14">
        <v>75</v>
      </c>
      <c r="Z41" s="14">
        <v>53</v>
      </c>
    </row>
    <row r="42" spans="1:26" s="2" customFormat="1" ht="12" customHeight="1">
      <c r="A42" s="18" t="s">
        <v>171</v>
      </c>
      <c r="B42" s="14">
        <f t="shared" si="4"/>
        <v>756</v>
      </c>
      <c r="C42" s="14">
        <v>0</v>
      </c>
      <c r="D42" s="14">
        <v>3</v>
      </c>
      <c r="E42" s="14">
        <v>2</v>
      </c>
      <c r="F42" s="14">
        <v>2</v>
      </c>
      <c r="G42" s="14">
        <v>7</v>
      </c>
      <c r="H42" s="14">
        <v>3</v>
      </c>
      <c r="I42" s="14">
        <v>5</v>
      </c>
      <c r="J42" s="14">
        <v>49</v>
      </c>
      <c r="K42" s="14">
        <v>5</v>
      </c>
      <c r="L42" s="14">
        <v>0</v>
      </c>
      <c r="M42" s="14">
        <v>2</v>
      </c>
      <c r="N42" s="14">
        <v>4</v>
      </c>
      <c r="O42" s="14">
        <v>4</v>
      </c>
      <c r="P42" s="14">
        <v>34</v>
      </c>
      <c r="Q42" s="14">
        <v>35</v>
      </c>
      <c r="R42" s="14">
        <v>17</v>
      </c>
      <c r="S42" s="14">
        <v>55</v>
      </c>
      <c r="T42" s="14">
        <v>20</v>
      </c>
      <c r="U42" s="14">
        <v>40</v>
      </c>
      <c r="V42" s="14">
        <v>9</v>
      </c>
      <c r="W42" s="14">
        <v>181</v>
      </c>
      <c r="X42" s="14">
        <v>149</v>
      </c>
      <c r="Y42" s="14">
        <v>33</v>
      </c>
      <c r="Z42" s="14">
        <v>97</v>
      </c>
    </row>
    <row r="43" spans="1:26" s="2" customFormat="1" ht="12" customHeight="1">
      <c r="A43" s="18" t="s">
        <v>338</v>
      </c>
      <c r="B43" s="14">
        <f t="shared" si="4"/>
        <v>94</v>
      </c>
      <c r="C43" s="14">
        <v>0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3</v>
      </c>
      <c r="J43" s="14">
        <v>23</v>
      </c>
      <c r="K43" s="14">
        <v>1</v>
      </c>
      <c r="L43" s="14">
        <v>0</v>
      </c>
      <c r="M43" s="14">
        <v>0</v>
      </c>
      <c r="N43" s="14">
        <v>0</v>
      </c>
      <c r="O43" s="14">
        <v>0</v>
      </c>
      <c r="P43" s="14">
        <v>1</v>
      </c>
      <c r="Q43" s="14">
        <v>18</v>
      </c>
      <c r="R43" s="14">
        <v>1</v>
      </c>
      <c r="S43" s="14">
        <v>18</v>
      </c>
      <c r="T43" s="14">
        <v>0</v>
      </c>
      <c r="U43" s="14">
        <v>3</v>
      </c>
      <c r="V43" s="14">
        <v>1</v>
      </c>
      <c r="W43" s="14">
        <v>5</v>
      </c>
      <c r="X43" s="14">
        <v>5</v>
      </c>
      <c r="Y43" s="14">
        <v>4</v>
      </c>
      <c r="Z43" s="14">
        <v>10</v>
      </c>
    </row>
    <row r="44" spans="1:26" s="2" customFormat="1" ht="12" customHeight="1">
      <c r="A44" s="18" t="s">
        <v>172</v>
      </c>
      <c r="B44" s="14">
        <f t="shared" si="4"/>
        <v>295</v>
      </c>
      <c r="C44" s="14">
        <v>0</v>
      </c>
      <c r="D44" s="14">
        <v>1</v>
      </c>
      <c r="E44" s="14">
        <v>0</v>
      </c>
      <c r="F44" s="14">
        <v>0</v>
      </c>
      <c r="G44" s="14">
        <v>2</v>
      </c>
      <c r="H44" s="14">
        <v>0</v>
      </c>
      <c r="I44" s="14">
        <v>5</v>
      </c>
      <c r="J44" s="14">
        <v>151</v>
      </c>
      <c r="K44" s="14">
        <v>0</v>
      </c>
      <c r="L44" s="14">
        <v>0</v>
      </c>
      <c r="M44" s="14">
        <v>1</v>
      </c>
      <c r="N44" s="14">
        <v>0</v>
      </c>
      <c r="O44" s="14">
        <v>1</v>
      </c>
      <c r="P44" s="14">
        <v>1</v>
      </c>
      <c r="Q44" s="14">
        <v>6</v>
      </c>
      <c r="R44" s="14">
        <v>0</v>
      </c>
      <c r="S44" s="14">
        <v>31</v>
      </c>
      <c r="T44" s="14">
        <v>0</v>
      </c>
      <c r="U44" s="14">
        <v>5</v>
      </c>
      <c r="V44" s="14">
        <v>2</v>
      </c>
      <c r="W44" s="14">
        <v>31</v>
      </c>
      <c r="X44" s="14">
        <v>15</v>
      </c>
      <c r="Y44" s="14">
        <v>23</v>
      </c>
      <c r="Z44" s="14">
        <v>20</v>
      </c>
    </row>
    <row r="45" spans="1:26" s="2" customFormat="1" ht="12" customHeight="1">
      <c r="A45" s="19" t="s">
        <v>341</v>
      </c>
      <c r="B45" s="14">
        <f t="shared" si="4"/>
        <v>75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41</v>
      </c>
      <c r="K45" s="14">
        <v>1</v>
      </c>
      <c r="L45" s="14">
        <v>0</v>
      </c>
      <c r="M45" s="14">
        <v>1</v>
      </c>
      <c r="N45" s="14">
        <v>0</v>
      </c>
      <c r="O45" s="14">
        <v>1</v>
      </c>
      <c r="P45" s="14">
        <v>1</v>
      </c>
      <c r="Q45" s="14">
        <v>4</v>
      </c>
      <c r="R45" s="14">
        <v>0</v>
      </c>
      <c r="S45" s="14">
        <v>8</v>
      </c>
      <c r="T45" s="14">
        <v>0</v>
      </c>
      <c r="U45" s="14">
        <v>2</v>
      </c>
      <c r="V45" s="14">
        <v>0</v>
      </c>
      <c r="W45" s="14">
        <v>1</v>
      </c>
      <c r="X45" s="14">
        <v>10</v>
      </c>
      <c r="Y45" s="14">
        <v>1</v>
      </c>
      <c r="Z45" s="14">
        <v>3</v>
      </c>
    </row>
    <row r="46" spans="1:26" s="2" customFormat="1" ht="12" customHeight="1">
      <c r="A46" s="19" t="s">
        <v>180</v>
      </c>
      <c r="B46" s="14">
        <f t="shared" si="4"/>
        <v>51</v>
      </c>
      <c r="C46" s="14">
        <v>0</v>
      </c>
      <c r="D46" s="14">
        <v>0</v>
      </c>
      <c r="E46" s="14">
        <v>1</v>
      </c>
      <c r="F46" s="14">
        <v>0</v>
      </c>
      <c r="G46" s="14">
        <v>3</v>
      </c>
      <c r="H46" s="14">
        <v>1</v>
      </c>
      <c r="I46" s="14">
        <v>3</v>
      </c>
      <c r="J46" s="14">
        <v>5</v>
      </c>
      <c r="K46" s="14">
        <v>2</v>
      </c>
      <c r="L46" s="14">
        <v>0</v>
      </c>
      <c r="M46" s="14">
        <v>0</v>
      </c>
      <c r="N46" s="14">
        <v>0</v>
      </c>
      <c r="O46" s="14">
        <v>1</v>
      </c>
      <c r="P46" s="14">
        <v>1</v>
      </c>
      <c r="Q46" s="14">
        <v>3</v>
      </c>
      <c r="R46" s="14">
        <v>1</v>
      </c>
      <c r="S46" s="14">
        <v>8</v>
      </c>
      <c r="T46" s="14">
        <v>3</v>
      </c>
      <c r="U46" s="14">
        <v>3</v>
      </c>
      <c r="V46" s="14">
        <v>2</v>
      </c>
      <c r="W46" s="14">
        <v>2</v>
      </c>
      <c r="X46" s="14">
        <v>8</v>
      </c>
      <c r="Y46" s="14">
        <v>2</v>
      </c>
      <c r="Z46" s="14">
        <v>2</v>
      </c>
    </row>
    <row r="47" spans="1:26" s="2" customFormat="1" ht="12" customHeight="1">
      <c r="A47" s="19" t="s">
        <v>342</v>
      </c>
      <c r="B47" s="14">
        <f t="shared" si="4"/>
        <v>251</v>
      </c>
      <c r="C47" s="14">
        <v>0</v>
      </c>
      <c r="D47" s="14">
        <v>1</v>
      </c>
      <c r="E47" s="14">
        <v>0</v>
      </c>
      <c r="F47" s="14">
        <v>1</v>
      </c>
      <c r="G47" s="14">
        <v>4</v>
      </c>
      <c r="H47" s="14">
        <v>2</v>
      </c>
      <c r="I47" s="14">
        <v>4</v>
      </c>
      <c r="J47" s="14">
        <v>57</v>
      </c>
      <c r="K47" s="14">
        <v>0</v>
      </c>
      <c r="L47" s="14">
        <v>0</v>
      </c>
      <c r="M47" s="14">
        <v>0</v>
      </c>
      <c r="N47" s="14">
        <v>0</v>
      </c>
      <c r="O47" s="14">
        <v>2</v>
      </c>
      <c r="P47" s="14">
        <v>6</v>
      </c>
      <c r="Q47" s="14">
        <v>3</v>
      </c>
      <c r="R47" s="14">
        <v>1</v>
      </c>
      <c r="S47" s="14">
        <v>36</v>
      </c>
      <c r="T47" s="14">
        <v>5</v>
      </c>
      <c r="U47" s="14">
        <v>12</v>
      </c>
      <c r="V47" s="14">
        <v>3</v>
      </c>
      <c r="W47" s="14">
        <v>38</v>
      </c>
      <c r="X47" s="14">
        <v>41</v>
      </c>
      <c r="Y47" s="14">
        <v>12</v>
      </c>
      <c r="Z47" s="14">
        <v>23</v>
      </c>
    </row>
    <row r="48" spans="1:26" s="2" customFormat="1" ht="12" customHeight="1">
      <c r="A48" s="19" t="s">
        <v>343</v>
      </c>
      <c r="B48" s="14">
        <f t="shared" si="4"/>
        <v>281</v>
      </c>
      <c r="C48" s="14">
        <v>1</v>
      </c>
      <c r="D48" s="14">
        <v>1</v>
      </c>
      <c r="E48" s="14">
        <v>1</v>
      </c>
      <c r="F48" s="14">
        <v>0</v>
      </c>
      <c r="G48" s="14">
        <v>2</v>
      </c>
      <c r="H48" s="14">
        <v>2</v>
      </c>
      <c r="I48" s="14">
        <v>10</v>
      </c>
      <c r="J48" s="14">
        <v>78</v>
      </c>
      <c r="K48" s="14">
        <v>2</v>
      </c>
      <c r="L48" s="14">
        <v>0</v>
      </c>
      <c r="M48" s="14">
        <v>1</v>
      </c>
      <c r="N48" s="14">
        <v>0</v>
      </c>
      <c r="O48" s="14">
        <v>1</v>
      </c>
      <c r="P48" s="14">
        <v>7</v>
      </c>
      <c r="Q48" s="14">
        <v>4</v>
      </c>
      <c r="R48" s="14">
        <v>3</v>
      </c>
      <c r="S48" s="14">
        <v>4</v>
      </c>
      <c r="T48" s="14">
        <v>5</v>
      </c>
      <c r="U48" s="14">
        <v>16</v>
      </c>
      <c r="V48" s="14">
        <v>4</v>
      </c>
      <c r="W48" s="14">
        <v>28</v>
      </c>
      <c r="X48" s="14">
        <v>62</v>
      </c>
      <c r="Y48" s="14">
        <v>16</v>
      </c>
      <c r="Z48" s="14">
        <v>33</v>
      </c>
    </row>
    <row r="49" spans="1:26" s="2" customFormat="1" ht="12" customHeight="1">
      <c r="A49" s="19" t="s">
        <v>344</v>
      </c>
      <c r="B49" s="14">
        <f t="shared" si="4"/>
        <v>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1</v>
      </c>
      <c r="V49" s="14">
        <v>0</v>
      </c>
      <c r="W49" s="14">
        <v>0</v>
      </c>
      <c r="X49" s="14">
        <v>1</v>
      </c>
      <c r="Y49" s="14">
        <v>0</v>
      </c>
      <c r="Z49" s="14">
        <v>0</v>
      </c>
    </row>
    <row r="50" spans="1:26" s="2" customFormat="1" ht="12" customHeight="1">
      <c r="A50" s="19" t="s">
        <v>345</v>
      </c>
      <c r="B50" s="14">
        <f t="shared" si="4"/>
        <v>492</v>
      </c>
      <c r="C50" s="14">
        <v>0</v>
      </c>
      <c r="D50" s="14">
        <v>0</v>
      </c>
      <c r="E50" s="14">
        <v>1</v>
      </c>
      <c r="F50" s="14">
        <v>2</v>
      </c>
      <c r="G50" s="14">
        <v>3</v>
      </c>
      <c r="H50" s="14">
        <v>0</v>
      </c>
      <c r="I50" s="14">
        <v>1</v>
      </c>
      <c r="J50" s="14">
        <v>25</v>
      </c>
      <c r="K50" s="14">
        <v>1</v>
      </c>
      <c r="L50" s="14">
        <v>0</v>
      </c>
      <c r="M50" s="14">
        <v>0</v>
      </c>
      <c r="N50" s="14">
        <v>0</v>
      </c>
      <c r="O50" s="14">
        <v>3</v>
      </c>
      <c r="P50" s="14">
        <v>5</v>
      </c>
      <c r="Q50" s="14">
        <v>14</v>
      </c>
      <c r="R50" s="14">
        <v>15</v>
      </c>
      <c r="S50" s="14">
        <v>42</v>
      </c>
      <c r="T50" s="14">
        <v>11</v>
      </c>
      <c r="U50" s="14">
        <v>52</v>
      </c>
      <c r="V50" s="14">
        <v>2</v>
      </c>
      <c r="W50" s="14">
        <v>110</v>
      </c>
      <c r="X50" s="14">
        <v>122</v>
      </c>
      <c r="Y50" s="14">
        <v>22</v>
      </c>
      <c r="Z50" s="14">
        <v>61</v>
      </c>
    </row>
    <row r="51" spans="1:26" s="2" customFormat="1" ht="12" customHeight="1">
      <c r="A51" s="19" t="s">
        <v>346</v>
      </c>
      <c r="B51" s="14">
        <f t="shared" si="4"/>
        <v>119</v>
      </c>
      <c r="C51" s="14">
        <v>0</v>
      </c>
      <c r="D51" s="14">
        <v>2</v>
      </c>
      <c r="E51" s="14">
        <v>1</v>
      </c>
      <c r="F51" s="14">
        <v>0</v>
      </c>
      <c r="G51" s="14">
        <v>0</v>
      </c>
      <c r="H51" s="14">
        <v>0</v>
      </c>
      <c r="I51" s="14">
        <v>2</v>
      </c>
      <c r="J51" s="14">
        <v>8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14">
        <v>2</v>
      </c>
      <c r="Q51" s="14">
        <v>1</v>
      </c>
      <c r="R51" s="14">
        <v>0</v>
      </c>
      <c r="S51" s="14">
        <v>5</v>
      </c>
      <c r="T51" s="14">
        <v>1</v>
      </c>
      <c r="U51" s="14">
        <v>0</v>
      </c>
      <c r="V51" s="14">
        <v>0</v>
      </c>
      <c r="W51" s="14">
        <v>30</v>
      </c>
      <c r="X51" s="14">
        <v>42</v>
      </c>
      <c r="Y51" s="14">
        <v>15</v>
      </c>
      <c r="Z51" s="14">
        <v>9</v>
      </c>
    </row>
    <row r="52" spans="1:26" s="2" customFormat="1" ht="12" customHeight="1" thickBot="1">
      <c r="A52" s="29" t="s">
        <v>347</v>
      </c>
      <c r="B52" s="35">
        <f t="shared" si="4"/>
        <v>27</v>
      </c>
      <c r="C52" s="14">
        <v>0</v>
      </c>
      <c r="D52" s="14">
        <v>2</v>
      </c>
      <c r="E52" s="14">
        <v>0</v>
      </c>
      <c r="F52" s="14">
        <v>1</v>
      </c>
      <c r="G52" s="14">
        <v>1</v>
      </c>
      <c r="H52" s="14">
        <v>0</v>
      </c>
      <c r="I52" s="14">
        <v>1</v>
      </c>
      <c r="J52" s="14">
        <v>5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2</v>
      </c>
      <c r="Q52" s="14">
        <v>1</v>
      </c>
      <c r="R52" s="14">
        <v>2</v>
      </c>
      <c r="S52" s="14">
        <v>1</v>
      </c>
      <c r="T52" s="14">
        <v>2</v>
      </c>
      <c r="U52" s="14">
        <v>0</v>
      </c>
      <c r="V52" s="14">
        <v>0</v>
      </c>
      <c r="W52" s="14">
        <v>0</v>
      </c>
      <c r="X52" s="14">
        <v>1</v>
      </c>
      <c r="Y52" s="14">
        <v>1</v>
      </c>
      <c r="Z52" s="14">
        <v>5</v>
      </c>
    </row>
    <row r="53" spans="1:26" s="2" customFormat="1" ht="15" customHeight="1">
      <c r="A53" s="23" t="s">
        <v>260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="2" customFormat="1" ht="15" customHeight="1"/>
    <row r="55" spans="1:26" s="2" customFormat="1" ht="17.25" customHeight="1">
      <c r="A55" s="71" t="s">
        <v>348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 t="s">
        <v>349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</sheetData>
  <mergeCells count="13">
    <mergeCell ref="L3:R3"/>
    <mergeCell ref="T3:U3"/>
    <mergeCell ref="X3:Z3"/>
    <mergeCell ref="A55:K55"/>
    <mergeCell ref="L55:Z55"/>
    <mergeCell ref="A3:A4"/>
    <mergeCell ref="B3:B4"/>
    <mergeCell ref="C3:G3"/>
    <mergeCell ref="H3:J3"/>
    <mergeCell ref="L1:Z1"/>
    <mergeCell ref="L2:X2"/>
    <mergeCell ref="A1:K1"/>
    <mergeCell ref="A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51" customWidth="1"/>
    <col min="2" max="2" width="6.375" style="51" customWidth="1"/>
    <col min="3" max="3" width="6.125" style="51" customWidth="1"/>
    <col min="4" max="4" width="5.75390625" style="51" customWidth="1"/>
    <col min="5" max="5" width="5.625" style="51" customWidth="1"/>
    <col min="6" max="12" width="5.125" style="51" customWidth="1"/>
    <col min="13" max="13" width="5.375" style="51" customWidth="1"/>
    <col min="14" max="14" width="4.875" style="51" customWidth="1"/>
    <col min="15" max="15" width="5.125" style="51" customWidth="1"/>
    <col min="16" max="16" width="4.875" style="51" customWidth="1"/>
    <col min="17" max="18" width="5.125" style="51" customWidth="1"/>
    <col min="19" max="27" width="5.375" style="51" customWidth="1"/>
    <col min="28" max="16384" width="9.00390625" style="51" customWidth="1"/>
  </cols>
  <sheetData>
    <row r="1" spans="1:27" s="1" customFormat="1" ht="45" customHeight="1">
      <c r="A1" s="53" t="s">
        <v>364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76" t="s">
        <v>64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10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8" t="s">
        <v>362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AA2" s="46" t="s">
        <v>62</v>
      </c>
    </row>
    <row r="3" spans="1:27" s="11" customFormat="1" ht="19.5" customHeight="1">
      <c r="A3" s="55" t="s">
        <v>0</v>
      </c>
      <c r="B3" s="79" t="s">
        <v>1</v>
      </c>
      <c r="C3" s="73" t="s">
        <v>2</v>
      </c>
      <c r="D3" s="73" t="s">
        <v>3</v>
      </c>
      <c r="E3" s="73"/>
      <c r="F3" s="73"/>
      <c r="G3" s="73"/>
      <c r="H3" s="73"/>
      <c r="I3" s="73" t="s">
        <v>4</v>
      </c>
      <c r="J3" s="73"/>
      <c r="K3" s="73"/>
      <c r="L3" s="25" t="s">
        <v>63</v>
      </c>
      <c r="M3" s="68" t="s">
        <v>5</v>
      </c>
      <c r="N3" s="68"/>
      <c r="O3" s="68"/>
      <c r="P3" s="68"/>
      <c r="Q3" s="68"/>
      <c r="R3" s="68"/>
      <c r="S3" s="70"/>
      <c r="T3" s="24" t="s">
        <v>6</v>
      </c>
      <c r="U3" s="73" t="s">
        <v>7</v>
      </c>
      <c r="V3" s="73"/>
      <c r="W3" s="24" t="s">
        <v>8</v>
      </c>
      <c r="X3" s="24" t="s">
        <v>9</v>
      </c>
      <c r="Y3" s="74" t="s">
        <v>10</v>
      </c>
      <c r="Z3" s="68"/>
      <c r="AA3" s="68"/>
    </row>
    <row r="4" spans="1:27" s="11" customFormat="1" ht="48" customHeight="1" thickBot="1">
      <c r="A4" s="56"/>
      <c r="B4" s="80"/>
      <c r="C4" s="60"/>
      <c r="D4" s="16" t="s">
        <v>58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27" t="s">
        <v>18</v>
      </c>
      <c r="M4" s="27" t="s">
        <v>19</v>
      </c>
      <c r="N4" s="30" t="s">
        <v>20</v>
      </c>
      <c r="O4" s="30" t="s">
        <v>54</v>
      </c>
      <c r="P4" s="30" t="s">
        <v>21</v>
      </c>
      <c r="Q4" s="30" t="s">
        <v>22</v>
      </c>
      <c r="R4" s="30" t="s">
        <v>55</v>
      </c>
      <c r="S4" s="30" t="s">
        <v>23</v>
      </c>
      <c r="T4" s="16" t="s">
        <v>24</v>
      </c>
      <c r="U4" s="16" t="s">
        <v>25</v>
      </c>
      <c r="V4" s="16" t="s">
        <v>56</v>
      </c>
      <c r="W4" s="16" t="s">
        <v>26</v>
      </c>
      <c r="X4" s="16" t="s">
        <v>57</v>
      </c>
      <c r="Y4" s="30" t="s">
        <v>27</v>
      </c>
      <c r="Z4" s="30" t="s">
        <v>28</v>
      </c>
      <c r="AA4" s="32" t="s">
        <v>29</v>
      </c>
    </row>
    <row r="5" spans="1:27" s="2" customFormat="1" ht="24" customHeight="1">
      <c r="A5" s="18" t="s">
        <v>65</v>
      </c>
      <c r="B5" s="7">
        <f>SUM(D5:AA5)</f>
        <v>100</v>
      </c>
      <c r="C5" s="7"/>
      <c r="D5" s="7">
        <f aca="true" t="shared" si="0" ref="D5:AA5">D6/$C$6*100</f>
        <v>0.47606682247035403</v>
      </c>
      <c r="E5" s="7">
        <f t="shared" si="0"/>
        <v>4.57889725612395</v>
      </c>
      <c r="F5" s="7">
        <f t="shared" si="0"/>
        <v>0.8136414784038778</v>
      </c>
      <c r="G5" s="7">
        <f t="shared" si="0"/>
        <v>0.8569202804466372</v>
      </c>
      <c r="H5" s="7">
        <f t="shared" si="0"/>
        <v>13.113477018956116</v>
      </c>
      <c r="I5" s="7">
        <f t="shared" si="0"/>
        <v>1.6445944776248593</v>
      </c>
      <c r="J5" s="7">
        <f t="shared" si="0"/>
        <v>4.821258547563404</v>
      </c>
      <c r="K5" s="7">
        <f t="shared" si="0"/>
        <v>9.763697740846533</v>
      </c>
      <c r="L5" s="7">
        <f t="shared" si="0"/>
        <v>0.6578377910499437</v>
      </c>
      <c r="M5" s="7">
        <f t="shared" si="0"/>
        <v>0.3116073747078681</v>
      </c>
      <c r="N5" s="7">
        <f t="shared" si="0"/>
        <v>0.34623041634207563</v>
      </c>
      <c r="O5" s="7">
        <f t="shared" si="0"/>
        <v>0.16445944776248592</v>
      </c>
      <c r="P5" s="7">
        <f t="shared" si="0"/>
        <v>0.8396087596295334</v>
      </c>
      <c r="Q5" s="7">
        <f t="shared" si="0"/>
        <v>4.379814766727257</v>
      </c>
      <c r="R5" s="7">
        <f t="shared" si="0"/>
        <v>4.752012464294989</v>
      </c>
      <c r="S5" s="7">
        <f t="shared" si="0"/>
        <v>2.38033411235177</v>
      </c>
      <c r="T5" s="7">
        <f t="shared" si="0"/>
        <v>6.613000952133645</v>
      </c>
      <c r="U5" s="7">
        <f t="shared" si="0"/>
        <v>2.640006924608327</v>
      </c>
      <c r="V5" s="7">
        <f t="shared" si="0"/>
        <v>9.746386220029429</v>
      </c>
      <c r="W5" s="7">
        <f t="shared" si="0"/>
        <v>2.2591534666320436</v>
      </c>
      <c r="X5" s="7">
        <f t="shared" si="0"/>
        <v>9.270319397559074</v>
      </c>
      <c r="Y5" s="7">
        <f t="shared" si="0"/>
        <v>10.464814333939236</v>
      </c>
      <c r="Z5" s="7">
        <f t="shared" si="0"/>
        <v>3.4276811217865486</v>
      </c>
      <c r="AA5" s="7">
        <f t="shared" si="0"/>
        <v>5.678178828010041</v>
      </c>
    </row>
    <row r="6" spans="1:27" s="2" customFormat="1" ht="24" customHeight="1">
      <c r="A6" s="18" t="s">
        <v>30</v>
      </c>
      <c r="B6" s="7"/>
      <c r="C6" s="6">
        <f aca="true" t="shared" si="1" ref="C6:AA6">SUM(C7:C25,C27:C28)</f>
        <v>11553</v>
      </c>
      <c r="D6" s="6">
        <f t="shared" si="1"/>
        <v>55</v>
      </c>
      <c r="E6" s="6">
        <f t="shared" si="1"/>
        <v>529</v>
      </c>
      <c r="F6" s="6">
        <f t="shared" si="1"/>
        <v>94</v>
      </c>
      <c r="G6" s="6">
        <f t="shared" si="1"/>
        <v>99</v>
      </c>
      <c r="H6" s="6">
        <f t="shared" si="1"/>
        <v>1515</v>
      </c>
      <c r="I6" s="6">
        <f t="shared" si="1"/>
        <v>190</v>
      </c>
      <c r="J6" s="6">
        <f t="shared" si="1"/>
        <v>557</v>
      </c>
      <c r="K6" s="6">
        <f t="shared" si="1"/>
        <v>1128</v>
      </c>
      <c r="L6" s="6">
        <f t="shared" si="1"/>
        <v>76</v>
      </c>
      <c r="M6" s="6">
        <f t="shared" si="1"/>
        <v>36</v>
      </c>
      <c r="N6" s="6">
        <f t="shared" si="1"/>
        <v>40</v>
      </c>
      <c r="O6" s="6">
        <f t="shared" si="1"/>
        <v>19</v>
      </c>
      <c r="P6" s="6">
        <f t="shared" si="1"/>
        <v>97</v>
      </c>
      <c r="Q6" s="6">
        <f t="shared" si="1"/>
        <v>506</v>
      </c>
      <c r="R6" s="6">
        <f t="shared" si="1"/>
        <v>549</v>
      </c>
      <c r="S6" s="6">
        <f t="shared" si="1"/>
        <v>275</v>
      </c>
      <c r="T6" s="6">
        <f t="shared" si="1"/>
        <v>764</v>
      </c>
      <c r="U6" s="6">
        <f t="shared" si="1"/>
        <v>305</v>
      </c>
      <c r="V6" s="6">
        <f t="shared" si="1"/>
        <v>1126</v>
      </c>
      <c r="W6" s="6">
        <f t="shared" si="1"/>
        <v>261</v>
      </c>
      <c r="X6" s="6">
        <f t="shared" si="1"/>
        <v>1071</v>
      </c>
      <c r="Y6" s="6">
        <f t="shared" si="1"/>
        <v>1209</v>
      </c>
      <c r="Z6" s="6">
        <f t="shared" si="1"/>
        <v>396</v>
      </c>
      <c r="AA6" s="6">
        <f t="shared" si="1"/>
        <v>656</v>
      </c>
    </row>
    <row r="7" spans="1:27" s="2" customFormat="1" ht="27" customHeight="1">
      <c r="A7" s="18" t="s">
        <v>31</v>
      </c>
      <c r="B7" s="7">
        <f>C7/$C$6*100</f>
        <v>5.063619839002857</v>
      </c>
      <c r="C7" s="6">
        <f>SUM(D7:AA7)</f>
        <v>585</v>
      </c>
      <c r="D7" s="6">
        <v>3</v>
      </c>
      <c r="E7" s="6">
        <v>3</v>
      </c>
      <c r="F7" s="6">
        <v>0</v>
      </c>
      <c r="G7" s="6">
        <v>3</v>
      </c>
      <c r="H7" s="6">
        <v>15</v>
      </c>
      <c r="I7" s="6">
        <v>24</v>
      </c>
      <c r="J7" s="6">
        <v>52</v>
      </c>
      <c r="K7" s="6">
        <v>31</v>
      </c>
      <c r="L7" s="6">
        <v>1</v>
      </c>
      <c r="M7" s="6">
        <v>2</v>
      </c>
      <c r="N7" s="6">
        <v>0</v>
      </c>
      <c r="O7" s="6">
        <v>1</v>
      </c>
      <c r="P7" s="6">
        <v>2</v>
      </c>
      <c r="Q7" s="6">
        <v>3</v>
      </c>
      <c r="R7" s="6">
        <v>120</v>
      </c>
      <c r="S7" s="6">
        <v>4</v>
      </c>
      <c r="T7" s="6">
        <v>175</v>
      </c>
      <c r="U7" s="6">
        <v>2</v>
      </c>
      <c r="V7" s="6">
        <v>21</v>
      </c>
      <c r="W7" s="6">
        <v>12</v>
      </c>
      <c r="X7" s="6">
        <v>27</v>
      </c>
      <c r="Y7" s="6">
        <v>44</v>
      </c>
      <c r="Z7" s="6">
        <v>16</v>
      </c>
      <c r="AA7" s="6">
        <v>24</v>
      </c>
    </row>
    <row r="8" spans="1:27" s="2" customFormat="1" ht="15.75" customHeight="1">
      <c r="A8" s="18" t="s">
        <v>32</v>
      </c>
      <c r="B8" s="7">
        <f aca="true" t="shared" si="2" ref="B8:B28">C8/$C$6*100</f>
        <v>15.822730026832858</v>
      </c>
      <c r="C8" s="6">
        <f aca="true" t="shared" si="3" ref="C8:C28">SUM(D8:AA8)</f>
        <v>1828</v>
      </c>
      <c r="D8" s="6">
        <v>1</v>
      </c>
      <c r="E8" s="6">
        <v>7</v>
      </c>
      <c r="F8" s="6">
        <v>3</v>
      </c>
      <c r="G8" s="6">
        <v>5</v>
      </c>
      <c r="H8" s="6">
        <v>22</v>
      </c>
      <c r="I8" s="6">
        <v>11</v>
      </c>
      <c r="J8" s="6">
        <v>40</v>
      </c>
      <c r="K8" s="6">
        <v>196</v>
      </c>
      <c r="L8" s="6">
        <v>3</v>
      </c>
      <c r="M8" s="6">
        <v>3</v>
      </c>
      <c r="N8" s="6">
        <v>1</v>
      </c>
      <c r="O8" s="6">
        <v>1</v>
      </c>
      <c r="P8" s="6">
        <v>9</v>
      </c>
      <c r="Q8" s="6">
        <v>11</v>
      </c>
      <c r="R8" s="6">
        <v>78</v>
      </c>
      <c r="S8" s="6">
        <v>26</v>
      </c>
      <c r="T8" s="6">
        <v>357</v>
      </c>
      <c r="U8" s="6">
        <v>1</v>
      </c>
      <c r="V8" s="6">
        <v>67</v>
      </c>
      <c r="W8" s="6">
        <v>27</v>
      </c>
      <c r="X8" s="6">
        <v>336</v>
      </c>
      <c r="Y8" s="6">
        <v>257</v>
      </c>
      <c r="Z8" s="6">
        <v>232</v>
      </c>
      <c r="AA8" s="6">
        <v>134</v>
      </c>
    </row>
    <row r="9" spans="1:27" s="2" customFormat="1" ht="15.75" customHeight="1">
      <c r="A9" s="18" t="s">
        <v>33</v>
      </c>
      <c r="B9" s="7">
        <f t="shared" si="2"/>
        <v>2.8823682160477797</v>
      </c>
      <c r="C9" s="6">
        <f t="shared" si="3"/>
        <v>333</v>
      </c>
      <c r="D9" s="6">
        <v>1</v>
      </c>
      <c r="E9" s="6">
        <v>14</v>
      </c>
      <c r="F9" s="6">
        <v>2</v>
      </c>
      <c r="G9" s="6">
        <v>3</v>
      </c>
      <c r="H9" s="6">
        <v>21</v>
      </c>
      <c r="I9" s="6">
        <v>11</v>
      </c>
      <c r="J9" s="6">
        <v>36</v>
      </c>
      <c r="K9" s="6">
        <v>91</v>
      </c>
      <c r="L9" s="6">
        <v>1</v>
      </c>
      <c r="M9" s="6">
        <v>1</v>
      </c>
      <c r="N9" s="6">
        <v>1</v>
      </c>
      <c r="O9" s="6">
        <v>1</v>
      </c>
      <c r="P9" s="6">
        <v>4</v>
      </c>
      <c r="Q9" s="6">
        <v>17</v>
      </c>
      <c r="R9" s="6">
        <v>6</v>
      </c>
      <c r="S9" s="6">
        <v>16</v>
      </c>
      <c r="T9" s="6">
        <v>12</v>
      </c>
      <c r="U9" s="6">
        <v>1</v>
      </c>
      <c r="V9" s="6">
        <v>15</v>
      </c>
      <c r="W9" s="6">
        <v>8</v>
      </c>
      <c r="X9" s="6">
        <v>21</v>
      </c>
      <c r="Y9" s="6">
        <v>42</v>
      </c>
      <c r="Z9" s="6">
        <v>2</v>
      </c>
      <c r="AA9" s="6">
        <v>6</v>
      </c>
    </row>
    <row r="10" spans="1:27" s="2" customFormat="1" ht="16.5" customHeight="1">
      <c r="A10" s="18" t="s">
        <v>34</v>
      </c>
      <c r="B10" s="7">
        <f t="shared" si="2"/>
        <v>3.2372543927984077</v>
      </c>
      <c r="C10" s="6">
        <f t="shared" si="3"/>
        <v>374</v>
      </c>
      <c r="D10" s="6">
        <v>3</v>
      </c>
      <c r="E10" s="6">
        <v>12</v>
      </c>
      <c r="F10" s="6">
        <v>0</v>
      </c>
      <c r="G10" s="6">
        <v>3</v>
      </c>
      <c r="H10" s="6">
        <v>30</v>
      </c>
      <c r="I10" s="6">
        <v>13</v>
      </c>
      <c r="J10" s="6">
        <v>5</v>
      </c>
      <c r="K10" s="6">
        <v>1</v>
      </c>
      <c r="L10" s="6">
        <v>1</v>
      </c>
      <c r="M10" s="6">
        <v>0</v>
      </c>
      <c r="N10" s="6">
        <v>1</v>
      </c>
      <c r="O10" s="6">
        <v>1</v>
      </c>
      <c r="P10" s="6">
        <v>1</v>
      </c>
      <c r="Q10" s="6">
        <v>24</v>
      </c>
      <c r="R10" s="6">
        <v>30</v>
      </c>
      <c r="S10" s="6">
        <v>15</v>
      </c>
      <c r="T10" s="6">
        <v>13</v>
      </c>
      <c r="U10" s="6">
        <v>3</v>
      </c>
      <c r="V10" s="6">
        <v>98</v>
      </c>
      <c r="W10" s="6">
        <v>23</v>
      </c>
      <c r="X10" s="6">
        <v>27</v>
      </c>
      <c r="Y10" s="6">
        <v>51</v>
      </c>
      <c r="Z10" s="6">
        <v>4</v>
      </c>
      <c r="AA10" s="6">
        <v>15</v>
      </c>
    </row>
    <row r="11" spans="1:27" s="2" customFormat="1" ht="27" customHeight="1">
      <c r="A11" s="18" t="s">
        <v>35</v>
      </c>
      <c r="B11" s="7">
        <f t="shared" si="2"/>
        <v>2.4755474768458408</v>
      </c>
      <c r="C11" s="6">
        <f t="shared" si="3"/>
        <v>286</v>
      </c>
      <c r="D11" s="6">
        <v>2</v>
      </c>
      <c r="E11" s="6">
        <v>2</v>
      </c>
      <c r="F11" s="6">
        <v>0</v>
      </c>
      <c r="G11" s="6">
        <v>1</v>
      </c>
      <c r="H11" s="6">
        <v>17</v>
      </c>
      <c r="I11" s="6">
        <v>13</v>
      </c>
      <c r="J11" s="6">
        <v>10</v>
      </c>
      <c r="K11" s="6">
        <v>4</v>
      </c>
      <c r="L11" s="6">
        <v>0</v>
      </c>
      <c r="M11" s="6">
        <v>0</v>
      </c>
      <c r="N11" s="6">
        <v>0</v>
      </c>
      <c r="O11" s="6">
        <v>0</v>
      </c>
      <c r="P11" s="6">
        <v>3</v>
      </c>
      <c r="Q11" s="6">
        <v>14</v>
      </c>
      <c r="R11" s="6">
        <v>25</v>
      </c>
      <c r="S11" s="6">
        <v>11</v>
      </c>
      <c r="T11" s="6">
        <v>12</v>
      </c>
      <c r="U11" s="6">
        <v>0</v>
      </c>
      <c r="V11" s="6">
        <v>78</v>
      </c>
      <c r="W11" s="6">
        <v>39</v>
      </c>
      <c r="X11" s="6">
        <v>17</v>
      </c>
      <c r="Y11" s="6">
        <v>30</v>
      </c>
      <c r="Z11" s="6">
        <v>0</v>
      </c>
      <c r="AA11" s="6">
        <v>8</v>
      </c>
    </row>
    <row r="12" spans="1:27" s="2" customFormat="1" ht="16.5" customHeight="1">
      <c r="A12" s="18" t="s">
        <v>36</v>
      </c>
      <c r="B12" s="7">
        <f t="shared" si="2"/>
        <v>6.595689431316541</v>
      </c>
      <c r="C12" s="6">
        <f t="shared" si="3"/>
        <v>762</v>
      </c>
      <c r="D12" s="6">
        <v>6</v>
      </c>
      <c r="E12" s="6">
        <v>20</v>
      </c>
      <c r="F12" s="6">
        <v>1</v>
      </c>
      <c r="G12" s="6">
        <v>5</v>
      </c>
      <c r="H12" s="6">
        <v>41</v>
      </c>
      <c r="I12" s="6">
        <v>31</v>
      </c>
      <c r="J12" s="6">
        <v>114</v>
      </c>
      <c r="K12" s="6">
        <v>251</v>
      </c>
      <c r="L12" s="6">
        <v>1</v>
      </c>
      <c r="M12" s="6">
        <v>1</v>
      </c>
      <c r="N12" s="6">
        <v>1</v>
      </c>
      <c r="O12" s="6">
        <v>0</v>
      </c>
      <c r="P12" s="6">
        <v>3</v>
      </c>
      <c r="Q12" s="6">
        <v>39</v>
      </c>
      <c r="R12" s="6">
        <v>28</v>
      </c>
      <c r="S12" s="6">
        <v>14</v>
      </c>
      <c r="T12" s="6">
        <v>17</v>
      </c>
      <c r="U12" s="6">
        <v>0</v>
      </c>
      <c r="V12" s="6">
        <v>57</v>
      </c>
      <c r="W12" s="6">
        <v>12</v>
      </c>
      <c r="X12" s="6">
        <v>24</v>
      </c>
      <c r="Y12" s="6">
        <v>65</v>
      </c>
      <c r="Z12" s="6">
        <v>1</v>
      </c>
      <c r="AA12" s="6">
        <v>30</v>
      </c>
    </row>
    <row r="13" spans="1:27" s="2" customFormat="1" ht="16.5" customHeight="1">
      <c r="A13" s="18" t="s">
        <v>37</v>
      </c>
      <c r="B13" s="7">
        <f t="shared" si="2"/>
        <v>18.003981649787935</v>
      </c>
      <c r="C13" s="6">
        <f t="shared" si="3"/>
        <v>2080</v>
      </c>
      <c r="D13" s="6">
        <v>22</v>
      </c>
      <c r="E13" s="6">
        <v>341</v>
      </c>
      <c r="F13" s="6">
        <v>6</v>
      </c>
      <c r="G13" s="6">
        <v>24</v>
      </c>
      <c r="H13" s="6">
        <v>802</v>
      </c>
      <c r="I13" s="6">
        <v>47</v>
      </c>
      <c r="J13" s="6">
        <v>158</v>
      </c>
      <c r="K13" s="6">
        <v>21</v>
      </c>
      <c r="L13" s="6">
        <v>9</v>
      </c>
      <c r="M13" s="6">
        <v>1</v>
      </c>
      <c r="N13" s="6">
        <v>6</v>
      </c>
      <c r="O13" s="6">
        <v>0</v>
      </c>
      <c r="P13" s="6">
        <v>15</v>
      </c>
      <c r="Q13" s="6">
        <v>72</v>
      </c>
      <c r="R13" s="6">
        <v>70</v>
      </c>
      <c r="S13" s="6">
        <v>83</v>
      </c>
      <c r="T13" s="6">
        <v>31</v>
      </c>
      <c r="U13" s="6">
        <v>5</v>
      </c>
      <c r="V13" s="6">
        <v>116</v>
      </c>
      <c r="W13" s="6">
        <v>26</v>
      </c>
      <c r="X13" s="6">
        <v>53</v>
      </c>
      <c r="Y13" s="6">
        <v>129</v>
      </c>
      <c r="Z13" s="6">
        <v>2</v>
      </c>
      <c r="AA13" s="6">
        <v>41</v>
      </c>
    </row>
    <row r="14" spans="1:27" s="2" customFormat="1" ht="16.5" customHeight="1">
      <c r="A14" s="18" t="s">
        <v>312</v>
      </c>
      <c r="B14" s="7">
        <f t="shared" si="2"/>
        <v>17.224963213018263</v>
      </c>
      <c r="C14" s="6">
        <f t="shared" si="3"/>
        <v>1990</v>
      </c>
      <c r="D14" s="6">
        <v>11</v>
      </c>
      <c r="E14" s="6">
        <v>85</v>
      </c>
      <c r="F14" s="6">
        <v>71</v>
      </c>
      <c r="G14" s="6">
        <v>15</v>
      </c>
      <c r="H14" s="6">
        <v>384</v>
      </c>
      <c r="I14" s="6">
        <v>12</v>
      </c>
      <c r="J14" s="6">
        <v>37</v>
      </c>
      <c r="K14" s="6">
        <v>11</v>
      </c>
      <c r="L14" s="6">
        <v>4</v>
      </c>
      <c r="M14" s="6">
        <v>1</v>
      </c>
      <c r="N14" s="6">
        <v>1</v>
      </c>
      <c r="O14" s="6">
        <v>3</v>
      </c>
      <c r="P14" s="6">
        <v>7</v>
      </c>
      <c r="Q14" s="6">
        <v>232</v>
      </c>
      <c r="R14" s="6">
        <v>105</v>
      </c>
      <c r="S14" s="6">
        <v>49</v>
      </c>
      <c r="T14" s="6">
        <v>39</v>
      </c>
      <c r="U14" s="6">
        <v>12</v>
      </c>
      <c r="V14" s="6">
        <v>452</v>
      </c>
      <c r="W14" s="6">
        <v>26</v>
      </c>
      <c r="X14" s="6">
        <v>117</v>
      </c>
      <c r="Y14" s="6">
        <v>200</v>
      </c>
      <c r="Z14" s="6">
        <v>6</v>
      </c>
      <c r="AA14" s="6">
        <v>110</v>
      </c>
    </row>
    <row r="15" spans="1:27" s="2" customFormat="1" ht="27" customHeight="1">
      <c r="A15" s="18" t="s">
        <v>38</v>
      </c>
      <c r="B15" s="7">
        <f t="shared" si="2"/>
        <v>1.0646585302518825</v>
      </c>
      <c r="C15" s="6">
        <f t="shared" si="3"/>
        <v>123</v>
      </c>
      <c r="D15" s="6">
        <v>0</v>
      </c>
      <c r="E15" s="6">
        <v>0</v>
      </c>
      <c r="F15" s="6">
        <v>0</v>
      </c>
      <c r="G15" s="6">
        <v>1</v>
      </c>
      <c r="H15" s="6">
        <v>3</v>
      </c>
      <c r="I15" s="6">
        <v>5</v>
      </c>
      <c r="J15" s="6">
        <v>10</v>
      </c>
      <c r="K15" s="6">
        <v>6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3</v>
      </c>
      <c r="R15" s="6">
        <v>13</v>
      </c>
      <c r="S15" s="6">
        <v>0</v>
      </c>
      <c r="T15" s="6">
        <v>36</v>
      </c>
      <c r="U15" s="6">
        <v>0</v>
      </c>
      <c r="V15" s="6">
        <v>17</v>
      </c>
      <c r="W15" s="6">
        <v>2</v>
      </c>
      <c r="X15" s="6">
        <v>7</v>
      </c>
      <c r="Y15" s="6">
        <v>9</v>
      </c>
      <c r="Z15" s="6">
        <v>4</v>
      </c>
      <c r="AA15" s="6">
        <v>7</v>
      </c>
    </row>
    <row r="16" spans="1:27" s="2" customFormat="1" ht="16.5" customHeight="1">
      <c r="A16" s="18" t="s">
        <v>39</v>
      </c>
      <c r="B16" s="7">
        <f t="shared" si="2"/>
        <v>0.043278802042759454</v>
      </c>
      <c r="C16" s="6">
        <f t="shared" si="3"/>
        <v>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0</v>
      </c>
      <c r="Z16" s="6">
        <v>0</v>
      </c>
      <c r="AA16" s="6">
        <v>2</v>
      </c>
    </row>
    <row r="17" spans="1:27" s="2" customFormat="1" ht="16.5" customHeight="1">
      <c r="A17" s="18" t="s">
        <v>40</v>
      </c>
      <c r="B17" s="7">
        <f t="shared" si="2"/>
        <v>3.765255777720073</v>
      </c>
      <c r="C17" s="6">
        <f t="shared" si="3"/>
        <v>435</v>
      </c>
      <c r="D17" s="6">
        <v>1</v>
      </c>
      <c r="E17" s="6">
        <v>5</v>
      </c>
      <c r="F17" s="6">
        <v>1</v>
      </c>
      <c r="G17" s="6">
        <v>6</v>
      </c>
      <c r="H17" s="6">
        <v>12</v>
      </c>
      <c r="I17" s="6">
        <v>2</v>
      </c>
      <c r="J17" s="6">
        <v>3</v>
      </c>
      <c r="K17" s="6">
        <v>7</v>
      </c>
      <c r="L17" s="6">
        <v>34</v>
      </c>
      <c r="M17" s="6">
        <v>3</v>
      </c>
      <c r="N17" s="6">
        <v>18</v>
      </c>
      <c r="O17" s="6">
        <v>9</v>
      </c>
      <c r="P17" s="6">
        <v>10</v>
      </c>
      <c r="Q17" s="6">
        <v>7</v>
      </c>
      <c r="R17" s="6">
        <v>7</v>
      </c>
      <c r="S17" s="6">
        <v>10</v>
      </c>
      <c r="T17" s="6">
        <v>1</v>
      </c>
      <c r="U17" s="6">
        <v>25</v>
      </c>
      <c r="V17" s="6">
        <v>21</v>
      </c>
      <c r="W17" s="6">
        <v>0</v>
      </c>
      <c r="X17" s="6">
        <v>177</v>
      </c>
      <c r="Y17" s="6">
        <v>53</v>
      </c>
      <c r="Z17" s="6">
        <v>1</v>
      </c>
      <c r="AA17" s="6">
        <v>22</v>
      </c>
    </row>
    <row r="18" spans="1:27" s="2" customFormat="1" ht="16.5" customHeight="1">
      <c r="A18" s="18" t="s">
        <v>41</v>
      </c>
      <c r="B18" s="7">
        <f t="shared" si="2"/>
        <v>1.9648576127412793</v>
      </c>
      <c r="C18" s="6">
        <f t="shared" si="3"/>
        <v>227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7</v>
      </c>
      <c r="M18" s="6">
        <v>15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13</v>
      </c>
      <c r="U18" s="6">
        <v>166</v>
      </c>
      <c r="V18" s="6">
        <v>3</v>
      </c>
      <c r="W18" s="6">
        <v>0</v>
      </c>
      <c r="X18" s="6">
        <v>16</v>
      </c>
      <c r="Y18" s="6">
        <v>4</v>
      </c>
      <c r="Z18" s="6">
        <v>1</v>
      </c>
      <c r="AA18" s="6">
        <v>0</v>
      </c>
    </row>
    <row r="19" spans="1:27" s="2" customFormat="1" ht="27" customHeight="1">
      <c r="A19" s="18" t="s">
        <v>42</v>
      </c>
      <c r="B19" s="7">
        <f t="shared" si="2"/>
        <v>0.4327880204275945</v>
      </c>
      <c r="C19" s="6">
        <f t="shared" si="3"/>
        <v>50</v>
      </c>
      <c r="D19" s="6">
        <v>0</v>
      </c>
      <c r="E19" s="6">
        <v>0</v>
      </c>
      <c r="F19" s="6">
        <v>0</v>
      </c>
      <c r="G19" s="6">
        <v>2</v>
      </c>
      <c r="H19" s="6">
        <v>5</v>
      </c>
      <c r="I19" s="6">
        <v>1</v>
      </c>
      <c r="J19" s="6">
        <v>1</v>
      </c>
      <c r="K19" s="6">
        <v>0</v>
      </c>
      <c r="L19" s="6">
        <v>1</v>
      </c>
      <c r="M19" s="6">
        <v>0</v>
      </c>
      <c r="N19" s="6">
        <v>1</v>
      </c>
      <c r="O19" s="6">
        <v>1</v>
      </c>
      <c r="P19" s="6">
        <v>29</v>
      </c>
      <c r="Q19" s="6">
        <v>2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3</v>
      </c>
      <c r="Y19" s="6">
        <v>2</v>
      </c>
      <c r="Z19" s="6">
        <v>0</v>
      </c>
      <c r="AA19" s="6">
        <v>1</v>
      </c>
    </row>
    <row r="20" spans="1:27" s="2" customFormat="1" ht="16.5" customHeight="1">
      <c r="A20" s="18" t="s">
        <v>43</v>
      </c>
      <c r="B20" s="7">
        <f t="shared" si="2"/>
        <v>0.17311520817103782</v>
      </c>
      <c r="C20" s="6">
        <f t="shared" si="3"/>
        <v>20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3</v>
      </c>
      <c r="Q20" s="6">
        <v>0</v>
      </c>
      <c r="R20" s="6">
        <v>0</v>
      </c>
      <c r="S20" s="6">
        <v>0</v>
      </c>
      <c r="T20" s="6">
        <v>0</v>
      </c>
      <c r="U20" s="6">
        <v>13</v>
      </c>
      <c r="V20" s="6">
        <v>0</v>
      </c>
      <c r="W20" s="6">
        <v>0</v>
      </c>
      <c r="X20" s="6">
        <v>0</v>
      </c>
      <c r="Y20" s="6">
        <v>2</v>
      </c>
      <c r="Z20" s="6">
        <v>0</v>
      </c>
      <c r="AA20" s="6">
        <v>0</v>
      </c>
    </row>
    <row r="21" spans="1:27" s="2" customFormat="1" ht="16.5" customHeight="1">
      <c r="A21" s="18" t="s">
        <v>44</v>
      </c>
      <c r="B21" s="7">
        <f t="shared" si="2"/>
        <v>0.2856400934822124</v>
      </c>
      <c r="C21" s="6">
        <f t="shared" si="3"/>
        <v>33</v>
      </c>
      <c r="D21" s="6">
        <v>0</v>
      </c>
      <c r="E21" s="6">
        <v>1</v>
      </c>
      <c r="F21" s="6">
        <v>1</v>
      </c>
      <c r="G21" s="6">
        <v>1</v>
      </c>
      <c r="H21" s="6">
        <v>7</v>
      </c>
      <c r="I21" s="6">
        <v>0</v>
      </c>
      <c r="J21" s="6">
        <v>0</v>
      </c>
      <c r="K21" s="6">
        <v>0</v>
      </c>
      <c r="L21" s="6">
        <v>5</v>
      </c>
      <c r="M21" s="6">
        <v>0</v>
      </c>
      <c r="N21" s="6">
        <v>1</v>
      </c>
      <c r="O21" s="6">
        <v>0</v>
      </c>
      <c r="P21" s="6">
        <v>1</v>
      </c>
      <c r="Q21" s="6">
        <v>5</v>
      </c>
      <c r="R21" s="6">
        <v>1</v>
      </c>
      <c r="S21" s="6">
        <v>0</v>
      </c>
      <c r="T21" s="6">
        <v>0</v>
      </c>
      <c r="U21" s="6">
        <v>1</v>
      </c>
      <c r="V21" s="6">
        <v>5</v>
      </c>
      <c r="W21" s="6">
        <v>0</v>
      </c>
      <c r="X21" s="6">
        <v>1</v>
      </c>
      <c r="Y21" s="6">
        <v>2</v>
      </c>
      <c r="Z21" s="6">
        <v>0</v>
      </c>
      <c r="AA21" s="6">
        <v>1</v>
      </c>
    </row>
    <row r="22" spans="1:27" s="2" customFormat="1" ht="16.5" customHeight="1">
      <c r="A22" s="18" t="s">
        <v>45</v>
      </c>
      <c r="B22" s="7">
        <f t="shared" si="2"/>
        <v>0.32891889552497183</v>
      </c>
      <c r="C22" s="6">
        <f t="shared" si="3"/>
        <v>38</v>
      </c>
      <c r="D22" s="6">
        <v>0</v>
      </c>
      <c r="E22" s="6">
        <v>0</v>
      </c>
      <c r="F22" s="6">
        <v>0</v>
      </c>
      <c r="G22" s="6">
        <v>0</v>
      </c>
      <c r="H22" s="6">
        <v>3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28</v>
      </c>
      <c r="V22" s="6">
        <v>0</v>
      </c>
      <c r="W22" s="6">
        <v>0</v>
      </c>
      <c r="X22" s="6">
        <v>1</v>
      </c>
      <c r="Y22" s="6">
        <v>2</v>
      </c>
      <c r="Z22" s="6">
        <v>0</v>
      </c>
      <c r="AA22" s="6">
        <v>1</v>
      </c>
    </row>
    <row r="23" spans="1:27" s="2" customFormat="1" ht="27" customHeight="1">
      <c r="A23" s="18" t="s">
        <v>46</v>
      </c>
      <c r="B23" s="7">
        <f t="shared" si="2"/>
        <v>7.054444732969792</v>
      </c>
      <c r="C23" s="6">
        <f t="shared" si="3"/>
        <v>815</v>
      </c>
      <c r="D23" s="6">
        <v>3</v>
      </c>
      <c r="E23" s="6">
        <v>22</v>
      </c>
      <c r="F23" s="6">
        <v>5</v>
      </c>
      <c r="G23" s="6">
        <v>7</v>
      </c>
      <c r="H23" s="6">
        <v>70</v>
      </c>
      <c r="I23" s="6">
        <v>13</v>
      </c>
      <c r="J23" s="6">
        <v>24</v>
      </c>
      <c r="K23" s="6">
        <v>14</v>
      </c>
      <c r="L23" s="6">
        <v>2</v>
      </c>
      <c r="M23" s="6">
        <v>2</v>
      </c>
      <c r="N23" s="6">
        <v>3</v>
      </c>
      <c r="O23" s="6">
        <v>2</v>
      </c>
      <c r="P23" s="6">
        <v>7</v>
      </c>
      <c r="Q23" s="6">
        <v>55</v>
      </c>
      <c r="R23" s="6">
        <v>44</v>
      </c>
      <c r="S23" s="6">
        <v>15</v>
      </c>
      <c r="T23" s="6">
        <v>34</v>
      </c>
      <c r="U23" s="6">
        <v>18</v>
      </c>
      <c r="V23" s="6">
        <v>84</v>
      </c>
      <c r="W23" s="6">
        <v>73</v>
      </c>
      <c r="X23" s="6">
        <v>82</v>
      </c>
      <c r="Y23" s="6">
        <v>115</v>
      </c>
      <c r="Z23" s="6">
        <v>69</v>
      </c>
      <c r="AA23" s="6">
        <v>52</v>
      </c>
    </row>
    <row r="24" spans="1:27" s="2" customFormat="1" ht="16.5" customHeight="1">
      <c r="A24" s="18" t="s">
        <v>47</v>
      </c>
      <c r="B24" s="7">
        <f t="shared" si="2"/>
        <v>7.539167315848698</v>
      </c>
      <c r="C24" s="6">
        <f t="shared" si="3"/>
        <v>871</v>
      </c>
      <c r="D24" s="6">
        <v>2</v>
      </c>
      <c r="E24" s="6">
        <v>15</v>
      </c>
      <c r="F24" s="6">
        <v>4</v>
      </c>
      <c r="G24" s="6">
        <v>21</v>
      </c>
      <c r="H24" s="6">
        <v>82</v>
      </c>
      <c r="I24" s="6">
        <v>6</v>
      </c>
      <c r="J24" s="6">
        <v>22</v>
      </c>
      <c r="K24" s="6">
        <v>38</v>
      </c>
      <c r="L24" s="6">
        <v>5</v>
      </c>
      <c r="M24" s="6">
        <v>6</v>
      </c>
      <c r="N24" s="6">
        <v>1</v>
      </c>
      <c r="O24" s="6">
        <v>0</v>
      </c>
      <c r="P24" s="6">
        <v>1</v>
      </c>
      <c r="Q24" s="6">
        <v>21</v>
      </c>
      <c r="R24" s="6">
        <v>21</v>
      </c>
      <c r="S24" s="6">
        <v>26</v>
      </c>
      <c r="T24" s="6">
        <v>14</v>
      </c>
      <c r="U24" s="6">
        <v>27</v>
      </c>
      <c r="V24" s="6">
        <v>81</v>
      </c>
      <c r="W24" s="6">
        <v>12</v>
      </c>
      <c r="X24" s="6">
        <v>123</v>
      </c>
      <c r="Y24" s="6">
        <v>167</v>
      </c>
      <c r="Z24" s="6">
        <v>41</v>
      </c>
      <c r="AA24" s="6">
        <v>135</v>
      </c>
    </row>
    <row r="25" spans="1:27" s="2" customFormat="1" ht="16.5" customHeight="1">
      <c r="A25" s="18" t="s">
        <v>48</v>
      </c>
      <c r="B25" s="7">
        <f t="shared" si="2"/>
        <v>1.2550852592400243</v>
      </c>
      <c r="C25" s="6">
        <f t="shared" si="3"/>
        <v>145</v>
      </c>
      <c r="D25" s="6">
        <v>0</v>
      </c>
      <c r="E25" s="6">
        <v>1</v>
      </c>
      <c r="F25" s="6">
        <v>0</v>
      </c>
      <c r="G25" s="6">
        <v>0</v>
      </c>
      <c r="H25" s="6">
        <v>1</v>
      </c>
      <c r="I25" s="6">
        <v>1</v>
      </c>
      <c r="J25" s="6">
        <v>3</v>
      </c>
      <c r="K25" s="6">
        <v>11</v>
      </c>
      <c r="L25" s="6">
        <v>0</v>
      </c>
      <c r="M25" s="6">
        <v>1</v>
      </c>
      <c r="N25" s="6">
        <v>1</v>
      </c>
      <c r="O25" s="6">
        <v>0</v>
      </c>
      <c r="P25" s="6">
        <v>1</v>
      </c>
      <c r="Q25" s="6">
        <v>1</v>
      </c>
      <c r="R25" s="6">
        <v>1</v>
      </c>
      <c r="S25" s="6">
        <v>4</v>
      </c>
      <c r="T25" s="6">
        <v>6</v>
      </c>
      <c r="U25" s="6">
        <v>2</v>
      </c>
      <c r="V25" s="6">
        <v>9</v>
      </c>
      <c r="W25" s="6">
        <v>1</v>
      </c>
      <c r="X25" s="6">
        <v>14</v>
      </c>
      <c r="Y25" s="6">
        <v>23</v>
      </c>
      <c r="Z25" s="6">
        <v>14</v>
      </c>
      <c r="AA25" s="6">
        <v>50</v>
      </c>
    </row>
    <row r="26" spans="1:27" s="2" customFormat="1" ht="27" customHeight="1">
      <c r="A26" s="18" t="s">
        <v>49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2" customFormat="1" ht="15.75" customHeight="1">
      <c r="A27" s="18" t="s">
        <v>50</v>
      </c>
      <c r="B27" s="7">
        <f t="shared" si="2"/>
        <v>3.8171903401713845</v>
      </c>
      <c r="C27" s="6">
        <f t="shared" si="3"/>
        <v>441</v>
      </c>
      <c r="D27" s="6">
        <v>0</v>
      </c>
      <c r="E27" s="6">
        <v>1</v>
      </c>
      <c r="F27" s="6">
        <v>0</v>
      </c>
      <c r="G27" s="6">
        <v>2</v>
      </c>
      <c r="H27" s="6">
        <v>0</v>
      </c>
      <c r="I27" s="6">
        <v>0</v>
      </c>
      <c r="J27" s="6">
        <v>35</v>
      </c>
      <c r="K27" s="6">
        <v>361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3</v>
      </c>
      <c r="U27" s="6">
        <v>0</v>
      </c>
      <c r="V27" s="6">
        <v>1</v>
      </c>
      <c r="W27" s="6">
        <v>0</v>
      </c>
      <c r="X27" s="6">
        <v>18</v>
      </c>
      <c r="Y27" s="6">
        <v>7</v>
      </c>
      <c r="Z27" s="6">
        <v>2</v>
      </c>
      <c r="AA27" s="6">
        <v>8</v>
      </c>
    </row>
    <row r="28" spans="1:27" s="2" customFormat="1" ht="15.75" customHeight="1" thickBot="1">
      <c r="A28" s="18" t="s">
        <v>51</v>
      </c>
      <c r="B28" s="7">
        <f t="shared" si="2"/>
        <v>0.9694451657578118</v>
      </c>
      <c r="C28" s="6">
        <f t="shared" si="3"/>
        <v>112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5</v>
      </c>
      <c r="K28" s="6">
        <v>85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1</v>
      </c>
      <c r="W28" s="6">
        <v>0</v>
      </c>
      <c r="X28" s="6">
        <v>5</v>
      </c>
      <c r="Y28" s="6">
        <v>5</v>
      </c>
      <c r="Z28" s="6">
        <v>1</v>
      </c>
      <c r="AA28" s="6">
        <v>9</v>
      </c>
    </row>
    <row r="29" spans="1:27" s="2" customFormat="1" ht="30.75" customHeight="1">
      <c r="A29" s="77" t="s">
        <v>52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s="2" customFormat="1" ht="74.25" customHeight="1">
      <c r="A30" s="49" t="s">
        <v>53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2" customFormat="1" ht="11.25" customHeight="1">
      <c r="A31" s="71" t="s">
        <v>355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1" t="s">
        <v>356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50" customWidth="1"/>
    <col min="2" max="2" width="6.375" style="50" customWidth="1"/>
    <col min="3" max="3" width="6.125" style="50" customWidth="1"/>
    <col min="4" max="4" width="5.75390625" style="50" customWidth="1"/>
    <col min="5" max="5" width="5.625" style="50" customWidth="1"/>
    <col min="6" max="12" width="5.125" style="50" customWidth="1"/>
    <col min="13" max="13" width="5.375" style="50" customWidth="1"/>
    <col min="14" max="14" width="4.875" style="50" customWidth="1"/>
    <col min="15" max="15" width="5.125" style="50" customWidth="1"/>
    <col min="16" max="16" width="4.875" style="50" customWidth="1"/>
    <col min="17" max="18" width="5.125" style="50" customWidth="1"/>
    <col min="19" max="27" width="5.375" style="50" customWidth="1"/>
    <col min="28" max="16384" width="9.00390625" style="50" customWidth="1"/>
  </cols>
  <sheetData>
    <row r="1" spans="1:27" s="1" customFormat="1" ht="45" customHeight="1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6" t="s">
        <v>142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10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8" t="s">
        <v>363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AA2" s="46" t="s">
        <v>62</v>
      </c>
    </row>
    <row r="3" spans="1:27" s="11" customFormat="1" ht="19.5" customHeight="1">
      <c r="A3" s="55" t="s">
        <v>83</v>
      </c>
      <c r="B3" s="79" t="s">
        <v>84</v>
      </c>
      <c r="C3" s="73" t="s">
        <v>85</v>
      </c>
      <c r="D3" s="73" t="s">
        <v>86</v>
      </c>
      <c r="E3" s="73"/>
      <c r="F3" s="73"/>
      <c r="G3" s="73"/>
      <c r="H3" s="73"/>
      <c r="I3" s="73" t="s">
        <v>87</v>
      </c>
      <c r="J3" s="73"/>
      <c r="K3" s="73"/>
      <c r="L3" s="25" t="s">
        <v>63</v>
      </c>
      <c r="M3" s="68" t="s">
        <v>88</v>
      </c>
      <c r="N3" s="68"/>
      <c r="O3" s="68"/>
      <c r="P3" s="68"/>
      <c r="Q3" s="68"/>
      <c r="R3" s="68"/>
      <c r="S3" s="70"/>
      <c r="T3" s="24" t="s">
        <v>89</v>
      </c>
      <c r="U3" s="73" t="s">
        <v>90</v>
      </c>
      <c r="V3" s="73"/>
      <c r="W3" s="24" t="s">
        <v>91</v>
      </c>
      <c r="X3" s="24" t="s">
        <v>92</v>
      </c>
      <c r="Y3" s="74" t="s">
        <v>93</v>
      </c>
      <c r="Z3" s="68"/>
      <c r="AA3" s="68"/>
    </row>
    <row r="4" spans="1:27" s="11" customFormat="1" ht="48" customHeight="1" thickBot="1">
      <c r="A4" s="56"/>
      <c r="B4" s="80"/>
      <c r="C4" s="60"/>
      <c r="D4" s="16" t="s">
        <v>94</v>
      </c>
      <c r="E4" s="16" t="s">
        <v>95</v>
      </c>
      <c r="F4" s="16" t="s">
        <v>96</v>
      </c>
      <c r="G4" s="16" t="s">
        <v>97</v>
      </c>
      <c r="H4" s="16" t="s">
        <v>98</v>
      </c>
      <c r="I4" s="16" t="s">
        <v>99</v>
      </c>
      <c r="J4" s="16" t="s">
        <v>100</v>
      </c>
      <c r="K4" s="16" t="s">
        <v>101</v>
      </c>
      <c r="L4" s="27" t="s">
        <v>102</v>
      </c>
      <c r="M4" s="27" t="s">
        <v>103</v>
      </c>
      <c r="N4" s="30" t="s">
        <v>104</v>
      </c>
      <c r="O4" s="30" t="s">
        <v>105</v>
      </c>
      <c r="P4" s="30" t="s">
        <v>106</v>
      </c>
      <c r="Q4" s="30" t="s">
        <v>107</v>
      </c>
      <c r="R4" s="30" t="s">
        <v>108</v>
      </c>
      <c r="S4" s="30" t="s">
        <v>109</v>
      </c>
      <c r="T4" s="16" t="s">
        <v>110</v>
      </c>
      <c r="U4" s="16" t="s">
        <v>111</v>
      </c>
      <c r="V4" s="16" t="s">
        <v>112</v>
      </c>
      <c r="W4" s="16" t="s">
        <v>113</v>
      </c>
      <c r="X4" s="16" t="s">
        <v>114</v>
      </c>
      <c r="Y4" s="30" t="s">
        <v>115</v>
      </c>
      <c r="Z4" s="30" t="s">
        <v>116</v>
      </c>
      <c r="AA4" s="32" t="s">
        <v>117</v>
      </c>
    </row>
    <row r="5" spans="1:27" s="2" customFormat="1" ht="24" customHeight="1">
      <c r="A5" s="18" t="s">
        <v>65</v>
      </c>
      <c r="B5" s="7">
        <f>SUM(D5:AA5)</f>
        <v>100</v>
      </c>
      <c r="C5" s="7"/>
      <c r="D5" s="7">
        <f aca="true" t="shared" si="0" ref="D5:AA5">D6/$C$6*100</f>
        <v>0.780663564029425</v>
      </c>
      <c r="E5" s="7">
        <f t="shared" si="0"/>
        <v>7.356252814892658</v>
      </c>
      <c r="F5" s="7">
        <f t="shared" si="0"/>
        <v>1.0959315418105389</v>
      </c>
      <c r="G5" s="7">
        <f t="shared" si="0"/>
        <v>1.0508932592703797</v>
      </c>
      <c r="H5" s="7">
        <f t="shared" si="0"/>
        <v>21.16799279387479</v>
      </c>
      <c r="I5" s="7">
        <f t="shared" si="0"/>
        <v>2.0417354751538808</v>
      </c>
      <c r="J5" s="7">
        <f t="shared" si="0"/>
        <v>5.089325927037983</v>
      </c>
      <c r="K5" s="7">
        <f t="shared" si="0"/>
        <v>3.6330881249061706</v>
      </c>
      <c r="L5" s="7">
        <f t="shared" si="0"/>
        <v>0.7506380423359856</v>
      </c>
      <c r="M5" s="7">
        <f t="shared" si="0"/>
        <v>0.45038282540159136</v>
      </c>
      <c r="N5" s="7">
        <f t="shared" si="0"/>
        <v>0.45038282540159136</v>
      </c>
      <c r="O5" s="7">
        <f t="shared" si="0"/>
        <v>0.21017865185407597</v>
      </c>
      <c r="P5" s="7">
        <f t="shared" si="0"/>
        <v>0.8557273682630236</v>
      </c>
      <c r="Q5" s="7">
        <f t="shared" si="0"/>
        <v>5.479657709052694</v>
      </c>
      <c r="R5" s="7">
        <f t="shared" si="0"/>
        <v>5.344542861432218</v>
      </c>
      <c r="S5" s="7">
        <f t="shared" si="0"/>
        <v>2.9725266476505032</v>
      </c>
      <c r="T5" s="7">
        <f t="shared" si="0"/>
        <v>5.689836360906771</v>
      </c>
      <c r="U5" s="7">
        <f t="shared" si="0"/>
        <v>3.242756342891458</v>
      </c>
      <c r="V5" s="7">
        <f t="shared" si="0"/>
        <v>11.875093829755292</v>
      </c>
      <c r="W5" s="7">
        <f t="shared" si="0"/>
        <v>1.7564930190662063</v>
      </c>
      <c r="X5" s="7">
        <f t="shared" si="0"/>
        <v>6.500525446629634</v>
      </c>
      <c r="Y5" s="7">
        <f t="shared" si="0"/>
        <v>6.845818946104189</v>
      </c>
      <c r="Z5" s="7">
        <f t="shared" si="0"/>
        <v>1.831556823299805</v>
      </c>
      <c r="AA5" s="7">
        <f t="shared" si="0"/>
        <v>3.5279987989791324</v>
      </c>
    </row>
    <row r="6" spans="1:27" s="2" customFormat="1" ht="24" customHeight="1">
      <c r="A6" s="18" t="s">
        <v>118</v>
      </c>
      <c r="B6" s="7"/>
      <c r="C6" s="6">
        <f>SUM(C7:C25,C27:C28)</f>
        <v>6661</v>
      </c>
      <c r="D6" s="6">
        <f>SUM(D7:D25,D27:D28)</f>
        <v>52</v>
      </c>
      <c r="E6" s="6">
        <f aca="true" t="shared" si="1" ref="E6:AA6">SUM(E7:E25,E27:E28)</f>
        <v>490</v>
      </c>
      <c r="F6" s="6">
        <f t="shared" si="1"/>
        <v>73</v>
      </c>
      <c r="G6" s="6">
        <f t="shared" si="1"/>
        <v>70</v>
      </c>
      <c r="H6" s="6">
        <f t="shared" si="1"/>
        <v>1410</v>
      </c>
      <c r="I6" s="6">
        <f t="shared" si="1"/>
        <v>136</v>
      </c>
      <c r="J6" s="6">
        <f t="shared" si="1"/>
        <v>339</v>
      </c>
      <c r="K6" s="6">
        <f t="shared" si="1"/>
        <v>242</v>
      </c>
      <c r="L6" s="6">
        <f t="shared" si="1"/>
        <v>50</v>
      </c>
      <c r="M6" s="6">
        <f t="shared" si="1"/>
        <v>30</v>
      </c>
      <c r="N6" s="6">
        <f t="shared" si="1"/>
        <v>30</v>
      </c>
      <c r="O6" s="6">
        <f t="shared" si="1"/>
        <v>14</v>
      </c>
      <c r="P6" s="6">
        <f t="shared" si="1"/>
        <v>57</v>
      </c>
      <c r="Q6" s="6">
        <f t="shared" si="1"/>
        <v>365</v>
      </c>
      <c r="R6" s="6">
        <f t="shared" si="1"/>
        <v>356</v>
      </c>
      <c r="S6" s="6">
        <f t="shared" si="1"/>
        <v>198</v>
      </c>
      <c r="T6" s="6">
        <f t="shared" si="1"/>
        <v>379</v>
      </c>
      <c r="U6" s="6">
        <f t="shared" si="1"/>
        <v>216</v>
      </c>
      <c r="V6" s="6">
        <f t="shared" si="1"/>
        <v>791</v>
      </c>
      <c r="W6" s="6">
        <f t="shared" si="1"/>
        <v>117</v>
      </c>
      <c r="X6" s="6">
        <f t="shared" si="1"/>
        <v>433</v>
      </c>
      <c r="Y6" s="6">
        <f t="shared" si="1"/>
        <v>456</v>
      </c>
      <c r="Z6" s="6">
        <f t="shared" si="1"/>
        <v>122</v>
      </c>
      <c r="AA6" s="6">
        <f t="shared" si="1"/>
        <v>235</v>
      </c>
    </row>
    <row r="7" spans="1:27" s="2" customFormat="1" ht="27" customHeight="1">
      <c r="A7" s="18" t="s">
        <v>119</v>
      </c>
      <c r="B7" s="7">
        <f>C7/$C$6*100</f>
        <v>4.098483711154481</v>
      </c>
      <c r="C7" s="6">
        <f>SUM(D7:AA7)</f>
        <v>273</v>
      </c>
      <c r="D7" s="6">
        <v>3</v>
      </c>
      <c r="E7" s="6">
        <v>3</v>
      </c>
      <c r="F7" s="6">
        <v>0</v>
      </c>
      <c r="G7" s="6">
        <v>2</v>
      </c>
      <c r="H7" s="6">
        <v>15</v>
      </c>
      <c r="I7" s="6">
        <v>11</v>
      </c>
      <c r="J7" s="6">
        <v>16</v>
      </c>
      <c r="K7" s="6">
        <v>8</v>
      </c>
      <c r="L7" s="6">
        <v>1</v>
      </c>
      <c r="M7" s="6">
        <v>1</v>
      </c>
      <c r="N7" s="6">
        <v>0</v>
      </c>
      <c r="O7" s="6">
        <v>1</v>
      </c>
      <c r="P7" s="6">
        <v>1</v>
      </c>
      <c r="Q7" s="6">
        <v>1</v>
      </c>
      <c r="R7" s="6">
        <v>57</v>
      </c>
      <c r="S7" s="6">
        <v>3</v>
      </c>
      <c r="T7" s="6">
        <v>85</v>
      </c>
      <c r="U7" s="6">
        <v>2</v>
      </c>
      <c r="V7" s="6">
        <v>18</v>
      </c>
      <c r="W7" s="6">
        <v>4</v>
      </c>
      <c r="X7" s="6">
        <v>12</v>
      </c>
      <c r="Y7" s="6">
        <v>18</v>
      </c>
      <c r="Z7" s="6">
        <v>6</v>
      </c>
      <c r="AA7" s="6">
        <v>5</v>
      </c>
    </row>
    <row r="8" spans="1:27" s="2" customFormat="1" ht="15.75" customHeight="1">
      <c r="A8" s="18" t="s">
        <v>120</v>
      </c>
      <c r="B8" s="7">
        <f aca="true" t="shared" si="2" ref="B8:B28">C8/$C$6*100</f>
        <v>10.568983636090676</v>
      </c>
      <c r="C8" s="6">
        <f aca="true" t="shared" si="3" ref="C8:C28">SUM(D8:AA8)</f>
        <v>704</v>
      </c>
      <c r="D8" s="6">
        <v>1</v>
      </c>
      <c r="E8" s="6">
        <v>7</v>
      </c>
      <c r="F8" s="6">
        <v>3</v>
      </c>
      <c r="G8" s="6">
        <v>3</v>
      </c>
      <c r="H8" s="6">
        <v>17</v>
      </c>
      <c r="I8" s="6">
        <v>4</v>
      </c>
      <c r="J8" s="6">
        <v>18</v>
      </c>
      <c r="K8" s="6">
        <v>45</v>
      </c>
      <c r="L8" s="6">
        <v>2</v>
      </c>
      <c r="M8" s="6">
        <v>3</v>
      </c>
      <c r="N8" s="6">
        <v>0</v>
      </c>
      <c r="O8" s="6">
        <v>1</v>
      </c>
      <c r="P8" s="6">
        <v>5</v>
      </c>
      <c r="Q8" s="6">
        <v>8</v>
      </c>
      <c r="R8" s="6">
        <v>50</v>
      </c>
      <c r="S8" s="6">
        <v>9</v>
      </c>
      <c r="T8" s="6">
        <v>170</v>
      </c>
      <c r="U8" s="6">
        <v>0</v>
      </c>
      <c r="V8" s="6">
        <v>40</v>
      </c>
      <c r="W8" s="6">
        <v>11</v>
      </c>
      <c r="X8" s="6">
        <v>116</v>
      </c>
      <c r="Y8" s="6">
        <v>72</v>
      </c>
      <c r="Z8" s="6">
        <v>72</v>
      </c>
      <c r="AA8" s="6">
        <v>47</v>
      </c>
    </row>
    <row r="9" spans="1:27" s="2" customFormat="1" ht="15.75" customHeight="1">
      <c r="A9" s="18" t="s">
        <v>121</v>
      </c>
      <c r="B9" s="7">
        <f t="shared" si="2"/>
        <v>2.672271430716109</v>
      </c>
      <c r="C9" s="6">
        <f t="shared" si="3"/>
        <v>178</v>
      </c>
      <c r="D9" s="6">
        <v>0</v>
      </c>
      <c r="E9" s="6">
        <v>11</v>
      </c>
      <c r="F9" s="6">
        <v>0</v>
      </c>
      <c r="G9" s="6">
        <v>2</v>
      </c>
      <c r="H9" s="6">
        <v>20</v>
      </c>
      <c r="I9" s="6">
        <v>6</v>
      </c>
      <c r="J9" s="6">
        <v>25</v>
      </c>
      <c r="K9" s="6">
        <v>26</v>
      </c>
      <c r="L9" s="6">
        <v>1</v>
      </c>
      <c r="M9" s="6">
        <v>1</v>
      </c>
      <c r="N9" s="6">
        <v>1</v>
      </c>
      <c r="O9" s="6">
        <v>1</v>
      </c>
      <c r="P9" s="6">
        <v>3</v>
      </c>
      <c r="Q9" s="6">
        <v>12</v>
      </c>
      <c r="R9" s="6">
        <v>2</v>
      </c>
      <c r="S9" s="6">
        <v>13</v>
      </c>
      <c r="T9" s="6">
        <v>5</v>
      </c>
      <c r="U9" s="6">
        <v>1</v>
      </c>
      <c r="V9" s="6">
        <v>12</v>
      </c>
      <c r="W9" s="6">
        <v>5</v>
      </c>
      <c r="X9" s="6">
        <v>12</v>
      </c>
      <c r="Y9" s="6">
        <v>14</v>
      </c>
      <c r="Z9" s="6">
        <v>1</v>
      </c>
      <c r="AA9" s="6">
        <v>4</v>
      </c>
    </row>
    <row r="10" spans="1:27" s="2" customFormat="1" ht="16.5" customHeight="1">
      <c r="A10" s="18" t="s">
        <v>122</v>
      </c>
      <c r="B10" s="7">
        <f t="shared" si="2"/>
        <v>3.588049842366011</v>
      </c>
      <c r="C10" s="6">
        <f t="shared" si="3"/>
        <v>239</v>
      </c>
      <c r="D10" s="6">
        <v>2</v>
      </c>
      <c r="E10" s="6">
        <v>12</v>
      </c>
      <c r="F10" s="6">
        <v>0</v>
      </c>
      <c r="G10" s="6">
        <v>1</v>
      </c>
      <c r="H10" s="6">
        <v>24</v>
      </c>
      <c r="I10" s="6">
        <v>11</v>
      </c>
      <c r="J10" s="6">
        <v>2</v>
      </c>
      <c r="K10" s="6">
        <v>0</v>
      </c>
      <c r="L10" s="6">
        <v>0</v>
      </c>
      <c r="M10" s="6">
        <v>0</v>
      </c>
      <c r="N10" s="6">
        <v>1</v>
      </c>
      <c r="O10" s="6">
        <v>1</v>
      </c>
      <c r="P10" s="6">
        <v>1</v>
      </c>
      <c r="Q10" s="6">
        <v>19</v>
      </c>
      <c r="R10" s="6">
        <v>24</v>
      </c>
      <c r="S10" s="6">
        <v>10</v>
      </c>
      <c r="T10" s="6">
        <v>8</v>
      </c>
      <c r="U10" s="6">
        <v>2</v>
      </c>
      <c r="V10" s="6">
        <v>68</v>
      </c>
      <c r="W10" s="6">
        <v>7</v>
      </c>
      <c r="X10" s="6">
        <v>16</v>
      </c>
      <c r="Y10" s="6">
        <v>20</v>
      </c>
      <c r="Z10" s="6">
        <v>2</v>
      </c>
      <c r="AA10" s="6">
        <v>8</v>
      </c>
    </row>
    <row r="11" spans="1:27" s="2" customFormat="1" ht="27" customHeight="1">
      <c r="A11" s="18" t="s">
        <v>123</v>
      </c>
      <c r="B11" s="7">
        <f t="shared" si="2"/>
        <v>3.017564930190662</v>
      </c>
      <c r="C11" s="6">
        <f t="shared" si="3"/>
        <v>201</v>
      </c>
      <c r="D11" s="6">
        <v>2</v>
      </c>
      <c r="E11" s="6">
        <v>2</v>
      </c>
      <c r="F11" s="6">
        <v>0</v>
      </c>
      <c r="G11" s="6">
        <v>1</v>
      </c>
      <c r="H11" s="6">
        <v>15</v>
      </c>
      <c r="I11" s="6">
        <v>12</v>
      </c>
      <c r="J11" s="6">
        <v>7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2</v>
      </c>
      <c r="Q11" s="6">
        <v>11</v>
      </c>
      <c r="R11" s="6">
        <v>21</v>
      </c>
      <c r="S11" s="6">
        <v>7</v>
      </c>
      <c r="T11" s="6">
        <v>6</v>
      </c>
      <c r="U11" s="6">
        <v>0</v>
      </c>
      <c r="V11" s="6">
        <v>61</v>
      </c>
      <c r="W11" s="6">
        <v>18</v>
      </c>
      <c r="X11" s="6">
        <v>11</v>
      </c>
      <c r="Y11" s="6">
        <v>19</v>
      </c>
      <c r="Z11" s="6">
        <v>0</v>
      </c>
      <c r="AA11" s="6">
        <v>4</v>
      </c>
    </row>
    <row r="12" spans="1:27" s="2" customFormat="1" ht="16.5" customHeight="1">
      <c r="A12" s="18" t="s">
        <v>124</v>
      </c>
      <c r="B12" s="7">
        <f>C12/$C$6*100</f>
        <v>5.930040534454286</v>
      </c>
      <c r="C12" s="6">
        <f t="shared" si="3"/>
        <v>395</v>
      </c>
      <c r="D12" s="6">
        <v>6</v>
      </c>
      <c r="E12" s="6">
        <v>18</v>
      </c>
      <c r="F12" s="6">
        <v>1</v>
      </c>
      <c r="G12" s="6">
        <v>3</v>
      </c>
      <c r="H12" s="6">
        <v>38</v>
      </c>
      <c r="I12" s="6">
        <v>28</v>
      </c>
      <c r="J12" s="6">
        <v>71</v>
      </c>
      <c r="K12" s="6">
        <v>65</v>
      </c>
      <c r="L12" s="6">
        <v>1</v>
      </c>
      <c r="M12" s="6">
        <v>1</v>
      </c>
      <c r="N12" s="6">
        <v>0</v>
      </c>
      <c r="O12" s="6">
        <v>0</v>
      </c>
      <c r="P12" s="6">
        <v>2</v>
      </c>
      <c r="Q12" s="6">
        <v>28</v>
      </c>
      <c r="R12" s="6">
        <v>17</v>
      </c>
      <c r="S12" s="6">
        <v>8</v>
      </c>
      <c r="T12" s="6">
        <v>10</v>
      </c>
      <c r="U12" s="6">
        <v>0</v>
      </c>
      <c r="V12" s="6">
        <v>46</v>
      </c>
      <c r="W12" s="6">
        <v>8</v>
      </c>
      <c r="X12" s="6">
        <v>12</v>
      </c>
      <c r="Y12" s="6">
        <v>21</v>
      </c>
      <c r="Z12" s="6">
        <v>0</v>
      </c>
      <c r="AA12" s="6">
        <v>11</v>
      </c>
    </row>
    <row r="13" spans="1:27" s="2" customFormat="1" ht="16.5" customHeight="1">
      <c r="A13" s="18" t="s">
        <v>125</v>
      </c>
      <c r="B13" s="7">
        <f t="shared" si="2"/>
        <v>26.332382525146375</v>
      </c>
      <c r="C13" s="6">
        <f t="shared" si="3"/>
        <v>1754</v>
      </c>
      <c r="D13" s="6">
        <v>22</v>
      </c>
      <c r="E13" s="6">
        <v>319</v>
      </c>
      <c r="F13" s="6">
        <v>6</v>
      </c>
      <c r="G13" s="6">
        <v>22</v>
      </c>
      <c r="H13" s="6">
        <v>755</v>
      </c>
      <c r="I13" s="6">
        <v>31</v>
      </c>
      <c r="J13" s="6">
        <v>127</v>
      </c>
      <c r="K13" s="6">
        <v>5</v>
      </c>
      <c r="L13" s="6">
        <v>9</v>
      </c>
      <c r="M13" s="6">
        <v>1</v>
      </c>
      <c r="N13" s="6">
        <v>6</v>
      </c>
      <c r="O13" s="6">
        <v>0</v>
      </c>
      <c r="P13" s="6">
        <v>7</v>
      </c>
      <c r="Q13" s="6">
        <v>51</v>
      </c>
      <c r="R13" s="6">
        <v>55</v>
      </c>
      <c r="S13" s="6">
        <v>66</v>
      </c>
      <c r="T13" s="6">
        <v>17</v>
      </c>
      <c r="U13" s="6">
        <v>4</v>
      </c>
      <c r="V13" s="6">
        <v>88</v>
      </c>
      <c r="W13" s="6">
        <v>11</v>
      </c>
      <c r="X13" s="6">
        <v>41</v>
      </c>
      <c r="Y13" s="6">
        <v>80</v>
      </c>
      <c r="Z13" s="6">
        <v>2</v>
      </c>
      <c r="AA13" s="6">
        <v>29</v>
      </c>
    </row>
    <row r="14" spans="1:27" s="2" customFormat="1" ht="16.5" customHeight="1">
      <c r="A14" s="18" t="s">
        <v>313</v>
      </c>
      <c r="B14" s="7">
        <f t="shared" si="2"/>
        <v>20.492418555772407</v>
      </c>
      <c r="C14" s="6">
        <f t="shared" si="3"/>
        <v>1365</v>
      </c>
      <c r="D14" s="6">
        <v>11</v>
      </c>
      <c r="E14" s="6">
        <v>80</v>
      </c>
      <c r="F14" s="6">
        <v>56</v>
      </c>
      <c r="G14" s="6">
        <v>9</v>
      </c>
      <c r="H14" s="6">
        <v>353</v>
      </c>
      <c r="I14" s="6">
        <v>10</v>
      </c>
      <c r="J14" s="6">
        <v>31</v>
      </c>
      <c r="K14" s="6">
        <v>3</v>
      </c>
      <c r="L14" s="6">
        <v>1</v>
      </c>
      <c r="M14" s="6">
        <v>0</v>
      </c>
      <c r="N14" s="6">
        <v>0</v>
      </c>
      <c r="O14" s="6">
        <v>2</v>
      </c>
      <c r="P14" s="6">
        <v>4</v>
      </c>
      <c r="Q14" s="6">
        <v>170</v>
      </c>
      <c r="R14" s="6">
        <v>68</v>
      </c>
      <c r="S14" s="6">
        <v>36</v>
      </c>
      <c r="T14" s="6">
        <v>21</v>
      </c>
      <c r="U14" s="6">
        <v>8</v>
      </c>
      <c r="V14" s="6">
        <v>307</v>
      </c>
      <c r="W14" s="6">
        <v>12</v>
      </c>
      <c r="X14" s="6">
        <v>50</v>
      </c>
      <c r="Y14" s="6">
        <v>85</v>
      </c>
      <c r="Z14" s="6">
        <v>3</v>
      </c>
      <c r="AA14" s="6">
        <v>45</v>
      </c>
    </row>
    <row r="15" spans="1:27" s="2" customFormat="1" ht="27" customHeight="1">
      <c r="A15" s="18" t="s">
        <v>126</v>
      </c>
      <c r="B15" s="7">
        <f t="shared" si="2"/>
        <v>1.0508932592703797</v>
      </c>
      <c r="C15" s="6">
        <f t="shared" si="3"/>
        <v>70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4</v>
      </c>
      <c r="J15" s="6">
        <v>0</v>
      </c>
      <c r="K15" s="6">
        <v>2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2</v>
      </c>
      <c r="R15" s="6">
        <v>10</v>
      </c>
      <c r="S15" s="6">
        <v>0</v>
      </c>
      <c r="T15" s="6">
        <v>22</v>
      </c>
      <c r="U15" s="6">
        <v>0</v>
      </c>
      <c r="V15" s="6">
        <v>13</v>
      </c>
      <c r="W15" s="6">
        <v>1</v>
      </c>
      <c r="X15" s="6">
        <v>3</v>
      </c>
      <c r="Y15" s="6">
        <v>6</v>
      </c>
      <c r="Z15" s="6">
        <v>2</v>
      </c>
      <c r="AA15" s="6">
        <v>2</v>
      </c>
    </row>
    <row r="16" spans="1:27" s="2" customFormat="1" ht="16.5" customHeight="1">
      <c r="A16" s="18" t="s">
        <v>127</v>
      </c>
      <c r="B16" s="7">
        <f t="shared" si="2"/>
        <v>0.015012760846719713</v>
      </c>
      <c r="C16" s="6">
        <f t="shared" si="3"/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</row>
    <row r="17" spans="1:27" s="2" customFormat="1" ht="16.5" customHeight="1">
      <c r="A17" s="18" t="s">
        <v>128</v>
      </c>
      <c r="B17" s="7">
        <f>C17/$C$6*100</f>
        <v>3.287794625431617</v>
      </c>
      <c r="C17" s="6">
        <f t="shared" si="3"/>
        <v>219</v>
      </c>
      <c r="D17" s="6">
        <v>0</v>
      </c>
      <c r="E17" s="6">
        <v>5</v>
      </c>
      <c r="F17" s="6">
        <v>0</v>
      </c>
      <c r="G17" s="6">
        <v>4</v>
      </c>
      <c r="H17" s="6">
        <v>12</v>
      </c>
      <c r="I17" s="6">
        <v>2</v>
      </c>
      <c r="J17" s="6">
        <v>3</v>
      </c>
      <c r="K17" s="6">
        <v>4</v>
      </c>
      <c r="L17" s="6">
        <v>19</v>
      </c>
      <c r="M17" s="6">
        <v>3</v>
      </c>
      <c r="N17" s="6">
        <v>13</v>
      </c>
      <c r="O17" s="6">
        <v>5</v>
      </c>
      <c r="P17" s="6">
        <v>5</v>
      </c>
      <c r="Q17" s="6">
        <v>3</v>
      </c>
      <c r="R17" s="6">
        <v>5</v>
      </c>
      <c r="S17" s="6">
        <v>8</v>
      </c>
      <c r="T17" s="6">
        <v>0</v>
      </c>
      <c r="U17" s="6">
        <v>10</v>
      </c>
      <c r="V17" s="6">
        <v>21</v>
      </c>
      <c r="W17" s="6">
        <v>0</v>
      </c>
      <c r="X17" s="6">
        <v>73</v>
      </c>
      <c r="Y17" s="6">
        <v>20</v>
      </c>
      <c r="Z17" s="6">
        <v>1</v>
      </c>
      <c r="AA17" s="6">
        <v>3</v>
      </c>
    </row>
    <row r="18" spans="1:27" s="2" customFormat="1" ht="16.5" customHeight="1">
      <c r="A18" s="18" t="s">
        <v>129</v>
      </c>
      <c r="B18" s="7">
        <f t="shared" si="2"/>
        <v>2.4020417354751538</v>
      </c>
      <c r="C18" s="6">
        <f t="shared" si="3"/>
        <v>160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7</v>
      </c>
      <c r="M18" s="6">
        <v>14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6</v>
      </c>
      <c r="U18" s="6">
        <v>126</v>
      </c>
      <c r="V18" s="6">
        <v>2</v>
      </c>
      <c r="W18" s="6">
        <v>0</v>
      </c>
      <c r="X18" s="6">
        <v>3</v>
      </c>
      <c r="Y18" s="6">
        <v>0</v>
      </c>
      <c r="Z18" s="6">
        <v>0</v>
      </c>
      <c r="AA18" s="6">
        <v>0</v>
      </c>
    </row>
    <row r="19" spans="1:27" s="2" customFormat="1" ht="27" customHeight="1">
      <c r="A19" s="18" t="s">
        <v>130</v>
      </c>
      <c r="B19" s="7">
        <f t="shared" si="2"/>
        <v>0.48040834709503083</v>
      </c>
      <c r="C19" s="6">
        <f t="shared" si="3"/>
        <v>32</v>
      </c>
      <c r="D19" s="6">
        <v>0</v>
      </c>
      <c r="E19" s="6">
        <v>0</v>
      </c>
      <c r="F19" s="6">
        <v>0</v>
      </c>
      <c r="G19" s="6">
        <v>1</v>
      </c>
      <c r="H19" s="6">
        <v>4</v>
      </c>
      <c r="I19" s="6">
        <v>1</v>
      </c>
      <c r="J19" s="6">
        <v>1</v>
      </c>
      <c r="K19" s="6">
        <v>0</v>
      </c>
      <c r="L19" s="6">
        <v>1</v>
      </c>
      <c r="M19" s="6">
        <v>0</v>
      </c>
      <c r="N19" s="6">
        <v>1</v>
      </c>
      <c r="O19" s="6">
        <v>1</v>
      </c>
      <c r="P19" s="6">
        <v>19</v>
      </c>
      <c r="Q19" s="6">
        <v>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</row>
    <row r="20" spans="1:27" s="2" customFormat="1" ht="16.5" customHeight="1">
      <c r="A20" s="18" t="s">
        <v>131</v>
      </c>
      <c r="B20" s="7">
        <f t="shared" si="2"/>
        <v>0.16514036931391682</v>
      </c>
      <c r="C20" s="6">
        <f t="shared" si="3"/>
        <v>11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9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</row>
    <row r="21" spans="1:27" s="2" customFormat="1" ht="16.5" customHeight="1">
      <c r="A21" s="18" t="s">
        <v>132</v>
      </c>
      <c r="B21" s="7">
        <f>C21/$C$6*100</f>
        <v>0.34529349947455334</v>
      </c>
      <c r="C21" s="6">
        <f t="shared" si="3"/>
        <v>23</v>
      </c>
      <c r="D21" s="6">
        <v>0</v>
      </c>
      <c r="E21" s="6">
        <v>1</v>
      </c>
      <c r="F21" s="6">
        <v>1</v>
      </c>
      <c r="G21" s="6">
        <v>0</v>
      </c>
      <c r="H21" s="6">
        <v>7</v>
      </c>
      <c r="I21" s="6">
        <v>0</v>
      </c>
      <c r="J21" s="6">
        <v>0</v>
      </c>
      <c r="K21" s="6">
        <v>0</v>
      </c>
      <c r="L21" s="6">
        <v>3</v>
      </c>
      <c r="M21" s="6">
        <v>0</v>
      </c>
      <c r="N21" s="6">
        <v>1</v>
      </c>
      <c r="O21" s="6">
        <v>0</v>
      </c>
      <c r="P21" s="6">
        <v>1</v>
      </c>
      <c r="Q21" s="6">
        <v>3</v>
      </c>
      <c r="R21" s="6">
        <v>0</v>
      </c>
      <c r="S21" s="6">
        <v>0</v>
      </c>
      <c r="T21" s="6">
        <v>0</v>
      </c>
      <c r="U21" s="6">
        <v>0</v>
      </c>
      <c r="V21" s="6">
        <v>2</v>
      </c>
      <c r="W21" s="6">
        <v>0</v>
      </c>
      <c r="X21" s="6">
        <v>1</v>
      </c>
      <c r="Y21" s="6">
        <v>2</v>
      </c>
      <c r="Z21" s="6">
        <v>0</v>
      </c>
      <c r="AA21" s="6">
        <v>1</v>
      </c>
    </row>
    <row r="22" spans="1:27" s="2" customFormat="1" ht="16.5" customHeight="1">
      <c r="A22" s="18" t="s">
        <v>133</v>
      </c>
      <c r="B22" s="7">
        <f t="shared" si="2"/>
        <v>0.46539558624831107</v>
      </c>
      <c r="C22" s="6">
        <f t="shared" si="3"/>
        <v>31</v>
      </c>
      <c r="D22" s="6">
        <v>0</v>
      </c>
      <c r="E22" s="6">
        <v>0</v>
      </c>
      <c r="F22" s="6">
        <v>0</v>
      </c>
      <c r="G22" s="6">
        <v>0</v>
      </c>
      <c r="H22" s="6">
        <v>3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23</v>
      </c>
      <c r="V22" s="6">
        <v>0</v>
      </c>
      <c r="W22" s="6">
        <v>0</v>
      </c>
      <c r="X22" s="6">
        <v>1</v>
      </c>
      <c r="Y22" s="6">
        <v>2</v>
      </c>
      <c r="Z22" s="6">
        <v>0</v>
      </c>
      <c r="AA22" s="6">
        <v>1</v>
      </c>
    </row>
    <row r="23" spans="1:27" s="2" customFormat="1" ht="27" customHeight="1">
      <c r="A23" s="18" t="s">
        <v>134</v>
      </c>
      <c r="B23" s="7">
        <f t="shared" si="2"/>
        <v>7.040984837111545</v>
      </c>
      <c r="C23" s="6">
        <f t="shared" si="3"/>
        <v>469</v>
      </c>
      <c r="D23" s="6">
        <v>3</v>
      </c>
      <c r="E23" s="6">
        <v>20</v>
      </c>
      <c r="F23" s="6">
        <v>4</v>
      </c>
      <c r="G23" s="6">
        <v>4</v>
      </c>
      <c r="H23" s="6">
        <v>65</v>
      </c>
      <c r="I23" s="6">
        <v>11</v>
      </c>
      <c r="J23" s="6">
        <v>19</v>
      </c>
      <c r="K23" s="6">
        <v>3</v>
      </c>
      <c r="L23" s="6">
        <v>2</v>
      </c>
      <c r="M23" s="6">
        <v>1</v>
      </c>
      <c r="N23" s="6">
        <v>3</v>
      </c>
      <c r="O23" s="6">
        <v>2</v>
      </c>
      <c r="P23" s="6">
        <v>4</v>
      </c>
      <c r="Q23" s="6">
        <v>42</v>
      </c>
      <c r="R23" s="6">
        <v>32</v>
      </c>
      <c r="S23" s="6">
        <v>14</v>
      </c>
      <c r="T23" s="6">
        <v>21</v>
      </c>
      <c r="U23" s="6">
        <v>14</v>
      </c>
      <c r="V23" s="6">
        <v>52</v>
      </c>
      <c r="W23" s="6">
        <v>34</v>
      </c>
      <c r="X23" s="6">
        <v>30</v>
      </c>
      <c r="Y23" s="6">
        <v>46</v>
      </c>
      <c r="Z23" s="6">
        <v>19</v>
      </c>
      <c r="AA23" s="6">
        <v>24</v>
      </c>
    </row>
    <row r="24" spans="1:27" s="2" customFormat="1" ht="16.5" customHeight="1">
      <c r="A24" s="18" t="s">
        <v>135</v>
      </c>
      <c r="B24" s="7">
        <f t="shared" si="2"/>
        <v>6.035129860381324</v>
      </c>
      <c r="C24" s="6">
        <f t="shared" si="3"/>
        <v>402</v>
      </c>
      <c r="D24" s="6">
        <v>2</v>
      </c>
      <c r="E24" s="6">
        <v>11</v>
      </c>
      <c r="F24" s="6">
        <v>2</v>
      </c>
      <c r="G24" s="6">
        <v>17</v>
      </c>
      <c r="H24" s="6">
        <v>78</v>
      </c>
      <c r="I24" s="6">
        <v>4</v>
      </c>
      <c r="J24" s="6">
        <v>12</v>
      </c>
      <c r="K24" s="6">
        <v>11</v>
      </c>
      <c r="L24" s="6">
        <v>3</v>
      </c>
      <c r="M24" s="6">
        <v>4</v>
      </c>
      <c r="N24" s="6">
        <v>1</v>
      </c>
      <c r="O24" s="6">
        <v>0</v>
      </c>
      <c r="P24" s="6">
        <v>1</v>
      </c>
      <c r="Q24" s="6">
        <v>13</v>
      </c>
      <c r="R24" s="6">
        <v>14</v>
      </c>
      <c r="S24" s="6">
        <v>21</v>
      </c>
      <c r="T24" s="6">
        <v>5</v>
      </c>
      <c r="U24" s="6">
        <v>15</v>
      </c>
      <c r="V24" s="6">
        <v>54</v>
      </c>
      <c r="W24" s="6">
        <v>6</v>
      </c>
      <c r="X24" s="6">
        <v>44</v>
      </c>
      <c r="Y24" s="6">
        <v>45</v>
      </c>
      <c r="Z24" s="6">
        <v>11</v>
      </c>
      <c r="AA24" s="6">
        <v>28</v>
      </c>
    </row>
    <row r="25" spans="1:27" s="2" customFormat="1" ht="16.5" customHeight="1">
      <c r="A25" s="18" t="s">
        <v>136</v>
      </c>
      <c r="B25" s="7">
        <f t="shared" si="2"/>
        <v>0.780663564029425</v>
      </c>
      <c r="C25" s="6">
        <f>SUM(D25:AA25)</f>
        <v>52</v>
      </c>
      <c r="D25" s="6">
        <v>0</v>
      </c>
      <c r="E25" s="6">
        <v>1</v>
      </c>
      <c r="F25" s="6">
        <v>0</v>
      </c>
      <c r="G25" s="6">
        <v>0</v>
      </c>
      <c r="H25" s="6">
        <v>1</v>
      </c>
      <c r="I25" s="6">
        <v>1</v>
      </c>
      <c r="J25" s="6">
        <v>1</v>
      </c>
      <c r="K25" s="6">
        <v>3</v>
      </c>
      <c r="L25" s="6">
        <v>0</v>
      </c>
      <c r="M25" s="6">
        <v>1</v>
      </c>
      <c r="N25" s="6">
        <v>1</v>
      </c>
      <c r="O25" s="6">
        <v>0</v>
      </c>
      <c r="P25" s="6">
        <v>1</v>
      </c>
      <c r="Q25" s="6">
        <v>0</v>
      </c>
      <c r="R25" s="6">
        <v>1</v>
      </c>
      <c r="S25" s="6">
        <v>2</v>
      </c>
      <c r="T25" s="6">
        <v>3</v>
      </c>
      <c r="U25" s="6">
        <v>2</v>
      </c>
      <c r="V25" s="6">
        <v>6</v>
      </c>
      <c r="W25" s="6">
        <v>0</v>
      </c>
      <c r="X25" s="6">
        <v>4</v>
      </c>
      <c r="Y25" s="6">
        <v>4</v>
      </c>
      <c r="Z25" s="6">
        <v>2</v>
      </c>
      <c r="AA25" s="6">
        <v>18</v>
      </c>
    </row>
    <row r="26" spans="1:27" s="2" customFormat="1" ht="27" customHeight="1">
      <c r="A26" s="18" t="s">
        <v>137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2" customFormat="1" ht="15.75" customHeight="1">
      <c r="A27" s="18" t="s">
        <v>138</v>
      </c>
      <c r="B27" s="7">
        <f t="shared" si="2"/>
        <v>0.8257018465695841</v>
      </c>
      <c r="C27" s="6">
        <f t="shared" si="3"/>
        <v>55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3</v>
      </c>
      <c r="K27" s="6">
        <v>48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2</v>
      </c>
    </row>
    <row r="28" spans="1:27" s="2" customFormat="1" ht="15.75" customHeight="1" thickBot="1">
      <c r="A28" s="18" t="s">
        <v>139</v>
      </c>
      <c r="B28" s="7">
        <f t="shared" si="2"/>
        <v>0.40534454286143223</v>
      </c>
      <c r="C28" s="6">
        <f t="shared" si="3"/>
        <v>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17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2</v>
      </c>
      <c r="Y28" s="6">
        <v>1</v>
      </c>
      <c r="Z28" s="6">
        <v>1</v>
      </c>
      <c r="AA28" s="6">
        <v>3</v>
      </c>
    </row>
    <row r="29" spans="1:27" s="2" customFormat="1" ht="30.75" customHeight="1">
      <c r="A29" s="77" t="s">
        <v>141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s="2" customFormat="1" ht="74.25" customHeight="1">
      <c r="A30" s="49" t="s">
        <v>140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2" customFormat="1" ht="11.25" customHeight="1">
      <c r="A31" s="52" t="s">
        <v>357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 t="s">
        <v>358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3" customWidth="1"/>
    <col min="2" max="2" width="6.125" style="3" customWidth="1"/>
    <col min="3" max="3" width="5.875" style="3" customWidth="1"/>
    <col min="4" max="11" width="5.125" style="3" customWidth="1"/>
    <col min="12" max="12" width="4.50390625" style="3" customWidth="1"/>
    <col min="13" max="13" width="4.875" style="3" customWidth="1"/>
    <col min="14" max="14" width="6.00390625" style="3" customWidth="1"/>
    <col min="15" max="15" width="6.125" style="3" customWidth="1"/>
    <col min="16" max="27" width="5.50390625" style="3" customWidth="1"/>
    <col min="28" max="16384" width="9.00390625" style="3" customWidth="1"/>
  </cols>
  <sheetData>
    <row r="1" spans="1:27" s="1" customFormat="1" ht="48" customHeight="1">
      <c r="A1" s="81" t="s">
        <v>169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6" t="s">
        <v>72</v>
      </c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5"/>
    </row>
    <row r="2" spans="1:27" s="10" customFormat="1" ht="12.7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2" t="s">
        <v>362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AA2" s="46" t="s">
        <v>82</v>
      </c>
    </row>
    <row r="3" spans="1:27" s="11" customFormat="1" ht="96" customHeight="1" thickBot="1">
      <c r="A3" s="37" t="s">
        <v>144</v>
      </c>
      <c r="B3" s="38" t="s">
        <v>145</v>
      </c>
      <c r="C3" s="39" t="s">
        <v>146</v>
      </c>
      <c r="D3" s="39" t="s">
        <v>66</v>
      </c>
      <c r="E3" s="39" t="s">
        <v>147</v>
      </c>
      <c r="F3" s="39" t="s">
        <v>67</v>
      </c>
      <c r="G3" s="39" t="s">
        <v>68</v>
      </c>
      <c r="H3" s="39" t="s">
        <v>148</v>
      </c>
      <c r="I3" s="39" t="s">
        <v>149</v>
      </c>
      <c r="J3" s="39" t="s">
        <v>69</v>
      </c>
      <c r="K3" s="39" t="s">
        <v>150</v>
      </c>
      <c r="L3" s="39" t="s">
        <v>70</v>
      </c>
      <c r="M3" s="39" t="s">
        <v>71</v>
      </c>
      <c r="N3" s="40" t="s">
        <v>151</v>
      </c>
      <c r="O3" s="39" t="s">
        <v>73</v>
      </c>
      <c r="P3" s="39" t="s">
        <v>74</v>
      </c>
      <c r="Q3" s="39" t="s">
        <v>75</v>
      </c>
      <c r="R3" s="39" t="s">
        <v>76</v>
      </c>
      <c r="S3" s="39" t="s">
        <v>77</v>
      </c>
      <c r="T3" s="39" t="s">
        <v>152</v>
      </c>
      <c r="U3" s="39" t="s">
        <v>78</v>
      </c>
      <c r="V3" s="39" t="s">
        <v>79</v>
      </c>
      <c r="W3" s="39" t="s">
        <v>80</v>
      </c>
      <c r="X3" s="39" t="s">
        <v>81</v>
      </c>
      <c r="Y3" s="39" t="s">
        <v>153</v>
      </c>
      <c r="Z3" s="39" t="s">
        <v>154</v>
      </c>
      <c r="AA3" s="41" t="s">
        <v>155</v>
      </c>
    </row>
    <row r="4" spans="1:27" s="2" customFormat="1" ht="24" customHeight="1">
      <c r="A4" s="47" t="s">
        <v>143</v>
      </c>
      <c r="B4" s="7">
        <f>SUM(D4:AA4)</f>
        <v>100.00000000000001</v>
      </c>
      <c r="C4" s="6"/>
      <c r="D4" s="7">
        <f aca="true" t="shared" si="0" ref="D4:AA4">D5/$C$5*100</f>
        <v>6.927985414767549</v>
      </c>
      <c r="E4" s="7">
        <f t="shared" si="0"/>
        <v>4.347521211696234</v>
      </c>
      <c r="F4" s="7">
        <f t="shared" si="0"/>
        <v>1.192062267723161</v>
      </c>
      <c r="G4" s="7">
        <f t="shared" si="0"/>
        <v>2.096627164995442</v>
      </c>
      <c r="H4" s="7">
        <f t="shared" si="0"/>
        <v>0.5749947409017601</v>
      </c>
      <c r="I4" s="7">
        <f t="shared" si="0"/>
        <v>0.9326134212187084</v>
      </c>
      <c r="J4" s="7">
        <f t="shared" si="0"/>
        <v>2.9030222284552276</v>
      </c>
      <c r="K4" s="7">
        <f t="shared" si="0"/>
        <v>1.107916695883879</v>
      </c>
      <c r="L4" s="7">
        <f t="shared" si="0"/>
        <v>2.1597363438749033</v>
      </c>
      <c r="M4" s="7">
        <f t="shared" si="0"/>
        <v>1.928336021316878</v>
      </c>
      <c r="N4" s="7">
        <f t="shared" si="0"/>
        <v>0.9887104691115631</v>
      </c>
      <c r="O4" s="7">
        <f t="shared" si="0"/>
        <v>2.734731084776664</v>
      </c>
      <c r="P4" s="7">
        <f t="shared" si="0"/>
        <v>15.81936750578501</v>
      </c>
      <c r="Q4" s="7">
        <f t="shared" si="0"/>
        <v>22.081200476824907</v>
      </c>
      <c r="R4" s="7">
        <f t="shared" si="0"/>
        <v>0.8344435874062127</v>
      </c>
      <c r="S4" s="7">
        <f t="shared" si="0"/>
        <v>1.8652268424374168</v>
      </c>
      <c r="T4" s="7">
        <f t="shared" si="0"/>
        <v>0.14725475071874342</v>
      </c>
      <c r="U4" s="7">
        <f t="shared" si="0"/>
        <v>0.6381039197812215</v>
      </c>
      <c r="V4" s="7">
        <f t="shared" si="0"/>
        <v>4.99964939345067</v>
      </c>
      <c r="W4" s="7">
        <f t="shared" si="0"/>
        <v>7.257555571138069</v>
      </c>
      <c r="X4" s="7">
        <f t="shared" si="0"/>
        <v>13.028539373115489</v>
      </c>
      <c r="Y4" s="7">
        <f t="shared" si="0"/>
        <v>0.371642942290162</v>
      </c>
      <c r="Z4" s="7">
        <f t="shared" si="0"/>
        <v>0.44176425215623033</v>
      </c>
      <c r="AA4" s="7">
        <f t="shared" si="0"/>
        <v>4.620994320173901</v>
      </c>
    </row>
    <row r="5" spans="1:27" s="2" customFormat="1" ht="27.75" customHeight="1">
      <c r="A5" s="18" t="s">
        <v>30</v>
      </c>
      <c r="B5" s="7"/>
      <c r="C5" s="6">
        <f aca="true" t="shared" si="1" ref="C5:AA5">SUM(C6:C24,C26:C27)</f>
        <v>14261</v>
      </c>
      <c r="D5" s="6">
        <f t="shared" si="1"/>
        <v>988</v>
      </c>
      <c r="E5" s="6">
        <f t="shared" si="1"/>
        <v>620</v>
      </c>
      <c r="F5" s="6">
        <f t="shared" si="1"/>
        <v>170</v>
      </c>
      <c r="G5" s="6">
        <f t="shared" si="1"/>
        <v>299</v>
      </c>
      <c r="H5" s="6">
        <f t="shared" si="1"/>
        <v>82</v>
      </c>
      <c r="I5" s="6">
        <f t="shared" si="1"/>
        <v>133</v>
      </c>
      <c r="J5" s="6">
        <f t="shared" si="1"/>
        <v>414</v>
      </c>
      <c r="K5" s="6">
        <f t="shared" si="1"/>
        <v>158</v>
      </c>
      <c r="L5" s="6">
        <f t="shared" si="1"/>
        <v>308</v>
      </c>
      <c r="M5" s="6">
        <f t="shared" si="1"/>
        <v>275</v>
      </c>
      <c r="N5" s="6">
        <f t="shared" si="1"/>
        <v>141</v>
      </c>
      <c r="O5" s="6">
        <f t="shared" si="1"/>
        <v>390</v>
      </c>
      <c r="P5" s="6">
        <f t="shared" si="1"/>
        <v>2256</v>
      </c>
      <c r="Q5" s="6">
        <f t="shared" si="1"/>
        <v>3149</v>
      </c>
      <c r="R5" s="6">
        <f t="shared" si="1"/>
        <v>119</v>
      </c>
      <c r="S5" s="6">
        <f t="shared" si="1"/>
        <v>266</v>
      </c>
      <c r="T5" s="6">
        <f t="shared" si="1"/>
        <v>21</v>
      </c>
      <c r="U5" s="6">
        <f t="shared" si="1"/>
        <v>91</v>
      </c>
      <c r="V5" s="6">
        <f t="shared" si="1"/>
        <v>713</v>
      </c>
      <c r="W5" s="6">
        <f t="shared" si="1"/>
        <v>1035</v>
      </c>
      <c r="X5" s="6">
        <f t="shared" si="1"/>
        <v>1858</v>
      </c>
      <c r="Y5" s="6">
        <f t="shared" si="1"/>
        <v>53</v>
      </c>
      <c r="Z5" s="6">
        <f t="shared" si="1"/>
        <v>63</v>
      </c>
      <c r="AA5" s="6">
        <f t="shared" si="1"/>
        <v>659</v>
      </c>
    </row>
    <row r="6" spans="1:27" s="2" customFormat="1" ht="27.75" customHeight="1">
      <c r="A6" s="18" t="s">
        <v>31</v>
      </c>
      <c r="B6" s="7">
        <f>C6/$C$5*100</f>
        <v>5.918238552696165</v>
      </c>
      <c r="C6" s="6">
        <f>SUM(D6:AA6)</f>
        <v>844</v>
      </c>
      <c r="D6" s="6">
        <v>115</v>
      </c>
      <c r="E6" s="6">
        <v>29</v>
      </c>
      <c r="F6" s="6">
        <v>21</v>
      </c>
      <c r="G6" s="6">
        <v>30</v>
      </c>
      <c r="H6" s="6">
        <v>8</v>
      </c>
      <c r="I6" s="6">
        <v>14</v>
      </c>
      <c r="J6" s="6">
        <v>34</v>
      </c>
      <c r="K6" s="6">
        <v>11</v>
      </c>
      <c r="L6" s="6">
        <v>28</v>
      </c>
      <c r="M6" s="6">
        <v>34</v>
      </c>
      <c r="N6" s="6">
        <v>35</v>
      </c>
      <c r="O6" s="6">
        <v>63</v>
      </c>
      <c r="P6" s="6">
        <v>72</v>
      </c>
      <c r="Q6" s="6">
        <v>16</v>
      </c>
      <c r="R6" s="6">
        <v>7</v>
      </c>
      <c r="S6" s="6">
        <v>32</v>
      </c>
      <c r="T6" s="6">
        <v>2</v>
      </c>
      <c r="U6" s="6">
        <v>18</v>
      </c>
      <c r="V6" s="6">
        <v>29</v>
      </c>
      <c r="W6" s="6">
        <v>74</v>
      </c>
      <c r="X6" s="6">
        <v>123</v>
      </c>
      <c r="Y6" s="6">
        <v>12</v>
      </c>
      <c r="Z6" s="6">
        <v>4</v>
      </c>
      <c r="AA6" s="6">
        <v>33</v>
      </c>
    </row>
    <row r="7" spans="1:27" s="2" customFormat="1" ht="15" customHeight="1">
      <c r="A7" s="18" t="s">
        <v>32</v>
      </c>
      <c r="B7" s="7">
        <f aca="true" t="shared" si="2" ref="B7:B27">C7/$C$5*100</f>
        <v>17.25685435803941</v>
      </c>
      <c r="C7" s="6">
        <f aca="true" t="shared" si="3" ref="C7:C26">SUM(D7:AA7)</f>
        <v>2461</v>
      </c>
      <c r="D7" s="6">
        <v>179</v>
      </c>
      <c r="E7" s="6">
        <v>87</v>
      </c>
      <c r="F7" s="6">
        <v>22</v>
      </c>
      <c r="G7" s="6">
        <v>98</v>
      </c>
      <c r="H7" s="6">
        <v>17</v>
      </c>
      <c r="I7" s="6">
        <v>24</v>
      </c>
      <c r="J7" s="6">
        <v>127</v>
      </c>
      <c r="K7" s="6">
        <v>29</v>
      </c>
      <c r="L7" s="6">
        <v>86</v>
      </c>
      <c r="M7" s="6">
        <v>61</v>
      </c>
      <c r="N7" s="6">
        <v>44</v>
      </c>
      <c r="O7" s="6">
        <v>105</v>
      </c>
      <c r="P7" s="6">
        <v>255</v>
      </c>
      <c r="Q7" s="6">
        <v>48</v>
      </c>
      <c r="R7" s="6">
        <v>18</v>
      </c>
      <c r="S7" s="6">
        <v>107</v>
      </c>
      <c r="T7" s="6">
        <v>7</v>
      </c>
      <c r="U7" s="6">
        <v>33</v>
      </c>
      <c r="V7" s="6">
        <v>295</v>
      </c>
      <c r="W7" s="6">
        <v>256</v>
      </c>
      <c r="X7" s="6">
        <v>459</v>
      </c>
      <c r="Y7" s="6">
        <v>4</v>
      </c>
      <c r="Z7" s="6">
        <v>8</v>
      </c>
      <c r="AA7" s="6">
        <v>92</v>
      </c>
    </row>
    <row r="8" spans="1:27" s="2" customFormat="1" ht="15" customHeight="1">
      <c r="A8" s="18" t="s">
        <v>33</v>
      </c>
      <c r="B8" s="7">
        <f t="shared" si="2"/>
        <v>3.148446812986467</v>
      </c>
      <c r="C8" s="6">
        <f t="shared" si="3"/>
        <v>449</v>
      </c>
      <c r="D8" s="6">
        <v>106</v>
      </c>
      <c r="E8" s="6">
        <v>31</v>
      </c>
      <c r="F8" s="6">
        <v>5</v>
      </c>
      <c r="G8" s="6">
        <v>8</v>
      </c>
      <c r="H8" s="6">
        <v>4</v>
      </c>
      <c r="I8" s="6">
        <v>1</v>
      </c>
      <c r="J8" s="6">
        <v>15</v>
      </c>
      <c r="K8" s="6">
        <v>2</v>
      </c>
      <c r="L8" s="6">
        <v>7</v>
      </c>
      <c r="M8" s="6">
        <v>16</v>
      </c>
      <c r="N8" s="6">
        <v>11</v>
      </c>
      <c r="O8" s="6">
        <v>10</v>
      </c>
      <c r="P8" s="6">
        <v>44</v>
      </c>
      <c r="Q8" s="6">
        <v>28</v>
      </c>
      <c r="R8" s="6">
        <v>11</v>
      </c>
      <c r="S8" s="6">
        <v>14</v>
      </c>
      <c r="T8" s="6">
        <v>0</v>
      </c>
      <c r="U8" s="6">
        <v>2</v>
      </c>
      <c r="V8" s="6">
        <v>34</v>
      </c>
      <c r="W8" s="6">
        <v>38</v>
      </c>
      <c r="X8" s="6">
        <v>45</v>
      </c>
      <c r="Y8" s="6">
        <v>5</v>
      </c>
      <c r="Z8" s="6">
        <v>2</v>
      </c>
      <c r="AA8" s="6">
        <v>10</v>
      </c>
    </row>
    <row r="9" spans="1:27" s="2" customFormat="1" ht="15" customHeight="1">
      <c r="A9" s="18" t="s">
        <v>34</v>
      </c>
      <c r="B9" s="7">
        <f t="shared" si="2"/>
        <v>3.00820419325433</v>
      </c>
      <c r="C9" s="6">
        <f t="shared" si="3"/>
        <v>429</v>
      </c>
      <c r="D9" s="6">
        <v>99</v>
      </c>
      <c r="E9" s="6">
        <v>33</v>
      </c>
      <c r="F9" s="6">
        <v>7</v>
      </c>
      <c r="G9" s="6">
        <v>12</v>
      </c>
      <c r="H9" s="6">
        <v>6</v>
      </c>
      <c r="I9" s="6">
        <v>2</v>
      </c>
      <c r="J9" s="6">
        <v>6</v>
      </c>
      <c r="K9" s="6">
        <v>4</v>
      </c>
      <c r="L9" s="6">
        <v>3</v>
      </c>
      <c r="M9" s="6">
        <v>5</v>
      </c>
      <c r="N9" s="6">
        <v>2</v>
      </c>
      <c r="O9" s="6">
        <v>9</v>
      </c>
      <c r="P9" s="6">
        <v>26</v>
      </c>
      <c r="Q9" s="6">
        <v>43</v>
      </c>
      <c r="R9" s="6">
        <v>1</v>
      </c>
      <c r="S9" s="6">
        <v>7</v>
      </c>
      <c r="T9" s="6">
        <v>0</v>
      </c>
      <c r="U9" s="6">
        <v>0</v>
      </c>
      <c r="V9" s="6">
        <v>6</v>
      </c>
      <c r="W9" s="6">
        <v>18</v>
      </c>
      <c r="X9" s="6">
        <v>114</v>
      </c>
      <c r="Y9" s="6">
        <v>1</v>
      </c>
      <c r="Z9" s="6">
        <v>0</v>
      </c>
      <c r="AA9" s="6">
        <v>25</v>
      </c>
    </row>
    <row r="10" spans="1:27" s="2" customFormat="1" ht="27.75" customHeight="1">
      <c r="A10" s="18" t="s">
        <v>35</v>
      </c>
      <c r="B10" s="7">
        <f t="shared" si="2"/>
        <v>2.5664399410981</v>
      </c>
      <c r="C10" s="6">
        <f t="shared" si="3"/>
        <v>366</v>
      </c>
      <c r="D10" s="6">
        <v>26</v>
      </c>
      <c r="E10" s="6">
        <v>10</v>
      </c>
      <c r="F10" s="6">
        <v>8</v>
      </c>
      <c r="G10" s="6">
        <v>11</v>
      </c>
      <c r="H10" s="6">
        <v>1</v>
      </c>
      <c r="I10" s="6">
        <v>3</v>
      </c>
      <c r="J10" s="6">
        <v>6</v>
      </c>
      <c r="K10" s="6">
        <v>3</v>
      </c>
      <c r="L10" s="6">
        <v>7</v>
      </c>
      <c r="M10" s="6">
        <v>9</v>
      </c>
      <c r="N10" s="6">
        <v>2</v>
      </c>
      <c r="O10" s="6">
        <v>7</v>
      </c>
      <c r="P10" s="6">
        <v>35</v>
      </c>
      <c r="Q10" s="6">
        <v>33</v>
      </c>
      <c r="R10" s="6">
        <v>2</v>
      </c>
      <c r="S10" s="6">
        <v>3</v>
      </c>
      <c r="T10" s="6">
        <v>0</v>
      </c>
      <c r="U10" s="6">
        <v>4</v>
      </c>
      <c r="V10" s="6">
        <v>14</v>
      </c>
      <c r="W10" s="6">
        <v>57</v>
      </c>
      <c r="X10" s="6">
        <v>115</v>
      </c>
      <c r="Y10" s="6">
        <v>0</v>
      </c>
      <c r="Z10" s="6">
        <v>0</v>
      </c>
      <c r="AA10" s="6">
        <v>10</v>
      </c>
    </row>
    <row r="11" spans="1:27" s="2" customFormat="1" ht="15" customHeight="1">
      <c r="A11" s="18" t="s">
        <v>36</v>
      </c>
      <c r="B11" s="7">
        <f t="shared" si="2"/>
        <v>7.306640488044317</v>
      </c>
      <c r="C11" s="6">
        <f t="shared" si="3"/>
        <v>1042</v>
      </c>
      <c r="D11" s="6">
        <v>120</v>
      </c>
      <c r="E11" s="6">
        <v>62</v>
      </c>
      <c r="F11" s="6">
        <v>14</v>
      </c>
      <c r="G11" s="6">
        <v>25</v>
      </c>
      <c r="H11" s="6">
        <v>16</v>
      </c>
      <c r="I11" s="6">
        <v>11</v>
      </c>
      <c r="J11" s="6">
        <v>31</v>
      </c>
      <c r="K11" s="6">
        <v>4</v>
      </c>
      <c r="L11" s="6">
        <v>16</v>
      </c>
      <c r="M11" s="6">
        <v>35</v>
      </c>
      <c r="N11" s="6">
        <v>19</v>
      </c>
      <c r="O11" s="6">
        <v>28</v>
      </c>
      <c r="P11" s="6">
        <v>112</v>
      </c>
      <c r="Q11" s="6">
        <v>57</v>
      </c>
      <c r="R11" s="6">
        <v>15</v>
      </c>
      <c r="S11" s="6">
        <v>22</v>
      </c>
      <c r="T11" s="6">
        <v>4</v>
      </c>
      <c r="U11" s="6">
        <v>10</v>
      </c>
      <c r="V11" s="6">
        <v>76</v>
      </c>
      <c r="W11" s="6">
        <v>131</v>
      </c>
      <c r="X11" s="6">
        <v>186</v>
      </c>
      <c r="Y11" s="6">
        <v>4</v>
      </c>
      <c r="Z11" s="6">
        <v>5</v>
      </c>
      <c r="AA11" s="6">
        <v>39</v>
      </c>
    </row>
    <row r="12" spans="1:27" s="2" customFormat="1" ht="15" customHeight="1">
      <c r="A12" s="18" t="s">
        <v>37</v>
      </c>
      <c r="B12" s="7">
        <f t="shared" si="2"/>
        <v>16.029731435383212</v>
      </c>
      <c r="C12" s="6">
        <f t="shared" si="3"/>
        <v>2286</v>
      </c>
      <c r="D12" s="6">
        <v>19</v>
      </c>
      <c r="E12" s="6">
        <v>8</v>
      </c>
      <c r="F12" s="6">
        <v>4</v>
      </c>
      <c r="G12" s="6">
        <v>2</v>
      </c>
      <c r="H12" s="6">
        <v>1</v>
      </c>
      <c r="I12" s="6">
        <v>27</v>
      </c>
      <c r="J12" s="6">
        <v>37</v>
      </c>
      <c r="K12" s="6">
        <v>26</v>
      </c>
      <c r="L12" s="6">
        <v>36</v>
      </c>
      <c r="M12" s="6">
        <v>10</v>
      </c>
      <c r="N12" s="6">
        <v>6</v>
      </c>
      <c r="O12" s="6">
        <v>4</v>
      </c>
      <c r="P12" s="6">
        <v>479</v>
      </c>
      <c r="Q12" s="6">
        <v>1404</v>
      </c>
      <c r="R12" s="6">
        <v>8</v>
      </c>
      <c r="S12" s="6">
        <v>12</v>
      </c>
      <c r="T12" s="6">
        <v>0</v>
      </c>
      <c r="U12" s="6">
        <v>2</v>
      </c>
      <c r="V12" s="6">
        <v>5</v>
      </c>
      <c r="W12" s="6">
        <v>30</v>
      </c>
      <c r="X12" s="6">
        <v>140</v>
      </c>
      <c r="Y12" s="6">
        <v>4</v>
      </c>
      <c r="Z12" s="6">
        <v>3</v>
      </c>
      <c r="AA12" s="6">
        <v>19</v>
      </c>
    </row>
    <row r="13" spans="1:27" s="2" customFormat="1" ht="15" customHeight="1">
      <c r="A13" s="18" t="s">
        <v>314</v>
      </c>
      <c r="B13" s="7">
        <f t="shared" si="2"/>
        <v>14.718462940887736</v>
      </c>
      <c r="C13" s="6">
        <f t="shared" si="3"/>
        <v>2099</v>
      </c>
      <c r="D13" s="6">
        <v>46</v>
      </c>
      <c r="E13" s="6">
        <v>40</v>
      </c>
      <c r="F13" s="6">
        <v>5</v>
      </c>
      <c r="G13" s="6">
        <v>3</v>
      </c>
      <c r="H13" s="6">
        <v>0</v>
      </c>
      <c r="I13" s="6">
        <v>7</v>
      </c>
      <c r="J13" s="6">
        <v>40</v>
      </c>
      <c r="K13" s="6">
        <v>30</v>
      </c>
      <c r="L13" s="6">
        <v>51</v>
      </c>
      <c r="M13" s="6">
        <v>3</v>
      </c>
      <c r="N13" s="6">
        <v>0</v>
      </c>
      <c r="O13" s="6">
        <v>7</v>
      </c>
      <c r="P13" s="6">
        <v>596</v>
      </c>
      <c r="Q13" s="6">
        <v>1034</v>
      </c>
      <c r="R13" s="6">
        <v>6</v>
      </c>
      <c r="S13" s="6">
        <v>3</v>
      </c>
      <c r="T13" s="6">
        <v>1</v>
      </c>
      <c r="U13" s="6">
        <v>2</v>
      </c>
      <c r="V13" s="6">
        <v>25</v>
      </c>
      <c r="W13" s="6">
        <v>78</v>
      </c>
      <c r="X13" s="6">
        <v>70</v>
      </c>
      <c r="Y13" s="6">
        <v>1</v>
      </c>
      <c r="Z13" s="6">
        <v>1</v>
      </c>
      <c r="AA13" s="6">
        <v>50</v>
      </c>
    </row>
    <row r="14" spans="1:27" s="2" customFormat="1" ht="27.75" customHeight="1">
      <c r="A14" s="18" t="s">
        <v>38</v>
      </c>
      <c r="B14" s="7">
        <f t="shared" si="2"/>
        <v>0.946637683191922</v>
      </c>
      <c r="C14" s="6">
        <f t="shared" si="3"/>
        <v>135</v>
      </c>
      <c r="D14" s="6">
        <v>2</v>
      </c>
      <c r="E14" s="6">
        <v>1</v>
      </c>
      <c r="F14" s="6">
        <v>0</v>
      </c>
      <c r="G14" s="6">
        <v>1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6">
        <v>3</v>
      </c>
      <c r="N14" s="6">
        <v>0</v>
      </c>
      <c r="O14" s="6">
        <v>2</v>
      </c>
      <c r="P14" s="6">
        <v>3</v>
      </c>
      <c r="Q14" s="6">
        <v>3</v>
      </c>
      <c r="R14" s="6">
        <v>1</v>
      </c>
      <c r="S14" s="6">
        <v>0</v>
      </c>
      <c r="T14" s="6">
        <v>0</v>
      </c>
      <c r="U14" s="6">
        <v>1</v>
      </c>
      <c r="V14" s="6">
        <v>8</v>
      </c>
      <c r="W14" s="6">
        <v>21</v>
      </c>
      <c r="X14" s="6">
        <v>85</v>
      </c>
      <c r="Y14" s="6">
        <v>0</v>
      </c>
      <c r="Z14" s="6">
        <v>1</v>
      </c>
      <c r="AA14" s="6">
        <v>0</v>
      </c>
    </row>
    <row r="15" spans="1:27" s="2" customFormat="1" ht="15" customHeight="1">
      <c r="A15" s="18" t="s">
        <v>39</v>
      </c>
      <c r="B15" s="7">
        <f t="shared" si="2"/>
        <v>0.04908491690624781</v>
      </c>
      <c r="C15" s="6">
        <f t="shared" si="3"/>
        <v>7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2</v>
      </c>
      <c r="AA15" s="6">
        <v>3</v>
      </c>
    </row>
    <row r="16" spans="1:27" s="2" customFormat="1" ht="15" customHeight="1">
      <c r="A16" s="18" t="s">
        <v>40</v>
      </c>
      <c r="B16" s="7">
        <f t="shared" si="2"/>
        <v>3.9267933524998244</v>
      </c>
      <c r="C16" s="6">
        <f t="shared" si="3"/>
        <v>560</v>
      </c>
      <c r="D16" s="6">
        <v>7</v>
      </c>
      <c r="E16" s="6">
        <v>62</v>
      </c>
      <c r="F16" s="6">
        <v>22</v>
      </c>
      <c r="G16" s="6">
        <v>4</v>
      </c>
      <c r="H16" s="6">
        <v>2</v>
      </c>
      <c r="I16" s="6">
        <v>8</v>
      </c>
      <c r="J16" s="6">
        <v>16</v>
      </c>
      <c r="K16" s="6">
        <v>22</v>
      </c>
      <c r="L16" s="6">
        <v>13</v>
      </c>
      <c r="M16" s="6">
        <v>11</v>
      </c>
      <c r="N16" s="6">
        <v>0</v>
      </c>
      <c r="O16" s="6">
        <v>19</v>
      </c>
      <c r="P16" s="6">
        <v>183</v>
      </c>
      <c r="Q16" s="6">
        <v>34</v>
      </c>
      <c r="R16" s="6">
        <v>3</v>
      </c>
      <c r="S16" s="6">
        <v>9</v>
      </c>
      <c r="T16" s="6">
        <v>1</v>
      </c>
      <c r="U16" s="6">
        <v>2</v>
      </c>
      <c r="V16" s="6">
        <v>3</v>
      </c>
      <c r="W16" s="6">
        <v>62</v>
      </c>
      <c r="X16" s="6">
        <v>61</v>
      </c>
      <c r="Y16" s="6">
        <v>0</v>
      </c>
      <c r="Z16" s="6">
        <v>5</v>
      </c>
      <c r="AA16" s="6">
        <v>11</v>
      </c>
    </row>
    <row r="17" spans="1:27" s="2" customFormat="1" ht="15" customHeight="1">
      <c r="A17" s="18" t="s">
        <v>41</v>
      </c>
      <c r="B17" s="7">
        <f t="shared" si="2"/>
        <v>1.9984573311829463</v>
      </c>
      <c r="C17" s="6">
        <f t="shared" si="3"/>
        <v>285</v>
      </c>
      <c r="D17" s="6">
        <v>15</v>
      </c>
      <c r="E17" s="6">
        <v>49</v>
      </c>
      <c r="F17" s="6">
        <v>7</v>
      </c>
      <c r="G17" s="6">
        <v>2</v>
      </c>
      <c r="H17" s="6">
        <v>0</v>
      </c>
      <c r="I17" s="6">
        <v>4</v>
      </c>
      <c r="J17" s="6">
        <v>2</v>
      </c>
      <c r="K17" s="6">
        <v>4</v>
      </c>
      <c r="L17" s="6">
        <v>1</v>
      </c>
      <c r="M17" s="6">
        <v>8</v>
      </c>
      <c r="N17" s="6">
        <v>0</v>
      </c>
      <c r="O17" s="6">
        <v>2</v>
      </c>
      <c r="P17" s="6">
        <v>33</v>
      </c>
      <c r="Q17" s="6">
        <v>31</v>
      </c>
      <c r="R17" s="6">
        <v>6</v>
      </c>
      <c r="S17" s="6">
        <v>5</v>
      </c>
      <c r="T17" s="6">
        <v>2</v>
      </c>
      <c r="U17" s="6">
        <v>0</v>
      </c>
      <c r="V17" s="6">
        <v>4</v>
      </c>
      <c r="W17" s="6">
        <v>23</v>
      </c>
      <c r="X17" s="6">
        <v>10</v>
      </c>
      <c r="Y17" s="6">
        <v>2</v>
      </c>
      <c r="Z17" s="6">
        <v>4</v>
      </c>
      <c r="AA17" s="6">
        <v>71</v>
      </c>
    </row>
    <row r="18" spans="1:27" s="2" customFormat="1" ht="27.75" customHeight="1">
      <c r="A18" s="18" t="s">
        <v>42</v>
      </c>
      <c r="B18" s="7">
        <f t="shared" si="2"/>
        <v>0.5188976930089054</v>
      </c>
      <c r="C18" s="6">
        <f t="shared" si="3"/>
        <v>74</v>
      </c>
      <c r="D18" s="6">
        <v>3</v>
      </c>
      <c r="E18" s="6">
        <v>4</v>
      </c>
      <c r="F18" s="6">
        <v>2</v>
      </c>
      <c r="G18" s="6">
        <v>3</v>
      </c>
      <c r="H18" s="6">
        <v>0</v>
      </c>
      <c r="I18" s="6">
        <v>1</v>
      </c>
      <c r="J18" s="6">
        <v>2</v>
      </c>
      <c r="K18" s="6">
        <v>3</v>
      </c>
      <c r="L18" s="6">
        <v>0</v>
      </c>
      <c r="M18" s="6">
        <v>1</v>
      </c>
      <c r="N18" s="6">
        <v>0</v>
      </c>
      <c r="O18" s="6">
        <v>3</v>
      </c>
      <c r="P18" s="6">
        <v>27</v>
      </c>
      <c r="Q18" s="6">
        <v>11</v>
      </c>
      <c r="R18" s="6">
        <v>1</v>
      </c>
      <c r="S18" s="6">
        <v>2</v>
      </c>
      <c r="T18" s="6">
        <v>0</v>
      </c>
      <c r="U18" s="6">
        <v>0</v>
      </c>
      <c r="V18" s="6">
        <v>0</v>
      </c>
      <c r="W18" s="6">
        <v>1</v>
      </c>
      <c r="X18" s="6">
        <v>4</v>
      </c>
      <c r="Y18" s="6">
        <v>1</v>
      </c>
      <c r="Z18" s="6">
        <v>3</v>
      </c>
      <c r="AA18" s="6">
        <v>2</v>
      </c>
    </row>
    <row r="19" spans="1:27" s="2" customFormat="1" ht="15" customHeight="1">
      <c r="A19" s="18" t="s">
        <v>43</v>
      </c>
      <c r="B19" s="7">
        <f t="shared" si="2"/>
        <v>0.2594488465044527</v>
      </c>
      <c r="C19" s="6">
        <f t="shared" si="3"/>
        <v>37</v>
      </c>
      <c r="D19" s="6">
        <v>3</v>
      </c>
      <c r="E19" s="6">
        <v>9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1</v>
      </c>
      <c r="M19" s="6">
        <v>0</v>
      </c>
      <c r="N19" s="6">
        <v>0</v>
      </c>
      <c r="O19" s="6">
        <v>1</v>
      </c>
      <c r="P19" s="6">
        <v>10</v>
      </c>
      <c r="Q19" s="6">
        <v>3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3</v>
      </c>
      <c r="X19" s="6">
        <v>3</v>
      </c>
      <c r="Y19" s="6">
        <v>0</v>
      </c>
      <c r="Z19" s="6">
        <v>2</v>
      </c>
      <c r="AA19" s="6">
        <v>0</v>
      </c>
    </row>
    <row r="20" spans="1:27" s="2" customFormat="1" ht="15" customHeight="1">
      <c r="A20" s="18" t="s">
        <v>44</v>
      </c>
      <c r="B20" s="7">
        <f t="shared" si="2"/>
        <v>0.2804852394642732</v>
      </c>
      <c r="C20" s="6">
        <f t="shared" si="3"/>
        <v>40</v>
      </c>
      <c r="D20" s="6">
        <v>2</v>
      </c>
      <c r="E20" s="6">
        <v>12</v>
      </c>
      <c r="F20" s="6">
        <v>1</v>
      </c>
      <c r="G20" s="6">
        <v>0</v>
      </c>
      <c r="H20" s="6">
        <v>0</v>
      </c>
      <c r="I20" s="6">
        <v>2</v>
      </c>
      <c r="J20" s="6">
        <v>1</v>
      </c>
      <c r="K20" s="6">
        <v>0</v>
      </c>
      <c r="L20" s="6">
        <v>3</v>
      </c>
      <c r="M20" s="6">
        <v>0</v>
      </c>
      <c r="N20" s="6">
        <v>0</v>
      </c>
      <c r="O20" s="6">
        <v>0</v>
      </c>
      <c r="P20" s="6">
        <v>4</v>
      </c>
      <c r="Q20" s="6">
        <v>1</v>
      </c>
      <c r="R20" s="6">
        <v>3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10</v>
      </c>
    </row>
    <row r="21" spans="1:27" s="2" customFormat="1" ht="15" customHeight="1">
      <c r="A21" s="18" t="s">
        <v>45</v>
      </c>
      <c r="B21" s="7">
        <f t="shared" si="2"/>
        <v>0.532921954982119</v>
      </c>
      <c r="C21" s="6">
        <f t="shared" si="3"/>
        <v>76</v>
      </c>
      <c r="D21" s="6">
        <v>1</v>
      </c>
      <c r="E21" s="6">
        <v>16</v>
      </c>
      <c r="F21" s="6">
        <v>10</v>
      </c>
      <c r="G21" s="6">
        <v>1</v>
      </c>
      <c r="H21" s="6">
        <v>0</v>
      </c>
      <c r="I21" s="6">
        <v>2</v>
      </c>
      <c r="J21" s="6">
        <v>1</v>
      </c>
      <c r="K21" s="6">
        <v>4</v>
      </c>
      <c r="L21" s="6">
        <v>0</v>
      </c>
      <c r="M21" s="6">
        <v>2</v>
      </c>
      <c r="N21" s="6">
        <v>0</v>
      </c>
      <c r="O21" s="6">
        <v>3</v>
      </c>
      <c r="P21" s="6">
        <v>21</v>
      </c>
      <c r="Q21" s="6">
        <v>3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6</v>
      </c>
      <c r="X21" s="6">
        <v>1</v>
      </c>
      <c r="Y21" s="6">
        <v>0</v>
      </c>
      <c r="Z21" s="6">
        <v>3</v>
      </c>
      <c r="AA21" s="6">
        <v>1</v>
      </c>
    </row>
    <row r="22" spans="1:27" s="2" customFormat="1" ht="27.75" customHeight="1">
      <c r="A22" s="18" t="s">
        <v>46</v>
      </c>
      <c r="B22" s="7">
        <f t="shared" si="2"/>
        <v>6.296893625972934</v>
      </c>
      <c r="C22" s="6">
        <f>SUM(D22:AA22)</f>
        <v>898</v>
      </c>
      <c r="D22" s="6">
        <v>44</v>
      </c>
      <c r="E22" s="6">
        <v>35</v>
      </c>
      <c r="F22" s="6">
        <v>7</v>
      </c>
      <c r="G22" s="6">
        <v>23</v>
      </c>
      <c r="H22" s="6">
        <v>1</v>
      </c>
      <c r="I22" s="6">
        <v>9</v>
      </c>
      <c r="J22" s="6">
        <v>18</v>
      </c>
      <c r="K22" s="6">
        <v>5</v>
      </c>
      <c r="L22" s="6">
        <v>24</v>
      </c>
      <c r="M22" s="6">
        <v>11</v>
      </c>
      <c r="N22" s="6">
        <v>5</v>
      </c>
      <c r="O22" s="6">
        <v>76</v>
      </c>
      <c r="P22" s="6">
        <v>105</v>
      </c>
      <c r="Q22" s="6">
        <v>224</v>
      </c>
      <c r="R22" s="6">
        <v>11</v>
      </c>
      <c r="S22" s="6">
        <v>16</v>
      </c>
      <c r="T22" s="6">
        <v>1</v>
      </c>
      <c r="U22" s="6">
        <v>2</v>
      </c>
      <c r="V22" s="6">
        <v>26</v>
      </c>
      <c r="W22" s="6">
        <v>33</v>
      </c>
      <c r="X22" s="6">
        <v>133</v>
      </c>
      <c r="Y22" s="6">
        <v>2</v>
      </c>
      <c r="Z22" s="6">
        <v>1</v>
      </c>
      <c r="AA22" s="6">
        <v>86</v>
      </c>
    </row>
    <row r="23" spans="1:27" s="2" customFormat="1" ht="15" customHeight="1">
      <c r="A23" s="18" t="s">
        <v>47</v>
      </c>
      <c r="B23" s="7">
        <f t="shared" si="2"/>
        <v>7.292616226071102</v>
      </c>
      <c r="C23" s="6">
        <f t="shared" si="3"/>
        <v>1040</v>
      </c>
      <c r="D23" s="6">
        <v>81</v>
      </c>
      <c r="E23" s="6">
        <v>68</v>
      </c>
      <c r="F23" s="6">
        <v>14</v>
      </c>
      <c r="G23" s="6">
        <v>19</v>
      </c>
      <c r="H23" s="6">
        <v>3</v>
      </c>
      <c r="I23" s="6">
        <v>7</v>
      </c>
      <c r="J23" s="6">
        <v>14</v>
      </c>
      <c r="K23" s="6">
        <v>4</v>
      </c>
      <c r="L23" s="6">
        <v>15</v>
      </c>
      <c r="M23" s="6">
        <v>24</v>
      </c>
      <c r="N23" s="6">
        <v>4</v>
      </c>
      <c r="O23" s="6">
        <v>32</v>
      </c>
      <c r="P23" s="6">
        <v>129</v>
      </c>
      <c r="Q23" s="6">
        <v>146</v>
      </c>
      <c r="R23" s="6">
        <v>12</v>
      </c>
      <c r="S23" s="6">
        <v>13</v>
      </c>
      <c r="T23" s="6">
        <v>1</v>
      </c>
      <c r="U23" s="6">
        <v>1</v>
      </c>
      <c r="V23" s="6">
        <v>49</v>
      </c>
      <c r="W23" s="6">
        <v>72</v>
      </c>
      <c r="X23" s="6">
        <v>166</v>
      </c>
      <c r="Y23" s="6">
        <v>8</v>
      </c>
      <c r="Z23" s="6">
        <v>10</v>
      </c>
      <c r="AA23" s="6">
        <v>148</v>
      </c>
    </row>
    <row r="24" spans="1:27" s="2" customFormat="1" ht="15" customHeight="1">
      <c r="A24" s="18" t="s">
        <v>48</v>
      </c>
      <c r="B24" s="7">
        <f t="shared" si="2"/>
        <v>1.1710258747633406</v>
      </c>
      <c r="C24" s="6">
        <f t="shared" si="3"/>
        <v>167</v>
      </c>
      <c r="D24" s="6">
        <v>26</v>
      </c>
      <c r="E24" s="6">
        <v>7</v>
      </c>
      <c r="F24" s="6">
        <v>0</v>
      </c>
      <c r="G24" s="6">
        <v>5</v>
      </c>
      <c r="H24" s="6">
        <v>1</v>
      </c>
      <c r="I24" s="6">
        <v>2</v>
      </c>
      <c r="J24" s="6">
        <v>5</v>
      </c>
      <c r="K24" s="6">
        <v>0</v>
      </c>
      <c r="L24" s="6">
        <v>4</v>
      </c>
      <c r="M24" s="6">
        <v>3</v>
      </c>
      <c r="N24" s="6">
        <v>0</v>
      </c>
      <c r="O24" s="6">
        <v>2</v>
      </c>
      <c r="P24" s="6">
        <v>17</v>
      </c>
      <c r="Q24" s="6">
        <v>10</v>
      </c>
      <c r="R24" s="6">
        <v>3</v>
      </c>
      <c r="S24" s="6">
        <v>5</v>
      </c>
      <c r="T24" s="6">
        <v>2</v>
      </c>
      <c r="U24" s="6">
        <v>1</v>
      </c>
      <c r="V24" s="6">
        <v>3</v>
      </c>
      <c r="W24" s="6">
        <v>7</v>
      </c>
      <c r="X24" s="6">
        <v>28</v>
      </c>
      <c r="Y24" s="6">
        <v>4</v>
      </c>
      <c r="Z24" s="6">
        <v>1</v>
      </c>
      <c r="AA24" s="6">
        <v>31</v>
      </c>
    </row>
    <row r="25" spans="1:27" s="2" customFormat="1" ht="27.75" customHeight="1">
      <c r="A25" s="18" t="s">
        <v>49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2" customFormat="1" ht="15" customHeight="1">
      <c r="A26" s="18" t="s">
        <v>50</v>
      </c>
      <c r="B26" s="7">
        <f t="shared" si="2"/>
        <v>5.469462169553328</v>
      </c>
      <c r="C26" s="6">
        <f t="shared" si="3"/>
        <v>780</v>
      </c>
      <c r="D26" s="6">
        <v>73</v>
      </c>
      <c r="E26" s="6">
        <v>44</v>
      </c>
      <c r="F26" s="6">
        <v>19</v>
      </c>
      <c r="G26" s="6">
        <v>44</v>
      </c>
      <c r="H26" s="6">
        <v>16</v>
      </c>
      <c r="I26" s="6">
        <v>9</v>
      </c>
      <c r="J26" s="6">
        <v>45</v>
      </c>
      <c r="K26" s="6">
        <v>6</v>
      </c>
      <c r="L26" s="6">
        <v>9</v>
      </c>
      <c r="M26" s="6">
        <v>33</v>
      </c>
      <c r="N26" s="6">
        <v>10</v>
      </c>
      <c r="O26" s="6">
        <v>13</v>
      </c>
      <c r="P26" s="6">
        <v>82</v>
      </c>
      <c r="Q26" s="6">
        <v>19</v>
      </c>
      <c r="R26" s="6">
        <v>10</v>
      </c>
      <c r="S26" s="6">
        <v>15</v>
      </c>
      <c r="T26" s="6">
        <v>0</v>
      </c>
      <c r="U26" s="6">
        <v>12</v>
      </c>
      <c r="V26" s="6">
        <v>113</v>
      </c>
      <c r="W26" s="6">
        <v>95</v>
      </c>
      <c r="X26" s="6">
        <v>94</v>
      </c>
      <c r="Y26" s="6">
        <v>3</v>
      </c>
      <c r="Z26" s="6">
        <v>7</v>
      </c>
      <c r="AA26" s="6">
        <v>9</v>
      </c>
    </row>
    <row r="27" spans="1:27" s="2" customFormat="1" ht="15" customHeight="1" thickBot="1">
      <c r="A27" s="18" t="s">
        <v>51</v>
      </c>
      <c r="B27" s="7">
        <f t="shared" si="2"/>
        <v>1.3042563635088704</v>
      </c>
      <c r="C27" s="6">
        <f>SUM(D27:AA27)</f>
        <v>186</v>
      </c>
      <c r="D27" s="6">
        <v>20</v>
      </c>
      <c r="E27" s="6">
        <v>12</v>
      </c>
      <c r="F27" s="6">
        <v>2</v>
      </c>
      <c r="G27" s="6">
        <v>8</v>
      </c>
      <c r="H27" s="6">
        <v>6</v>
      </c>
      <c r="I27" s="6">
        <v>0</v>
      </c>
      <c r="J27" s="6">
        <v>10</v>
      </c>
      <c r="K27" s="6">
        <v>0</v>
      </c>
      <c r="L27" s="6">
        <v>4</v>
      </c>
      <c r="M27" s="6">
        <v>6</v>
      </c>
      <c r="N27" s="6">
        <v>3</v>
      </c>
      <c r="O27" s="6">
        <v>4</v>
      </c>
      <c r="P27" s="6">
        <v>23</v>
      </c>
      <c r="Q27" s="6">
        <v>1</v>
      </c>
      <c r="R27" s="6">
        <v>0</v>
      </c>
      <c r="S27" s="6">
        <v>1</v>
      </c>
      <c r="T27" s="6">
        <v>0</v>
      </c>
      <c r="U27" s="6">
        <v>1</v>
      </c>
      <c r="V27" s="6">
        <v>23</v>
      </c>
      <c r="W27" s="6">
        <v>30</v>
      </c>
      <c r="X27" s="6">
        <v>20</v>
      </c>
      <c r="Y27" s="6">
        <v>2</v>
      </c>
      <c r="Z27" s="6">
        <v>1</v>
      </c>
      <c r="AA27" s="6">
        <v>9</v>
      </c>
    </row>
    <row r="28" spans="1:27" s="2" customFormat="1" ht="26.25" customHeight="1">
      <c r="A28" s="77" t="s">
        <v>158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="2" customFormat="1" ht="60.75" customHeight="1">
      <c r="A29" s="2" t="s">
        <v>157</v>
      </c>
    </row>
    <row r="30" spans="1:27" s="2" customFormat="1" ht="11.25" customHeight="1">
      <c r="A30" s="71" t="s">
        <v>359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360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51" customWidth="1"/>
    <col min="2" max="2" width="6.125" style="51" customWidth="1"/>
    <col min="3" max="3" width="5.875" style="51" customWidth="1"/>
    <col min="4" max="11" width="5.125" style="51" customWidth="1"/>
    <col min="12" max="12" width="4.50390625" style="51" customWidth="1"/>
    <col min="13" max="13" width="4.875" style="51" customWidth="1"/>
    <col min="14" max="14" width="6.00390625" style="51" customWidth="1"/>
    <col min="15" max="15" width="6.125" style="51" customWidth="1"/>
    <col min="16" max="27" width="5.50390625" style="51" customWidth="1"/>
    <col min="28" max="16384" width="9.00390625" style="51" customWidth="1"/>
  </cols>
  <sheetData>
    <row r="1" spans="1:27" s="1" customFormat="1" ht="48" customHeight="1">
      <c r="A1" s="53" t="s">
        <v>365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1" t="s">
        <v>366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48"/>
    </row>
    <row r="2" spans="1:27" s="10" customFormat="1" ht="12.7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2" t="s">
        <v>367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AA2" s="46" t="s">
        <v>82</v>
      </c>
    </row>
    <row r="3" spans="1:27" s="11" customFormat="1" ht="96" customHeight="1" thickBot="1">
      <c r="A3" s="37" t="s">
        <v>83</v>
      </c>
      <c r="B3" s="38" t="s">
        <v>84</v>
      </c>
      <c r="C3" s="39" t="s">
        <v>85</v>
      </c>
      <c r="D3" s="39" t="s">
        <v>66</v>
      </c>
      <c r="E3" s="39" t="s">
        <v>159</v>
      </c>
      <c r="F3" s="39" t="s">
        <v>67</v>
      </c>
      <c r="G3" s="39" t="s">
        <v>68</v>
      </c>
      <c r="H3" s="39" t="s">
        <v>160</v>
      </c>
      <c r="I3" s="39" t="s">
        <v>161</v>
      </c>
      <c r="J3" s="39" t="s">
        <v>69</v>
      </c>
      <c r="K3" s="39" t="s">
        <v>162</v>
      </c>
      <c r="L3" s="39" t="s">
        <v>70</v>
      </c>
      <c r="M3" s="39" t="s">
        <v>71</v>
      </c>
      <c r="N3" s="40" t="s">
        <v>163</v>
      </c>
      <c r="O3" s="39" t="s">
        <v>73</v>
      </c>
      <c r="P3" s="39" t="s">
        <v>74</v>
      </c>
      <c r="Q3" s="39" t="s">
        <v>75</v>
      </c>
      <c r="R3" s="39" t="s">
        <v>76</v>
      </c>
      <c r="S3" s="39" t="s">
        <v>77</v>
      </c>
      <c r="T3" s="39" t="s">
        <v>164</v>
      </c>
      <c r="U3" s="39" t="s">
        <v>78</v>
      </c>
      <c r="V3" s="39" t="s">
        <v>79</v>
      </c>
      <c r="W3" s="39" t="s">
        <v>80</v>
      </c>
      <c r="X3" s="39" t="s">
        <v>81</v>
      </c>
      <c r="Y3" s="39" t="s">
        <v>165</v>
      </c>
      <c r="Z3" s="39" t="s">
        <v>166</v>
      </c>
      <c r="AA3" s="41" t="s">
        <v>167</v>
      </c>
    </row>
    <row r="4" spans="1:27" s="2" customFormat="1" ht="24" customHeight="1">
      <c r="A4" s="47" t="s">
        <v>368</v>
      </c>
      <c r="B4" s="7">
        <f>SUM(D4:AA4)</f>
        <v>99.99999999999999</v>
      </c>
      <c r="C4" s="6"/>
      <c r="D4" s="7">
        <f aca="true" t="shared" si="0" ref="D4:AA4">D5/$C$5*100</f>
        <v>6.389530408006158</v>
      </c>
      <c r="E4" s="7">
        <f t="shared" si="0"/>
        <v>4.246856556325378</v>
      </c>
      <c r="F4" s="7">
        <f t="shared" si="0"/>
        <v>1.0264305876315114</v>
      </c>
      <c r="G4" s="7">
        <f t="shared" si="0"/>
        <v>1.44983320502951</v>
      </c>
      <c r="H4" s="7">
        <f t="shared" si="0"/>
        <v>0.3464203233256351</v>
      </c>
      <c r="I4" s="7">
        <f t="shared" si="0"/>
        <v>0.9751090582499358</v>
      </c>
      <c r="J4" s="7">
        <f t="shared" si="0"/>
        <v>2.3992814985886577</v>
      </c>
      <c r="K4" s="7">
        <f t="shared" si="0"/>
        <v>1.1290736463946625</v>
      </c>
      <c r="L4" s="7">
        <f t="shared" si="0"/>
        <v>2.027200410572235</v>
      </c>
      <c r="M4" s="7">
        <f t="shared" si="0"/>
        <v>1.2573774698486015</v>
      </c>
      <c r="N4" s="7">
        <f t="shared" si="0"/>
        <v>0.7056710289966641</v>
      </c>
      <c r="O4" s="7">
        <f t="shared" si="0"/>
        <v>2.2068257634077497</v>
      </c>
      <c r="P4" s="7">
        <f t="shared" si="0"/>
        <v>17.526302283808057</v>
      </c>
      <c r="Q4" s="7">
        <f t="shared" si="0"/>
        <v>30.831408775981522</v>
      </c>
      <c r="R4" s="7">
        <f t="shared" si="0"/>
        <v>0.7056710289966641</v>
      </c>
      <c r="S4" s="7">
        <f t="shared" si="0"/>
        <v>1.4113420579933282</v>
      </c>
      <c r="T4" s="7">
        <f t="shared" si="0"/>
        <v>0.16679497049012063</v>
      </c>
      <c r="U4" s="7">
        <f t="shared" si="0"/>
        <v>0.39774185270721063</v>
      </c>
      <c r="V4" s="7">
        <f t="shared" si="0"/>
        <v>3.104952527585322</v>
      </c>
      <c r="W4" s="7">
        <f t="shared" si="0"/>
        <v>5.50423402617398</v>
      </c>
      <c r="X4" s="7">
        <f t="shared" si="0"/>
        <v>11.213754169874262</v>
      </c>
      <c r="Y4" s="7">
        <f t="shared" si="0"/>
        <v>0.25660764690787785</v>
      </c>
      <c r="Z4" s="7">
        <f t="shared" si="0"/>
        <v>0.2052861175263023</v>
      </c>
      <c r="AA4" s="7">
        <f t="shared" si="0"/>
        <v>4.51629458557865</v>
      </c>
    </row>
    <row r="5" spans="1:27" s="2" customFormat="1" ht="27.75" customHeight="1">
      <c r="A5" s="18" t="s">
        <v>118</v>
      </c>
      <c r="B5" s="7"/>
      <c r="C5" s="6">
        <f>SUM(C6:C24,C26:C27)</f>
        <v>7794</v>
      </c>
      <c r="D5" s="6">
        <f>SUM(D6:D24,D26:D27)</f>
        <v>498</v>
      </c>
      <c r="E5" s="6">
        <f aca="true" t="shared" si="1" ref="E5:AA5">SUM(E6:E24,E26:E27)</f>
        <v>331</v>
      </c>
      <c r="F5" s="6">
        <f t="shared" si="1"/>
        <v>80</v>
      </c>
      <c r="G5" s="6">
        <f t="shared" si="1"/>
        <v>113</v>
      </c>
      <c r="H5" s="6">
        <f t="shared" si="1"/>
        <v>27</v>
      </c>
      <c r="I5" s="6">
        <f t="shared" si="1"/>
        <v>76</v>
      </c>
      <c r="J5" s="6">
        <f t="shared" si="1"/>
        <v>187</v>
      </c>
      <c r="K5" s="6">
        <f t="shared" si="1"/>
        <v>88</v>
      </c>
      <c r="L5" s="6">
        <f t="shared" si="1"/>
        <v>158</v>
      </c>
      <c r="M5" s="6">
        <f t="shared" si="1"/>
        <v>98</v>
      </c>
      <c r="N5" s="6">
        <f t="shared" si="1"/>
        <v>55</v>
      </c>
      <c r="O5" s="6">
        <f t="shared" si="1"/>
        <v>172</v>
      </c>
      <c r="P5" s="6">
        <f t="shared" si="1"/>
        <v>1366</v>
      </c>
      <c r="Q5" s="6">
        <f t="shared" si="1"/>
        <v>2403</v>
      </c>
      <c r="R5" s="6">
        <f t="shared" si="1"/>
        <v>55</v>
      </c>
      <c r="S5" s="6">
        <f t="shared" si="1"/>
        <v>110</v>
      </c>
      <c r="T5" s="6">
        <f t="shared" si="1"/>
        <v>13</v>
      </c>
      <c r="U5" s="6">
        <f t="shared" si="1"/>
        <v>31</v>
      </c>
      <c r="V5" s="6">
        <f t="shared" si="1"/>
        <v>242</v>
      </c>
      <c r="W5" s="6">
        <f t="shared" si="1"/>
        <v>429</v>
      </c>
      <c r="X5" s="6">
        <f t="shared" si="1"/>
        <v>874</v>
      </c>
      <c r="Y5" s="6">
        <f t="shared" si="1"/>
        <v>20</v>
      </c>
      <c r="Z5" s="6">
        <f t="shared" si="1"/>
        <v>16</v>
      </c>
      <c r="AA5" s="6">
        <f t="shared" si="1"/>
        <v>352</v>
      </c>
    </row>
    <row r="6" spans="1:27" s="2" customFormat="1" ht="27.75" customHeight="1">
      <c r="A6" s="18" t="s">
        <v>119</v>
      </c>
      <c r="B6" s="7">
        <f>C6/$C$5*100</f>
        <v>4.914036438285861</v>
      </c>
      <c r="C6" s="6">
        <f>SUM(D6:AA6)</f>
        <v>383</v>
      </c>
      <c r="D6" s="8">
        <v>61</v>
      </c>
      <c r="E6" s="8">
        <v>12</v>
      </c>
      <c r="F6" s="8">
        <v>10</v>
      </c>
      <c r="G6" s="8">
        <v>12</v>
      </c>
      <c r="H6" s="8">
        <v>2</v>
      </c>
      <c r="I6" s="8">
        <v>8</v>
      </c>
      <c r="J6" s="8">
        <v>17</v>
      </c>
      <c r="K6" s="8">
        <v>4</v>
      </c>
      <c r="L6" s="8">
        <v>11</v>
      </c>
      <c r="M6" s="8">
        <v>15</v>
      </c>
      <c r="N6" s="8">
        <v>15</v>
      </c>
      <c r="O6" s="8">
        <v>30</v>
      </c>
      <c r="P6" s="8">
        <v>29</v>
      </c>
      <c r="Q6" s="8">
        <v>12</v>
      </c>
      <c r="R6" s="8">
        <v>2</v>
      </c>
      <c r="S6" s="8">
        <v>19</v>
      </c>
      <c r="T6" s="8">
        <v>2</v>
      </c>
      <c r="U6" s="8">
        <v>9</v>
      </c>
      <c r="V6" s="8">
        <v>7</v>
      </c>
      <c r="W6" s="8">
        <v>32</v>
      </c>
      <c r="X6" s="8">
        <v>54</v>
      </c>
      <c r="Y6" s="8">
        <v>7</v>
      </c>
      <c r="Z6" s="8">
        <v>1</v>
      </c>
      <c r="AA6" s="8">
        <v>12</v>
      </c>
    </row>
    <row r="7" spans="1:27" s="2" customFormat="1" ht="15" customHeight="1">
      <c r="A7" s="18" t="s">
        <v>120</v>
      </c>
      <c r="B7" s="7">
        <f aca="true" t="shared" si="2" ref="B7:B27">C7/$C$5*100</f>
        <v>11.521683346163716</v>
      </c>
      <c r="C7" s="6">
        <f aca="true" t="shared" si="3" ref="C7:C27">SUM(D7:AA7)</f>
        <v>898</v>
      </c>
      <c r="D7" s="8">
        <v>92</v>
      </c>
      <c r="E7" s="8">
        <v>33</v>
      </c>
      <c r="F7" s="8">
        <v>8</v>
      </c>
      <c r="G7" s="8">
        <v>34</v>
      </c>
      <c r="H7" s="8">
        <v>2</v>
      </c>
      <c r="I7" s="8">
        <v>10</v>
      </c>
      <c r="J7" s="8">
        <v>49</v>
      </c>
      <c r="K7" s="8">
        <v>10</v>
      </c>
      <c r="L7" s="8">
        <v>30</v>
      </c>
      <c r="M7" s="8">
        <v>14</v>
      </c>
      <c r="N7" s="8">
        <v>13</v>
      </c>
      <c r="O7" s="8">
        <v>35</v>
      </c>
      <c r="P7" s="8">
        <v>98</v>
      </c>
      <c r="Q7" s="8">
        <v>25</v>
      </c>
      <c r="R7" s="8">
        <v>8</v>
      </c>
      <c r="S7" s="8">
        <v>39</v>
      </c>
      <c r="T7" s="8">
        <v>1</v>
      </c>
      <c r="U7" s="8">
        <v>6</v>
      </c>
      <c r="V7" s="8">
        <v>100</v>
      </c>
      <c r="W7" s="8">
        <v>92</v>
      </c>
      <c r="X7" s="8">
        <v>158</v>
      </c>
      <c r="Y7" s="8">
        <v>1</v>
      </c>
      <c r="Z7" s="8">
        <v>2</v>
      </c>
      <c r="AA7" s="8">
        <v>38</v>
      </c>
    </row>
    <row r="8" spans="1:27" s="2" customFormat="1" ht="15" customHeight="1">
      <c r="A8" s="18" t="s">
        <v>121</v>
      </c>
      <c r="B8" s="7">
        <f t="shared" si="2"/>
        <v>2.809853733641263</v>
      </c>
      <c r="C8" s="6">
        <f t="shared" si="3"/>
        <v>219</v>
      </c>
      <c r="D8" s="8">
        <v>61</v>
      </c>
      <c r="E8" s="8">
        <v>17</v>
      </c>
      <c r="F8" s="8">
        <v>3</v>
      </c>
      <c r="G8" s="8">
        <v>3</v>
      </c>
      <c r="H8" s="8">
        <v>4</v>
      </c>
      <c r="I8" s="8">
        <v>1</v>
      </c>
      <c r="J8" s="8">
        <v>7</v>
      </c>
      <c r="K8" s="8">
        <v>1</v>
      </c>
      <c r="L8" s="8">
        <v>2</v>
      </c>
      <c r="M8" s="8">
        <v>5</v>
      </c>
      <c r="N8" s="8">
        <v>2</v>
      </c>
      <c r="O8" s="8">
        <v>5</v>
      </c>
      <c r="P8" s="8">
        <v>27</v>
      </c>
      <c r="Q8" s="8">
        <v>21</v>
      </c>
      <c r="R8" s="8">
        <v>1</v>
      </c>
      <c r="S8" s="8">
        <v>3</v>
      </c>
      <c r="T8" s="8">
        <v>0</v>
      </c>
      <c r="U8" s="8">
        <v>0</v>
      </c>
      <c r="V8" s="8">
        <v>13</v>
      </c>
      <c r="W8" s="8">
        <v>15</v>
      </c>
      <c r="X8" s="8">
        <v>22</v>
      </c>
      <c r="Y8" s="8">
        <v>0</v>
      </c>
      <c r="Z8" s="8">
        <v>0</v>
      </c>
      <c r="AA8" s="8">
        <v>6</v>
      </c>
    </row>
    <row r="9" spans="1:27" s="2" customFormat="1" ht="15" customHeight="1">
      <c r="A9" s="18" t="s">
        <v>122</v>
      </c>
      <c r="B9" s="7">
        <f t="shared" si="2"/>
        <v>3.502694380292533</v>
      </c>
      <c r="C9" s="6">
        <f t="shared" si="3"/>
        <v>273</v>
      </c>
      <c r="D9" s="8">
        <v>55</v>
      </c>
      <c r="E9" s="8">
        <v>16</v>
      </c>
      <c r="F9" s="8">
        <v>4</v>
      </c>
      <c r="G9" s="8">
        <v>7</v>
      </c>
      <c r="H9" s="8">
        <v>5</v>
      </c>
      <c r="I9" s="8">
        <v>1</v>
      </c>
      <c r="J9" s="8">
        <v>4</v>
      </c>
      <c r="K9" s="8">
        <v>2</v>
      </c>
      <c r="L9" s="8">
        <v>1</v>
      </c>
      <c r="M9" s="8">
        <v>3</v>
      </c>
      <c r="N9" s="8">
        <v>2</v>
      </c>
      <c r="O9" s="8">
        <v>5</v>
      </c>
      <c r="P9" s="8">
        <v>20</v>
      </c>
      <c r="Q9" s="8">
        <v>37</v>
      </c>
      <c r="R9" s="8">
        <v>1</v>
      </c>
      <c r="S9" s="8">
        <v>4</v>
      </c>
      <c r="T9" s="8">
        <v>0</v>
      </c>
      <c r="U9" s="8">
        <v>0</v>
      </c>
      <c r="V9" s="8">
        <v>4</v>
      </c>
      <c r="W9" s="8">
        <v>9</v>
      </c>
      <c r="X9" s="8">
        <v>78</v>
      </c>
      <c r="Y9" s="8">
        <v>1</v>
      </c>
      <c r="Z9" s="8">
        <v>0</v>
      </c>
      <c r="AA9" s="8">
        <v>14</v>
      </c>
    </row>
    <row r="10" spans="1:27" s="2" customFormat="1" ht="27.75" customHeight="1">
      <c r="A10" s="18" t="s">
        <v>123</v>
      </c>
      <c r="B10" s="7">
        <f t="shared" si="2"/>
        <v>3.4000513215293813</v>
      </c>
      <c r="C10" s="6">
        <f t="shared" si="3"/>
        <v>265</v>
      </c>
      <c r="D10" s="8">
        <v>16</v>
      </c>
      <c r="E10" s="8">
        <v>8</v>
      </c>
      <c r="F10" s="8">
        <v>6</v>
      </c>
      <c r="G10" s="8">
        <v>9</v>
      </c>
      <c r="H10" s="8">
        <v>0</v>
      </c>
      <c r="I10" s="8">
        <v>1</v>
      </c>
      <c r="J10" s="8">
        <v>5</v>
      </c>
      <c r="K10" s="8">
        <v>2</v>
      </c>
      <c r="L10" s="8">
        <v>5</v>
      </c>
      <c r="M10" s="8">
        <v>4</v>
      </c>
      <c r="N10" s="8">
        <v>2</v>
      </c>
      <c r="O10" s="8">
        <v>6</v>
      </c>
      <c r="P10" s="8">
        <v>29</v>
      </c>
      <c r="Q10" s="8">
        <v>28</v>
      </c>
      <c r="R10" s="8">
        <v>2</v>
      </c>
      <c r="S10" s="8">
        <v>2</v>
      </c>
      <c r="T10" s="8">
        <v>0</v>
      </c>
      <c r="U10" s="8">
        <v>3</v>
      </c>
      <c r="V10" s="8">
        <v>10</v>
      </c>
      <c r="W10" s="8">
        <v>45</v>
      </c>
      <c r="X10" s="8">
        <v>77</v>
      </c>
      <c r="Y10" s="8">
        <v>0</v>
      </c>
      <c r="Z10" s="8">
        <v>0</v>
      </c>
      <c r="AA10" s="8">
        <v>5</v>
      </c>
    </row>
    <row r="11" spans="1:27" s="2" customFormat="1" ht="15" customHeight="1">
      <c r="A11" s="18" t="s">
        <v>124</v>
      </c>
      <c r="B11" s="7">
        <f t="shared" si="2"/>
        <v>6.312548113933795</v>
      </c>
      <c r="C11" s="6">
        <f t="shared" si="3"/>
        <v>492</v>
      </c>
      <c r="D11" s="8">
        <v>62</v>
      </c>
      <c r="E11" s="8">
        <v>28</v>
      </c>
      <c r="F11" s="8">
        <v>2</v>
      </c>
      <c r="G11" s="8">
        <v>8</v>
      </c>
      <c r="H11" s="8">
        <v>8</v>
      </c>
      <c r="I11" s="8">
        <v>6</v>
      </c>
      <c r="J11" s="8">
        <v>11</v>
      </c>
      <c r="K11" s="8">
        <v>1</v>
      </c>
      <c r="L11" s="8">
        <v>11</v>
      </c>
      <c r="M11" s="8">
        <v>12</v>
      </c>
      <c r="N11" s="8">
        <v>8</v>
      </c>
      <c r="O11" s="8">
        <v>15</v>
      </c>
      <c r="P11" s="8">
        <v>53</v>
      </c>
      <c r="Q11" s="8">
        <v>47</v>
      </c>
      <c r="R11" s="8">
        <v>8</v>
      </c>
      <c r="S11" s="8">
        <v>7</v>
      </c>
      <c r="T11" s="8">
        <v>4</v>
      </c>
      <c r="U11" s="8">
        <v>4</v>
      </c>
      <c r="V11" s="8">
        <v>28</v>
      </c>
      <c r="W11" s="8">
        <v>47</v>
      </c>
      <c r="X11" s="8">
        <v>96</v>
      </c>
      <c r="Y11" s="8">
        <v>3</v>
      </c>
      <c r="Z11" s="8">
        <v>0</v>
      </c>
      <c r="AA11" s="8">
        <v>23</v>
      </c>
    </row>
    <row r="12" spans="1:27" s="2" customFormat="1" ht="15" customHeight="1">
      <c r="A12" s="18" t="s">
        <v>125</v>
      </c>
      <c r="B12" s="7">
        <f>C12/$C$5*100</f>
        <v>24.76263792661021</v>
      </c>
      <c r="C12" s="6">
        <f t="shared" si="3"/>
        <v>1930</v>
      </c>
      <c r="D12" s="8">
        <v>16</v>
      </c>
      <c r="E12" s="8">
        <v>8</v>
      </c>
      <c r="F12" s="8">
        <v>4</v>
      </c>
      <c r="G12" s="8">
        <v>1</v>
      </c>
      <c r="H12" s="8">
        <v>0</v>
      </c>
      <c r="I12" s="8">
        <v>25</v>
      </c>
      <c r="J12" s="8">
        <v>32</v>
      </c>
      <c r="K12" s="8">
        <v>23</v>
      </c>
      <c r="L12" s="8">
        <v>30</v>
      </c>
      <c r="M12" s="8">
        <v>7</v>
      </c>
      <c r="N12" s="8">
        <v>4</v>
      </c>
      <c r="O12" s="8">
        <v>2</v>
      </c>
      <c r="P12" s="8">
        <v>417</v>
      </c>
      <c r="Q12" s="8">
        <v>1220</v>
      </c>
      <c r="R12" s="8">
        <v>6</v>
      </c>
      <c r="S12" s="8">
        <v>11</v>
      </c>
      <c r="T12" s="8">
        <v>0</v>
      </c>
      <c r="U12" s="8">
        <v>2</v>
      </c>
      <c r="V12" s="8">
        <v>4</v>
      </c>
      <c r="W12" s="8">
        <v>19</v>
      </c>
      <c r="X12" s="8">
        <v>81</v>
      </c>
      <c r="Y12" s="8">
        <v>3</v>
      </c>
      <c r="Z12" s="8">
        <v>1</v>
      </c>
      <c r="AA12" s="8">
        <v>14</v>
      </c>
    </row>
    <row r="13" spans="1:27" s="2" customFormat="1" ht="15" customHeight="1">
      <c r="A13" s="18" t="s">
        <v>369</v>
      </c>
      <c r="B13" s="7">
        <f t="shared" si="2"/>
        <v>18.527072106748783</v>
      </c>
      <c r="C13" s="6">
        <f t="shared" si="3"/>
        <v>1444</v>
      </c>
      <c r="D13" s="8">
        <v>30</v>
      </c>
      <c r="E13" s="8">
        <v>29</v>
      </c>
      <c r="F13" s="8">
        <v>4</v>
      </c>
      <c r="G13" s="8">
        <v>3</v>
      </c>
      <c r="H13" s="8">
        <v>0</v>
      </c>
      <c r="I13" s="8">
        <v>6</v>
      </c>
      <c r="J13" s="8">
        <v>27</v>
      </c>
      <c r="K13" s="8">
        <v>24</v>
      </c>
      <c r="L13" s="8">
        <v>44</v>
      </c>
      <c r="M13" s="8">
        <v>2</v>
      </c>
      <c r="N13" s="8">
        <v>0</v>
      </c>
      <c r="O13" s="8">
        <v>7</v>
      </c>
      <c r="P13" s="8">
        <v>392</v>
      </c>
      <c r="Q13" s="8">
        <v>715</v>
      </c>
      <c r="R13" s="8">
        <v>3</v>
      </c>
      <c r="S13" s="8">
        <v>3</v>
      </c>
      <c r="T13" s="8">
        <v>1</v>
      </c>
      <c r="U13" s="8">
        <v>1</v>
      </c>
      <c r="V13" s="8">
        <v>15</v>
      </c>
      <c r="W13" s="8">
        <v>50</v>
      </c>
      <c r="X13" s="8">
        <v>49</v>
      </c>
      <c r="Y13" s="8">
        <v>0</v>
      </c>
      <c r="Z13" s="8">
        <v>0</v>
      </c>
      <c r="AA13" s="8">
        <v>39</v>
      </c>
    </row>
    <row r="14" spans="1:27" s="2" customFormat="1" ht="27.75" customHeight="1">
      <c r="A14" s="18" t="s">
        <v>126</v>
      </c>
      <c r="B14" s="7">
        <f t="shared" si="2"/>
        <v>0.9879394405953297</v>
      </c>
      <c r="C14" s="6">
        <f t="shared" si="3"/>
        <v>77</v>
      </c>
      <c r="D14" s="8">
        <v>1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2</v>
      </c>
      <c r="N14" s="8">
        <v>0</v>
      </c>
      <c r="O14" s="8">
        <v>1</v>
      </c>
      <c r="P14" s="8">
        <v>1</v>
      </c>
      <c r="Q14" s="8">
        <v>2</v>
      </c>
      <c r="R14" s="8">
        <v>0</v>
      </c>
      <c r="S14" s="8">
        <v>0</v>
      </c>
      <c r="T14" s="8">
        <v>0</v>
      </c>
      <c r="U14" s="8">
        <v>0</v>
      </c>
      <c r="V14" s="8">
        <v>7</v>
      </c>
      <c r="W14" s="8">
        <v>9</v>
      </c>
      <c r="X14" s="8">
        <v>50</v>
      </c>
      <c r="Y14" s="8">
        <v>0</v>
      </c>
      <c r="Z14" s="8">
        <v>1</v>
      </c>
      <c r="AA14" s="8">
        <v>0</v>
      </c>
    </row>
    <row r="15" spans="1:27" s="2" customFormat="1" ht="15" customHeight="1">
      <c r="A15" s="18" t="s">
        <v>127</v>
      </c>
      <c r="B15" s="7">
        <f t="shared" si="2"/>
        <v>0.012830382345393894</v>
      </c>
      <c r="C15" s="6">
        <f t="shared" si="3"/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</row>
    <row r="16" spans="1:27" s="2" customFormat="1" ht="15" customHeight="1">
      <c r="A16" s="18" t="s">
        <v>128</v>
      </c>
      <c r="B16" s="7">
        <f t="shared" si="2"/>
        <v>3.861945085963562</v>
      </c>
      <c r="C16" s="6">
        <f t="shared" si="3"/>
        <v>301</v>
      </c>
      <c r="D16" s="8">
        <v>3</v>
      </c>
      <c r="E16" s="8">
        <v>36</v>
      </c>
      <c r="F16" s="8">
        <v>16</v>
      </c>
      <c r="G16" s="8">
        <v>3</v>
      </c>
      <c r="H16" s="8">
        <v>1</v>
      </c>
      <c r="I16" s="8">
        <v>4</v>
      </c>
      <c r="J16" s="8">
        <v>9</v>
      </c>
      <c r="K16" s="8">
        <v>10</v>
      </c>
      <c r="L16" s="8">
        <v>3</v>
      </c>
      <c r="M16" s="8">
        <v>9</v>
      </c>
      <c r="N16" s="8">
        <v>0</v>
      </c>
      <c r="O16" s="8">
        <v>15</v>
      </c>
      <c r="P16" s="8">
        <v>82</v>
      </c>
      <c r="Q16" s="8">
        <v>19</v>
      </c>
      <c r="R16" s="8">
        <v>3</v>
      </c>
      <c r="S16" s="8">
        <v>7</v>
      </c>
      <c r="T16" s="8">
        <v>1</v>
      </c>
      <c r="U16" s="8">
        <v>2</v>
      </c>
      <c r="V16" s="8">
        <v>2</v>
      </c>
      <c r="W16" s="8">
        <v>32</v>
      </c>
      <c r="X16" s="8">
        <v>35</v>
      </c>
      <c r="Y16" s="8">
        <v>0</v>
      </c>
      <c r="Z16" s="8">
        <v>2</v>
      </c>
      <c r="AA16" s="8">
        <v>7</v>
      </c>
    </row>
    <row r="17" spans="1:27" s="2" customFormat="1" ht="15" customHeight="1">
      <c r="A17" s="18" t="s">
        <v>129</v>
      </c>
      <c r="B17" s="7">
        <f t="shared" si="2"/>
        <v>2.6430587631511417</v>
      </c>
      <c r="C17" s="6">
        <f>SUM(D17:AA17)</f>
        <v>206</v>
      </c>
      <c r="D17" s="8">
        <v>14</v>
      </c>
      <c r="E17" s="8">
        <v>42</v>
      </c>
      <c r="F17" s="8">
        <v>6</v>
      </c>
      <c r="G17" s="8">
        <v>1</v>
      </c>
      <c r="H17" s="8">
        <v>0</v>
      </c>
      <c r="I17" s="8">
        <v>3</v>
      </c>
      <c r="J17" s="8">
        <v>1</v>
      </c>
      <c r="K17" s="8">
        <v>3</v>
      </c>
      <c r="L17" s="8">
        <v>0</v>
      </c>
      <c r="M17" s="8">
        <v>7</v>
      </c>
      <c r="N17" s="8">
        <v>0</v>
      </c>
      <c r="O17" s="8">
        <v>2</v>
      </c>
      <c r="P17" s="8">
        <v>22</v>
      </c>
      <c r="Q17" s="8">
        <v>8</v>
      </c>
      <c r="R17" s="8">
        <v>5</v>
      </c>
      <c r="S17" s="8">
        <v>5</v>
      </c>
      <c r="T17" s="8">
        <v>2</v>
      </c>
      <c r="U17" s="8">
        <v>0</v>
      </c>
      <c r="V17" s="8">
        <v>3</v>
      </c>
      <c r="W17" s="8">
        <v>16</v>
      </c>
      <c r="X17" s="8">
        <v>8</v>
      </c>
      <c r="Y17" s="8">
        <v>2</v>
      </c>
      <c r="Z17" s="8">
        <v>0</v>
      </c>
      <c r="AA17" s="8">
        <v>56</v>
      </c>
    </row>
    <row r="18" spans="1:27" s="2" customFormat="1" ht="27.75" customHeight="1">
      <c r="A18" s="18" t="s">
        <v>130</v>
      </c>
      <c r="B18" s="7">
        <f>C18/$C$5*100</f>
        <v>0.5517064408519374</v>
      </c>
      <c r="C18" s="6">
        <f t="shared" si="3"/>
        <v>43</v>
      </c>
      <c r="D18" s="8">
        <v>2</v>
      </c>
      <c r="E18" s="8">
        <v>2</v>
      </c>
      <c r="F18" s="8">
        <v>2</v>
      </c>
      <c r="G18" s="8">
        <v>1</v>
      </c>
      <c r="H18" s="8">
        <v>0</v>
      </c>
      <c r="I18" s="8">
        <v>1</v>
      </c>
      <c r="J18" s="8">
        <v>0</v>
      </c>
      <c r="K18" s="8">
        <v>3</v>
      </c>
      <c r="L18" s="8">
        <v>0</v>
      </c>
      <c r="M18" s="8">
        <v>0</v>
      </c>
      <c r="N18" s="8">
        <v>0</v>
      </c>
      <c r="O18" s="8">
        <v>0</v>
      </c>
      <c r="P18" s="8">
        <v>17</v>
      </c>
      <c r="Q18" s="8">
        <v>7</v>
      </c>
      <c r="R18" s="8">
        <v>1</v>
      </c>
      <c r="S18" s="8">
        <v>1</v>
      </c>
      <c r="T18" s="8">
        <v>0</v>
      </c>
      <c r="U18" s="8">
        <v>0</v>
      </c>
      <c r="V18" s="8">
        <v>0</v>
      </c>
      <c r="W18" s="8">
        <v>1</v>
      </c>
      <c r="X18" s="8">
        <v>1</v>
      </c>
      <c r="Y18" s="8">
        <v>0</v>
      </c>
      <c r="Z18" s="8">
        <v>2</v>
      </c>
      <c r="AA18" s="8">
        <v>2</v>
      </c>
    </row>
    <row r="19" spans="1:27" s="2" customFormat="1" ht="15" customHeight="1">
      <c r="A19" s="18" t="s">
        <v>131</v>
      </c>
      <c r="B19" s="7">
        <f t="shared" si="2"/>
        <v>0.26943802925327176</v>
      </c>
      <c r="C19" s="6">
        <f t="shared" si="3"/>
        <v>21</v>
      </c>
      <c r="D19" s="8">
        <v>2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5</v>
      </c>
      <c r="Q19" s="8">
        <v>1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</v>
      </c>
      <c r="X19" s="8">
        <v>2</v>
      </c>
      <c r="Y19" s="8">
        <v>0</v>
      </c>
      <c r="Z19" s="8">
        <v>2</v>
      </c>
      <c r="AA19" s="8">
        <v>0</v>
      </c>
    </row>
    <row r="20" spans="1:27" s="2" customFormat="1" ht="15" customHeight="1">
      <c r="A20" s="18" t="s">
        <v>132</v>
      </c>
      <c r="B20" s="7">
        <f t="shared" si="2"/>
        <v>0.359250705671029</v>
      </c>
      <c r="C20" s="6">
        <f t="shared" si="3"/>
        <v>28</v>
      </c>
      <c r="D20" s="8">
        <v>2</v>
      </c>
      <c r="E20" s="8">
        <v>7</v>
      </c>
      <c r="F20" s="8">
        <v>1</v>
      </c>
      <c r="G20" s="8">
        <v>0</v>
      </c>
      <c r="H20" s="8">
        <v>0</v>
      </c>
      <c r="I20" s="8">
        <v>1</v>
      </c>
      <c r="J20" s="8">
        <v>1</v>
      </c>
      <c r="K20" s="8">
        <v>0</v>
      </c>
      <c r="L20" s="8">
        <v>2</v>
      </c>
      <c r="M20" s="8">
        <v>0</v>
      </c>
      <c r="N20" s="8">
        <v>0</v>
      </c>
      <c r="O20" s="8">
        <v>0</v>
      </c>
      <c r="P20" s="8">
        <v>4</v>
      </c>
      <c r="Q20" s="8">
        <v>0</v>
      </c>
      <c r="R20" s="8">
        <v>3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6</v>
      </c>
    </row>
    <row r="21" spans="1:27" s="2" customFormat="1" ht="15" customHeight="1">
      <c r="A21" s="18" t="s">
        <v>133</v>
      </c>
      <c r="B21" s="7">
        <f t="shared" si="2"/>
        <v>0.7569925583782396</v>
      </c>
      <c r="C21" s="6">
        <f t="shared" si="3"/>
        <v>59</v>
      </c>
      <c r="D21" s="8">
        <v>1</v>
      </c>
      <c r="E21" s="8">
        <v>13</v>
      </c>
      <c r="F21" s="8">
        <v>7</v>
      </c>
      <c r="G21" s="8">
        <v>0</v>
      </c>
      <c r="H21" s="8">
        <v>0</v>
      </c>
      <c r="I21" s="8">
        <v>1</v>
      </c>
      <c r="J21" s="8">
        <v>1</v>
      </c>
      <c r="K21" s="8">
        <v>0</v>
      </c>
      <c r="L21" s="8">
        <v>0</v>
      </c>
      <c r="M21" s="8">
        <v>2</v>
      </c>
      <c r="N21" s="8">
        <v>0</v>
      </c>
      <c r="O21" s="8">
        <v>3</v>
      </c>
      <c r="P21" s="8">
        <v>19</v>
      </c>
      <c r="Q21" s="8">
        <v>3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4</v>
      </c>
      <c r="X21" s="8">
        <v>1</v>
      </c>
      <c r="Y21" s="8">
        <v>0</v>
      </c>
      <c r="Z21" s="8">
        <v>2</v>
      </c>
      <c r="AA21" s="8">
        <v>1</v>
      </c>
    </row>
    <row r="22" spans="1:27" s="2" customFormat="1" ht="27.75" customHeight="1">
      <c r="A22" s="18" t="s">
        <v>134</v>
      </c>
      <c r="B22" s="7">
        <f t="shared" si="2"/>
        <v>6.505003849114703</v>
      </c>
      <c r="C22" s="6">
        <f t="shared" si="3"/>
        <v>507</v>
      </c>
      <c r="D22" s="8">
        <v>27</v>
      </c>
      <c r="E22" s="8">
        <v>27</v>
      </c>
      <c r="F22" s="8">
        <v>4</v>
      </c>
      <c r="G22" s="8">
        <v>9</v>
      </c>
      <c r="H22" s="8">
        <v>0</v>
      </c>
      <c r="I22" s="8">
        <v>5</v>
      </c>
      <c r="J22" s="8">
        <v>8</v>
      </c>
      <c r="K22" s="8">
        <v>1</v>
      </c>
      <c r="L22" s="8">
        <v>14</v>
      </c>
      <c r="M22" s="8">
        <v>3</v>
      </c>
      <c r="N22" s="8">
        <v>1</v>
      </c>
      <c r="O22" s="8">
        <v>33</v>
      </c>
      <c r="P22" s="8">
        <v>71</v>
      </c>
      <c r="Q22" s="8">
        <v>157</v>
      </c>
      <c r="R22" s="8">
        <v>6</v>
      </c>
      <c r="S22" s="8">
        <v>4</v>
      </c>
      <c r="T22" s="8">
        <v>1</v>
      </c>
      <c r="U22" s="8">
        <v>2</v>
      </c>
      <c r="V22" s="8">
        <v>9</v>
      </c>
      <c r="W22" s="8">
        <v>13</v>
      </c>
      <c r="X22" s="8">
        <v>57</v>
      </c>
      <c r="Y22" s="8">
        <v>1</v>
      </c>
      <c r="Z22" s="8">
        <v>0</v>
      </c>
      <c r="AA22" s="8">
        <v>54</v>
      </c>
    </row>
    <row r="23" spans="1:27" s="2" customFormat="1" ht="15" customHeight="1">
      <c r="A23" s="18" t="s">
        <v>135</v>
      </c>
      <c r="B23" s="7">
        <f t="shared" si="2"/>
        <v>5.837823967154221</v>
      </c>
      <c r="C23" s="6">
        <f t="shared" si="3"/>
        <v>455</v>
      </c>
      <c r="D23" s="8">
        <v>26</v>
      </c>
      <c r="E23" s="8">
        <v>34</v>
      </c>
      <c r="F23" s="8">
        <v>2</v>
      </c>
      <c r="G23" s="8">
        <v>10</v>
      </c>
      <c r="H23" s="8">
        <v>0</v>
      </c>
      <c r="I23" s="8">
        <v>2</v>
      </c>
      <c r="J23" s="8">
        <v>4</v>
      </c>
      <c r="K23" s="8">
        <v>2</v>
      </c>
      <c r="L23" s="8">
        <v>2</v>
      </c>
      <c r="M23" s="8">
        <v>6</v>
      </c>
      <c r="N23" s="8">
        <v>3</v>
      </c>
      <c r="O23" s="8">
        <v>10</v>
      </c>
      <c r="P23" s="8">
        <v>63</v>
      </c>
      <c r="Q23" s="8">
        <v>96</v>
      </c>
      <c r="R23" s="8">
        <v>4</v>
      </c>
      <c r="S23" s="8">
        <v>4</v>
      </c>
      <c r="T23" s="8">
        <v>0</v>
      </c>
      <c r="U23" s="8">
        <v>0</v>
      </c>
      <c r="V23" s="8">
        <v>20</v>
      </c>
      <c r="W23" s="8">
        <v>27</v>
      </c>
      <c r="X23" s="8">
        <v>78</v>
      </c>
      <c r="Y23" s="8">
        <v>2</v>
      </c>
      <c r="Z23" s="8">
        <v>0</v>
      </c>
      <c r="AA23" s="8">
        <v>60</v>
      </c>
    </row>
    <row r="24" spans="1:27" s="2" customFormat="1" ht="15" customHeight="1">
      <c r="A24" s="18" t="s">
        <v>136</v>
      </c>
      <c r="B24" s="7">
        <f>C24/$C$5*100</f>
        <v>0.7441621760328458</v>
      </c>
      <c r="C24" s="6">
        <f t="shared" si="3"/>
        <v>58</v>
      </c>
      <c r="D24" s="8">
        <v>9</v>
      </c>
      <c r="E24" s="8">
        <v>3</v>
      </c>
      <c r="F24" s="8">
        <v>0</v>
      </c>
      <c r="G24" s="8">
        <v>3</v>
      </c>
      <c r="H24" s="8">
        <v>0</v>
      </c>
      <c r="I24" s="8">
        <v>0</v>
      </c>
      <c r="J24" s="8">
        <v>3</v>
      </c>
      <c r="K24" s="8">
        <v>0</v>
      </c>
      <c r="L24" s="8">
        <v>2</v>
      </c>
      <c r="M24" s="8">
        <v>0</v>
      </c>
      <c r="N24" s="8">
        <v>0</v>
      </c>
      <c r="O24" s="8">
        <v>2</v>
      </c>
      <c r="P24" s="8">
        <v>5</v>
      </c>
      <c r="Q24" s="8">
        <v>5</v>
      </c>
      <c r="R24" s="8">
        <v>1</v>
      </c>
      <c r="S24" s="8">
        <v>1</v>
      </c>
      <c r="T24" s="8">
        <v>1</v>
      </c>
      <c r="U24" s="8">
        <v>0</v>
      </c>
      <c r="V24" s="8">
        <v>3</v>
      </c>
      <c r="W24" s="8">
        <v>0</v>
      </c>
      <c r="X24" s="8">
        <v>10</v>
      </c>
      <c r="Y24" s="8">
        <v>0</v>
      </c>
      <c r="Z24" s="8">
        <v>0</v>
      </c>
      <c r="AA24" s="8">
        <v>10</v>
      </c>
    </row>
    <row r="25" spans="1:27" s="2" customFormat="1" ht="27.75" customHeight="1">
      <c r="A25" s="18" t="s">
        <v>137</v>
      </c>
      <c r="B25" s="7"/>
      <c r="C25" s="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2" customFormat="1" ht="15" customHeight="1">
      <c r="A26" s="18" t="s">
        <v>138</v>
      </c>
      <c r="B26" s="7">
        <f t="shared" si="2"/>
        <v>1.1162432640492685</v>
      </c>
      <c r="C26" s="6">
        <f t="shared" si="3"/>
        <v>87</v>
      </c>
      <c r="D26" s="6">
        <v>15</v>
      </c>
      <c r="E26" s="6">
        <v>9</v>
      </c>
      <c r="F26" s="6">
        <v>1</v>
      </c>
      <c r="G26" s="6">
        <v>5</v>
      </c>
      <c r="H26" s="6">
        <v>1</v>
      </c>
      <c r="I26" s="6">
        <v>1</v>
      </c>
      <c r="J26" s="6">
        <v>2</v>
      </c>
      <c r="K26" s="6">
        <v>1</v>
      </c>
      <c r="L26" s="6">
        <v>1</v>
      </c>
      <c r="M26" s="6">
        <v>5</v>
      </c>
      <c r="N26" s="6">
        <v>3</v>
      </c>
      <c r="O26" s="6">
        <v>1</v>
      </c>
      <c r="P26" s="6">
        <v>3</v>
      </c>
      <c r="Q26" s="6">
        <v>0</v>
      </c>
      <c r="R26" s="6">
        <v>0</v>
      </c>
      <c r="S26" s="6">
        <v>0</v>
      </c>
      <c r="T26" s="6">
        <v>0</v>
      </c>
      <c r="U26" s="6">
        <v>2</v>
      </c>
      <c r="V26" s="6">
        <v>12</v>
      </c>
      <c r="W26" s="6">
        <v>11</v>
      </c>
      <c r="X26" s="6">
        <v>10</v>
      </c>
      <c r="Y26" s="6">
        <v>0</v>
      </c>
      <c r="Z26" s="6">
        <v>2</v>
      </c>
      <c r="AA26" s="6">
        <v>2</v>
      </c>
    </row>
    <row r="27" spans="1:27" s="2" customFormat="1" ht="15" customHeight="1" thickBot="1">
      <c r="A27" s="18" t="s">
        <v>139</v>
      </c>
      <c r="B27" s="7">
        <f t="shared" si="2"/>
        <v>0.603027970233513</v>
      </c>
      <c r="C27" s="6">
        <f t="shared" si="3"/>
        <v>47</v>
      </c>
      <c r="D27" s="6">
        <v>3</v>
      </c>
      <c r="E27" s="6">
        <v>1</v>
      </c>
      <c r="F27" s="6">
        <v>0</v>
      </c>
      <c r="G27" s="6">
        <v>3</v>
      </c>
      <c r="H27" s="6">
        <v>4</v>
      </c>
      <c r="I27" s="6">
        <v>0</v>
      </c>
      <c r="J27" s="6">
        <v>4</v>
      </c>
      <c r="K27" s="6">
        <v>0</v>
      </c>
      <c r="L27" s="6">
        <v>0</v>
      </c>
      <c r="M27" s="6">
        <v>2</v>
      </c>
      <c r="N27" s="6">
        <v>2</v>
      </c>
      <c r="O27" s="6">
        <v>0</v>
      </c>
      <c r="P27" s="6">
        <v>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5</v>
      </c>
      <c r="W27" s="6">
        <v>5</v>
      </c>
      <c r="X27" s="6">
        <v>6</v>
      </c>
      <c r="Y27" s="6">
        <v>0</v>
      </c>
      <c r="Z27" s="6">
        <v>1</v>
      </c>
      <c r="AA27" s="6">
        <v>2</v>
      </c>
    </row>
    <row r="28" spans="1:27" s="2" customFormat="1" ht="26.25" customHeight="1">
      <c r="A28" s="77" t="s">
        <v>370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="2" customFormat="1" ht="60.75" customHeight="1">
      <c r="A29" s="2" t="s">
        <v>156</v>
      </c>
    </row>
    <row r="30" spans="1:27" s="2" customFormat="1" ht="11.25" customHeight="1">
      <c r="A30" s="71" t="s">
        <v>371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372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3" customWidth="1"/>
    <col min="2" max="11" width="5.75390625" style="3" customWidth="1"/>
    <col min="12" max="27" width="5.375" style="3" customWidth="1"/>
    <col min="28" max="16384" width="8.875" style="3" customWidth="1"/>
  </cols>
  <sheetData>
    <row r="1" spans="1:27" s="1" customFormat="1" ht="30.75" customHeight="1">
      <c r="A1" s="53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69" t="s">
        <v>173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6" s="10" customFormat="1" ht="13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62" t="s">
        <v>361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0" t="s">
        <v>82</v>
      </c>
    </row>
    <row r="3" spans="1:27" s="11" customFormat="1" ht="67.5" customHeight="1" thickBot="1">
      <c r="A3" s="37" t="s">
        <v>299</v>
      </c>
      <c r="B3" s="38" t="s">
        <v>300</v>
      </c>
      <c r="C3" s="39" t="s">
        <v>262</v>
      </c>
      <c r="D3" s="39" t="s">
        <v>66</v>
      </c>
      <c r="E3" s="39" t="s">
        <v>301</v>
      </c>
      <c r="F3" s="39" t="s">
        <v>67</v>
      </c>
      <c r="G3" s="39" t="s">
        <v>68</v>
      </c>
      <c r="H3" s="39" t="s">
        <v>302</v>
      </c>
      <c r="I3" s="39" t="s">
        <v>303</v>
      </c>
      <c r="J3" s="39" t="s">
        <v>69</v>
      </c>
      <c r="K3" s="39" t="s">
        <v>304</v>
      </c>
      <c r="L3" s="40" t="s">
        <v>70</v>
      </c>
      <c r="M3" s="39" t="s">
        <v>71</v>
      </c>
      <c r="N3" s="39" t="s">
        <v>305</v>
      </c>
      <c r="O3" s="39" t="s">
        <v>73</v>
      </c>
      <c r="P3" s="39" t="s">
        <v>74</v>
      </c>
      <c r="Q3" s="39" t="s">
        <v>75</v>
      </c>
      <c r="R3" s="39" t="s">
        <v>76</v>
      </c>
      <c r="S3" s="39" t="s">
        <v>77</v>
      </c>
      <c r="T3" s="39" t="s">
        <v>306</v>
      </c>
      <c r="U3" s="39" t="s">
        <v>78</v>
      </c>
      <c r="V3" s="39" t="s">
        <v>79</v>
      </c>
      <c r="W3" s="39" t="s">
        <v>80</v>
      </c>
      <c r="X3" s="39" t="s">
        <v>81</v>
      </c>
      <c r="Y3" s="39" t="s">
        <v>307</v>
      </c>
      <c r="Z3" s="39" t="s">
        <v>308</v>
      </c>
      <c r="AA3" s="41" t="s">
        <v>309</v>
      </c>
    </row>
    <row r="4" spans="1:27" s="2" customFormat="1" ht="12" customHeight="1">
      <c r="A4" s="33" t="s">
        <v>297</v>
      </c>
      <c r="B4" s="42">
        <f>SUM(D4:AA4)</f>
        <v>100.00000000000001</v>
      </c>
      <c r="C4" s="34"/>
      <c r="D4" s="42">
        <f aca="true" t="shared" si="0" ref="D4:AA4">D5/$C$5*100</f>
        <v>6.927985414767549</v>
      </c>
      <c r="E4" s="42">
        <f t="shared" si="0"/>
        <v>4.347521211696234</v>
      </c>
      <c r="F4" s="42">
        <f t="shared" si="0"/>
        <v>1.192062267723161</v>
      </c>
      <c r="G4" s="42">
        <f t="shared" si="0"/>
        <v>2.096627164995442</v>
      </c>
      <c r="H4" s="42">
        <f t="shared" si="0"/>
        <v>0.5749947409017601</v>
      </c>
      <c r="I4" s="42">
        <f t="shared" si="0"/>
        <v>0.9326134212187084</v>
      </c>
      <c r="J4" s="42">
        <f t="shared" si="0"/>
        <v>2.9030222284552276</v>
      </c>
      <c r="K4" s="42">
        <f t="shared" si="0"/>
        <v>1.107916695883879</v>
      </c>
      <c r="L4" s="42">
        <f t="shared" si="0"/>
        <v>2.1597363438749033</v>
      </c>
      <c r="M4" s="42">
        <f t="shared" si="0"/>
        <v>1.928336021316878</v>
      </c>
      <c r="N4" s="42">
        <f t="shared" si="0"/>
        <v>0.9887104691115631</v>
      </c>
      <c r="O4" s="42">
        <f t="shared" si="0"/>
        <v>2.734731084776664</v>
      </c>
      <c r="P4" s="42">
        <f t="shared" si="0"/>
        <v>15.81936750578501</v>
      </c>
      <c r="Q4" s="42">
        <f t="shared" si="0"/>
        <v>22.081200476824907</v>
      </c>
      <c r="R4" s="42">
        <f t="shared" si="0"/>
        <v>0.8344435874062127</v>
      </c>
      <c r="S4" s="42">
        <f t="shared" si="0"/>
        <v>1.8652268424374168</v>
      </c>
      <c r="T4" s="42">
        <f t="shared" si="0"/>
        <v>0.14725475071874342</v>
      </c>
      <c r="U4" s="42">
        <f t="shared" si="0"/>
        <v>0.6381039197812215</v>
      </c>
      <c r="V4" s="42">
        <f t="shared" si="0"/>
        <v>4.99964939345067</v>
      </c>
      <c r="W4" s="42">
        <f t="shared" si="0"/>
        <v>7.257555571138069</v>
      </c>
      <c r="X4" s="42">
        <f t="shared" si="0"/>
        <v>13.028539373115489</v>
      </c>
      <c r="Y4" s="42">
        <f t="shared" si="0"/>
        <v>0.371642942290162</v>
      </c>
      <c r="Z4" s="42">
        <f t="shared" si="0"/>
        <v>0.44176425215623033</v>
      </c>
      <c r="AA4" s="42">
        <f t="shared" si="0"/>
        <v>4.620994320173901</v>
      </c>
    </row>
    <row r="5" spans="1:27" s="2" customFormat="1" ht="13.5" customHeight="1">
      <c r="A5" s="18" t="s">
        <v>298</v>
      </c>
      <c r="B5" s="42"/>
      <c r="C5" s="8">
        <f>SUM(C6,C7,C8,C36:C51)</f>
        <v>14261</v>
      </c>
      <c r="D5" s="8">
        <f aca="true" t="shared" si="1" ref="D5:N5">SUM(D6,D7,D8,D36:D51)</f>
        <v>988</v>
      </c>
      <c r="E5" s="8">
        <f t="shared" si="1"/>
        <v>620</v>
      </c>
      <c r="F5" s="8">
        <f t="shared" si="1"/>
        <v>170</v>
      </c>
      <c r="G5" s="8">
        <f t="shared" si="1"/>
        <v>299</v>
      </c>
      <c r="H5" s="8">
        <f t="shared" si="1"/>
        <v>82</v>
      </c>
      <c r="I5" s="8">
        <f t="shared" si="1"/>
        <v>133</v>
      </c>
      <c r="J5" s="8">
        <f t="shared" si="1"/>
        <v>414</v>
      </c>
      <c r="K5" s="8">
        <f t="shared" si="1"/>
        <v>158</v>
      </c>
      <c r="L5" s="8">
        <f t="shared" si="1"/>
        <v>308</v>
      </c>
      <c r="M5" s="8">
        <f t="shared" si="1"/>
        <v>275</v>
      </c>
      <c r="N5" s="8">
        <f t="shared" si="1"/>
        <v>141</v>
      </c>
      <c r="O5" s="8">
        <f aca="true" t="shared" si="2" ref="O5:AA5">SUM(O6,O7,O8,O36:O51)</f>
        <v>390</v>
      </c>
      <c r="P5" s="8">
        <f t="shared" si="2"/>
        <v>2256</v>
      </c>
      <c r="Q5" s="8">
        <f t="shared" si="2"/>
        <v>3149</v>
      </c>
      <c r="R5" s="8">
        <f t="shared" si="2"/>
        <v>119</v>
      </c>
      <c r="S5" s="8">
        <f t="shared" si="2"/>
        <v>266</v>
      </c>
      <c r="T5" s="8">
        <f t="shared" si="2"/>
        <v>21</v>
      </c>
      <c r="U5" s="8">
        <f t="shared" si="2"/>
        <v>91</v>
      </c>
      <c r="V5" s="8">
        <f t="shared" si="2"/>
        <v>713</v>
      </c>
      <c r="W5" s="8">
        <f t="shared" si="2"/>
        <v>1035</v>
      </c>
      <c r="X5" s="8">
        <f t="shared" si="2"/>
        <v>1858</v>
      </c>
      <c r="Y5" s="8">
        <f t="shared" si="2"/>
        <v>53</v>
      </c>
      <c r="Z5" s="8">
        <f t="shared" si="2"/>
        <v>63</v>
      </c>
      <c r="AA5" s="8">
        <f t="shared" si="2"/>
        <v>659</v>
      </c>
    </row>
    <row r="6" spans="1:27" s="2" customFormat="1" ht="12" customHeight="1">
      <c r="A6" s="19" t="s">
        <v>170</v>
      </c>
      <c r="B6" s="43">
        <f aca="true" t="shared" si="3" ref="B6:B51">C6/$C$5*100</f>
        <v>0.2314003225580254</v>
      </c>
      <c r="C6" s="8">
        <f>SUM(D6:AA6)</f>
        <v>33</v>
      </c>
      <c r="D6" s="8">
        <v>2</v>
      </c>
      <c r="E6" s="8">
        <v>3</v>
      </c>
      <c r="F6" s="8">
        <v>0</v>
      </c>
      <c r="G6" s="8">
        <v>1</v>
      </c>
      <c r="H6" s="8">
        <v>1</v>
      </c>
      <c r="I6" s="8">
        <v>0</v>
      </c>
      <c r="J6" s="8">
        <v>0</v>
      </c>
      <c r="K6" s="8">
        <v>0</v>
      </c>
      <c r="L6" s="8">
        <v>2</v>
      </c>
      <c r="M6" s="8">
        <v>1</v>
      </c>
      <c r="N6" s="8">
        <v>1</v>
      </c>
      <c r="O6" s="8">
        <v>0</v>
      </c>
      <c r="P6" s="8">
        <v>5</v>
      </c>
      <c r="Q6" s="8">
        <v>2</v>
      </c>
      <c r="R6" s="8">
        <v>0</v>
      </c>
      <c r="S6" s="8">
        <v>1</v>
      </c>
      <c r="T6" s="8">
        <v>0</v>
      </c>
      <c r="U6" s="8">
        <v>0</v>
      </c>
      <c r="V6" s="8">
        <v>4</v>
      </c>
      <c r="W6" s="8">
        <v>2</v>
      </c>
      <c r="X6" s="8">
        <v>5</v>
      </c>
      <c r="Y6" s="8">
        <v>0</v>
      </c>
      <c r="Z6" s="8">
        <v>0</v>
      </c>
      <c r="AA6" s="8">
        <v>3</v>
      </c>
    </row>
    <row r="7" spans="1:27" s="2" customFormat="1" ht="12" customHeight="1">
      <c r="A7" s="19" t="s">
        <v>60</v>
      </c>
      <c r="B7" s="43">
        <f t="shared" si="3"/>
        <v>0.17530327466517076</v>
      </c>
      <c r="C7" s="8">
        <f>SUM(D7:AA7)</f>
        <v>25</v>
      </c>
      <c r="D7" s="8">
        <v>1</v>
      </c>
      <c r="E7" s="8">
        <v>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5</v>
      </c>
      <c r="Q7" s="8">
        <v>9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</v>
      </c>
      <c r="X7" s="8">
        <v>2</v>
      </c>
      <c r="Y7" s="8">
        <v>0</v>
      </c>
      <c r="Z7" s="8">
        <v>0</v>
      </c>
      <c r="AA7" s="8">
        <v>1</v>
      </c>
    </row>
    <row r="8" spans="1:27" s="2" customFormat="1" ht="13.5" customHeight="1">
      <c r="A8" s="19" t="s">
        <v>221</v>
      </c>
      <c r="B8" s="43">
        <f t="shared" si="3"/>
        <v>54.65254890961363</v>
      </c>
      <c r="C8" s="8">
        <f>SUM(C9:C35)</f>
        <v>7794</v>
      </c>
      <c r="D8" s="8">
        <f>SUM(D9:D35)</f>
        <v>498</v>
      </c>
      <c r="E8" s="8">
        <f aca="true" t="shared" si="4" ref="E8:AA8">SUM(E9:E35)</f>
        <v>331</v>
      </c>
      <c r="F8" s="8">
        <f t="shared" si="4"/>
        <v>80</v>
      </c>
      <c r="G8" s="8">
        <f t="shared" si="4"/>
        <v>113</v>
      </c>
      <c r="H8" s="8">
        <f t="shared" si="4"/>
        <v>27</v>
      </c>
      <c r="I8" s="8">
        <f t="shared" si="4"/>
        <v>76</v>
      </c>
      <c r="J8" s="8">
        <f t="shared" si="4"/>
        <v>187</v>
      </c>
      <c r="K8" s="8">
        <f t="shared" si="4"/>
        <v>88</v>
      </c>
      <c r="L8" s="8">
        <f t="shared" si="4"/>
        <v>158</v>
      </c>
      <c r="M8" s="8">
        <f t="shared" si="4"/>
        <v>98</v>
      </c>
      <c r="N8" s="8">
        <f t="shared" si="4"/>
        <v>55</v>
      </c>
      <c r="O8" s="8">
        <f t="shared" si="4"/>
        <v>172</v>
      </c>
      <c r="P8" s="8">
        <f t="shared" si="4"/>
        <v>1366</v>
      </c>
      <c r="Q8" s="8">
        <f t="shared" si="4"/>
        <v>2403</v>
      </c>
      <c r="R8" s="8">
        <f t="shared" si="4"/>
        <v>55</v>
      </c>
      <c r="S8" s="8">
        <f t="shared" si="4"/>
        <v>110</v>
      </c>
      <c r="T8" s="8">
        <f t="shared" si="4"/>
        <v>13</v>
      </c>
      <c r="U8" s="8">
        <f t="shared" si="4"/>
        <v>31</v>
      </c>
      <c r="V8" s="8">
        <f t="shared" si="4"/>
        <v>242</v>
      </c>
      <c r="W8" s="8">
        <f t="shared" si="4"/>
        <v>429</v>
      </c>
      <c r="X8" s="8">
        <f t="shared" si="4"/>
        <v>874</v>
      </c>
      <c r="Y8" s="8">
        <f t="shared" si="4"/>
        <v>20</v>
      </c>
      <c r="Z8" s="8">
        <f t="shared" si="4"/>
        <v>16</v>
      </c>
      <c r="AA8" s="8">
        <f t="shared" si="4"/>
        <v>352</v>
      </c>
    </row>
    <row r="9" spans="1:27" s="2" customFormat="1" ht="12" customHeight="1">
      <c r="A9" s="20" t="s">
        <v>316</v>
      </c>
      <c r="B9" s="43">
        <f t="shared" si="3"/>
        <v>4.074048103218568</v>
      </c>
      <c r="C9" s="44">
        <f aca="true" t="shared" si="5" ref="C9:C51">SUM(D9:AA9)</f>
        <v>581</v>
      </c>
      <c r="D9" s="8">
        <v>45</v>
      </c>
      <c r="E9" s="8">
        <v>14</v>
      </c>
      <c r="F9" s="8">
        <v>5</v>
      </c>
      <c r="G9" s="8">
        <v>16</v>
      </c>
      <c r="H9" s="8">
        <v>0</v>
      </c>
      <c r="I9" s="8">
        <v>7</v>
      </c>
      <c r="J9" s="8">
        <v>13</v>
      </c>
      <c r="K9" s="8">
        <v>10</v>
      </c>
      <c r="L9" s="8">
        <v>12</v>
      </c>
      <c r="M9" s="8">
        <v>9</v>
      </c>
      <c r="N9" s="8">
        <v>3</v>
      </c>
      <c r="O9" s="8">
        <v>18</v>
      </c>
      <c r="P9" s="8">
        <v>97</v>
      </c>
      <c r="Q9" s="8">
        <v>166</v>
      </c>
      <c r="R9" s="8">
        <v>3</v>
      </c>
      <c r="S9" s="8">
        <v>14</v>
      </c>
      <c r="T9" s="8">
        <v>0</v>
      </c>
      <c r="U9" s="8">
        <v>2</v>
      </c>
      <c r="V9" s="8">
        <v>29</v>
      </c>
      <c r="W9" s="8">
        <v>38</v>
      </c>
      <c r="X9" s="8">
        <v>64</v>
      </c>
      <c r="Y9" s="8">
        <v>3</v>
      </c>
      <c r="Z9" s="8">
        <v>0</v>
      </c>
      <c r="AA9" s="8">
        <v>13</v>
      </c>
    </row>
    <row r="10" spans="1:27" s="2" customFormat="1" ht="12" customHeight="1">
      <c r="A10" s="20" t="s">
        <v>317</v>
      </c>
      <c r="B10" s="43">
        <f t="shared" si="3"/>
        <v>0.27347310847766637</v>
      </c>
      <c r="C10" s="44">
        <f t="shared" si="5"/>
        <v>39</v>
      </c>
      <c r="D10" s="8">
        <v>2</v>
      </c>
      <c r="E10" s="8">
        <v>2</v>
      </c>
      <c r="F10" s="8">
        <v>1</v>
      </c>
      <c r="G10" s="8">
        <v>1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6</v>
      </c>
      <c r="Q10" s="8">
        <v>16</v>
      </c>
      <c r="R10" s="8">
        <v>1</v>
      </c>
      <c r="S10" s="8">
        <v>0</v>
      </c>
      <c r="T10" s="8">
        <v>0</v>
      </c>
      <c r="U10" s="8">
        <v>0</v>
      </c>
      <c r="V10" s="8">
        <v>1</v>
      </c>
      <c r="W10" s="8">
        <v>4</v>
      </c>
      <c r="X10" s="8">
        <v>1</v>
      </c>
      <c r="Y10" s="8">
        <v>0</v>
      </c>
      <c r="Z10" s="8">
        <v>0</v>
      </c>
      <c r="AA10" s="8">
        <v>2</v>
      </c>
    </row>
    <row r="11" spans="1:27" s="2" customFormat="1" ht="12" customHeight="1">
      <c r="A11" s="20" t="s">
        <v>318</v>
      </c>
      <c r="B11" s="43">
        <f t="shared" si="3"/>
        <v>0.021036392959820488</v>
      </c>
      <c r="C11" s="44">
        <f t="shared" si="5"/>
        <v>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1</v>
      </c>
      <c r="Z11" s="8">
        <v>0</v>
      </c>
      <c r="AA11" s="8">
        <v>1</v>
      </c>
    </row>
    <row r="12" spans="1:27" s="2" customFormat="1" ht="12" customHeight="1">
      <c r="A12" s="20" t="s">
        <v>222</v>
      </c>
      <c r="B12" s="43">
        <f t="shared" si="3"/>
        <v>3.1905195989061075</v>
      </c>
      <c r="C12" s="44">
        <f t="shared" si="5"/>
        <v>455</v>
      </c>
      <c r="D12" s="8">
        <v>42</v>
      </c>
      <c r="E12" s="8">
        <v>13</v>
      </c>
      <c r="F12" s="8">
        <v>3</v>
      </c>
      <c r="G12" s="8">
        <v>9</v>
      </c>
      <c r="H12" s="8">
        <v>2</v>
      </c>
      <c r="I12" s="8">
        <v>5</v>
      </c>
      <c r="J12" s="8">
        <v>14</v>
      </c>
      <c r="K12" s="8">
        <v>6</v>
      </c>
      <c r="L12" s="8">
        <v>19</v>
      </c>
      <c r="M12" s="8">
        <v>13</v>
      </c>
      <c r="N12" s="8">
        <v>7</v>
      </c>
      <c r="O12" s="8">
        <v>15</v>
      </c>
      <c r="P12" s="8">
        <v>69</v>
      </c>
      <c r="Q12" s="8">
        <v>138</v>
      </c>
      <c r="R12" s="8">
        <v>6</v>
      </c>
      <c r="S12" s="8">
        <v>1</v>
      </c>
      <c r="T12" s="8">
        <v>2</v>
      </c>
      <c r="U12" s="8">
        <v>1</v>
      </c>
      <c r="V12" s="8">
        <v>14</v>
      </c>
      <c r="W12" s="8">
        <v>20</v>
      </c>
      <c r="X12" s="8">
        <v>40</v>
      </c>
      <c r="Y12" s="8">
        <v>2</v>
      </c>
      <c r="Z12" s="8">
        <v>2</v>
      </c>
      <c r="AA12" s="8">
        <v>12</v>
      </c>
    </row>
    <row r="13" spans="1:27" s="2" customFormat="1" ht="12" customHeight="1">
      <c r="A13" s="20" t="s">
        <v>319</v>
      </c>
      <c r="B13" s="43">
        <f t="shared" si="3"/>
        <v>0.41371572820980296</v>
      </c>
      <c r="C13" s="44">
        <f t="shared" si="5"/>
        <v>59</v>
      </c>
      <c r="D13" s="8">
        <v>5</v>
      </c>
      <c r="E13" s="8">
        <v>6</v>
      </c>
      <c r="F13" s="8">
        <v>0</v>
      </c>
      <c r="G13" s="8">
        <v>2</v>
      </c>
      <c r="H13" s="8">
        <v>2</v>
      </c>
      <c r="I13" s="8">
        <v>0</v>
      </c>
      <c r="J13" s="8">
        <v>4</v>
      </c>
      <c r="K13" s="8">
        <v>1</v>
      </c>
      <c r="L13" s="8">
        <v>0</v>
      </c>
      <c r="M13" s="8">
        <v>0</v>
      </c>
      <c r="N13" s="8">
        <v>1</v>
      </c>
      <c r="O13" s="8">
        <v>2</v>
      </c>
      <c r="P13" s="8">
        <v>6</v>
      </c>
      <c r="Q13" s="8">
        <v>13</v>
      </c>
      <c r="R13" s="8">
        <v>3</v>
      </c>
      <c r="S13" s="8">
        <v>0</v>
      </c>
      <c r="T13" s="8">
        <v>0</v>
      </c>
      <c r="U13" s="8">
        <v>1</v>
      </c>
      <c r="V13" s="8">
        <v>4</v>
      </c>
      <c r="W13" s="8">
        <v>4</v>
      </c>
      <c r="X13" s="8">
        <v>3</v>
      </c>
      <c r="Y13" s="8">
        <v>0</v>
      </c>
      <c r="Z13" s="8">
        <v>1</v>
      </c>
      <c r="AA13" s="8">
        <v>1</v>
      </c>
    </row>
    <row r="14" spans="1:27" s="2" customFormat="1" ht="12" customHeight="1">
      <c r="A14" s="20" t="s">
        <v>223</v>
      </c>
      <c r="B14" s="43">
        <f t="shared" si="3"/>
        <v>0.6310917887946147</v>
      </c>
      <c r="C14" s="44">
        <f t="shared" si="5"/>
        <v>90</v>
      </c>
      <c r="D14" s="8">
        <v>2</v>
      </c>
      <c r="E14" s="8">
        <v>2</v>
      </c>
      <c r="F14" s="8">
        <v>1</v>
      </c>
      <c r="G14" s="8">
        <v>2</v>
      </c>
      <c r="H14" s="8">
        <v>0</v>
      </c>
      <c r="I14" s="8">
        <v>2</v>
      </c>
      <c r="J14" s="8">
        <v>1</v>
      </c>
      <c r="K14" s="8">
        <v>1</v>
      </c>
      <c r="L14" s="8">
        <v>2</v>
      </c>
      <c r="M14" s="8">
        <v>0</v>
      </c>
      <c r="N14" s="8">
        <v>0</v>
      </c>
      <c r="O14" s="8">
        <v>0</v>
      </c>
      <c r="P14" s="8">
        <v>13</v>
      </c>
      <c r="Q14" s="8">
        <v>38</v>
      </c>
      <c r="R14" s="8">
        <v>1</v>
      </c>
      <c r="S14" s="8">
        <v>0</v>
      </c>
      <c r="T14" s="8">
        <v>1</v>
      </c>
      <c r="U14" s="8">
        <v>0</v>
      </c>
      <c r="V14" s="8">
        <v>1</v>
      </c>
      <c r="W14" s="8">
        <v>6</v>
      </c>
      <c r="X14" s="8">
        <v>10</v>
      </c>
      <c r="Y14" s="8">
        <v>1</v>
      </c>
      <c r="Z14" s="8">
        <v>0</v>
      </c>
      <c r="AA14" s="8">
        <v>6</v>
      </c>
    </row>
    <row r="15" spans="1:27" s="2" customFormat="1" ht="12" customHeight="1">
      <c r="A15" s="20" t="s">
        <v>320</v>
      </c>
      <c r="B15" s="43">
        <f t="shared" si="3"/>
        <v>0.31554589439730735</v>
      </c>
      <c r="C15" s="44">
        <f t="shared" si="5"/>
        <v>45</v>
      </c>
      <c r="D15" s="8">
        <v>2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8">
        <v>1</v>
      </c>
      <c r="P15" s="8">
        <v>9</v>
      </c>
      <c r="Q15" s="8">
        <v>19</v>
      </c>
      <c r="R15" s="8">
        <v>1</v>
      </c>
      <c r="S15" s="8">
        <v>0</v>
      </c>
      <c r="T15" s="8">
        <v>0</v>
      </c>
      <c r="U15" s="8">
        <v>1</v>
      </c>
      <c r="V15" s="8">
        <v>1</v>
      </c>
      <c r="W15" s="8">
        <v>2</v>
      </c>
      <c r="X15" s="8">
        <v>3</v>
      </c>
      <c r="Y15" s="8">
        <v>0</v>
      </c>
      <c r="Z15" s="8">
        <v>0</v>
      </c>
      <c r="AA15" s="8">
        <v>2</v>
      </c>
    </row>
    <row r="16" spans="1:27" s="2" customFormat="1" ht="12" customHeight="1">
      <c r="A16" s="20" t="s">
        <v>224</v>
      </c>
      <c r="B16" s="43">
        <f t="shared" si="3"/>
        <v>1.3743776733749387</v>
      </c>
      <c r="C16" s="44">
        <f t="shared" si="5"/>
        <v>196</v>
      </c>
      <c r="D16" s="8">
        <v>9</v>
      </c>
      <c r="E16" s="8">
        <v>3</v>
      </c>
      <c r="F16" s="8">
        <v>2</v>
      </c>
      <c r="G16" s="8">
        <v>2</v>
      </c>
      <c r="H16" s="8">
        <v>0</v>
      </c>
      <c r="I16" s="8">
        <v>2</v>
      </c>
      <c r="J16" s="8">
        <v>4</v>
      </c>
      <c r="K16" s="8">
        <v>3</v>
      </c>
      <c r="L16" s="8">
        <v>5</v>
      </c>
      <c r="M16" s="8">
        <v>0</v>
      </c>
      <c r="N16" s="8">
        <v>1</v>
      </c>
      <c r="O16" s="8">
        <v>5</v>
      </c>
      <c r="P16" s="8">
        <v>44</v>
      </c>
      <c r="Q16" s="8">
        <v>63</v>
      </c>
      <c r="R16" s="8">
        <v>1</v>
      </c>
      <c r="S16" s="8">
        <v>2</v>
      </c>
      <c r="T16" s="8">
        <v>0</v>
      </c>
      <c r="U16" s="8">
        <v>1</v>
      </c>
      <c r="V16" s="8">
        <v>3</v>
      </c>
      <c r="W16" s="8">
        <v>14</v>
      </c>
      <c r="X16" s="8">
        <v>26</v>
      </c>
      <c r="Y16" s="8">
        <v>1</v>
      </c>
      <c r="Z16" s="8">
        <v>2</v>
      </c>
      <c r="AA16" s="8">
        <v>3</v>
      </c>
    </row>
    <row r="17" spans="1:27" s="2" customFormat="1" ht="12" customHeight="1">
      <c r="A17" s="20" t="s">
        <v>321</v>
      </c>
      <c r="B17" s="43">
        <f t="shared" si="3"/>
        <v>0.4277399901830166</v>
      </c>
      <c r="C17" s="44">
        <f t="shared" si="5"/>
        <v>61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1</v>
      </c>
      <c r="M17" s="8">
        <v>0</v>
      </c>
      <c r="N17" s="8">
        <v>0</v>
      </c>
      <c r="O17" s="8">
        <v>4</v>
      </c>
      <c r="P17" s="8">
        <v>11</v>
      </c>
      <c r="Q17" s="8">
        <v>25</v>
      </c>
      <c r="R17" s="8">
        <v>0</v>
      </c>
      <c r="S17" s="8">
        <v>0</v>
      </c>
      <c r="T17" s="8">
        <v>0</v>
      </c>
      <c r="U17" s="8">
        <v>0</v>
      </c>
      <c r="V17" s="8">
        <v>2</v>
      </c>
      <c r="W17" s="8">
        <v>7</v>
      </c>
      <c r="X17" s="8">
        <v>7</v>
      </c>
      <c r="Y17" s="8">
        <v>0</v>
      </c>
      <c r="Z17" s="8">
        <v>0</v>
      </c>
      <c r="AA17" s="8">
        <v>2</v>
      </c>
    </row>
    <row r="18" spans="1:27" s="2" customFormat="1" ht="12" customHeight="1">
      <c r="A18" s="20" t="s">
        <v>322</v>
      </c>
      <c r="B18" s="43">
        <f t="shared" si="3"/>
        <v>0.04908491690624781</v>
      </c>
      <c r="C18" s="44">
        <f t="shared" si="5"/>
        <v>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1</v>
      </c>
      <c r="V18" s="8">
        <v>1</v>
      </c>
      <c r="W18" s="8">
        <v>2</v>
      </c>
      <c r="X18" s="8">
        <v>0</v>
      </c>
      <c r="Y18" s="8">
        <v>0</v>
      </c>
      <c r="Z18" s="8">
        <v>0</v>
      </c>
      <c r="AA18" s="8">
        <v>1</v>
      </c>
    </row>
    <row r="19" spans="1:27" s="2" customFormat="1" ht="12" customHeight="1">
      <c r="A19" s="20" t="s">
        <v>225</v>
      </c>
      <c r="B19" s="43">
        <f t="shared" si="3"/>
        <v>1.28321997054905</v>
      </c>
      <c r="C19" s="44">
        <f t="shared" si="5"/>
        <v>183</v>
      </c>
      <c r="D19" s="8">
        <v>15</v>
      </c>
      <c r="E19" s="8">
        <v>17</v>
      </c>
      <c r="F19" s="8">
        <v>5</v>
      </c>
      <c r="G19" s="8">
        <v>2</v>
      </c>
      <c r="H19" s="8">
        <v>0</v>
      </c>
      <c r="I19" s="8">
        <v>0</v>
      </c>
      <c r="J19" s="8">
        <v>2</v>
      </c>
      <c r="K19" s="8">
        <v>3</v>
      </c>
      <c r="L19" s="8">
        <v>7</v>
      </c>
      <c r="M19" s="8">
        <v>3</v>
      </c>
      <c r="N19" s="8">
        <v>0</v>
      </c>
      <c r="O19" s="8">
        <v>7</v>
      </c>
      <c r="P19" s="8">
        <v>43</v>
      </c>
      <c r="Q19" s="8">
        <v>26</v>
      </c>
      <c r="R19" s="8">
        <v>1</v>
      </c>
      <c r="S19" s="8">
        <v>3</v>
      </c>
      <c r="T19" s="8">
        <v>2</v>
      </c>
      <c r="U19" s="8">
        <v>1</v>
      </c>
      <c r="V19" s="8">
        <v>2</v>
      </c>
      <c r="W19" s="8">
        <v>12</v>
      </c>
      <c r="X19" s="8">
        <v>25</v>
      </c>
      <c r="Y19" s="8">
        <v>0</v>
      </c>
      <c r="Z19" s="8">
        <v>1</v>
      </c>
      <c r="AA19" s="8">
        <v>6</v>
      </c>
    </row>
    <row r="20" spans="1:27" s="2" customFormat="1" ht="12" customHeight="1">
      <c r="A20" s="20" t="s">
        <v>226</v>
      </c>
      <c r="B20" s="43">
        <f t="shared" si="3"/>
        <v>0.8204193254329991</v>
      </c>
      <c r="C20" s="44">
        <f t="shared" si="5"/>
        <v>117</v>
      </c>
      <c r="D20" s="8">
        <v>5</v>
      </c>
      <c r="E20" s="8">
        <v>15</v>
      </c>
      <c r="F20" s="8">
        <v>5</v>
      </c>
      <c r="G20" s="8">
        <v>2</v>
      </c>
      <c r="H20" s="8">
        <v>0</v>
      </c>
      <c r="I20" s="8">
        <v>2</v>
      </c>
      <c r="J20" s="8">
        <v>2</v>
      </c>
      <c r="K20" s="8">
        <v>1</v>
      </c>
      <c r="L20" s="8">
        <v>0</v>
      </c>
      <c r="M20" s="8">
        <v>6</v>
      </c>
      <c r="N20" s="8">
        <v>2</v>
      </c>
      <c r="O20" s="8">
        <v>2</v>
      </c>
      <c r="P20" s="8">
        <v>16</v>
      </c>
      <c r="Q20" s="8">
        <v>24</v>
      </c>
      <c r="R20" s="8">
        <v>4</v>
      </c>
      <c r="S20" s="8">
        <v>2</v>
      </c>
      <c r="T20" s="8">
        <v>0</v>
      </c>
      <c r="U20" s="8">
        <v>2</v>
      </c>
      <c r="V20" s="8">
        <v>2</v>
      </c>
      <c r="W20" s="8">
        <v>10</v>
      </c>
      <c r="X20" s="8">
        <v>12</v>
      </c>
      <c r="Y20" s="8">
        <v>0</v>
      </c>
      <c r="Z20" s="8">
        <v>0</v>
      </c>
      <c r="AA20" s="8">
        <v>3</v>
      </c>
    </row>
    <row r="21" spans="1:27" s="2" customFormat="1" ht="12" customHeight="1">
      <c r="A21" s="20" t="s">
        <v>323</v>
      </c>
      <c r="B21" s="43">
        <f t="shared" si="3"/>
        <v>0.6310917887946147</v>
      </c>
      <c r="C21" s="44">
        <f t="shared" si="5"/>
        <v>90</v>
      </c>
      <c r="D21" s="8">
        <v>6</v>
      </c>
      <c r="E21" s="8">
        <v>4</v>
      </c>
      <c r="F21" s="8">
        <v>3</v>
      </c>
      <c r="G21" s="8">
        <v>5</v>
      </c>
      <c r="H21" s="8">
        <v>0</v>
      </c>
      <c r="I21" s="8">
        <v>3</v>
      </c>
      <c r="J21" s="8">
        <v>5</v>
      </c>
      <c r="K21" s="8">
        <v>0</v>
      </c>
      <c r="L21" s="8">
        <v>2</v>
      </c>
      <c r="M21" s="8">
        <v>2</v>
      </c>
      <c r="N21" s="8">
        <v>0</v>
      </c>
      <c r="O21" s="8">
        <v>3</v>
      </c>
      <c r="P21" s="8">
        <v>12</v>
      </c>
      <c r="Q21" s="8">
        <v>31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1</v>
      </c>
      <c r="X21" s="8">
        <v>7</v>
      </c>
      <c r="Y21" s="8">
        <v>0</v>
      </c>
      <c r="Z21" s="8">
        <v>0</v>
      </c>
      <c r="AA21" s="8">
        <v>4</v>
      </c>
    </row>
    <row r="22" spans="1:27" s="2" customFormat="1" ht="12" customHeight="1">
      <c r="A22" s="20" t="s">
        <v>324</v>
      </c>
      <c r="B22" s="43">
        <f t="shared" si="3"/>
        <v>1.7039478297454596</v>
      </c>
      <c r="C22" s="44">
        <f t="shared" si="5"/>
        <v>243</v>
      </c>
      <c r="D22" s="8">
        <v>14</v>
      </c>
      <c r="E22" s="8">
        <v>6</v>
      </c>
      <c r="F22" s="8">
        <v>1</v>
      </c>
      <c r="G22" s="8">
        <v>1</v>
      </c>
      <c r="H22" s="8">
        <v>2</v>
      </c>
      <c r="I22" s="8">
        <v>1</v>
      </c>
      <c r="J22" s="8">
        <v>5</v>
      </c>
      <c r="K22" s="8">
        <v>3</v>
      </c>
      <c r="L22" s="8">
        <v>0</v>
      </c>
      <c r="M22" s="8">
        <v>3</v>
      </c>
      <c r="N22" s="8">
        <v>2</v>
      </c>
      <c r="O22" s="8">
        <v>9</v>
      </c>
      <c r="P22" s="8">
        <v>61</v>
      </c>
      <c r="Q22" s="8">
        <v>76</v>
      </c>
      <c r="R22" s="8">
        <v>2</v>
      </c>
      <c r="S22" s="8">
        <v>3</v>
      </c>
      <c r="T22" s="8">
        <v>1</v>
      </c>
      <c r="U22" s="8">
        <v>0</v>
      </c>
      <c r="V22" s="8">
        <v>2</v>
      </c>
      <c r="W22" s="8">
        <v>14</v>
      </c>
      <c r="X22" s="8">
        <v>29</v>
      </c>
      <c r="Y22" s="8">
        <v>1</v>
      </c>
      <c r="Z22" s="8">
        <v>1</v>
      </c>
      <c r="AA22" s="8">
        <v>6</v>
      </c>
    </row>
    <row r="23" spans="1:27" s="2" customFormat="1" ht="15" customHeight="1">
      <c r="A23" s="20" t="s">
        <v>227</v>
      </c>
      <c r="B23" s="43">
        <f t="shared" si="3"/>
        <v>2.3771124044597154</v>
      </c>
      <c r="C23" s="44">
        <f t="shared" si="5"/>
        <v>339</v>
      </c>
      <c r="D23" s="8">
        <v>26</v>
      </c>
      <c r="E23" s="8">
        <v>13</v>
      </c>
      <c r="F23" s="8">
        <v>3</v>
      </c>
      <c r="G23" s="8">
        <v>2</v>
      </c>
      <c r="H23" s="8">
        <v>1</v>
      </c>
      <c r="I23" s="8">
        <v>2</v>
      </c>
      <c r="J23" s="8">
        <v>9</v>
      </c>
      <c r="K23" s="8">
        <v>2</v>
      </c>
      <c r="L23" s="8">
        <v>7</v>
      </c>
      <c r="M23" s="8">
        <v>3</v>
      </c>
      <c r="N23" s="8">
        <v>3</v>
      </c>
      <c r="O23" s="8">
        <v>8</v>
      </c>
      <c r="P23" s="8">
        <v>74</v>
      </c>
      <c r="Q23" s="8">
        <v>123</v>
      </c>
      <c r="R23" s="8">
        <v>1</v>
      </c>
      <c r="S23" s="8">
        <v>6</v>
      </c>
      <c r="T23" s="8">
        <v>0</v>
      </c>
      <c r="U23" s="8">
        <v>0</v>
      </c>
      <c r="V23" s="8">
        <v>7</v>
      </c>
      <c r="W23" s="8">
        <v>10</v>
      </c>
      <c r="X23" s="8">
        <v>33</v>
      </c>
      <c r="Y23" s="8">
        <v>0</v>
      </c>
      <c r="Z23" s="8">
        <v>0</v>
      </c>
      <c r="AA23" s="8">
        <v>6</v>
      </c>
    </row>
    <row r="24" spans="1:27" s="2" customFormat="1" ht="12" customHeight="1">
      <c r="A24" s="20" t="s">
        <v>228</v>
      </c>
      <c r="B24" s="43">
        <f t="shared" si="3"/>
        <v>2.713694691816843</v>
      </c>
      <c r="C24" s="44">
        <f t="shared" si="5"/>
        <v>387</v>
      </c>
      <c r="D24" s="8">
        <v>17</v>
      </c>
      <c r="E24" s="8">
        <v>21</v>
      </c>
      <c r="F24" s="8">
        <v>3</v>
      </c>
      <c r="G24" s="8">
        <v>2</v>
      </c>
      <c r="H24" s="8">
        <v>1</v>
      </c>
      <c r="I24" s="8">
        <v>3</v>
      </c>
      <c r="J24" s="8">
        <v>15</v>
      </c>
      <c r="K24" s="8">
        <v>11</v>
      </c>
      <c r="L24" s="8">
        <v>9</v>
      </c>
      <c r="M24" s="8">
        <v>7</v>
      </c>
      <c r="N24" s="8">
        <v>5</v>
      </c>
      <c r="O24" s="8">
        <v>5</v>
      </c>
      <c r="P24" s="8">
        <v>74</v>
      </c>
      <c r="Q24" s="8">
        <v>92</v>
      </c>
      <c r="R24" s="8">
        <v>5</v>
      </c>
      <c r="S24" s="8">
        <v>4</v>
      </c>
      <c r="T24" s="8">
        <v>1</v>
      </c>
      <c r="U24" s="8">
        <v>3</v>
      </c>
      <c r="V24" s="8">
        <v>8</v>
      </c>
      <c r="W24" s="8">
        <v>29</v>
      </c>
      <c r="X24" s="8">
        <v>59</v>
      </c>
      <c r="Y24" s="8">
        <v>3</v>
      </c>
      <c r="Z24" s="8">
        <v>0</v>
      </c>
      <c r="AA24" s="8">
        <v>10</v>
      </c>
    </row>
    <row r="25" spans="1:27" s="2" customFormat="1" ht="12" customHeight="1">
      <c r="A25" s="20" t="s">
        <v>325</v>
      </c>
      <c r="B25" s="43">
        <f t="shared" si="3"/>
        <v>2.671621905897202</v>
      </c>
      <c r="C25" s="44">
        <f t="shared" si="5"/>
        <v>381</v>
      </c>
      <c r="D25" s="8">
        <v>17</v>
      </c>
      <c r="E25" s="8">
        <v>13</v>
      </c>
      <c r="F25" s="8">
        <v>6</v>
      </c>
      <c r="G25" s="8">
        <v>2</v>
      </c>
      <c r="H25" s="8">
        <v>1</v>
      </c>
      <c r="I25" s="8">
        <v>5</v>
      </c>
      <c r="J25" s="8">
        <v>5</v>
      </c>
      <c r="K25" s="8">
        <v>9</v>
      </c>
      <c r="L25" s="8">
        <v>9</v>
      </c>
      <c r="M25" s="8">
        <v>4</v>
      </c>
      <c r="N25" s="8">
        <v>0</v>
      </c>
      <c r="O25" s="8">
        <v>13</v>
      </c>
      <c r="P25" s="8">
        <v>55</v>
      </c>
      <c r="Q25" s="8">
        <v>116</v>
      </c>
      <c r="R25" s="8">
        <v>2</v>
      </c>
      <c r="S25" s="8">
        <v>3</v>
      </c>
      <c r="T25" s="8">
        <v>1</v>
      </c>
      <c r="U25" s="8">
        <v>3</v>
      </c>
      <c r="V25" s="8">
        <v>6</v>
      </c>
      <c r="W25" s="8">
        <v>35</v>
      </c>
      <c r="X25" s="8">
        <v>55</v>
      </c>
      <c r="Y25" s="8">
        <v>1</v>
      </c>
      <c r="Z25" s="8">
        <v>0</v>
      </c>
      <c r="AA25" s="8">
        <v>20</v>
      </c>
    </row>
    <row r="26" spans="1:27" s="2" customFormat="1" ht="12" customHeight="1">
      <c r="A26" s="20" t="s">
        <v>229</v>
      </c>
      <c r="B26" s="43">
        <f t="shared" si="3"/>
        <v>8.077974896571067</v>
      </c>
      <c r="C26" s="44">
        <f t="shared" si="5"/>
        <v>1152</v>
      </c>
      <c r="D26" s="8">
        <v>60</v>
      </c>
      <c r="E26" s="8">
        <v>47</v>
      </c>
      <c r="F26" s="8">
        <v>9</v>
      </c>
      <c r="G26" s="8">
        <v>8</v>
      </c>
      <c r="H26" s="8">
        <v>1</v>
      </c>
      <c r="I26" s="8">
        <v>16</v>
      </c>
      <c r="J26" s="8">
        <v>25</v>
      </c>
      <c r="K26" s="8">
        <v>11</v>
      </c>
      <c r="L26" s="8">
        <v>17</v>
      </c>
      <c r="M26" s="8">
        <v>8</v>
      </c>
      <c r="N26" s="8">
        <v>6</v>
      </c>
      <c r="O26" s="8">
        <v>12</v>
      </c>
      <c r="P26" s="8">
        <v>224</v>
      </c>
      <c r="Q26" s="8">
        <v>447</v>
      </c>
      <c r="R26" s="8">
        <v>5</v>
      </c>
      <c r="S26" s="8">
        <v>19</v>
      </c>
      <c r="T26" s="8">
        <v>1</v>
      </c>
      <c r="U26" s="8">
        <v>2</v>
      </c>
      <c r="V26" s="8">
        <v>24</v>
      </c>
      <c r="W26" s="8">
        <v>62</v>
      </c>
      <c r="X26" s="8">
        <v>102</v>
      </c>
      <c r="Y26" s="8">
        <v>2</v>
      </c>
      <c r="Z26" s="8">
        <v>3</v>
      </c>
      <c r="AA26" s="8">
        <v>41</v>
      </c>
    </row>
    <row r="27" spans="1:27" s="2" customFormat="1" ht="12" customHeight="1">
      <c r="A27" s="20" t="s">
        <v>230</v>
      </c>
      <c r="B27" s="43">
        <f t="shared" si="3"/>
        <v>8.344435874062127</v>
      </c>
      <c r="C27" s="44">
        <f t="shared" si="5"/>
        <v>1190</v>
      </c>
      <c r="D27" s="8">
        <v>90</v>
      </c>
      <c r="E27" s="8">
        <v>67</v>
      </c>
      <c r="F27" s="8">
        <v>12</v>
      </c>
      <c r="G27" s="8">
        <v>21</v>
      </c>
      <c r="H27" s="8">
        <v>3</v>
      </c>
      <c r="I27" s="8">
        <v>8</v>
      </c>
      <c r="J27" s="8">
        <v>35</v>
      </c>
      <c r="K27" s="8">
        <v>7</v>
      </c>
      <c r="L27" s="8">
        <v>16</v>
      </c>
      <c r="M27" s="8">
        <v>13</v>
      </c>
      <c r="N27" s="8">
        <v>6</v>
      </c>
      <c r="O27" s="8">
        <v>31</v>
      </c>
      <c r="P27" s="8">
        <v>194</v>
      </c>
      <c r="Q27" s="8">
        <v>252</v>
      </c>
      <c r="R27" s="8">
        <v>10</v>
      </c>
      <c r="S27" s="8">
        <v>22</v>
      </c>
      <c r="T27" s="8">
        <v>3</v>
      </c>
      <c r="U27" s="8">
        <v>1</v>
      </c>
      <c r="V27" s="8">
        <v>56</v>
      </c>
      <c r="W27" s="8">
        <v>67</v>
      </c>
      <c r="X27" s="8">
        <v>168</v>
      </c>
      <c r="Y27" s="8">
        <v>2</v>
      </c>
      <c r="Z27" s="8">
        <v>4</v>
      </c>
      <c r="AA27" s="8">
        <v>102</v>
      </c>
    </row>
    <row r="28" spans="1:27" s="2" customFormat="1" ht="12" customHeight="1">
      <c r="A28" s="20" t="s">
        <v>326</v>
      </c>
      <c r="B28" s="43">
        <f t="shared" si="3"/>
        <v>2.881985835495407</v>
      </c>
      <c r="C28" s="44">
        <f t="shared" si="5"/>
        <v>411</v>
      </c>
      <c r="D28" s="8">
        <v>31</v>
      </c>
      <c r="E28" s="8">
        <v>17</v>
      </c>
      <c r="F28" s="8">
        <v>2</v>
      </c>
      <c r="G28" s="8">
        <v>9</v>
      </c>
      <c r="H28" s="8">
        <v>1</v>
      </c>
      <c r="I28" s="8">
        <v>2</v>
      </c>
      <c r="J28" s="8">
        <v>14</v>
      </c>
      <c r="K28" s="8">
        <v>2</v>
      </c>
      <c r="L28" s="8">
        <v>15</v>
      </c>
      <c r="M28" s="8">
        <v>4</v>
      </c>
      <c r="N28" s="8">
        <v>3</v>
      </c>
      <c r="O28" s="8">
        <v>7</v>
      </c>
      <c r="P28" s="8">
        <v>78</v>
      </c>
      <c r="Q28" s="8">
        <v>109</v>
      </c>
      <c r="R28" s="8">
        <v>1</v>
      </c>
      <c r="S28" s="8">
        <v>9</v>
      </c>
      <c r="T28" s="8">
        <v>0</v>
      </c>
      <c r="U28" s="8">
        <v>4</v>
      </c>
      <c r="V28" s="8">
        <v>19</v>
      </c>
      <c r="W28" s="8">
        <v>20</v>
      </c>
      <c r="X28" s="8">
        <v>45</v>
      </c>
      <c r="Y28" s="8">
        <v>0</v>
      </c>
      <c r="Z28" s="8">
        <v>0</v>
      </c>
      <c r="AA28" s="8">
        <v>19</v>
      </c>
    </row>
    <row r="29" spans="1:27" s="2" customFormat="1" ht="12" customHeight="1">
      <c r="A29" s="45" t="s">
        <v>327</v>
      </c>
      <c r="B29" s="43">
        <f t="shared" si="3"/>
        <v>2.545403548138279</v>
      </c>
      <c r="C29" s="44">
        <f t="shared" si="5"/>
        <v>363</v>
      </c>
      <c r="D29" s="8">
        <v>25</v>
      </c>
      <c r="E29" s="8">
        <v>13</v>
      </c>
      <c r="F29" s="8">
        <v>3</v>
      </c>
      <c r="G29" s="8">
        <v>8</v>
      </c>
      <c r="H29" s="8">
        <v>4</v>
      </c>
      <c r="I29" s="8">
        <v>5</v>
      </c>
      <c r="J29" s="8">
        <v>8</v>
      </c>
      <c r="K29" s="8">
        <v>5</v>
      </c>
      <c r="L29" s="8">
        <v>11</v>
      </c>
      <c r="M29" s="8">
        <v>3</v>
      </c>
      <c r="N29" s="8">
        <v>3</v>
      </c>
      <c r="O29" s="8">
        <v>3</v>
      </c>
      <c r="P29" s="8">
        <v>66</v>
      </c>
      <c r="Q29" s="8">
        <v>107</v>
      </c>
      <c r="R29" s="8">
        <v>0</v>
      </c>
      <c r="S29" s="8">
        <v>6</v>
      </c>
      <c r="T29" s="8">
        <v>0</v>
      </c>
      <c r="U29" s="8">
        <v>2</v>
      </c>
      <c r="V29" s="8">
        <v>16</v>
      </c>
      <c r="W29" s="8">
        <v>20</v>
      </c>
      <c r="X29" s="8">
        <v>35</v>
      </c>
      <c r="Y29" s="8">
        <v>0</v>
      </c>
      <c r="Z29" s="8">
        <v>1</v>
      </c>
      <c r="AA29" s="8">
        <v>19</v>
      </c>
    </row>
    <row r="30" spans="1:27" s="2" customFormat="1" ht="12" customHeight="1">
      <c r="A30" s="45" t="s">
        <v>328</v>
      </c>
      <c r="B30" s="43">
        <f t="shared" si="3"/>
        <v>4.017951055325714</v>
      </c>
      <c r="C30" s="44">
        <f t="shared" si="5"/>
        <v>573</v>
      </c>
      <c r="D30" s="8">
        <v>28</v>
      </c>
      <c r="E30" s="8">
        <v>18</v>
      </c>
      <c r="F30" s="8">
        <v>5</v>
      </c>
      <c r="G30" s="8">
        <v>6</v>
      </c>
      <c r="H30" s="8">
        <v>2</v>
      </c>
      <c r="I30" s="8">
        <v>7</v>
      </c>
      <c r="J30" s="8">
        <v>7</v>
      </c>
      <c r="K30" s="8">
        <v>4</v>
      </c>
      <c r="L30" s="8">
        <v>10</v>
      </c>
      <c r="M30" s="8">
        <v>8</v>
      </c>
      <c r="N30" s="8">
        <v>4</v>
      </c>
      <c r="O30" s="8">
        <v>9</v>
      </c>
      <c r="P30" s="8">
        <v>84</v>
      </c>
      <c r="Q30" s="8">
        <v>220</v>
      </c>
      <c r="R30" s="8">
        <v>1</v>
      </c>
      <c r="S30" s="8">
        <v>6</v>
      </c>
      <c r="T30" s="8">
        <v>0</v>
      </c>
      <c r="U30" s="8">
        <v>4</v>
      </c>
      <c r="V30" s="8">
        <v>19</v>
      </c>
      <c r="W30" s="8">
        <v>26</v>
      </c>
      <c r="X30" s="8">
        <v>69</v>
      </c>
      <c r="Y30" s="8">
        <v>3</v>
      </c>
      <c r="Z30" s="8">
        <v>0</v>
      </c>
      <c r="AA30" s="8">
        <v>33</v>
      </c>
    </row>
    <row r="31" spans="1:27" s="2" customFormat="1" ht="12" customHeight="1">
      <c r="A31" s="45" t="s">
        <v>329</v>
      </c>
      <c r="B31" s="43">
        <f t="shared" si="3"/>
        <v>1.6268143888927846</v>
      </c>
      <c r="C31" s="44">
        <f t="shared" si="5"/>
        <v>232</v>
      </c>
      <c r="D31" s="8">
        <v>17</v>
      </c>
      <c r="E31" s="8">
        <v>13</v>
      </c>
      <c r="F31" s="8">
        <v>2</v>
      </c>
      <c r="G31" s="8">
        <v>3</v>
      </c>
      <c r="H31" s="8">
        <v>0</v>
      </c>
      <c r="I31" s="8">
        <v>3</v>
      </c>
      <c r="J31" s="8">
        <v>3</v>
      </c>
      <c r="K31" s="8">
        <v>3</v>
      </c>
      <c r="L31" s="8">
        <v>3</v>
      </c>
      <c r="M31" s="8">
        <v>2</v>
      </c>
      <c r="N31" s="8">
        <v>1</v>
      </c>
      <c r="O31" s="8">
        <v>6</v>
      </c>
      <c r="P31" s="8">
        <v>35</v>
      </c>
      <c r="Q31" s="8">
        <v>97</v>
      </c>
      <c r="R31" s="8">
        <v>0</v>
      </c>
      <c r="S31" s="8">
        <v>0</v>
      </c>
      <c r="T31" s="8">
        <v>1</v>
      </c>
      <c r="U31" s="8">
        <v>2</v>
      </c>
      <c r="V31" s="8">
        <v>5</v>
      </c>
      <c r="W31" s="8">
        <v>7</v>
      </c>
      <c r="X31" s="8">
        <v>19</v>
      </c>
      <c r="Y31" s="8">
        <v>0</v>
      </c>
      <c r="Z31" s="8">
        <v>0</v>
      </c>
      <c r="AA31" s="8">
        <v>10</v>
      </c>
    </row>
    <row r="32" spans="1:27" s="2" customFormat="1" ht="12" customHeight="1">
      <c r="A32" s="20" t="s">
        <v>330</v>
      </c>
      <c r="B32" s="43">
        <f t="shared" si="3"/>
        <v>2.419185190379356</v>
      </c>
      <c r="C32" s="44">
        <f t="shared" si="5"/>
        <v>345</v>
      </c>
      <c r="D32" s="8">
        <v>22</v>
      </c>
      <c r="E32" s="8">
        <v>15</v>
      </c>
      <c r="F32" s="8">
        <v>7</v>
      </c>
      <c r="G32" s="8">
        <v>8</v>
      </c>
      <c r="H32" s="8">
        <v>5</v>
      </c>
      <c r="I32" s="8">
        <v>2</v>
      </c>
      <c r="J32" s="8">
        <v>5</v>
      </c>
      <c r="K32" s="8">
        <v>3</v>
      </c>
      <c r="L32" s="8">
        <v>8</v>
      </c>
      <c r="M32" s="8">
        <v>6</v>
      </c>
      <c r="N32" s="8">
        <v>7</v>
      </c>
      <c r="O32" s="8">
        <v>8</v>
      </c>
      <c r="P32" s="8">
        <v>59</v>
      </c>
      <c r="Q32" s="8">
        <v>108</v>
      </c>
      <c r="R32" s="8">
        <v>3</v>
      </c>
      <c r="S32" s="8">
        <v>6</v>
      </c>
      <c r="T32" s="8">
        <v>0</v>
      </c>
      <c r="U32" s="8">
        <v>0</v>
      </c>
      <c r="V32" s="8">
        <v>7</v>
      </c>
      <c r="W32" s="8">
        <v>8</v>
      </c>
      <c r="X32" s="8">
        <v>36</v>
      </c>
      <c r="Y32" s="8">
        <v>0</v>
      </c>
      <c r="Z32" s="8">
        <v>0</v>
      </c>
      <c r="AA32" s="8">
        <v>22</v>
      </c>
    </row>
    <row r="33" spans="1:27" s="2" customFormat="1" ht="12" customHeight="1">
      <c r="A33" s="20" t="s">
        <v>331</v>
      </c>
      <c r="B33" s="43">
        <f t="shared" si="3"/>
        <v>0.4347521211696234</v>
      </c>
      <c r="C33" s="44">
        <f t="shared" si="5"/>
        <v>62</v>
      </c>
      <c r="D33" s="8">
        <v>1</v>
      </c>
      <c r="E33" s="8">
        <v>1</v>
      </c>
      <c r="F33" s="8">
        <v>0</v>
      </c>
      <c r="G33" s="8">
        <v>2</v>
      </c>
      <c r="H33" s="8">
        <v>1</v>
      </c>
      <c r="I33" s="8">
        <v>0</v>
      </c>
      <c r="J33" s="8">
        <v>2</v>
      </c>
      <c r="K33" s="8">
        <v>1</v>
      </c>
      <c r="L33" s="8">
        <v>2</v>
      </c>
      <c r="M33" s="8">
        <v>0</v>
      </c>
      <c r="N33" s="8">
        <v>0</v>
      </c>
      <c r="O33" s="8">
        <v>0</v>
      </c>
      <c r="P33" s="8">
        <v>9</v>
      </c>
      <c r="Q33" s="8">
        <v>29</v>
      </c>
      <c r="R33" s="8">
        <v>0</v>
      </c>
      <c r="S33" s="8">
        <v>0</v>
      </c>
      <c r="T33" s="8">
        <v>0</v>
      </c>
      <c r="U33" s="8">
        <v>0</v>
      </c>
      <c r="V33" s="8">
        <v>3</v>
      </c>
      <c r="W33" s="8">
        <v>2</v>
      </c>
      <c r="X33" s="8">
        <v>6</v>
      </c>
      <c r="Y33" s="8">
        <v>0</v>
      </c>
      <c r="Z33" s="8">
        <v>1</v>
      </c>
      <c r="AA33" s="8">
        <v>2</v>
      </c>
    </row>
    <row r="34" spans="1:27" s="2" customFormat="1" ht="12" customHeight="1">
      <c r="A34" s="20" t="s">
        <v>332</v>
      </c>
      <c r="B34" s="43">
        <f t="shared" si="3"/>
        <v>1.318280625482084</v>
      </c>
      <c r="C34" s="44">
        <f t="shared" si="5"/>
        <v>188</v>
      </c>
      <c r="D34" s="8">
        <v>16</v>
      </c>
      <c r="E34" s="8">
        <v>10</v>
      </c>
      <c r="F34" s="8">
        <v>1</v>
      </c>
      <c r="G34" s="8">
        <v>0</v>
      </c>
      <c r="H34" s="8">
        <v>1</v>
      </c>
      <c r="I34" s="8">
        <v>1</v>
      </c>
      <c r="J34" s="8">
        <v>5</v>
      </c>
      <c r="K34" s="8">
        <v>2</v>
      </c>
      <c r="L34" s="8">
        <v>2</v>
      </c>
      <c r="M34" s="8">
        <v>4</v>
      </c>
      <c r="N34" s="8">
        <v>1</v>
      </c>
      <c r="O34" s="8">
        <v>3</v>
      </c>
      <c r="P34" s="8">
        <v>26</v>
      </c>
      <c r="Q34" s="8">
        <v>67</v>
      </c>
      <c r="R34" s="8">
        <v>3</v>
      </c>
      <c r="S34" s="8">
        <v>3</v>
      </c>
      <c r="T34" s="8">
        <v>0</v>
      </c>
      <c r="U34" s="8">
        <v>0</v>
      </c>
      <c r="V34" s="8">
        <v>9</v>
      </c>
      <c r="W34" s="8">
        <v>9</v>
      </c>
      <c r="X34" s="8">
        <v>19</v>
      </c>
      <c r="Y34" s="8">
        <v>0</v>
      </c>
      <c r="Z34" s="8">
        <v>0</v>
      </c>
      <c r="AA34" s="8">
        <v>6</v>
      </c>
    </row>
    <row r="35" spans="1:27" s="2" customFormat="1" ht="12" customHeight="1">
      <c r="A35" s="20" t="s">
        <v>333</v>
      </c>
      <c r="B35" s="43">
        <f t="shared" si="3"/>
        <v>0.01402426197321366</v>
      </c>
      <c r="C35" s="44">
        <f t="shared" si="5"/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27" s="2" customFormat="1" ht="15.75" customHeight="1">
      <c r="A36" s="18" t="s">
        <v>334</v>
      </c>
      <c r="B36" s="43">
        <f t="shared" si="3"/>
        <v>0.4277399901830166</v>
      </c>
      <c r="C36" s="44">
        <f t="shared" si="5"/>
        <v>61</v>
      </c>
      <c r="D36" s="8">
        <v>7</v>
      </c>
      <c r="E36" s="8">
        <v>7</v>
      </c>
      <c r="F36" s="8">
        <v>3</v>
      </c>
      <c r="G36" s="8">
        <v>1</v>
      </c>
      <c r="H36" s="8">
        <v>1</v>
      </c>
      <c r="I36" s="8">
        <v>0</v>
      </c>
      <c r="J36" s="8">
        <v>2</v>
      </c>
      <c r="K36" s="8">
        <v>2</v>
      </c>
      <c r="L36" s="8">
        <v>3</v>
      </c>
      <c r="M36" s="8">
        <v>3</v>
      </c>
      <c r="N36" s="8">
        <v>1</v>
      </c>
      <c r="O36" s="8">
        <v>2</v>
      </c>
      <c r="P36" s="8">
        <v>10</v>
      </c>
      <c r="Q36" s="8">
        <v>7</v>
      </c>
      <c r="R36" s="8">
        <v>0</v>
      </c>
      <c r="S36" s="8">
        <v>1</v>
      </c>
      <c r="T36" s="8">
        <v>0</v>
      </c>
      <c r="U36" s="8">
        <v>0</v>
      </c>
      <c r="V36" s="8">
        <v>2</v>
      </c>
      <c r="W36" s="8">
        <v>5</v>
      </c>
      <c r="X36" s="8">
        <v>2</v>
      </c>
      <c r="Y36" s="8">
        <v>1</v>
      </c>
      <c r="Z36" s="8">
        <v>0</v>
      </c>
      <c r="AA36" s="8">
        <v>1</v>
      </c>
    </row>
    <row r="37" spans="1:27" s="2" customFormat="1" ht="12" customHeight="1">
      <c r="A37" s="18" t="s">
        <v>335</v>
      </c>
      <c r="B37" s="43">
        <f t="shared" si="3"/>
        <v>2.671621905897202</v>
      </c>
      <c r="C37" s="44">
        <f t="shared" si="5"/>
        <v>381</v>
      </c>
      <c r="D37" s="8">
        <v>27</v>
      </c>
      <c r="E37" s="8">
        <v>18</v>
      </c>
      <c r="F37" s="8">
        <v>4</v>
      </c>
      <c r="G37" s="8">
        <v>9</v>
      </c>
      <c r="H37" s="8">
        <v>2</v>
      </c>
      <c r="I37" s="8">
        <v>2</v>
      </c>
      <c r="J37" s="8">
        <v>19</v>
      </c>
      <c r="K37" s="8">
        <v>8</v>
      </c>
      <c r="L37" s="8">
        <v>10</v>
      </c>
      <c r="M37" s="8">
        <v>13</v>
      </c>
      <c r="N37" s="8">
        <v>5</v>
      </c>
      <c r="O37" s="8">
        <v>9</v>
      </c>
      <c r="P37" s="8">
        <v>47</v>
      </c>
      <c r="Q37" s="8">
        <v>59</v>
      </c>
      <c r="R37" s="8">
        <v>12</v>
      </c>
      <c r="S37" s="8">
        <v>11</v>
      </c>
      <c r="T37" s="8">
        <v>0</v>
      </c>
      <c r="U37" s="8">
        <v>3</v>
      </c>
      <c r="V37" s="8">
        <v>24</v>
      </c>
      <c r="W37" s="8">
        <v>33</v>
      </c>
      <c r="X37" s="8">
        <v>41</v>
      </c>
      <c r="Y37" s="8">
        <v>5</v>
      </c>
      <c r="Z37" s="8">
        <v>4</v>
      </c>
      <c r="AA37" s="8">
        <v>16</v>
      </c>
    </row>
    <row r="38" spans="1:27" s="2" customFormat="1" ht="12" customHeight="1">
      <c r="A38" s="18" t="s">
        <v>336</v>
      </c>
      <c r="B38" s="43">
        <f t="shared" si="3"/>
        <v>2.6505855129373814</v>
      </c>
      <c r="C38" s="44">
        <f t="shared" si="5"/>
        <v>378</v>
      </c>
      <c r="D38" s="8">
        <v>25</v>
      </c>
      <c r="E38" s="8">
        <v>23</v>
      </c>
      <c r="F38" s="8">
        <v>2</v>
      </c>
      <c r="G38" s="8">
        <v>4</v>
      </c>
      <c r="H38" s="8">
        <v>1</v>
      </c>
      <c r="I38" s="8">
        <v>3</v>
      </c>
      <c r="J38" s="8">
        <v>5</v>
      </c>
      <c r="K38" s="8">
        <v>7</v>
      </c>
      <c r="L38" s="8">
        <v>12</v>
      </c>
      <c r="M38" s="8">
        <v>13</v>
      </c>
      <c r="N38" s="8">
        <v>4</v>
      </c>
      <c r="O38" s="8">
        <v>12</v>
      </c>
      <c r="P38" s="8">
        <v>59</v>
      </c>
      <c r="Q38" s="8">
        <v>55</v>
      </c>
      <c r="R38" s="8">
        <v>4</v>
      </c>
      <c r="S38" s="8">
        <v>5</v>
      </c>
      <c r="T38" s="8">
        <v>0</v>
      </c>
      <c r="U38" s="8">
        <v>3</v>
      </c>
      <c r="V38" s="8">
        <v>15</v>
      </c>
      <c r="W38" s="8">
        <v>30</v>
      </c>
      <c r="X38" s="8">
        <v>64</v>
      </c>
      <c r="Y38" s="8">
        <v>2</v>
      </c>
      <c r="Z38" s="8">
        <v>4</v>
      </c>
      <c r="AA38" s="8">
        <v>26</v>
      </c>
    </row>
    <row r="39" spans="1:27" s="2" customFormat="1" ht="12" customHeight="1">
      <c r="A39" s="18" t="s">
        <v>179</v>
      </c>
      <c r="B39" s="43">
        <f t="shared" si="3"/>
        <v>5.273122501928336</v>
      </c>
      <c r="C39" s="44">
        <f t="shared" si="5"/>
        <v>752</v>
      </c>
      <c r="D39" s="8">
        <v>64</v>
      </c>
      <c r="E39" s="8">
        <v>22</v>
      </c>
      <c r="F39" s="8">
        <v>10</v>
      </c>
      <c r="G39" s="8">
        <v>14</v>
      </c>
      <c r="H39" s="8">
        <v>6</v>
      </c>
      <c r="I39" s="8">
        <v>6</v>
      </c>
      <c r="J39" s="8">
        <v>20</v>
      </c>
      <c r="K39" s="8">
        <v>6</v>
      </c>
      <c r="L39" s="8">
        <v>15</v>
      </c>
      <c r="M39" s="8">
        <v>9</v>
      </c>
      <c r="N39" s="8">
        <v>12</v>
      </c>
      <c r="O39" s="8">
        <v>18</v>
      </c>
      <c r="P39" s="8">
        <v>144</v>
      </c>
      <c r="Q39" s="8">
        <v>143</v>
      </c>
      <c r="R39" s="8">
        <v>3</v>
      </c>
      <c r="S39" s="8">
        <v>15</v>
      </c>
      <c r="T39" s="8">
        <v>1</v>
      </c>
      <c r="U39" s="8">
        <v>3</v>
      </c>
      <c r="V39" s="8">
        <v>38</v>
      </c>
      <c r="W39" s="8">
        <v>54</v>
      </c>
      <c r="X39" s="8">
        <v>108</v>
      </c>
      <c r="Y39" s="8">
        <v>2</v>
      </c>
      <c r="Z39" s="8">
        <v>3</v>
      </c>
      <c r="AA39" s="8">
        <v>36</v>
      </c>
    </row>
    <row r="40" spans="1:27" s="2" customFormat="1" ht="12" customHeight="1">
      <c r="A40" s="18" t="s">
        <v>337</v>
      </c>
      <c r="B40" s="43">
        <f t="shared" si="3"/>
        <v>11.289530888436996</v>
      </c>
      <c r="C40" s="44">
        <f t="shared" si="5"/>
        <v>1610</v>
      </c>
      <c r="D40" s="8">
        <v>116</v>
      </c>
      <c r="E40" s="8">
        <v>64</v>
      </c>
      <c r="F40" s="8">
        <v>28</v>
      </c>
      <c r="G40" s="8">
        <v>67</v>
      </c>
      <c r="H40" s="8">
        <v>15</v>
      </c>
      <c r="I40" s="8">
        <v>20</v>
      </c>
      <c r="J40" s="8">
        <v>70</v>
      </c>
      <c r="K40" s="8">
        <v>11</v>
      </c>
      <c r="L40" s="8">
        <v>35</v>
      </c>
      <c r="M40" s="8">
        <v>63</v>
      </c>
      <c r="N40" s="8">
        <v>32</v>
      </c>
      <c r="O40" s="8">
        <v>67</v>
      </c>
      <c r="P40" s="8">
        <v>140</v>
      </c>
      <c r="Q40" s="8">
        <v>88</v>
      </c>
      <c r="R40" s="8">
        <v>19</v>
      </c>
      <c r="S40" s="8">
        <v>39</v>
      </c>
      <c r="T40" s="8">
        <v>1</v>
      </c>
      <c r="U40" s="8">
        <v>16</v>
      </c>
      <c r="V40" s="8">
        <v>176</v>
      </c>
      <c r="W40" s="8">
        <v>154</v>
      </c>
      <c r="X40" s="8">
        <v>333</v>
      </c>
      <c r="Y40" s="8">
        <v>8</v>
      </c>
      <c r="Z40" s="8">
        <v>4</v>
      </c>
      <c r="AA40" s="8">
        <v>44</v>
      </c>
    </row>
    <row r="41" spans="1:27" s="2" customFormat="1" ht="12" customHeight="1">
      <c r="A41" s="18" t="s">
        <v>171</v>
      </c>
      <c r="B41" s="43">
        <f t="shared" si="3"/>
        <v>6.296893625972934</v>
      </c>
      <c r="C41" s="44">
        <f t="shared" si="5"/>
        <v>898</v>
      </c>
      <c r="D41" s="8">
        <v>45</v>
      </c>
      <c r="E41" s="8">
        <v>32</v>
      </c>
      <c r="F41" s="8">
        <v>7</v>
      </c>
      <c r="G41" s="8">
        <v>12</v>
      </c>
      <c r="H41" s="8">
        <v>3</v>
      </c>
      <c r="I41" s="8">
        <v>8</v>
      </c>
      <c r="J41" s="8">
        <v>25</v>
      </c>
      <c r="K41" s="8">
        <v>17</v>
      </c>
      <c r="L41" s="8">
        <v>21</v>
      </c>
      <c r="M41" s="8">
        <v>9</v>
      </c>
      <c r="N41" s="8">
        <v>5</v>
      </c>
      <c r="O41" s="8">
        <v>34</v>
      </c>
      <c r="P41" s="8">
        <v>222</v>
      </c>
      <c r="Q41" s="8">
        <v>168</v>
      </c>
      <c r="R41" s="8">
        <v>2</v>
      </c>
      <c r="S41" s="8">
        <v>28</v>
      </c>
      <c r="T41" s="8">
        <v>3</v>
      </c>
      <c r="U41" s="8">
        <v>6</v>
      </c>
      <c r="V41" s="8">
        <v>35</v>
      </c>
      <c r="W41" s="8">
        <v>71</v>
      </c>
      <c r="X41" s="8">
        <v>99</v>
      </c>
      <c r="Y41" s="8">
        <v>1</v>
      </c>
      <c r="Z41" s="8">
        <v>7</v>
      </c>
      <c r="AA41" s="8">
        <v>38</v>
      </c>
    </row>
    <row r="42" spans="1:27" s="2" customFormat="1" ht="12" customHeight="1">
      <c r="A42" s="18" t="s">
        <v>338</v>
      </c>
      <c r="B42" s="43">
        <f t="shared" si="3"/>
        <v>0.9185891592454948</v>
      </c>
      <c r="C42" s="44">
        <f t="shared" si="5"/>
        <v>131</v>
      </c>
      <c r="D42" s="8">
        <v>12</v>
      </c>
      <c r="E42" s="8">
        <v>7</v>
      </c>
      <c r="F42" s="8">
        <v>3</v>
      </c>
      <c r="G42" s="8">
        <v>4</v>
      </c>
      <c r="H42" s="8">
        <v>1</v>
      </c>
      <c r="I42" s="8">
        <v>0</v>
      </c>
      <c r="J42" s="8">
        <v>5</v>
      </c>
      <c r="K42" s="8">
        <v>0</v>
      </c>
      <c r="L42" s="8">
        <v>3</v>
      </c>
      <c r="M42" s="8">
        <v>4</v>
      </c>
      <c r="N42" s="8">
        <v>3</v>
      </c>
      <c r="O42" s="8">
        <v>3</v>
      </c>
      <c r="P42" s="8">
        <v>14</v>
      </c>
      <c r="Q42" s="8">
        <v>7</v>
      </c>
      <c r="R42" s="8">
        <v>0</v>
      </c>
      <c r="S42" s="8">
        <v>5</v>
      </c>
      <c r="T42" s="8">
        <v>0</v>
      </c>
      <c r="U42" s="8">
        <v>4</v>
      </c>
      <c r="V42" s="8">
        <v>10</v>
      </c>
      <c r="W42" s="8">
        <v>14</v>
      </c>
      <c r="X42" s="8">
        <v>17</v>
      </c>
      <c r="Y42" s="8">
        <v>1</v>
      </c>
      <c r="Z42" s="8">
        <v>0</v>
      </c>
      <c r="AA42" s="8">
        <v>14</v>
      </c>
    </row>
    <row r="43" spans="1:27" s="2" customFormat="1" ht="12" customHeight="1">
      <c r="A43" s="18" t="s">
        <v>172</v>
      </c>
      <c r="B43" s="43">
        <f t="shared" si="3"/>
        <v>3.4850291003435943</v>
      </c>
      <c r="C43" s="44">
        <f t="shared" si="5"/>
        <v>497</v>
      </c>
      <c r="D43" s="8">
        <v>42</v>
      </c>
      <c r="E43" s="8">
        <v>20</v>
      </c>
      <c r="F43" s="8">
        <v>8</v>
      </c>
      <c r="G43" s="8">
        <v>23</v>
      </c>
      <c r="H43" s="8">
        <v>10</v>
      </c>
      <c r="I43" s="8">
        <v>8</v>
      </c>
      <c r="J43" s="8">
        <v>34</v>
      </c>
      <c r="K43" s="8">
        <v>4</v>
      </c>
      <c r="L43" s="8">
        <v>7</v>
      </c>
      <c r="M43" s="8">
        <v>12</v>
      </c>
      <c r="N43" s="8">
        <v>5</v>
      </c>
      <c r="O43" s="8">
        <v>14</v>
      </c>
      <c r="P43" s="8">
        <v>53</v>
      </c>
      <c r="Q43" s="8">
        <v>18</v>
      </c>
      <c r="R43" s="8">
        <v>7</v>
      </c>
      <c r="S43" s="8">
        <v>10</v>
      </c>
      <c r="T43" s="8">
        <v>0</v>
      </c>
      <c r="U43" s="8">
        <v>7</v>
      </c>
      <c r="V43" s="8">
        <v>48</v>
      </c>
      <c r="W43" s="8">
        <v>59</v>
      </c>
      <c r="X43" s="8">
        <v>75</v>
      </c>
      <c r="Y43" s="8">
        <v>6</v>
      </c>
      <c r="Z43" s="8">
        <v>1</v>
      </c>
      <c r="AA43" s="8">
        <v>26</v>
      </c>
    </row>
    <row r="44" spans="1:27" s="2" customFormat="1" ht="12" customHeight="1">
      <c r="A44" s="19" t="s">
        <v>341</v>
      </c>
      <c r="B44" s="43">
        <f t="shared" si="3"/>
        <v>0.7362737535937172</v>
      </c>
      <c r="C44" s="44">
        <f t="shared" si="5"/>
        <v>105</v>
      </c>
      <c r="D44" s="8">
        <v>10</v>
      </c>
      <c r="E44" s="8">
        <v>6</v>
      </c>
      <c r="F44" s="8">
        <v>0</v>
      </c>
      <c r="G44" s="8">
        <v>1</v>
      </c>
      <c r="H44" s="8">
        <v>1</v>
      </c>
      <c r="I44" s="8">
        <v>0</v>
      </c>
      <c r="J44" s="8">
        <v>4</v>
      </c>
      <c r="K44" s="8">
        <v>2</v>
      </c>
      <c r="L44" s="8">
        <v>2</v>
      </c>
      <c r="M44" s="8">
        <v>3</v>
      </c>
      <c r="N44" s="8">
        <v>2</v>
      </c>
      <c r="O44" s="8">
        <v>2</v>
      </c>
      <c r="P44" s="8">
        <v>12</v>
      </c>
      <c r="Q44" s="8">
        <v>6</v>
      </c>
      <c r="R44" s="8">
        <v>1</v>
      </c>
      <c r="S44" s="8">
        <v>0</v>
      </c>
      <c r="T44" s="8">
        <v>0</v>
      </c>
      <c r="U44" s="8">
        <v>0</v>
      </c>
      <c r="V44" s="8">
        <v>13</v>
      </c>
      <c r="W44" s="8">
        <v>26</v>
      </c>
      <c r="X44" s="8">
        <v>8</v>
      </c>
      <c r="Y44" s="8">
        <v>1</v>
      </c>
      <c r="Z44" s="8">
        <v>3</v>
      </c>
      <c r="AA44" s="8">
        <v>2</v>
      </c>
    </row>
    <row r="45" spans="1:27" s="2" customFormat="1" ht="12" customHeight="1">
      <c r="A45" s="19" t="s">
        <v>180</v>
      </c>
      <c r="B45" s="43">
        <f t="shared" si="3"/>
        <v>0.44176425215623033</v>
      </c>
      <c r="C45" s="44">
        <f t="shared" si="5"/>
        <v>63</v>
      </c>
      <c r="D45" s="8">
        <v>4</v>
      </c>
      <c r="E45" s="8">
        <v>3</v>
      </c>
      <c r="F45" s="8">
        <v>0</v>
      </c>
      <c r="G45" s="8">
        <v>1</v>
      </c>
      <c r="H45" s="8">
        <v>2</v>
      </c>
      <c r="I45" s="8">
        <v>2</v>
      </c>
      <c r="J45" s="8">
        <v>3</v>
      </c>
      <c r="K45" s="8">
        <v>0</v>
      </c>
      <c r="L45" s="8">
        <v>2</v>
      </c>
      <c r="M45" s="8">
        <v>1</v>
      </c>
      <c r="N45" s="8">
        <v>0</v>
      </c>
      <c r="O45" s="8">
        <v>0</v>
      </c>
      <c r="P45" s="8">
        <v>8</v>
      </c>
      <c r="Q45" s="8">
        <v>9</v>
      </c>
      <c r="R45" s="8">
        <v>0</v>
      </c>
      <c r="S45" s="8">
        <v>3</v>
      </c>
      <c r="T45" s="8">
        <v>0</v>
      </c>
      <c r="U45" s="8">
        <v>3</v>
      </c>
      <c r="V45" s="8">
        <v>1</v>
      </c>
      <c r="W45" s="8">
        <v>8</v>
      </c>
      <c r="X45" s="8">
        <v>11</v>
      </c>
      <c r="Y45" s="8">
        <v>2</v>
      </c>
      <c r="Z45" s="8">
        <v>0</v>
      </c>
      <c r="AA45" s="8">
        <v>0</v>
      </c>
    </row>
    <row r="46" spans="1:27" s="2" customFormat="1" ht="12" customHeight="1">
      <c r="A46" s="19" t="s">
        <v>342</v>
      </c>
      <c r="B46" s="43">
        <f t="shared" si="3"/>
        <v>2.517355024191852</v>
      </c>
      <c r="C46" s="44">
        <f t="shared" si="5"/>
        <v>359</v>
      </c>
      <c r="D46" s="8">
        <v>37</v>
      </c>
      <c r="E46" s="8">
        <v>21</v>
      </c>
      <c r="F46" s="8">
        <v>3</v>
      </c>
      <c r="G46" s="8">
        <v>11</v>
      </c>
      <c r="H46" s="8">
        <v>4</v>
      </c>
      <c r="I46" s="8">
        <v>2</v>
      </c>
      <c r="J46" s="8">
        <v>14</v>
      </c>
      <c r="K46" s="8">
        <v>6</v>
      </c>
      <c r="L46" s="8">
        <v>9</v>
      </c>
      <c r="M46" s="8">
        <v>19</v>
      </c>
      <c r="N46" s="8">
        <v>5</v>
      </c>
      <c r="O46" s="8">
        <v>11</v>
      </c>
      <c r="P46" s="8">
        <v>43</v>
      </c>
      <c r="Q46" s="8">
        <v>18</v>
      </c>
      <c r="R46" s="8">
        <v>5</v>
      </c>
      <c r="S46" s="8">
        <v>10</v>
      </c>
      <c r="T46" s="8">
        <v>0</v>
      </c>
      <c r="U46" s="8">
        <v>3</v>
      </c>
      <c r="V46" s="8">
        <v>31</v>
      </c>
      <c r="W46" s="8">
        <v>46</v>
      </c>
      <c r="X46" s="8">
        <v>39</v>
      </c>
      <c r="Y46" s="8">
        <v>3</v>
      </c>
      <c r="Z46" s="8">
        <v>2</v>
      </c>
      <c r="AA46" s="8">
        <v>17</v>
      </c>
    </row>
    <row r="47" spans="1:27" s="2" customFormat="1" ht="12" customHeight="1">
      <c r="A47" s="19" t="s">
        <v>343</v>
      </c>
      <c r="B47" s="43">
        <f t="shared" si="3"/>
        <v>2.636561250964168</v>
      </c>
      <c r="C47" s="44">
        <f t="shared" si="5"/>
        <v>376</v>
      </c>
      <c r="D47" s="8">
        <v>43</v>
      </c>
      <c r="E47" s="8">
        <v>15</v>
      </c>
      <c r="F47" s="8">
        <v>8</v>
      </c>
      <c r="G47" s="8">
        <v>10</v>
      </c>
      <c r="H47" s="8">
        <v>3</v>
      </c>
      <c r="I47" s="8">
        <v>2</v>
      </c>
      <c r="J47" s="8">
        <v>15</v>
      </c>
      <c r="K47" s="8">
        <v>3</v>
      </c>
      <c r="L47" s="8">
        <v>9</v>
      </c>
      <c r="M47" s="8">
        <v>9</v>
      </c>
      <c r="N47" s="8">
        <v>6</v>
      </c>
      <c r="O47" s="8">
        <v>15</v>
      </c>
      <c r="P47" s="8">
        <v>26</v>
      </c>
      <c r="Q47" s="8">
        <v>24</v>
      </c>
      <c r="R47" s="8">
        <v>4</v>
      </c>
      <c r="S47" s="8">
        <v>14</v>
      </c>
      <c r="T47" s="8">
        <v>0</v>
      </c>
      <c r="U47" s="8">
        <v>5</v>
      </c>
      <c r="V47" s="8">
        <v>28</v>
      </c>
      <c r="W47" s="8">
        <v>50</v>
      </c>
      <c r="X47" s="8">
        <v>58</v>
      </c>
      <c r="Y47" s="8">
        <v>0</v>
      </c>
      <c r="Z47" s="8">
        <v>4</v>
      </c>
      <c r="AA47" s="8">
        <v>25</v>
      </c>
    </row>
    <row r="48" spans="1:27" s="2" customFormat="1" ht="12" customHeight="1">
      <c r="A48" s="19" t="s">
        <v>344</v>
      </c>
      <c r="B48" s="43">
        <f t="shared" si="3"/>
        <v>0.021036392959820488</v>
      </c>
      <c r="C48" s="44">
        <f t="shared" si="5"/>
        <v>3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1</v>
      </c>
      <c r="Y48" s="8">
        <v>0</v>
      </c>
      <c r="Z48" s="8">
        <v>0</v>
      </c>
      <c r="AA48" s="8">
        <v>0</v>
      </c>
    </row>
    <row r="49" spans="1:27" s="2" customFormat="1" ht="12" customHeight="1">
      <c r="A49" s="19" t="s">
        <v>345</v>
      </c>
      <c r="B49" s="43">
        <f t="shared" si="3"/>
        <v>4.263375639856952</v>
      </c>
      <c r="C49" s="44">
        <f t="shared" si="5"/>
        <v>608</v>
      </c>
      <c r="D49" s="8">
        <v>47</v>
      </c>
      <c r="E49" s="8">
        <v>31</v>
      </c>
      <c r="F49" s="8">
        <v>9</v>
      </c>
      <c r="G49" s="8">
        <v>22</v>
      </c>
      <c r="H49" s="8">
        <v>2</v>
      </c>
      <c r="I49" s="8">
        <v>1</v>
      </c>
      <c r="J49" s="8">
        <v>8</v>
      </c>
      <c r="K49" s="8">
        <v>3</v>
      </c>
      <c r="L49" s="8">
        <v>14</v>
      </c>
      <c r="M49" s="8">
        <v>14</v>
      </c>
      <c r="N49" s="8">
        <v>2</v>
      </c>
      <c r="O49" s="8">
        <v>24</v>
      </c>
      <c r="P49" s="8">
        <v>66</v>
      </c>
      <c r="Q49" s="8">
        <v>108</v>
      </c>
      <c r="R49" s="8">
        <v>6</v>
      </c>
      <c r="S49" s="8">
        <v>14</v>
      </c>
      <c r="T49" s="8">
        <v>3</v>
      </c>
      <c r="U49" s="8">
        <v>4</v>
      </c>
      <c r="V49" s="8">
        <v>36</v>
      </c>
      <c r="W49" s="8">
        <v>36</v>
      </c>
      <c r="X49" s="8">
        <v>98</v>
      </c>
      <c r="Y49" s="8">
        <v>1</v>
      </c>
      <c r="Z49" s="8">
        <v>12</v>
      </c>
      <c r="AA49" s="8">
        <v>47</v>
      </c>
    </row>
    <row r="50" spans="1:27" s="2" customFormat="1" ht="12" customHeight="1">
      <c r="A50" s="19" t="s">
        <v>346</v>
      </c>
      <c r="B50" s="43">
        <f t="shared" si="3"/>
        <v>1.0868803029240586</v>
      </c>
      <c r="C50" s="44">
        <f t="shared" si="5"/>
        <v>155</v>
      </c>
      <c r="D50" s="8">
        <v>8</v>
      </c>
      <c r="E50" s="8">
        <v>11</v>
      </c>
      <c r="F50" s="8">
        <v>5</v>
      </c>
      <c r="G50" s="8">
        <v>4</v>
      </c>
      <c r="H50" s="8">
        <v>3</v>
      </c>
      <c r="I50" s="8">
        <v>3</v>
      </c>
      <c r="J50" s="8">
        <v>3</v>
      </c>
      <c r="K50" s="8">
        <v>1</v>
      </c>
      <c r="L50" s="8">
        <v>5</v>
      </c>
      <c r="M50" s="8">
        <v>4</v>
      </c>
      <c r="N50" s="8">
        <v>2</v>
      </c>
      <c r="O50" s="8">
        <v>7</v>
      </c>
      <c r="P50" s="8">
        <v>27</v>
      </c>
      <c r="Q50" s="8">
        <v>19</v>
      </c>
      <c r="R50" s="8">
        <v>0</v>
      </c>
      <c r="S50" s="8">
        <v>0</v>
      </c>
      <c r="T50" s="8">
        <v>0</v>
      </c>
      <c r="U50" s="8">
        <v>3</v>
      </c>
      <c r="V50" s="8">
        <v>8</v>
      </c>
      <c r="W50" s="8">
        <v>11</v>
      </c>
      <c r="X50" s="8">
        <v>18</v>
      </c>
      <c r="Y50" s="8">
        <v>0</v>
      </c>
      <c r="Z50" s="8">
        <v>3</v>
      </c>
      <c r="AA50" s="8">
        <v>10</v>
      </c>
    </row>
    <row r="51" spans="1:27" s="2" customFormat="1" ht="12" customHeight="1" thickBot="1">
      <c r="A51" s="29" t="s">
        <v>347</v>
      </c>
      <c r="B51" s="43">
        <f t="shared" si="3"/>
        <v>0.22438819157141857</v>
      </c>
      <c r="C51" s="44">
        <f t="shared" si="5"/>
        <v>32</v>
      </c>
      <c r="D51" s="8">
        <v>0</v>
      </c>
      <c r="E51" s="8">
        <v>2</v>
      </c>
      <c r="F51" s="8">
        <v>0</v>
      </c>
      <c r="G51" s="8">
        <v>2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8">
        <v>1</v>
      </c>
      <c r="O51" s="8">
        <v>0</v>
      </c>
      <c r="P51" s="8">
        <v>9</v>
      </c>
      <c r="Q51" s="8">
        <v>6</v>
      </c>
      <c r="R51" s="8">
        <v>1</v>
      </c>
      <c r="S51" s="8">
        <v>0</v>
      </c>
      <c r="T51" s="8">
        <v>0</v>
      </c>
      <c r="U51" s="8">
        <v>0</v>
      </c>
      <c r="V51" s="8">
        <v>2</v>
      </c>
      <c r="W51" s="8">
        <v>2</v>
      </c>
      <c r="X51" s="8">
        <v>5</v>
      </c>
      <c r="Y51" s="8">
        <v>0</v>
      </c>
      <c r="Z51" s="8">
        <v>0</v>
      </c>
      <c r="AA51" s="8">
        <v>1</v>
      </c>
    </row>
    <row r="52" spans="1:27" s="2" customFormat="1" ht="15" customHeight="1">
      <c r="A52" s="2" t="s">
        <v>174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="2" customFormat="1" ht="12" customHeight="1">
      <c r="A53" s="2" t="s">
        <v>175</v>
      </c>
    </row>
    <row r="54" s="2" customFormat="1" ht="12" customHeight="1"/>
    <row r="55" spans="1:27" s="2" customFormat="1" ht="13.5" customHeight="1">
      <c r="A55" s="71" t="s">
        <v>339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 t="s">
        <v>340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</sheetData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2011-05-09T07:11:51Z</cp:lastPrinted>
  <dcterms:created xsi:type="dcterms:W3CDTF">2000-07-04T10:20:00Z</dcterms:created>
  <dcterms:modified xsi:type="dcterms:W3CDTF">2011-06-06T23:52:11Z</dcterms:modified>
  <cp:category/>
  <cp:version/>
  <cp:contentType/>
  <cp:contentStatus/>
</cp:coreProperties>
</file>