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120" tabRatio="724" activeTab="0"/>
  </bookViews>
  <sheets>
    <sheet name="M042(8-1)" sheetId="1" r:id="rId1"/>
    <sheet name="M043(8-2)" sheetId="2" r:id="rId2"/>
    <sheet name="M044(8-3)" sheetId="3" r:id="rId3"/>
    <sheet name="M045(8-4)" sheetId="4" r:id="rId4"/>
    <sheet name="M046(8-5)" sheetId="5" r:id="rId5"/>
    <sheet name="M047(8-6)" sheetId="6" r:id="rId6"/>
    <sheet name="M048(8-7)" sheetId="7" r:id="rId7"/>
    <sheet name="M049(8-8)" sheetId="8" r:id="rId8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<sst xmlns="http://schemas.openxmlformats.org/spreadsheetml/2006/main" count="605" uniqueCount="426">
  <si>
    <t xml:space="preserve">        化學材料製造業</t>
  </si>
  <si>
    <t xml:space="preserve">        化學製品製造業</t>
  </si>
  <si>
    <t xml:space="preserve">        石油及煤製品製造業</t>
  </si>
  <si>
    <t xml:space="preserve">        橡膠製品製造業</t>
  </si>
  <si>
    <t xml:space="preserve">        塑膠製品製造業</t>
  </si>
  <si>
    <t xml:space="preserve">        非金屬礦物製品製造業</t>
  </si>
  <si>
    <t xml:space="preserve">        金屬基本工業</t>
  </si>
  <si>
    <t xml:space="preserve">        金屬製品製造業</t>
  </si>
  <si>
    <t xml:space="preserve">        機械設備製造修配業</t>
  </si>
  <si>
    <t xml:space="preserve">        電力及電子機械器材製造修配業</t>
  </si>
  <si>
    <t xml:space="preserve">        運輸工具製造修配業</t>
  </si>
  <si>
    <t xml:space="preserve">        精密器械製造業</t>
  </si>
  <si>
    <t xml:space="preserve">        雜項工業製品製造業</t>
  </si>
  <si>
    <t xml:space="preserve">    水 電 燃 氣 業</t>
  </si>
  <si>
    <t xml:space="preserve">    營      造      業</t>
  </si>
  <si>
    <t xml:space="preserve">    批發、零售及餐飲業</t>
  </si>
  <si>
    <t xml:space="preserve">    運輸、倉儲及通信業</t>
  </si>
  <si>
    <t xml:space="preserve">    金融、保險及不動產業</t>
  </si>
  <si>
    <t xml:space="preserve">    工 商 服 務 業</t>
  </si>
  <si>
    <t xml:space="preserve">    社會服務及個人服務業</t>
  </si>
  <si>
    <t xml:space="preserve">    公 共 行 政 業</t>
  </si>
  <si>
    <t>項        目         別</t>
  </si>
  <si>
    <t>總   計</t>
  </si>
  <si>
    <t>動         力             機            械</t>
  </si>
  <si>
    <t>裝   卸   搬   運   機   械</t>
  </si>
  <si>
    <t>他                       設                        備</t>
  </si>
  <si>
    <t>營   建</t>
  </si>
  <si>
    <t>物  質  材  料</t>
  </si>
  <si>
    <t>貨   物</t>
  </si>
  <si>
    <t>環   境</t>
  </si>
  <si>
    <t>其       他       類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</si>
  <si>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</si>
  <si>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</si>
  <si>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</si>
  <si>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</si>
  <si>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</si>
  <si>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</si>
  <si>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</si>
  <si>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</si>
  <si>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</si>
  <si>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</si>
  <si>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>電   氣
設   備</t>
  </si>
  <si>
    <t>人   力
機   械
工   具</t>
  </si>
  <si>
    <t>其   他
設   備</t>
  </si>
  <si>
    <t>營建物
及施工
設    備</t>
  </si>
  <si>
    <t>危   險
物   有
害   物</t>
  </si>
  <si>
    <t>運   搬
物   體</t>
  </si>
  <si>
    <t>其    他
媒介物</t>
  </si>
  <si>
    <t>無   媒
介   物</t>
  </si>
  <si>
    <t>不   能
分   類</t>
  </si>
  <si>
    <t>媒      介      物      比      率    (%)</t>
  </si>
  <si>
    <t xml:space="preserve">爐   窯
</t>
  </si>
  <si>
    <t xml:space="preserve">用   具
</t>
  </si>
  <si>
    <t xml:space="preserve">材   料
</t>
  </si>
  <si>
    <t xml:space="preserve">環   境
</t>
  </si>
  <si>
    <t xml:space="preserve">原動機
</t>
  </si>
  <si>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</si>
  <si>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</si>
  <si>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</si>
  <si>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</si>
  <si>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</si>
  <si>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</si>
  <si>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</si>
  <si>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</si>
  <si>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</si>
  <si>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</si>
  <si>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</si>
  <si>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</si>
  <si>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</si>
  <si>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</si>
  <si>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</si>
  <si>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</si>
  <si>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</si>
  <si>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</si>
  <si>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</si>
  <si>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</si>
  <si>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</si>
  <si>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>電   設
備   氣</t>
  </si>
  <si>
    <t>人   力
機   械
工   具</t>
  </si>
  <si>
    <t>其   他
設   備</t>
  </si>
  <si>
    <t>營建物
及施工
設    備</t>
  </si>
  <si>
    <t>危   險
物   有
害   物</t>
  </si>
  <si>
    <t>運   搬
物   體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</si>
  <si>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</si>
  <si>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</si>
  <si>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</si>
  <si>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</si>
  <si>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</si>
  <si>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</si>
  <si>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</si>
  <si>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</si>
  <si>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物體倒塌 、 崩落</t>
  </si>
  <si>
    <t xml:space="preserve">    被                      撞</t>
  </si>
  <si>
    <t xml:space="preserve">    被    夾 、 被    捲</t>
  </si>
  <si>
    <t xml:space="preserve">    被 切、割、擦 傷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</si>
  <si>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</si>
  <si>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</si>
  <si>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</si>
  <si>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</si>
  <si>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</si>
  <si>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</si>
  <si>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</si>
  <si>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</si>
  <si>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</si>
  <si>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</si>
  <si>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</si>
  <si>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</si>
  <si>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</si>
  <si>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</si>
  <si>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2.各媒介物所占比率＝各媒介物職業災害人次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</si>
  <si>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 xml:space="preserve">          </t>
  </si>
  <si>
    <t xml:space="preserve">爐   窯
</t>
  </si>
  <si>
    <t xml:space="preserve">用   具
</t>
  </si>
  <si>
    <t xml:space="preserve">材   料
</t>
  </si>
  <si>
    <t xml:space="preserve">環   境
</t>
  </si>
  <si>
    <t xml:space="preserve">原動機
</t>
  </si>
  <si>
    <t>計概況按全產業分</t>
  </si>
  <si>
    <t>概況按全產業分(續)</t>
  </si>
  <si>
    <t>中華民國</t>
  </si>
  <si>
    <t>農、林、漁、牧、狩獵業</t>
  </si>
  <si>
    <t>礦業及土石採取業</t>
  </si>
  <si>
    <t>水電燃氣業</t>
  </si>
  <si>
    <t>營造業</t>
  </si>
  <si>
    <t>批發ˋ零售及餐飲業</t>
  </si>
  <si>
    <t>運輸ˋ倉儲及通信業</t>
  </si>
  <si>
    <t>金融ˋ保險及不動產業</t>
  </si>
  <si>
    <t>社會服務及個人服務業</t>
  </si>
  <si>
    <t>公共行政業</t>
  </si>
  <si>
    <t>災害類型按行業分</t>
  </si>
  <si>
    <t>單位：人次</t>
  </si>
  <si>
    <t>其</t>
  </si>
  <si>
    <t>與媒介物之關係按全產業分</t>
  </si>
  <si>
    <t>各媒介物所占比率(％)</t>
  </si>
  <si>
    <t>頭</t>
  </si>
  <si>
    <t>頸</t>
  </si>
  <si>
    <t>肩</t>
  </si>
  <si>
    <t>肘</t>
  </si>
  <si>
    <t>腕</t>
  </si>
  <si>
    <t>胸</t>
  </si>
  <si>
    <t>與受傷部位之關係按全產業分</t>
  </si>
  <si>
    <t>背</t>
  </si>
  <si>
    <t>手</t>
  </si>
  <si>
    <t>指</t>
  </si>
  <si>
    <t>腹</t>
  </si>
  <si>
    <t>臀</t>
  </si>
  <si>
    <t>股</t>
  </si>
  <si>
    <t>膝</t>
  </si>
  <si>
    <t>腿</t>
  </si>
  <si>
    <t>足</t>
  </si>
  <si>
    <r>
      <t>說明：媒介物比率＝各媒介物人次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</si>
  <si>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單位：部位數</t>
  </si>
  <si>
    <t>與受傷部位之關係按製造業分</t>
  </si>
  <si>
    <t>農、林、漁、牧業</t>
  </si>
  <si>
    <t>行         業          別</t>
  </si>
  <si>
    <t>陳報事業
單  位  數
(家)</t>
  </si>
  <si>
    <t>僱  用  勞
工  人  數
(人)</t>
  </si>
  <si>
    <t>總  工  作
日        數
(工  作  天)</t>
  </si>
  <si>
    <t>總  經  歷
工        時
(時)</t>
  </si>
  <si>
    <t>失  能  傷
害  次  數
(人      次)</t>
  </si>
  <si>
    <t>已 結 案 之
失 能 傷 害
次           數
(人         次)</t>
  </si>
  <si>
    <t>已           結           案            之            失           能            傷</t>
  </si>
  <si>
    <t>害       次        數       (人次)</t>
  </si>
  <si>
    <t>總   損   失
工 作 日 數
(日)</t>
  </si>
  <si>
    <t>死     亡
(人)</t>
  </si>
  <si>
    <t>百 分 比
(％)</t>
  </si>
  <si>
    <t>永久全失能
(人)</t>
  </si>
  <si>
    <t>永久部分失能
(人次)</t>
  </si>
  <si>
    <t>暫時全失能
(人次)</t>
  </si>
  <si>
    <t>百   分   比
(％)</t>
  </si>
  <si>
    <t>全              產                業</t>
  </si>
  <si>
    <t xml:space="preserve">    煤礦及金屬礦業</t>
  </si>
  <si>
    <t xml:space="preserve">    非金屬礦業</t>
  </si>
  <si>
    <t xml:space="preserve">    土石採取業</t>
  </si>
  <si>
    <t>製      造      業</t>
  </si>
  <si>
    <t>製          造          業</t>
  </si>
  <si>
    <t xml:space="preserve">    食品及飲料製造業</t>
  </si>
  <si>
    <t xml:space="preserve">    菸草製造業</t>
  </si>
  <si>
    <t xml:space="preserve">    紡    織    業</t>
  </si>
  <si>
    <t xml:space="preserve">    紡織業</t>
  </si>
  <si>
    <t xml:space="preserve">    成衣、服飾品及其他紡織品製造業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</si>
  <si>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</si>
  <si>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</si>
  <si>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</si>
  <si>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</si>
  <si>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印刷及有關事業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</si>
  <si>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</si>
  <si>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</si>
  <si>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</si>
  <si>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</si>
  <si>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</si>
  <si>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</si>
  <si>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</si>
  <si>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</si>
  <si>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</si>
  <si>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電力及電子機械器材製造修配業</t>
  </si>
  <si>
    <t xml:space="preserve">    運輸工具製造修配業</t>
  </si>
  <si>
    <t xml:space="preserve">    精密器械製造業</t>
  </si>
  <si>
    <t xml:space="preserve">    雜項工業製品製造業</t>
  </si>
  <si>
    <t>水 電 燃 氣 業</t>
  </si>
  <si>
    <t>營      造      業</t>
  </si>
  <si>
    <t>批發、零售及餐飲業</t>
  </si>
  <si>
    <t>運輸、倉儲及通信業</t>
  </si>
  <si>
    <t>金融、保險及不動產業</t>
  </si>
  <si>
    <t>工 商 服 務 業</t>
  </si>
  <si>
    <t>工商服務業</t>
  </si>
  <si>
    <t>公 共 行 政 業</t>
  </si>
  <si>
    <t>失 能 傷 害
嚴   重   率</t>
  </si>
  <si>
    <t>總 和 傷 害
指          數</t>
  </si>
  <si>
    <r>
      <t>說明：1.陳報事業單位百分比＝陳報事業單位數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全產業陳報數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2.僱用勞工人數百分比＝僱用勞工人數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僱用勞工總人數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3.總工作日數百分比＝工作日數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總工作日數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4.總經歷工時百分比＝經歷工時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總經歷工時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5.失能傷害次數百分比＝失能傷害次數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失能傷害總次數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6.已結案之失能傷害次數百分比＝已結案失能傷害次數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已結案失能傷害總次數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7.死亡人數百分比＝死亡人數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死亡總人數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 xml:space="preserve">100。
</t>
    </r>
  </si>
  <si>
    <t xml:space="preserve">         </t>
  </si>
  <si>
    <t xml:space="preserve">          </t>
  </si>
  <si>
    <t>失  能  傷
害  頻  率</t>
  </si>
  <si>
    <t>百  分  比
(％)</t>
  </si>
  <si>
    <r>
      <t>墜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落
滾   落</t>
    </r>
  </si>
  <si>
    <r>
      <t>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體
飛   落</t>
    </r>
  </si>
  <si>
    <r>
      <t>被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夾
被   捲</t>
    </r>
  </si>
  <si>
    <r>
      <t>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體
破   裂</t>
    </r>
  </si>
  <si>
    <r>
      <t>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當
動   作</t>
    </r>
  </si>
  <si>
    <r>
      <t>交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事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故</t>
    </r>
  </si>
  <si>
    <t>船舶、
航空器</t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</si>
  <si>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行業別比率＝各行業職業災害人次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×100</t>
    </r>
    <r>
      <rPr>
        <sz val="8"/>
        <rFont val="新細明體"/>
        <family val="1"/>
      </rPr>
      <t>。
           2.職業災害類型比率＝各職業災害類型人次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</si>
  <si>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體
倒   塌
崩   塌</t>
    </r>
  </si>
  <si>
    <r>
      <t>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撞
</t>
    </r>
  </si>
  <si>
    <r>
      <t>跌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倒
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</si>
  <si>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計
</t>
    </r>
  </si>
  <si>
    <t>行業別
比    率
（％）</t>
  </si>
  <si>
    <r>
      <t>被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撞
</t>
    </r>
  </si>
  <si>
    <t>被切、
割   、
擦   傷</t>
  </si>
  <si>
    <r>
      <t>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踏
</t>
    </r>
  </si>
  <si>
    <r>
      <t>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斃
</t>
    </r>
  </si>
  <si>
    <t>與高溫
、低溫
之接觸</t>
  </si>
  <si>
    <t>與有害
物等之
接   觸</t>
  </si>
  <si>
    <r>
      <t>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電
</t>
    </r>
  </si>
  <si>
    <r>
      <t>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炸
</t>
    </r>
  </si>
  <si>
    <r>
      <t>火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災
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</si>
  <si>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他
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</si>
  <si>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他
</t>
    </r>
  </si>
  <si>
    <r>
      <t>無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法
歸   類
者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</si>
  <si>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路
</t>
    </r>
  </si>
  <si>
    <r>
      <t>鐵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路
</t>
    </r>
  </si>
  <si>
    <t>項         目          別</t>
  </si>
  <si>
    <t>職  業  災  害  類  型  比  率  (%)</t>
  </si>
  <si>
    <t xml:space="preserve">    農、林、漁、牧業</t>
  </si>
  <si>
    <t xml:space="preserve">    礦業及土石採取業</t>
  </si>
  <si>
    <t xml:space="preserve">        煤礦及金屬礦業</t>
  </si>
  <si>
    <t xml:space="preserve">        非金屬礦業</t>
  </si>
  <si>
    <t xml:space="preserve">        土石採取業</t>
  </si>
  <si>
    <t xml:space="preserve">    製      造      業</t>
  </si>
  <si>
    <t xml:space="preserve">        食品及飲料製造業</t>
  </si>
  <si>
    <t xml:space="preserve">        菸草製造業</t>
  </si>
  <si>
    <t xml:space="preserve">        紡    織    業</t>
  </si>
  <si>
    <t xml:space="preserve">        成衣、服飾品及其他紡織品製造業</t>
  </si>
  <si>
    <t xml:space="preserve">        皮革、毛皮及其製品製造業</t>
  </si>
  <si>
    <t xml:space="preserve">        木竹製品製造業</t>
  </si>
  <si>
    <t xml:space="preserve">        家具及裝設品製造業</t>
  </si>
  <si>
    <t xml:space="preserve">        紙漿、紙及紙製品製造業</t>
  </si>
  <si>
    <t xml:space="preserve">        印刷及有關事業</t>
  </si>
  <si>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</si>
  <si>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</si>
  <si>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</si>
  <si>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</si>
  <si>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</si>
  <si>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</si>
  <si>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</si>
  <si>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</si>
  <si>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</si>
  <si>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</si>
  <si>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</si>
  <si>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 xml:space="preserve">原動機
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</si>
  <si>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</si>
  <si>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</si>
  <si>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</si>
  <si>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</si>
  <si>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</si>
  <si>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</si>
  <si>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</si>
  <si>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</si>
  <si>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</si>
  <si>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</si>
  <si>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 xml:space="preserve">爐   窯
</t>
  </si>
  <si>
    <t>電   設
備   氣</t>
  </si>
  <si>
    <t>人   力
機   械
工   具</t>
  </si>
  <si>
    <t xml:space="preserve">用   具
</t>
  </si>
  <si>
    <t>其   他
設   備</t>
  </si>
  <si>
    <t>營建物
及施工
設    備</t>
  </si>
  <si>
    <t>危   險
物   有
害   物</t>
  </si>
  <si>
    <t xml:space="preserve">材   料
</t>
  </si>
  <si>
    <t>運   搬
物   體</t>
  </si>
  <si>
    <t xml:space="preserve">環   境
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</si>
  <si>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</si>
  <si>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</si>
  <si>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</si>
  <si>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</si>
  <si>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</si>
  <si>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</si>
  <si>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</si>
  <si>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</si>
  <si>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物體倒塌 、 崩落</t>
  </si>
  <si>
    <t xml:space="preserve">    被                      撞</t>
  </si>
  <si>
    <t xml:space="preserve">    被    夾 、 被    捲</t>
  </si>
  <si>
    <t xml:space="preserve">    被 切、割、擦 傷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</si>
  <si>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</si>
  <si>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</si>
  <si>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</si>
  <si>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</si>
  <si>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</si>
  <si>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</si>
  <si>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</si>
  <si>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</si>
  <si>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</si>
  <si>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</si>
  <si>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</si>
  <si>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</si>
  <si>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</si>
  <si>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</si>
  <si>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t xml:space="preserve">          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</si>
  <si>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2.各媒介物所占比率＝各媒介物職業災害人次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</si>
  <si>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與媒介物之關係按製造業分</t>
  </si>
  <si>
    <r>
      <t>各受傷部位比率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</si>
  <si>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項       目        別</t>
  </si>
  <si>
    <t>災   害
類   型
比   率
（％）</t>
  </si>
  <si>
    <t>總   計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</si>
  <si>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</si>
  <si>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</si>
  <si>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</si>
  <si>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</si>
  <si>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</si>
  <si>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</si>
  <si>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</si>
  <si>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</si>
  <si>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</si>
  <si>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t xml:space="preserve">           </t>
  </si>
  <si>
    <t xml:space="preserve">           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</si>
  <si>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2.各受傷部位比率＝各受傷部位數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</si>
  <si>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</si>
  <si>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</si>
  <si>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</si>
  <si>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</si>
  <si>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</si>
  <si>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</si>
  <si>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</si>
  <si>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</si>
  <si>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</si>
  <si>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2.各受傷部位比率＝各受傷部位數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</si>
  <si>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傷部位之關係按全產業分</t>
  </si>
  <si>
    <t>項          目           別</t>
  </si>
  <si>
    <t>行   業
百分率
（％）</t>
  </si>
  <si>
    <t>總   計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</si>
  <si>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</si>
  <si>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</si>
  <si>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</si>
  <si>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</si>
  <si>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</si>
  <si>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</si>
  <si>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</si>
  <si>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</si>
  <si>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</si>
  <si>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r>
      <t>說明：1.行業百分率＝各行業受傷部位數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2.受傷部位百比率＝各受傷部位數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</si>
  <si>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 xml:space="preserve">          </t>
  </si>
  <si>
    <t>各受傷部位比率  (%)</t>
  </si>
  <si>
    <t>全         產           業</t>
  </si>
  <si>
    <t xml:space="preserve">    農、林、漁、牧業</t>
  </si>
  <si>
    <t xml:space="preserve">    礦業及土石採取業</t>
  </si>
  <si>
    <t xml:space="preserve">        煤礦及金屬礦業</t>
  </si>
  <si>
    <t xml:space="preserve">        非金屬礦業</t>
  </si>
  <si>
    <t xml:space="preserve">        土石採取業</t>
  </si>
  <si>
    <t xml:space="preserve">    製      造      業</t>
  </si>
  <si>
    <t xml:space="preserve">        食品及飲料製造業</t>
  </si>
  <si>
    <t xml:space="preserve">        菸草製造業</t>
  </si>
  <si>
    <t xml:space="preserve">        紡    織    業</t>
  </si>
  <si>
    <t xml:space="preserve">        成衣、服飾品及其他紡織品製造業</t>
  </si>
  <si>
    <t xml:space="preserve">        皮革、毛皮及其製品製造業</t>
  </si>
  <si>
    <t xml:space="preserve">        木竹製品製造業</t>
  </si>
  <si>
    <t xml:space="preserve">        家具及裝設品製造業</t>
  </si>
  <si>
    <t xml:space="preserve">        紙漿、紙及紙製品製造業</t>
  </si>
  <si>
    <t xml:space="preserve">        印刷及有關事業</t>
  </si>
  <si>
    <t xml:space="preserve">        化學材料製造業</t>
  </si>
  <si>
    <t xml:space="preserve">        化學製品製造業</t>
  </si>
  <si>
    <t xml:space="preserve">        石油及煤製品製造業</t>
  </si>
  <si>
    <t xml:space="preserve">        橡膠製品製造業</t>
  </si>
  <si>
    <t xml:space="preserve">        塑膠製品製造業</t>
  </si>
  <si>
    <t xml:space="preserve">        非金屬礦物製品製造業</t>
  </si>
  <si>
    <t xml:space="preserve">        金屬基本工業</t>
  </si>
  <si>
    <t xml:space="preserve">        金屬製品製造業</t>
  </si>
  <si>
    <t xml:space="preserve">        機械設備製造修配業</t>
  </si>
  <si>
    <t xml:space="preserve">        電力及電子機械器材製造修配業</t>
  </si>
  <si>
    <t xml:space="preserve">        運輸工具製造修配業</t>
  </si>
  <si>
    <t xml:space="preserve">        精密器械製造業</t>
  </si>
  <si>
    <t xml:space="preserve">        雜項工業製品製造業</t>
  </si>
  <si>
    <t xml:space="preserve">    水 電 燃 氣 業</t>
  </si>
  <si>
    <t xml:space="preserve">    營      造      業</t>
  </si>
  <si>
    <t xml:space="preserve">    批發、零售及餐飲業</t>
  </si>
  <si>
    <t xml:space="preserve">    運輸、倉儲及通信業</t>
  </si>
  <si>
    <t xml:space="preserve">    金融、保險及不動產業</t>
  </si>
  <si>
    <t xml:space="preserve">    工 商 服 務 業</t>
  </si>
  <si>
    <t xml:space="preserve">    社會服務及個人服務業</t>
  </si>
  <si>
    <t xml:space="preserve">    公 共 行 政 業</t>
  </si>
  <si>
    <r>
      <t xml:space="preserve">  8.永久全失能人數百分比＝永久全失能人數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9.永久部份失能人數百分比＝永久部份失能人數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永久部份失能總人數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10.暫時全失能百分比＝暫時全失能人數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暫時全失能總人數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11.總損失日數百分比＝損失日數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12.失能傷害頻率＝失能傷害次數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
 13.失能傷害嚴重率＝總損失日數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
 14.總合傷害指數＝SQRT(失能傷害頻率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失能傷害嚴重率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1000)。
</t>
    </r>
  </si>
  <si>
    <t xml:space="preserve">  -183-</t>
  </si>
  <si>
    <t xml:space="preserve">  -185-</t>
  </si>
  <si>
    <r>
      <t xml:space="preserve"> </t>
    </r>
    <r>
      <rPr>
        <sz val="9"/>
        <rFont val="新細明體"/>
        <family val="1"/>
      </rPr>
      <t>-186-</t>
    </r>
  </si>
  <si>
    <t xml:space="preserve">  -187-</t>
  </si>
  <si>
    <r>
      <t xml:space="preserve"> </t>
    </r>
    <r>
      <rPr>
        <sz val="9"/>
        <rFont val="新細明體"/>
        <family val="1"/>
      </rPr>
      <t>-196-</t>
    </r>
  </si>
  <si>
    <t xml:space="preserve">  -197-</t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</si>
  <si>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-1 職業災害統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</si>
  <si>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-2 職業災害統計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</si>
  <si>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-3 職業災害統計行業別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</si>
  <si>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-4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</si>
  <si>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</si>
  <si>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-6 職業災害統計災害類型</t>
    </r>
  </si>
  <si>
    <r>
      <t xml:space="preserve">表 </t>
    </r>
    <r>
      <rPr>
        <sz val="12"/>
        <rFont val="新細明體"/>
        <family val="1"/>
      </rPr>
      <t>8-7</t>
    </r>
    <r>
      <rPr>
        <sz val="12"/>
        <rFont val="新細明體"/>
        <family val="1"/>
      </rPr>
      <t xml:space="preserve">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</si>
  <si>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-8 職業災害統計行業別與受</t>
    </r>
  </si>
  <si>
    <t>九十三年</t>
  </si>
  <si>
    <r>
      <t xml:space="preserve"> </t>
    </r>
    <r>
      <rPr>
        <sz val="9"/>
        <rFont val="新細明體"/>
        <family val="1"/>
      </rPr>
      <t>-182-</t>
    </r>
  </si>
  <si>
    <r>
      <t xml:space="preserve"> </t>
    </r>
    <r>
      <rPr>
        <sz val="9"/>
        <rFont val="新細明體"/>
        <family val="1"/>
      </rPr>
      <t xml:space="preserve"> -184-</t>
    </r>
  </si>
  <si>
    <r>
      <t xml:space="preserve"> </t>
    </r>
    <r>
      <rPr>
        <sz val="9"/>
        <rFont val="新細明體"/>
        <family val="1"/>
      </rPr>
      <t>-188-</t>
    </r>
  </si>
  <si>
    <t xml:space="preserve">  -189-</t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</si>
  <si>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-1 職業災害統計</t>
    </r>
  </si>
  <si>
    <r>
      <t xml:space="preserve"> </t>
    </r>
    <r>
      <rPr>
        <sz val="9"/>
        <rFont val="新細明體"/>
        <family val="1"/>
      </rPr>
      <t>-190-</t>
    </r>
  </si>
  <si>
    <r>
      <t xml:space="preserve"> </t>
    </r>
    <r>
      <rPr>
        <sz val="9"/>
        <rFont val="新細明體"/>
        <family val="1"/>
      </rPr>
      <t xml:space="preserve"> -191-</t>
    </r>
  </si>
  <si>
    <t>-192-</t>
  </si>
  <si>
    <t xml:space="preserve"> -193-</t>
  </si>
  <si>
    <r>
      <t xml:space="preserve"> </t>
    </r>
    <r>
      <rPr>
        <sz val="9"/>
        <rFont val="新細明體"/>
        <family val="1"/>
      </rPr>
      <t>-194-</t>
    </r>
  </si>
  <si>
    <t xml:space="preserve">  -195-</t>
  </si>
  <si>
    <r>
      <t xml:space="preserve"> </t>
    </r>
    <r>
      <rPr>
        <sz val="9"/>
        <rFont val="新細明體"/>
        <family val="1"/>
      </rPr>
      <t>-198-</t>
    </r>
  </si>
  <si>
    <t xml:space="preserve">  -199-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</si>
</sst>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#,##0.00_-;\-#,##0.00_-;\ &quot;-&quot;_-;@_-"/>
  </numFmts>
  <fonts count="7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88" fontId="6" fillId="0" borderId="0" xfId="0" applyNumberFormat="1" applyFont="1" applyFill="1" applyAlignment="1">
      <alignment/>
    </xf>
    <xf numFmtId="189" fontId="6" fillId="0" borderId="0" xfId="0" applyNumberFormat="1" applyFont="1" applyFill="1" applyBorder="1" applyAlignment="1">
      <alignment horizontal="right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workbookViewId="0" topLeftCell="A1">
      <selection activeCell="O1" sqref="O1:U1"/>
    </sheetView>
  </sheetViews>
  <sheetFormatPr defaultColWidth="9.00390625" defaultRowHeight="16.5"/>
  <cols>
    <col min="1" max="1" width="24.875" style="10" customWidth="1"/>
    <col min="2" max="5" width="8.75390625" style="10" customWidth="1"/>
    <col min="6" max="6" width="10.375" style="10" customWidth="1"/>
    <col min="7" max="7" width="8.75390625" style="10" customWidth="1"/>
    <col min="8" max="8" width="12.625" style="10" customWidth="1"/>
    <col min="9" max="9" width="9.375" style="10" customWidth="1"/>
    <col min="10" max="10" width="12.50390625" style="10" customWidth="1"/>
    <col min="11" max="11" width="9.25390625" style="10" customWidth="1"/>
    <col min="12" max="12" width="11.125" style="10" customWidth="1"/>
    <col min="13" max="13" width="11.75390625" style="10" customWidth="1"/>
    <col min="14" max="14" width="11.125" style="10" customWidth="1"/>
    <col min="15" max="15" width="24.625" style="10" customWidth="1"/>
    <col min="16" max="16" width="9.875" style="10" customWidth="1"/>
    <col min="17" max="17" width="9.125" style="10" customWidth="1"/>
    <col min="18" max="18" width="9.75390625" style="10" customWidth="1"/>
    <col min="19" max="19" width="8.50390625" style="10" customWidth="1"/>
    <col min="20" max="20" width="9.125" style="10" customWidth="1"/>
    <col min="21" max="21" width="8.375" style="10" customWidth="1"/>
    <col min="22" max="22" width="15.00390625" style="10" customWidth="1"/>
    <col min="23" max="23" width="13.625" style="10" customWidth="1"/>
    <col min="24" max="24" width="14.50390625" style="10" customWidth="1"/>
    <col min="25" max="25" width="12.75390625" style="10" customWidth="1"/>
    <col min="26" max="26" width="11.625" style="10" customWidth="1"/>
    <col min="27" max="27" width="11.50390625" style="10" customWidth="1"/>
    <col min="28" max="16384" width="9.00390625" style="10" customWidth="1"/>
  </cols>
  <sheetData>
    <row r="1" spans="1:27" s="1" customFormat="1" ht="48" customHeight="1">
      <c r="A1" s="62" t="s">
        <v>404</v>
      </c>
      <c r="B1" s="62"/>
      <c r="C1" s="62"/>
      <c r="D1" s="62"/>
      <c r="E1" s="62"/>
      <c r="F1" s="62"/>
      <c r="G1" s="62"/>
      <c r="H1" s="47" t="s">
        <v>116</v>
      </c>
      <c r="I1" s="47"/>
      <c r="J1" s="47"/>
      <c r="K1" s="47"/>
      <c r="L1" s="47"/>
      <c r="M1" s="47"/>
      <c r="N1" s="47"/>
      <c r="O1" s="62" t="s">
        <v>417</v>
      </c>
      <c r="P1" s="62"/>
      <c r="Q1" s="62"/>
      <c r="R1" s="62"/>
      <c r="S1" s="62"/>
      <c r="T1" s="62"/>
      <c r="U1" s="62"/>
      <c r="V1" s="47" t="s">
        <v>117</v>
      </c>
      <c r="W1" s="47"/>
      <c r="X1" s="47"/>
      <c r="Y1" s="47"/>
      <c r="Z1" s="47"/>
      <c r="AA1" s="47"/>
    </row>
    <row r="2" spans="1:27" s="12" customFormat="1" ht="12.75" customHeight="1" thickBot="1">
      <c r="A2" s="70" t="s">
        <v>118</v>
      </c>
      <c r="B2" s="70"/>
      <c r="C2" s="70"/>
      <c r="D2" s="70"/>
      <c r="E2" s="70"/>
      <c r="F2" s="70"/>
      <c r="G2" s="70"/>
      <c r="H2" s="48" t="s">
        <v>412</v>
      </c>
      <c r="I2" s="48"/>
      <c r="J2" s="48"/>
      <c r="K2" s="48"/>
      <c r="L2" s="48"/>
      <c r="M2" s="48"/>
      <c r="N2" s="48"/>
      <c r="O2" s="63" t="s">
        <v>118</v>
      </c>
      <c r="P2" s="63"/>
      <c r="Q2" s="63"/>
      <c r="R2" s="63"/>
      <c r="S2" s="63"/>
      <c r="T2" s="63"/>
      <c r="U2" s="63"/>
      <c r="V2" s="48" t="s">
        <v>412</v>
      </c>
      <c r="W2" s="48"/>
      <c r="X2" s="48"/>
      <c r="Y2" s="48"/>
      <c r="Z2" s="48"/>
      <c r="AA2" s="48"/>
    </row>
    <row r="3" spans="1:27" s="13" customFormat="1" ht="17.25" customHeight="1">
      <c r="A3" s="64" t="s">
        <v>153</v>
      </c>
      <c r="B3" s="71" t="s">
        <v>154</v>
      </c>
      <c r="C3" s="60"/>
      <c r="D3" s="51" t="s">
        <v>155</v>
      </c>
      <c r="E3" s="60"/>
      <c r="F3" s="51" t="s">
        <v>156</v>
      </c>
      <c r="G3" s="60"/>
      <c r="H3" s="67" t="s">
        <v>157</v>
      </c>
      <c r="I3" s="60"/>
      <c r="J3" s="51" t="s">
        <v>158</v>
      </c>
      <c r="K3" s="60"/>
      <c r="L3" s="54" t="s">
        <v>211</v>
      </c>
      <c r="M3" s="51" t="s">
        <v>159</v>
      </c>
      <c r="N3" s="60"/>
      <c r="O3" s="64" t="s">
        <v>153</v>
      </c>
      <c r="P3" s="49" t="s">
        <v>160</v>
      </c>
      <c r="Q3" s="49"/>
      <c r="R3" s="49"/>
      <c r="S3" s="49"/>
      <c r="T3" s="49"/>
      <c r="U3" s="49"/>
      <c r="V3" s="49" t="s">
        <v>161</v>
      </c>
      <c r="W3" s="50"/>
      <c r="X3" s="51" t="s">
        <v>162</v>
      </c>
      <c r="Y3" s="60"/>
      <c r="Z3" s="54" t="s">
        <v>206</v>
      </c>
      <c r="AA3" s="56" t="s">
        <v>207</v>
      </c>
    </row>
    <row r="4" spans="1:27" s="13" customFormat="1" ht="17.25" customHeight="1">
      <c r="A4" s="65"/>
      <c r="B4" s="68"/>
      <c r="C4" s="61"/>
      <c r="D4" s="52"/>
      <c r="E4" s="61"/>
      <c r="F4" s="52"/>
      <c r="G4" s="61"/>
      <c r="H4" s="68"/>
      <c r="I4" s="61"/>
      <c r="J4" s="52"/>
      <c r="K4" s="61"/>
      <c r="L4" s="55"/>
      <c r="M4" s="52"/>
      <c r="N4" s="61"/>
      <c r="O4" s="65"/>
      <c r="P4" s="74" t="s">
        <v>163</v>
      </c>
      <c r="Q4" s="22"/>
      <c r="R4" s="58" t="s">
        <v>165</v>
      </c>
      <c r="S4" s="22"/>
      <c r="T4" s="58" t="s">
        <v>166</v>
      </c>
      <c r="U4" s="22"/>
      <c r="V4" s="58" t="s">
        <v>167</v>
      </c>
      <c r="W4" s="21"/>
      <c r="X4" s="52"/>
      <c r="Y4" s="61"/>
      <c r="Z4" s="55"/>
      <c r="AA4" s="52"/>
    </row>
    <row r="5" spans="1:27" s="13" customFormat="1" ht="32.25" customHeight="1" thickBot="1">
      <c r="A5" s="66"/>
      <c r="B5" s="72"/>
      <c r="C5" s="17" t="s">
        <v>212</v>
      </c>
      <c r="D5" s="53"/>
      <c r="E5" s="17" t="s">
        <v>212</v>
      </c>
      <c r="F5" s="53"/>
      <c r="G5" s="17" t="s">
        <v>212</v>
      </c>
      <c r="H5" s="69"/>
      <c r="I5" s="17" t="s">
        <v>212</v>
      </c>
      <c r="J5" s="53"/>
      <c r="K5" s="17" t="s">
        <v>212</v>
      </c>
      <c r="L5" s="53"/>
      <c r="M5" s="53"/>
      <c r="N5" s="17" t="s">
        <v>212</v>
      </c>
      <c r="O5" s="66"/>
      <c r="P5" s="75"/>
      <c r="Q5" s="17" t="s">
        <v>164</v>
      </c>
      <c r="R5" s="59"/>
      <c r="S5" s="17" t="s">
        <v>164</v>
      </c>
      <c r="T5" s="59"/>
      <c r="U5" s="17" t="s">
        <v>164</v>
      </c>
      <c r="V5" s="59"/>
      <c r="W5" s="17" t="s">
        <v>168</v>
      </c>
      <c r="X5" s="53"/>
      <c r="Y5" s="17" t="s">
        <v>168</v>
      </c>
      <c r="Z5" s="53"/>
      <c r="AA5" s="57"/>
    </row>
    <row r="6" spans="1:27" s="2" customFormat="1" ht="18" customHeight="1">
      <c r="A6" s="14" t="s">
        <v>169</v>
      </c>
      <c r="B6" s="18">
        <f>SUM(B7,B8,B12,B35:B42)</f>
        <v>8099</v>
      </c>
      <c r="C6" s="19">
        <f aca="true" t="shared" si="0" ref="C6:K6">SUM(C7+C8+C12+C35+C36+C37+C38+C39+C40+C41+C42)</f>
        <v>100</v>
      </c>
      <c r="D6" s="18">
        <f>SUM(D7,D8,D12,D35:D42)</f>
        <v>1396492</v>
      </c>
      <c r="E6" s="19">
        <f t="shared" si="0"/>
        <v>99.99999999999999</v>
      </c>
      <c r="F6" s="18">
        <f>SUM(F7,F8,F12,F35:F42)</f>
        <v>370559379</v>
      </c>
      <c r="G6" s="19">
        <f t="shared" si="0"/>
        <v>100.00000000000001</v>
      </c>
      <c r="H6" s="18">
        <f>SUM(H7,H8,H12,H35:H42)</f>
        <v>3084917381</v>
      </c>
      <c r="I6" s="19">
        <f t="shared" si="0"/>
        <v>100</v>
      </c>
      <c r="J6" s="18">
        <f>SUM(J7,J8,J12,J35:J42)</f>
        <v>6047</v>
      </c>
      <c r="K6" s="19">
        <f t="shared" si="0"/>
        <v>100.00000000000001</v>
      </c>
      <c r="L6" s="19">
        <f>J6*1000000/H6</f>
        <v>1.9601821550371044</v>
      </c>
      <c r="M6" s="18">
        <f>SUM(M7,M8,M12,M35:M42)</f>
        <v>4318</v>
      </c>
      <c r="N6" s="19">
        <f>SUM(N7+N8+N12+N35+N36+N37+N38+N39+N40+N41+N42)</f>
        <v>100</v>
      </c>
      <c r="O6" s="14" t="s">
        <v>169</v>
      </c>
      <c r="P6" s="18">
        <f>SUM(P7,P8,P12,P35:P42)</f>
        <v>75</v>
      </c>
      <c r="Q6" s="19">
        <f aca="true" t="shared" si="1" ref="Q6:Y6">SUM(Q7+Q8+Q12+Q35+Q36+Q37+Q38+Q39+Q40+Q41+Q42)</f>
        <v>99.99999999999999</v>
      </c>
      <c r="R6" s="18">
        <f>SUM(R7,R8,R12,R35:R42)</f>
        <v>3</v>
      </c>
      <c r="S6" s="19">
        <f t="shared" si="1"/>
        <v>100</v>
      </c>
      <c r="T6" s="18">
        <f>SUM(T7,T8,T12,T35:T42)</f>
        <v>61</v>
      </c>
      <c r="U6" s="19">
        <f t="shared" si="1"/>
        <v>100</v>
      </c>
      <c r="V6" s="18">
        <f>SUM(V7,V8,V12,V35:V42)</f>
        <v>4179</v>
      </c>
      <c r="W6" s="19">
        <f t="shared" si="1"/>
        <v>100.00000000000001</v>
      </c>
      <c r="X6" s="18">
        <f>SUM(X7,X8,X12,X35:X42)</f>
        <v>559323</v>
      </c>
      <c r="Y6" s="19">
        <f t="shared" si="1"/>
        <v>100</v>
      </c>
      <c r="Z6" s="18">
        <f>X6*1000000/H6</f>
        <v>181.30890747508158</v>
      </c>
      <c r="AA6" s="19">
        <f>SQRT(L6*Z6/1000)</f>
        <v>0.5961530717709407</v>
      </c>
    </row>
    <row r="7" spans="1:27" s="2" customFormat="1" ht="11.25" customHeight="1">
      <c r="A7" s="14" t="s">
        <v>152</v>
      </c>
      <c r="B7" s="18">
        <v>32</v>
      </c>
      <c r="C7" s="19">
        <f>B7/$B$6*100</f>
        <v>0.39511050747005805</v>
      </c>
      <c r="D7" s="18">
        <v>2589</v>
      </c>
      <c r="E7" s="19">
        <f>D7/$D$6*100</f>
        <v>0.1853931136017965</v>
      </c>
      <c r="F7" s="18">
        <v>581478</v>
      </c>
      <c r="G7" s="19">
        <f>F7/$F$6*100</f>
        <v>0.1569189805879937</v>
      </c>
      <c r="H7" s="18">
        <v>4669398</v>
      </c>
      <c r="I7" s="19">
        <f>H7/$H$6*100</f>
        <v>0.15136217354665032</v>
      </c>
      <c r="J7" s="18">
        <v>5</v>
      </c>
      <c r="K7" s="19">
        <f>J7/$J$6*100</f>
        <v>0.0826856292376385</v>
      </c>
      <c r="L7" s="19">
        <f>J7*1000000/H7</f>
        <v>1.0708018464050397</v>
      </c>
      <c r="M7" s="18">
        <f>SUM(P7+R7+T7+V7)</f>
        <v>5</v>
      </c>
      <c r="N7" s="19">
        <f>M7/$M$6*100</f>
        <v>0.1157943492357573</v>
      </c>
      <c r="O7" s="14" t="s">
        <v>119</v>
      </c>
      <c r="P7" s="18">
        <v>0</v>
      </c>
      <c r="Q7" s="19">
        <f>P7/$P$6*100</f>
        <v>0</v>
      </c>
      <c r="R7" s="18">
        <v>0</v>
      </c>
      <c r="S7" s="19">
        <f>R7/$R$6*100</f>
        <v>0</v>
      </c>
      <c r="T7" s="18">
        <v>0</v>
      </c>
      <c r="U7" s="19">
        <f>T7/$T$6*100</f>
        <v>0</v>
      </c>
      <c r="V7" s="18">
        <v>5</v>
      </c>
      <c r="W7" s="19">
        <f>V7/$V$6*100</f>
        <v>0.11964584828906438</v>
      </c>
      <c r="X7" s="18">
        <v>22</v>
      </c>
      <c r="Y7" s="19">
        <f>X7/$X$6*100</f>
        <v>0.003933326539405675</v>
      </c>
      <c r="Z7" s="18">
        <f aca="true" t="shared" si="2" ref="Z7:Z42">X7*1000000/H7</f>
        <v>4.711528124182175</v>
      </c>
      <c r="AA7" s="19">
        <f aca="true" t="shared" si="3" ref="AA7:AA42">SQRT(L7*Z7/1000)</f>
        <v>0.0710289589869058</v>
      </c>
    </row>
    <row r="8" spans="1:27" s="2" customFormat="1" ht="11.25" customHeight="1">
      <c r="A8" s="14" t="s">
        <v>120</v>
      </c>
      <c r="B8" s="18">
        <f>SUM(B9:B11)</f>
        <v>542</v>
      </c>
      <c r="C8" s="19">
        <f aca="true" t="shared" si="4" ref="C8:C42">B8/$B$6*100</f>
        <v>6.692184220274108</v>
      </c>
      <c r="D8" s="18">
        <f>SUM(D9:D11)</f>
        <v>7164</v>
      </c>
      <c r="E8" s="19">
        <f aca="true" t="shared" si="5" ref="E8:E42">D8/$D$6*100</f>
        <v>0.5129997164323176</v>
      </c>
      <c r="F8" s="18">
        <f>SUM(F9:F11)</f>
        <v>1924653</v>
      </c>
      <c r="G8" s="19">
        <f aca="true" t="shared" si="6" ref="G8:G42">F8/$F$6*100</f>
        <v>0.5193912525420117</v>
      </c>
      <c r="H8" s="18">
        <f>SUM(H9:H11)</f>
        <v>15475789</v>
      </c>
      <c r="I8" s="19">
        <f aca="true" t="shared" si="7" ref="I8:I42">H8/$H$6*100</f>
        <v>0.5016597557949316</v>
      </c>
      <c r="J8" s="18">
        <f>SUM(J9:J11)</f>
        <v>4</v>
      </c>
      <c r="K8" s="19">
        <f aca="true" t="shared" si="8" ref="K8:K42">J8/$J$6*100</f>
        <v>0.0661485033901108</v>
      </c>
      <c r="L8" s="19">
        <f aca="true" t="shared" si="9" ref="L8:L42">J8*1000000/H8</f>
        <v>0.258468243525419</v>
      </c>
      <c r="M8" s="18">
        <f>SUM(M9:M11)</f>
        <v>2</v>
      </c>
      <c r="N8" s="19">
        <f aca="true" t="shared" si="10" ref="N8:N42">M8/$M$6*100</f>
        <v>0.04631773969430292</v>
      </c>
      <c r="O8" s="14" t="s">
        <v>120</v>
      </c>
      <c r="P8" s="18">
        <f>SUM(P9:P11)</f>
        <v>1</v>
      </c>
      <c r="Q8" s="19">
        <f aca="true" t="shared" si="11" ref="Q8:Q42">P8/$P$6*100</f>
        <v>1.3333333333333335</v>
      </c>
      <c r="R8" s="18">
        <f>SUM(R9:R11)</f>
        <v>0</v>
      </c>
      <c r="S8" s="19">
        <f aca="true" t="shared" si="12" ref="S8:S42">R8/$R$6*100</f>
        <v>0</v>
      </c>
      <c r="T8" s="18">
        <f>SUM(T9:T11)</f>
        <v>0</v>
      </c>
      <c r="U8" s="19">
        <f aca="true" t="shared" si="13" ref="U8:U42">T8/$T$6*100</f>
        <v>0</v>
      </c>
      <c r="V8" s="18">
        <f>SUM(V9:V11)</f>
        <v>1</v>
      </c>
      <c r="W8" s="19">
        <f aca="true" t="shared" si="14" ref="W8:W42">V8/$V$6*100</f>
        <v>0.023929169657812874</v>
      </c>
      <c r="X8" s="18">
        <f>SUM(X9:X11)</f>
        <v>6003</v>
      </c>
      <c r="Y8" s="19">
        <f aca="true" t="shared" si="15" ref="Y8:Y42">X8/$X$6*100</f>
        <v>1.0732617825478301</v>
      </c>
      <c r="Z8" s="18">
        <f t="shared" si="2"/>
        <v>387.8962164707725</v>
      </c>
      <c r="AA8" s="19">
        <f t="shared" si="3"/>
        <v>0.3166367851993136</v>
      </c>
    </row>
    <row r="9" spans="1:27" s="2" customFormat="1" ht="11.25" customHeight="1">
      <c r="A9" s="14" t="s">
        <v>170</v>
      </c>
      <c r="B9" s="18">
        <v>528</v>
      </c>
      <c r="C9" s="19">
        <f t="shared" si="4"/>
        <v>6.519323373255957</v>
      </c>
      <c r="D9" s="18">
        <v>6556</v>
      </c>
      <c r="E9" s="19">
        <f t="shared" si="5"/>
        <v>0.4694620520561521</v>
      </c>
      <c r="F9" s="18">
        <v>1774408</v>
      </c>
      <c r="G9" s="19">
        <f t="shared" si="6"/>
        <v>0.47884579383429937</v>
      </c>
      <c r="H9" s="18">
        <v>14252965</v>
      </c>
      <c r="I9" s="19">
        <f t="shared" si="7"/>
        <v>0.46202096327713615</v>
      </c>
      <c r="J9" s="18">
        <v>2</v>
      </c>
      <c r="K9" s="19">
        <f t="shared" si="8"/>
        <v>0.0330742516950554</v>
      </c>
      <c r="L9" s="19">
        <f t="shared" si="9"/>
        <v>0.14032168043631624</v>
      </c>
      <c r="M9" s="18">
        <f>SUM(P9+R9+T9+V9)</f>
        <v>2</v>
      </c>
      <c r="N9" s="19">
        <f t="shared" si="10"/>
        <v>0.04631773969430292</v>
      </c>
      <c r="O9" s="14" t="s">
        <v>170</v>
      </c>
      <c r="P9" s="18">
        <v>1</v>
      </c>
      <c r="Q9" s="19">
        <f t="shared" si="11"/>
        <v>1.3333333333333335</v>
      </c>
      <c r="R9" s="18">
        <v>0</v>
      </c>
      <c r="S9" s="19">
        <f t="shared" si="12"/>
        <v>0</v>
      </c>
      <c r="T9" s="18">
        <v>0</v>
      </c>
      <c r="U9" s="19">
        <f t="shared" si="13"/>
        <v>0</v>
      </c>
      <c r="V9" s="18">
        <v>1</v>
      </c>
      <c r="W9" s="19">
        <f t="shared" si="14"/>
        <v>0.023929169657812874</v>
      </c>
      <c r="X9" s="18">
        <v>6003</v>
      </c>
      <c r="Y9" s="19">
        <f t="shared" si="15"/>
        <v>1.0732617825478301</v>
      </c>
      <c r="Z9" s="18">
        <f t="shared" si="2"/>
        <v>421.17552382960315</v>
      </c>
      <c r="AA9" s="19">
        <f t="shared" si="3"/>
        <v>0.24310503339588768</v>
      </c>
    </row>
    <row r="10" spans="1:27" s="2" customFormat="1" ht="11.25" customHeight="1">
      <c r="A10" s="14" t="s">
        <v>171</v>
      </c>
      <c r="B10" s="18">
        <v>11</v>
      </c>
      <c r="C10" s="19">
        <f t="shared" si="4"/>
        <v>0.13581923694283246</v>
      </c>
      <c r="D10" s="18">
        <v>459</v>
      </c>
      <c r="E10" s="19">
        <f t="shared" si="5"/>
        <v>0.03286807228398014</v>
      </c>
      <c r="F10" s="18">
        <v>109375</v>
      </c>
      <c r="G10" s="19">
        <f t="shared" si="6"/>
        <v>0.029516187201943687</v>
      </c>
      <c r="H10" s="18">
        <v>862310</v>
      </c>
      <c r="I10" s="19">
        <f t="shared" si="7"/>
        <v>0.027952450373905167</v>
      </c>
      <c r="J10" s="18">
        <v>2</v>
      </c>
      <c r="K10" s="19">
        <f t="shared" si="8"/>
        <v>0.0330742516950554</v>
      </c>
      <c r="L10" s="19">
        <f t="shared" si="9"/>
        <v>2.3193515093179946</v>
      </c>
      <c r="M10" s="18">
        <f>SUM(P10+R10+T10+V10)</f>
        <v>0</v>
      </c>
      <c r="N10" s="19">
        <f t="shared" si="10"/>
        <v>0</v>
      </c>
      <c r="O10" s="14" t="s">
        <v>171</v>
      </c>
      <c r="P10" s="18">
        <v>0</v>
      </c>
      <c r="Q10" s="19">
        <f t="shared" si="11"/>
        <v>0</v>
      </c>
      <c r="R10" s="18">
        <v>0</v>
      </c>
      <c r="S10" s="19">
        <f t="shared" si="12"/>
        <v>0</v>
      </c>
      <c r="T10" s="18">
        <v>0</v>
      </c>
      <c r="U10" s="19">
        <f t="shared" si="13"/>
        <v>0</v>
      </c>
      <c r="V10" s="18">
        <v>0</v>
      </c>
      <c r="W10" s="19">
        <f t="shared" si="14"/>
        <v>0</v>
      </c>
      <c r="X10" s="18">
        <v>0</v>
      </c>
      <c r="Y10" s="19">
        <f t="shared" si="15"/>
        <v>0</v>
      </c>
      <c r="Z10" s="18">
        <f t="shared" si="2"/>
        <v>0</v>
      </c>
      <c r="AA10" s="19">
        <f t="shared" si="3"/>
        <v>0</v>
      </c>
    </row>
    <row r="11" spans="1:27" s="2" customFormat="1" ht="11.25" customHeight="1">
      <c r="A11" s="14" t="s">
        <v>172</v>
      </c>
      <c r="B11" s="18">
        <v>3</v>
      </c>
      <c r="C11" s="19">
        <f t="shared" si="4"/>
        <v>0.037041610075317935</v>
      </c>
      <c r="D11" s="18">
        <v>149</v>
      </c>
      <c r="E11" s="19">
        <f t="shared" si="5"/>
        <v>0.010669592092185275</v>
      </c>
      <c r="F11" s="18">
        <v>40870</v>
      </c>
      <c r="G11" s="19">
        <f t="shared" si="6"/>
        <v>0.01102927150576858</v>
      </c>
      <c r="H11" s="18">
        <v>360514</v>
      </c>
      <c r="I11" s="19">
        <f t="shared" si="7"/>
        <v>0.011686342143890303</v>
      </c>
      <c r="J11" s="18">
        <v>0</v>
      </c>
      <c r="K11" s="19">
        <f t="shared" si="8"/>
        <v>0</v>
      </c>
      <c r="L11" s="19">
        <f t="shared" si="9"/>
        <v>0</v>
      </c>
      <c r="M11" s="18">
        <f>SUM(P11+R11+T11+V11)</f>
        <v>0</v>
      </c>
      <c r="N11" s="19">
        <f t="shared" si="10"/>
        <v>0</v>
      </c>
      <c r="O11" s="14" t="s">
        <v>172</v>
      </c>
      <c r="P11" s="18">
        <v>0</v>
      </c>
      <c r="Q11" s="19">
        <f t="shared" si="11"/>
        <v>0</v>
      </c>
      <c r="R11" s="18">
        <v>0</v>
      </c>
      <c r="S11" s="19">
        <f t="shared" si="12"/>
        <v>0</v>
      </c>
      <c r="T11" s="18">
        <v>0</v>
      </c>
      <c r="U11" s="19">
        <f t="shared" si="13"/>
        <v>0</v>
      </c>
      <c r="V11" s="18">
        <v>0</v>
      </c>
      <c r="W11" s="19">
        <f t="shared" si="14"/>
        <v>0</v>
      </c>
      <c r="X11" s="18">
        <v>0</v>
      </c>
      <c r="Y11" s="19">
        <f t="shared" si="15"/>
        <v>0</v>
      </c>
      <c r="Z11" s="18">
        <f t="shared" si="2"/>
        <v>0</v>
      </c>
      <c r="AA11" s="19">
        <f t="shared" si="3"/>
        <v>0</v>
      </c>
    </row>
    <row r="12" spans="1:27" s="2" customFormat="1" ht="22.5" customHeight="1">
      <c r="A12" s="14" t="s">
        <v>173</v>
      </c>
      <c r="B12" s="18">
        <f>SUM(B13:B34)</f>
        <v>5727</v>
      </c>
      <c r="C12" s="19">
        <f t="shared" si="4"/>
        <v>70.71243363378194</v>
      </c>
      <c r="D12" s="18">
        <f>SUM(D13:D34)</f>
        <v>931500</v>
      </c>
      <c r="E12" s="19">
        <f t="shared" si="5"/>
        <v>66.70285257631264</v>
      </c>
      <c r="F12" s="18">
        <f>SUM(F13:F34)</f>
        <v>244985085</v>
      </c>
      <c r="G12" s="19">
        <f t="shared" si="6"/>
        <v>66.11223433640308</v>
      </c>
      <c r="H12" s="18">
        <f>SUM(H13:H34)</f>
        <v>2056421573</v>
      </c>
      <c r="I12" s="19">
        <f t="shared" si="7"/>
        <v>66.66050720403393</v>
      </c>
      <c r="J12" s="18">
        <f>SUM(J13:J34)</f>
        <v>4102</v>
      </c>
      <c r="K12" s="19">
        <f t="shared" si="8"/>
        <v>67.83529022655863</v>
      </c>
      <c r="L12" s="19">
        <f t="shared" si="9"/>
        <v>1.9947271774706286</v>
      </c>
      <c r="M12" s="18">
        <f>SUM(M13:M34)</f>
        <v>3013</v>
      </c>
      <c r="N12" s="19">
        <f t="shared" si="10"/>
        <v>69.77767484946735</v>
      </c>
      <c r="O12" s="14" t="s">
        <v>174</v>
      </c>
      <c r="P12" s="18">
        <f>SUM(P13:P34)</f>
        <v>41</v>
      </c>
      <c r="Q12" s="19">
        <f t="shared" si="11"/>
        <v>54.666666666666664</v>
      </c>
      <c r="R12" s="18">
        <f>SUM(R13:R34)</f>
        <v>3</v>
      </c>
      <c r="S12" s="19">
        <f t="shared" si="12"/>
        <v>100</v>
      </c>
      <c r="T12" s="18">
        <f>SUM(T13:T34)</f>
        <v>56</v>
      </c>
      <c r="U12" s="19">
        <f t="shared" si="13"/>
        <v>91.80327868852459</v>
      </c>
      <c r="V12" s="18">
        <f>SUM(V13:V34)</f>
        <v>2913</v>
      </c>
      <c r="W12" s="19">
        <f t="shared" si="14"/>
        <v>69.7056712132089</v>
      </c>
      <c r="X12" s="18">
        <f>SUM(X13:X34)</f>
        <v>330745</v>
      </c>
      <c r="Y12" s="19">
        <f t="shared" si="15"/>
        <v>59.133094830714995</v>
      </c>
      <c r="Z12" s="18">
        <f t="shared" si="2"/>
        <v>160.83521216785056</v>
      </c>
      <c r="AA12" s="19">
        <f t="shared" si="3"/>
        <v>0.5664118367455488</v>
      </c>
    </row>
    <row r="13" spans="1:27" s="2" customFormat="1" ht="11.25" customHeight="1">
      <c r="A13" s="14" t="s">
        <v>175</v>
      </c>
      <c r="B13" s="18">
        <v>366</v>
      </c>
      <c r="C13" s="19">
        <f t="shared" si="4"/>
        <v>4.519076429188789</v>
      </c>
      <c r="D13" s="18">
        <v>48302</v>
      </c>
      <c r="E13" s="19">
        <f t="shared" si="5"/>
        <v>3.458809645884115</v>
      </c>
      <c r="F13" s="18">
        <v>12785257</v>
      </c>
      <c r="G13" s="19">
        <f t="shared" si="6"/>
        <v>3.450258642623643</v>
      </c>
      <c r="H13" s="18">
        <v>104620974</v>
      </c>
      <c r="I13" s="19">
        <f t="shared" si="7"/>
        <v>3.3913703700578948</v>
      </c>
      <c r="J13" s="18">
        <v>180</v>
      </c>
      <c r="K13" s="19">
        <f t="shared" si="8"/>
        <v>2.976682652554986</v>
      </c>
      <c r="L13" s="19">
        <f t="shared" si="9"/>
        <v>1.7204963127183275</v>
      </c>
      <c r="M13" s="18">
        <f>SUM(P13+R13+T13+V13)</f>
        <v>140</v>
      </c>
      <c r="N13" s="19">
        <f t="shared" si="10"/>
        <v>3.2422417786012043</v>
      </c>
      <c r="O13" s="14" t="s">
        <v>175</v>
      </c>
      <c r="P13" s="18">
        <v>0</v>
      </c>
      <c r="Q13" s="19">
        <f t="shared" si="11"/>
        <v>0</v>
      </c>
      <c r="R13" s="18">
        <v>0</v>
      </c>
      <c r="S13" s="19">
        <f t="shared" si="12"/>
        <v>0</v>
      </c>
      <c r="T13" s="18">
        <v>4</v>
      </c>
      <c r="U13" s="19">
        <f t="shared" si="13"/>
        <v>6.557377049180328</v>
      </c>
      <c r="V13" s="18">
        <v>136</v>
      </c>
      <c r="W13" s="19">
        <f t="shared" si="14"/>
        <v>3.254367073462551</v>
      </c>
      <c r="X13" s="18">
        <v>3542</v>
      </c>
      <c r="Y13" s="19">
        <f t="shared" si="15"/>
        <v>0.6332655728443136</v>
      </c>
      <c r="Z13" s="18">
        <f t="shared" si="2"/>
        <v>33.85554410915731</v>
      </c>
      <c r="AA13" s="19">
        <f t="shared" si="3"/>
        <v>0.24134692623871937</v>
      </c>
    </row>
    <row r="14" spans="1:27" s="2" customFormat="1" ht="11.25" customHeight="1">
      <c r="A14" s="14" t="s">
        <v>176</v>
      </c>
      <c r="B14" s="18">
        <v>4</v>
      </c>
      <c r="C14" s="19">
        <f t="shared" si="4"/>
        <v>0.049388813433757256</v>
      </c>
      <c r="D14" s="18">
        <v>1609</v>
      </c>
      <c r="E14" s="19">
        <f t="shared" si="5"/>
        <v>0.11521727299547724</v>
      </c>
      <c r="F14" s="18">
        <v>319524</v>
      </c>
      <c r="G14" s="19">
        <f t="shared" si="6"/>
        <v>0.08622747610984095</v>
      </c>
      <c r="H14" s="18">
        <v>2435266</v>
      </c>
      <c r="I14" s="19">
        <f t="shared" si="7"/>
        <v>0.07894104441820057</v>
      </c>
      <c r="J14" s="18">
        <v>1</v>
      </c>
      <c r="K14" s="19">
        <f t="shared" si="8"/>
        <v>0.0165371258475277</v>
      </c>
      <c r="L14" s="19">
        <f t="shared" si="9"/>
        <v>0.4106327604458815</v>
      </c>
      <c r="M14" s="18">
        <f aca="true" t="shared" si="16" ref="M14:M34">SUM(P14+R14+T14+V14)</f>
        <v>1</v>
      </c>
      <c r="N14" s="19">
        <f t="shared" si="10"/>
        <v>0.02315886984715146</v>
      </c>
      <c r="O14" s="14" t="s">
        <v>176</v>
      </c>
      <c r="P14" s="18">
        <v>0</v>
      </c>
      <c r="Q14" s="19">
        <f t="shared" si="11"/>
        <v>0</v>
      </c>
      <c r="R14" s="18">
        <v>0</v>
      </c>
      <c r="S14" s="19">
        <f t="shared" si="12"/>
        <v>0</v>
      </c>
      <c r="T14" s="18">
        <v>0</v>
      </c>
      <c r="U14" s="19">
        <f t="shared" si="13"/>
        <v>0</v>
      </c>
      <c r="V14" s="18">
        <v>1</v>
      </c>
      <c r="W14" s="19">
        <f t="shared" si="14"/>
        <v>0.023929169657812874</v>
      </c>
      <c r="X14" s="18">
        <v>46</v>
      </c>
      <c r="Y14" s="19">
        <f t="shared" si="15"/>
        <v>0.00822422821875732</v>
      </c>
      <c r="Z14" s="18">
        <f t="shared" si="2"/>
        <v>18.889106980510547</v>
      </c>
      <c r="AA14" s="19">
        <f t="shared" si="3"/>
        <v>0.0880709154134588</v>
      </c>
    </row>
    <row r="15" spans="1:27" s="2" customFormat="1" ht="11.25" customHeight="1">
      <c r="A15" s="14" t="s">
        <v>177</v>
      </c>
      <c r="B15" s="18">
        <v>413</v>
      </c>
      <c r="C15" s="19">
        <f t="shared" si="4"/>
        <v>5.099394987035436</v>
      </c>
      <c r="D15" s="18">
        <v>58813</v>
      </c>
      <c r="E15" s="19">
        <f t="shared" si="5"/>
        <v>4.2114813403871985</v>
      </c>
      <c r="F15" s="18">
        <v>16244361</v>
      </c>
      <c r="G15" s="19">
        <f t="shared" si="6"/>
        <v>4.383740345160715</v>
      </c>
      <c r="H15" s="18">
        <v>137904070</v>
      </c>
      <c r="I15" s="19">
        <f t="shared" si="7"/>
        <v>4.47026785382814</v>
      </c>
      <c r="J15" s="18">
        <v>224</v>
      </c>
      <c r="K15" s="19">
        <f t="shared" si="8"/>
        <v>3.7043161898462045</v>
      </c>
      <c r="L15" s="19">
        <f t="shared" si="9"/>
        <v>1.6243175418970592</v>
      </c>
      <c r="M15" s="18">
        <f t="shared" si="16"/>
        <v>147</v>
      </c>
      <c r="N15" s="19">
        <f t="shared" si="10"/>
        <v>3.4043538675312646</v>
      </c>
      <c r="O15" s="14" t="s">
        <v>178</v>
      </c>
      <c r="P15" s="18">
        <v>6</v>
      </c>
      <c r="Q15" s="19">
        <f t="shared" si="11"/>
        <v>8</v>
      </c>
      <c r="R15" s="18">
        <v>0</v>
      </c>
      <c r="S15" s="19">
        <f t="shared" si="12"/>
        <v>0</v>
      </c>
      <c r="T15" s="18">
        <v>1</v>
      </c>
      <c r="U15" s="19">
        <f t="shared" si="13"/>
        <v>1.639344262295082</v>
      </c>
      <c r="V15" s="18">
        <v>140</v>
      </c>
      <c r="W15" s="19">
        <f t="shared" si="14"/>
        <v>3.350083752093802</v>
      </c>
      <c r="X15" s="18">
        <v>37480</v>
      </c>
      <c r="Y15" s="19">
        <f t="shared" si="15"/>
        <v>6.700958122587486</v>
      </c>
      <c r="Z15" s="18">
        <f t="shared" si="2"/>
        <v>271.78313156384723</v>
      </c>
      <c r="AA15" s="19">
        <f t="shared" si="3"/>
        <v>0.664426149538738</v>
      </c>
    </row>
    <row r="16" spans="1:27" s="2" customFormat="1" ht="11.25" customHeight="1">
      <c r="A16" s="14" t="s">
        <v>179</v>
      </c>
      <c r="B16" s="18">
        <v>136</v>
      </c>
      <c r="C16" s="19">
        <f t="shared" si="4"/>
        <v>1.6792196567477466</v>
      </c>
      <c r="D16" s="18">
        <v>12963</v>
      </c>
      <c r="E16" s="19">
        <f t="shared" si="5"/>
        <v>0.9282545120201191</v>
      </c>
      <c r="F16" s="18">
        <v>3926207</v>
      </c>
      <c r="G16" s="19">
        <f t="shared" si="6"/>
        <v>1.0595351845081757</v>
      </c>
      <c r="H16" s="18">
        <v>31655446</v>
      </c>
      <c r="I16" s="19">
        <f t="shared" si="7"/>
        <v>1.0261359411103141</v>
      </c>
      <c r="J16" s="18">
        <v>8</v>
      </c>
      <c r="K16" s="19">
        <f t="shared" si="8"/>
        <v>0.1322970067802216</v>
      </c>
      <c r="L16" s="19">
        <f t="shared" si="9"/>
        <v>0.25272112735356816</v>
      </c>
      <c r="M16" s="18">
        <f t="shared" si="16"/>
        <v>8</v>
      </c>
      <c r="N16" s="19">
        <f t="shared" si="10"/>
        <v>0.18527095877721167</v>
      </c>
      <c r="O16" s="14" t="s">
        <v>179</v>
      </c>
      <c r="P16" s="18">
        <v>0</v>
      </c>
      <c r="Q16" s="19">
        <f t="shared" si="11"/>
        <v>0</v>
      </c>
      <c r="R16" s="18">
        <v>0</v>
      </c>
      <c r="S16" s="19">
        <f t="shared" si="12"/>
        <v>0</v>
      </c>
      <c r="T16" s="18">
        <v>0</v>
      </c>
      <c r="U16" s="19">
        <f t="shared" si="13"/>
        <v>0</v>
      </c>
      <c r="V16" s="18">
        <v>8</v>
      </c>
      <c r="W16" s="19">
        <f t="shared" si="14"/>
        <v>0.191433357262503</v>
      </c>
      <c r="X16" s="18">
        <v>97</v>
      </c>
      <c r="Y16" s="19">
        <f t="shared" si="15"/>
        <v>0.017342394287379565</v>
      </c>
      <c r="Z16" s="18">
        <f t="shared" si="2"/>
        <v>3.064243669162014</v>
      </c>
      <c r="AA16" s="19">
        <f t="shared" si="3"/>
        <v>0.02782802750028572</v>
      </c>
    </row>
    <row r="17" spans="1:27" s="2" customFormat="1" ht="11.25" customHeight="1">
      <c r="A17" s="14" t="s">
        <v>180</v>
      </c>
      <c r="B17" s="18">
        <v>39</v>
      </c>
      <c r="C17" s="19">
        <f t="shared" si="4"/>
        <v>0.4815409309791332</v>
      </c>
      <c r="D17" s="18">
        <v>3508</v>
      </c>
      <c r="E17" s="19">
        <f t="shared" si="5"/>
        <v>0.25120086617037546</v>
      </c>
      <c r="F17" s="18">
        <v>759122</v>
      </c>
      <c r="G17" s="19">
        <f t="shared" si="6"/>
        <v>0.20485839598732702</v>
      </c>
      <c r="H17" s="18">
        <v>6014793</v>
      </c>
      <c r="I17" s="19">
        <f t="shared" si="7"/>
        <v>0.19497420051003952</v>
      </c>
      <c r="J17" s="18">
        <v>8</v>
      </c>
      <c r="K17" s="19">
        <f t="shared" si="8"/>
        <v>0.1322970067802216</v>
      </c>
      <c r="L17" s="19">
        <f t="shared" si="9"/>
        <v>1.3300540849867983</v>
      </c>
      <c r="M17" s="18">
        <f t="shared" si="16"/>
        <v>3</v>
      </c>
      <c r="N17" s="19">
        <f t="shared" si="10"/>
        <v>0.06947660954145438</v>
      </c>
      <c r="O17" s="14" t="s">
        <v>180</v>
      </c>
      <c r="P17" s="18">
        <v>0</v>
      </c>
      <c r="Q17" s="19">
        <f t="shared" si="11"/>
        <v>0</v>
      </c>
      <c r="R17" s="18">
        <v>0</v>
      </c>
      <c r="S17" s="19">
        <f t="shared" si="12"/>
        <v>0</v>
      </c>
      <c r="T17" s="18">
        <v>0</v>
      </c>
      <c r="U17" s="19">
        <f t="shared" si="13"/>
        <v>0</v>
      </c>
      <c r="V17" s="18">
        <v>3</v>
      </c>
      <c r="W17" s="19">
        <f t="shared" si="14"/>
        <v>0.07178750897343862</v>
      </c>
      <c r="X17" s="18">
        <v>24</v>
      </c>
      <c r="Y17" s="19">
        <f t="shared" si="15"/>
        <v>0.004290901679351645</v>
      </c>
      <c r="Z17" s="18">
        <f t="shared" si="2"/>
        <v>3.9901622549603952</v>
      </c>
      <c r="AA17" s="19">
        <f t="shared" si="3"/>
        <v>0.07285006250491627</v>
      </c>
    </row>
    <row r="18" spans="1:27" s="2" customFormat="1" ht="11.25" customHeight="1">
      <c r="A18" s="14" t="s">
        <v>181</v>
      </c>
      <c r="B18" s="18">
        <v>56</v>
      </c>
      <c r="C18" s="19">
        <f t="shared" si="4"/>
        <v>0.6914433880726015</v>
      </c>
      <c r="D18" s="18">
        <v>2995</v>
      </c>
      <c r="E18" s="19">
        <f t="shared" si="5"/>
        <v>0.2144659618529859</v>
      </c>
      <c r="F18" s="18">
        <v>738610</v>
      </c>
      <c r="G18" s="19">
        <f t="shared" si="6"/>
        <v>0.19932298083865257</v>
      </c>
      <c r="H18" s="18">
        <v>6032844</v>
      </c>
      <c r="I18" s="19">
        <f t="shared" si="7"/>
        <v>0.1955593377364423</v>
      </c>
      <c r="J18" s="18">
        <v>9</v>
      </c>
      <c r="K18" s="19">
        <f t="shared" si="8"/>
        <v>0.14883413262774928</v>
      </c>
      <c r="L18" s="19">
        <f t="shared" si="9"/>
        <v>1.4918337023135357</v>
      </c>
      <c r="M18" s="18">
        <f t="shared" si="16"/>
        <v>6</v>
      </c>
      <c r="N18" s="19">
        <f t="shared" si="10"/>
        <v>0.13895321908290875</v>
      </c>
      <c r="O18" s="14" t="s">
        <v>181</v>
      </c>
      <c r="P18" s="18">
        <v>0</v>
      </c>
      <c r="Q18" s="19">
        <f t="shared" si="11"/>
        <v>0</v>
      </c>
      <c r="R18" s="18">
        <v>0</v>
      </c>
      <c r="S18" s="19">
        <f t="shared" si="12"/>
        <v>0</v>
      </c>
      <c r="T18" s="18">
        <v>1</v>
      </c>
      <c r="U18" s="19">
        <f t="shared" si="13"/>
        <v>1.639344262295082</v>
      </c>
      <c r="V18" s="18">
        <v>5</v>
      </c>
      <c r="W18" s="19">
        <f t="shared" si="14"/>
        <v>0.11964584828906438</v>
      </c>
      <c r="X18" s="18">
        <v>149</v>
      </c>
      <c r="Y18" s="19">
        <f t="shared" si="15"/>
        <v>0.026639347925974798</v>
      </c>
      <c r="Z18" s="18">
        <f t="shared" si="2"/>
        <v>24.69813573830187</v>
      </c>
      <c r="AA18" s="19">
        <f t="shared" si="3"/>
        <v>0.19195184624981632</v>
      </c>
    </row>
    <row r="19" spans="1:27" s="2" customFormat="1" ht="11.25" customHeight="1">
      <c r="A19" s="14" t="s">
        <v>182</v>
      </c>
      <c r="B19" s="18">
        <v>64</v>
      </c>
      <c r="C19" s="19">
        <f t="shared" si="4"/>
        <v>0.7902210149401161</v>
      </c>
      <c r="D19" s="18">
        <v>5654</v>
      </c>
      <c r="E19" s="19">
        <f t="shared" si="5"/>
        <v>0.4048716354980909</v>
      </c>
      <c r="F19" s="18">
        <v>1839563</v>
      </c>
      <c r="G19" s="19">
        <f t="shared" si="6"/>
        <v>0.4964286708824607</v>
      </c>
      <c r="H19" s="18">
        <v>15020770</v>
      </c>
      <c r="I19" s="19">
        <f t="shared" si="7"/>
        <v>0.4869099604583543</v>
      </c>
      <c r="J19" s="18">
        <v>50</v>
      </c>
      <c r="K19" s="19">
        <f t="shared" si="8"/>
        <v>0.826856292376385</v>
      </c>
      <c r="L19" s="19">
        <f t="shared" si="9"/>
        <v>3.3287241599465274</v>
      </c>
      <c r="M19" s="18">
        <f t="shared" si="16"/>
        <v>48</v>
      </c>
      <c r="N19" s="19">
        <f t="shared" si="10"/>
        <v>1.11162575266327</v>
      </c>
      <c r="O19" s="14" t="s">
        <v>182</v>
      </c>
      <c r="P19" s="18">
        <v>0</v>
      </c>
      <c r="Q19" s="19">
        <f t="shared" si="11"/>
        <v>0</v>
      </c>
      <c r="R19" s="18">
        <v>0</v>
      </c>
      <c r="S19" s="19">
        <f t="shared" si="12"/>
        <v>0</v>
      </c>
      <c r="T19" s="18">
        <v>0</v>
      </c>
      <c r="U19" s="19">
        <f t="shared" si="13"/>
        <v>0</v>
      </c>
      <c r="V19" s="18">
        <v>48</v>
      </c>
      <c r="W19" s="19">
        <f t="shared" si="14"/>
        <v>1.148600143575018</v>
      </c>
      <c r="X19" s="18">
        <v>555</v>
      </c>
      <c r="Y19" s="19">
        <f t="shared" si="15"/>
        <v>0.09922710133500678</v>
      </c>
      <c r="Z19" s="18">
        <f t="shared" si="2"/>
        <v>36.94883817540645</v>
      </c>
      <c r="AA19" s="19">
        <f t="shared" si="3"/>
        <v>0.3507028518795221</v>
      </c>
    </row>
    <row r="20" spans="1:27" s="2" customFormat="1" ht="11.25" customHeight="1">
      <c r="A20" s="14" t="s">
        <v>183</v>
      </c>
      <c r="B20" s="18">
        <v>137</v>
      </c>
      <c r="C20" s="19">
        <f t="shared" si="4"/>
        <v>1.6915668601061857</v>
      </c>
      <c r="D20" s="18">
        <v>15348</v>
      </c>
      <c r="E20" s="19">
        <f t="shared" si="5"/>
        <v>1.0990395934957022</v>
      </c>
      <c r="F20" s="18">
        <v>4063511</v>
      </c>
      <c r="G20" s="19">
        <f t="shared" si="6"/>
        <v>1.0965883554117248</v>
      </c>
      <c r="H20" s="18">
        <v>36510080</v>
      </c>
      <c r="I20" s="19">
        <f t="shared" si="7"/>
        <v>1.1835026838924605</v>
      </c>
      <c r="J20" s="18">
        <v>75</v>
      </c>
      <c r="K20" s="19">
        <f t="shared" si="8"/>
        <v>1.2402844385645775</v>
      </c>
      <c r="L20" s="19">
        <f t="shared" si="9"/>
        <v>2.0542272161551</v>
      </c>
      <c r="M20" s="18">
        <f t="shared" si="16"/>
        <v>43</v>
      </c>
      <c r="N20" s="19">
        <f t="shared" si="10"/>
        <v>0.9958314034275128</v>
      </c>
      <c r="O20" s="14" t="s">
        <v>183</v>
      </c>
      <c r="P20" s="18">
        <v>5</v>
      </c>
      <c r="Q20" s="19">
        <f t="shared" si="11"/>
        <v>6.666666666666667</v>
      </c>
      <c r="R20" s="18">
        <v>0</v>
      </c>
      <c r="S20" s="19">
        <f t="shared" si="12"/>
        <v>0</v>
      </c>
      <c r="T20" s="18">
        <v>1</v>
      </c>
      <c r="U20" s="19">
        <f t="shared" si="13"/>
        <v>1.639344262295082</v>
      </c>
      <c r="V20" s="18">
        <v>37</v>
      </c>
      <c r="W20" s="19">
        <f t="shared" si="14"/>
        <v>0.8853792773390764</v>
      </c>
      <c r="X20" s="18">
        <v>30816</v>
      </c>
      <c r="Y20" s="19">
        <f t="shared" si="15"/>
        <v>5.5095177562875115</v>
      </c>
      <c r="Z20" s="18">
        <f t="shared" si="2"/>
        <v>844.0408785738076</v>
      </c>
      <c r="AA20" s="19">
        <f t="shared" si="3"/>
        <v>1.3167580431931212</v>
      </c>
    </row>
    <row r="21" spans="1:27" s="2" customFormat="1" ht="11.25" customHeight="1">
      <c r="A21" s="14" t="s">
        <v>184</v>
      </c>
      <c r="B21" s="18">
        <v>68</v>
      </c>
      <c r="C21" s="19">
        <f t="shared" si="4"/>
        <v>0.8396098283738733</v>
      </c>
      <c r="D21" s="18">
        <v>4075</v>
      </c>
      <c r="E21" s="19">
        <f t="shared" si="5"/>
        <v>0.29180260252117446</v>
      </c>
      <c r="F21" s="18">
        <v>998110</v>
      </c>
      <c r="G21" s="19">
        <f t="shared" si="6"/>
        <v>0.26935224327434987</v>
      </c>
      <c r="H21" s="18">
        <v>8197290</v>
      </c>
      <c r="I21" s="19">
        <f t="shared" si="7"/>
        <v>0.2657215408907575</v>
      </c>
      <c r="J21" s="18">
        <v>6</v>
      </c>
      <c r="K21" s="19">
        <f t="shared" si="8"/>
        <v>0.0992227550851662</v>
      </c>
      <c r="L21" s="19">
        <f t="shared" si="9"/>
        <v>0.7319492173632993</v>
      </c>
      <c r="M21" s="18">
        <f t="shared" si="16"/>
        <v>3</v>
      </c>
      <c r="N21" s="19">
        <f t="shared" si="10"/>
        <v>0.06947660954145438</v>
      </c>
      <c r="O21" s="14" t="s">
        <v>184</v>
      </c>
      <c r="P21" s="18">
        <v>0</v>
      </c>
      <c r="Q21" s="19">
        <f t="shared" si="11"/>
        <v>0</v>
      </c>
      <c r="R21" s="18">
        <v>0</v>
      </c>
      <c r="S21" s="19">
        <f t="shared" si="12"/>
        <v>0</v>
      </c>
      <c r="T21" s="18">
        <v>0</v>
      </c>
      <c r="U21" s="19">
        <f t="shared" si="13"/>
        <v>0</v>
      </c>
      <c r="V21" s="18">
        <v>3</v>
      </c>
      <c r="W21" s="19">
        <f t="shared" si="14"/>
        <v>0.07178750897343862</v>
      </c>
      <c r="X21" s="18">
        <v>42</v>
      </c>
      <c r="Y21" s="19">
        <f t="shared" si="15"/>
        <v>0.007509077938865378</v>
      </c>
      <c r="Z21" s="18">
        <f t="shared" si="2"/>
        <v>5.1236445215430955</v>
      </c>
      <c r="AA21" s="19">
        <f t="shared" si="3"/>
        <v>0.06123926516207738</v>
      </c>
    </row>
    <row r="22" spans="1:27" s="2" customFormat="1" ht="11.25" customHeight="1">
      <c r="A22" s="14" t="s">
        <v>185</v>
      </c>
      <c r="B22" s="18">
        <v>231</v>
      </c>
      <c r="C22" s="19">
        <f t="shared" si="4"/>
        <v>2.8522039757994815</v>
      </c>
      <c r="D22" s="18">
        <v>38625</v>
      </c>
      <c r="E22" s="19">
        <f t="shared" si="5"/>
        <v>2.765859023897022</v>
      </c>
      <c r="F22" s="18">
        <v>10098029</v>
      </c>
      <c r="G22" s="19">
        <f t="shared" si="6"/>
        <v>2.7250771596311423</v>
      </c>
      <c r="H22" s="18">
        <v>82234367</v>
      </c>
      <c r="I22" s="19">
        <f t="shared" si="7"/>
        <v>2.6656910653906425</v>
      </c>
      <c r="J22" s="18">
        <v>165</v>
      </c>
      <c r="K22" s="19">
        <f t="shared" si="8"/>
        <v>2.72862576484207</v>
      </c>
      <c r="L22" s="19">
        <f t="shared" si="9"/>
        <v>2.0064603890001367</v>
      </c>
      <c r="M22" s="18">
        <f>SUM(P22+R22+T22+V22)</f>
        <v>115</v>
      </c>
      <c r="N22" s="19">
        <f t="shared" si="10"/>
        <v>2.663270032422418</v>
      </c>
      <c r="O22" s="14" t="s">
        <v>185</v>
      </c>
      <c r="P22" s="18">
        <v>1</v>
      </c>
      <c r="Q22" s="19">
        <f t="shared" si="11"/>
        <v>1.3333333333333335</v>
      </c>
      <c r="R22" s="18">
        <v>0</v>
      </c>
      <c r="S22" s="19">
        <f t="shared" si="12"/>
        <v>0</v>
      </c>
      <c r="T22" s="18">
        <v>7</v>
      </c>
      <c r="U22" s="19">
        <f t="shared" si="13"/>
        <v>11.475409836065573</v>
      </c>
      <c r="V22" s="18">
        <v>107</v>
      </c>
      <c r="W22" s="19">
        <f t="shared" si="14"/>
        <v>2.5604211533859775</v>
      </c>
      <c r="X22" s="18">
        <v>8194</v>
      </c>
      <c r="Y22" s="19">
        <f t="shared" si="15"/>
        <v>1.4649853483586408</v>
      </c>
      <c r="Z22" s="18">
        <f t="shared" si="2"/>
        <v>99.64203895434618</v>
      </c>
      <c r="AA22" s="19">
        <f t="shared" si="3"/>
        <v>0.4471328709020443</v>
      </c>
    </row>
    <row r="23" spans="1:27" s="2" customFormat="1" ht="11.25" customHeight="1">
      <c r="A23" s="14" t="s">
        <v>186</v>
      </c>
      <c r="B23" s="18">
        <v>303</v>
      </c>
      <c r="C23" s="19">
        <f t="shared" si="4"/>
        <v>3.7412026176071116</v>
      </c>
      <c r="D23" s="18">
        <v>21113</v>
      </c>
      <c r="E23" s="19">
        <f t="shared" si="5"/>
        <v>1.5118597170624681</v>
      </c>
      <c r="F23" s="18">
        <v>5340564</v>
      </c>
      <c r="G23" s="19">
        <f t="shared" si="6"/>
        <v>1.4412167934899307</v>
      </c>
      <c r="H23" s="18">
        <v>45916805</v>
      </c>
      <c r="I23" s="19">
        <f t="shared" si="7"/>
        <v>1.4884290024362246</v>
      </c>
      <c r="J23" s="18">
        <v>42</v>
      </c>
      <c r="K23" s="19">
        <f t="shared" si="8"/>
        <v>0.6945592855961633</v>
      </c>
      <c r="L23" s="19">
        <f t="shared" si="9"/>
        <v>0.9146977887507635</v>
      </c>
      <c r="M23" s="18">
        <f t="shared" si="16"/>
        <v>32</v>
      </c>
      <c r="N23" s="19">
        <f t="shared" si="10"/>
        <v>0.7410838351088467</v>
      </c>
      <c r="O23" s="14" t="s">
        <v>186</v>
      </c>
      <c r="P23" s="18">
        <v>1</v>
      </c>
      <c r="Q23" s="19">
        <f t="shared" si="11"/>
        <v>1.3333333333333335</v>
      </c>
      <c r="R23" s="18">
        <v>0</v>
      </c>
      <c r="S23" s="19">
        <f t="shared" si="12"/>
        <v>0</v>
      </c>
      <c r="T23" s="18">
        <v>0</v>
      </c>
      <c r="U23" s="19">
        <f t="shared" si="13"/>
        <v>0</v>
      </c>
      <c r="V23" s="18">
        <v>31</v>
      </c>
      <c r="W23" s="19">
        <f t="shared" si="14"/>
        <v>0.7418042593921991</v>
      </c>
      <c r="X23" s="18">
        <v>7532</v>
      </c>
      <c r="Y23" s="19">
        <f t="shared" si="15"/>
        <v>1.3466279770365246</v>
      </c>
      <c r="Z23" s="18">
        <f t="shared" si="2"/>
        <v>164.0358034493036</v>
      </c>
      <c r="AA23" s="19">
        <f t="shared" si="3"/>
        <v>0.38735408438666663</v>
      </c>
    </row>
    <row r="24" spans="1:27" s="2" customFormat="1" ht="11.25" customHeight="1">
      <c r="A24" s="14" t="s">
        <v>187</v>
      </c>
      <c r="B24" s="18">
        <v>18</v>
      </c>
      <c r="C24" s="19">
        <f t="shared" si="4"/>
        <v>0.22224966045190764</v>
      </c>
      <c r="D24" s="18">
        <v>9854</v>
      </c>
      <c r="E24" s="19">
        <f t="shared" si="5"/>
        <v>0.705625238096602</v>
      </c>
      <c r="F24" s="18">
        <v>2535978</v>
      </c>
      <c r="G24" s="19">
        <f t="shared" si="6"/>
        <v>0.684364812690384</v>
      </c>
      <c r="H24" s="18">
        <v>21202096</v>
      </c>
      <c r="I24" s="19">
        <f t="shared" si="7"/>
        <v>0.6872824578895911</v>
      </c>
      <c r="J24" s="18">
        <v>24</v>
      </c>
      <c r="K24" s="19">
        <f t="shared" si="8"/>
        <v>0.3968910203406648</v>
      </c>
      <c r="L24" s="19">
        <f t="shared" si="9"/>
        <v>1.1319635568106097</v>
      </c>
      <c r="M24" s="18">
        <f t="shared" si="16"/>
        <v>14</v>
      </c>
      <c r="N24" s="19">
        <f t="shared" si="10"/>
        <v>0.3242241778601204</v>
      </c>
      <c r="O24" s="14" t="s">
        <v>187</v>
      </c>
      <c r="P24" s="18">
        <v>1</v>
      </c>
      <c r="Q24" s="19">
        <f t="shared" si="11"/>
        <v>1.3333333333333335</v>
      </c>
      <c r="R24" s="18">
        <v>0</v>
      </c>
      <c r="S24" s="19">
        <f t="shared" si="12"/>
        <v>0</v>
      </c>
      <c r="T24" s="18">
        <v>0</v>
      </c>
      <c r="U24" s="19">
        <f t="shared" si="13"/>
        <v>0</v>
      </c>
      <c r="V24" s="18">
        <v>13</v>
      </c>
      <c r="W24" s="19">
        <f t="shared" si="14"/>
        <v>0.3110792055515674</v>
      </c>
      <c r="X24" s="18">
        <v>6172</v>
      </c>
      <c r="Y24" s="19">
        <f t="shared" si="15"/>
        <v>1.1034768818732645</v>
      </c>
      <c r="Z24" s="18">
        <f t="shared" si="2"/>
        <v>291.1032946931285</v>
      </c>
      <c r="AA24" s="19">
        <f t="shared" si="3"/>
        <v>0.5740368636769949</v>
      </c>
    </row>
    <row r="25" spans="1:27" s="2" customFormat="1" ht="24" customHeight="1">
      <c r="A25" s="14" t="s">
        <v>188</v>
      </c>
      <c r="B25" s="18">
        <v>125</v>
      </c>
      <c r="C25" s="19">
        <f t="shared" si="4"/>
        <v>1.5434004198049143</v>
      </c>
      <c r="D25" s="18">
        <v>19405</v>
      </c>
      <c r="E25" s="19">
        <f t="shared" si="5"/>
        <v>1.38955325200574</v>
      </c>
      <c r="F25" s="18">
        <v>5258537</v>
      </c>
      <c r="G25" s="19">
        <f t="shared" si="6"/>
        <v>1.4190808000031756</v>
      </c>
      <c r="H25" s="18">
        <v>41499745</v>
      </c>
      <c r="I25" s="19">
        <f t="shared" si="7"/>
        <v>1.3452465617263154</v>
      </c>
      <c r="J25" s="18">
        <v>160</v>
      </c>
      <c r="K25" s="19">
        <f t="shared" si="8"/>
        <v>2.645940135604432</v>
      </c>
      <c r="L25" s="19">
        <f t="shared" si="9"/>
        <v>3.8554453768330386</v>
      </c>
      <c r="M25" s="18">
        <f t="shared" si="16"/>
        <v>98</v>
      </c>
      <c r="N25" s="19">
        <f t="shared" si="10"/>
        <v>2.269569245020843</v>
      </c>
      <c r="O25" s="14" t="s">
        <v>188</v>
      </c>
      <c r="P25" s="18">
        <v>1</v>
      </c>
      <c r="Q25" s="19">
        <f t="shared" si="11"/>
        <v>1.3333333333333335</v>
      </c>
      <c r="R25" s="18">
        <v>0</v>
      </c>
      <c r="S25" s="19">
        <f t="shared" si="12"/>
        <v>0</v>
      </c>
      <c r="T25" s="18">
        <v>2</v>
      </c>
      <c r="U25" s="19">
        <f t="shared" si="13"/>
        <v>3.278688524590164</v>
      </c>
      <c r="V25" s="18">
        <v>95</v>
      </c>
      <c r="W25" s="19">
        <f t="shared" si="14"/>
        <v>2.273271117492223</v>
      </c>
      <c r="X25" s="18">
        <v>7032</v>
      </c>
      <c r="Y25" s="19">
        <f t="shared" si="15"/>
        <v>1.2572341920500318</v>
      </c>
      <c r="Z25" s="18">
        <f t="shared" si="2"/>
        <v>169.44682431181204</v>
      </c>
      <c r="AA25" s="19">
        <f t="shared" si="3"/>
        <v>0.8082654114905671</v>
      </c>
    </row>
    <row r="26" spans="1:27" s="2" customFormat="1" ht="11.25" customHeight="1">
      <c r="A26" s="14" t="s">
        <v>189</v>
      </c>
      <c r="B26" s="18">
        <v>408</v>
      </c>
      <c r="C26" s="19">
        <f t="shared" si="4"/>
        <v>5.03765897024324</v>
      </c>
      <c r="D26" s="18">
        <v>47903</v>
      </c>
      <c r="E26" s="19">
        <f t="shared" si="5"/>
        <v>3.4302380536372565</v>
      </c>
      <c r="F26" s="18">
        <v>15398847</v>
      </c>
      <c r="G26" s="19">
        <f t="shared" si="6"/>
        <v>4.155568006821384</v>
      </c>
      <c r="H26" s="18">
        <v>125004476</v>
      </c>
      <c r="I26" s="19">
        <f t="shared" si="7"/>
        <v>4.052117465767554</v>
      </c>
      <c r="J26" s="18">
        <v>157</v>
      </c>
      <c r="K26" s="19">
        <f t="shared" si="8"/>
        <v>2.596328758061849</v>
      </c>
      <c r="L26" s="19">
        <f t="shared" si="9"/>
        <v>1.2559550267624018</v>
      </c>
      <c r="M26" s="18">
        <f t="shared" si="16"/>
        <v>125</v>
      </c>
      <c r="N26" s="19">
        <f t="shared" si="10"/>
        <v>2.894858730893932</v>
      </c>
      <c r="O26" s="14" t="s">
        <v>189</v>
      </c>
      <c r="P26" s="18">
        <v>1</v>
      </c>
      <c r="Q26" s="19">
        <f t="shared" si="11"/>
        <v>1.3333333333333335</v>
      </c>
      <c r="R26" s="18">
        <v>0</v>
      </c>
      <c r="S26" s="19">
        <f t="shared" si="12"/>
        <v>0</v>
      </c>
      <c r="T26" s="18">
        <v>4</v>
      </c>
      <c r="U26" s="19">
        <f t="shared" si="13"/>
        <v>6.557377049180328</v>
      </c>
      <c r="V26" s="18">
        <v>120</v>
      </c>
      <c r="W26" s="19">
        <f t="shared" si="14"/>
        <v>2.8715003589375447</v>
      </c>
      <c r="X26" s="18">
        <v>15394</v>
      </c>
      <c r="Y26" s="19">
        <f t="shared" si="15"/>
        <v>2.752255852164134</v>
      </c>
      <c r="Z26" s="18">
        <f t="shared" si="2"/>
        <v>123.14759033108542</v>
      </c>
      <c r="AA26" s="19">
        <f t="shared" si="3"/>
        <v>0.39327831761998233</v>
      </c>
    </row>
    <row r="27" spans="1:27" s="2" customFormat="1" ht="11.25" customHeight="1">
      <c r="A27" s="14" t="s">
        <v>190</v>
      </c>
      <c r="B27" s="18">
        <v>249</v>
      </c>
      <c r="C27" s="19">
        <f t="shared" si="4"/>
        <v>3.074453636251389</v>
      </c>
      <c r="D27" s="18">
        <v>32482</v>
      </c>
      <c r="E27" s="19">
        <f t="shared" si="5"/>
        <v>2.32597107609639</v>
      </c>
      <c r="F27" s="18">
        <v>7618769</v>
      </c>
      <c r="G27" s="19">
        <f t="shared" si="6"/>
        <v>2.05601839590734</v>
      </c>
      <c r="H27" s="18">
        <v>65989660</v>
      </c>
      <c r="I27" s="19">
        <f t="shared" si="7"/>
        <v>2.1391062336524858</v>
      </c>
      <c r="J27" s="18">
        <v>233</v>
      </c>
      <c r="K27" s="19">
        <f t="shared" si="8"/>
        <v>3.853150322473954</v>
      </c>
      <c r="L27" s="19">
        <f t="shared" si="9"/>
        <v>3.530856197774015</v>
      </c>
      <c r="M27" s="18">
        <f t="shared" si="16"/>
        <v>145</v>
      </c>
      <c r="N27" s="19">
        <f t="shared" si="10"/>
        <v>3.3580361278369617</v>
      </c>
      <c r="O27" s="14" t="s">
        <v>190</v>
      </c>
      <c r="P27" s="18">
        <v>0</v>
      </c>
      <c r="Q27" s="19">
        <f t="shared" si="11"/>
        <v>0</v>
      </c>
      <c r="R27" s="18">
        <v>0</v>
      </c>
      <c r="S27" s="19">
        <f t="shared" si="12"/>
        <v>0</v>
      </c>
      <c r="T27" s="18">
        <v>0</v>
      </c>
      <c r="U27" s="19">
        <f t="shared" si="13"/>
        <v>0</v>
      </c>
      <c r="V27" s="18">
        <v>145</v>
      </c>
      <c r="W27" s="19">
        <f t="shared" si="14"/>
        <v>3.469729600382867</v>
      </c>
      <c r="X27" s="18">
        <v>1214</v>
      </c>
      <c r="Y27" s="19">
        <f t="shared" si="15"/>
        <v>0.21704810994720403</v>
      </c>
      <c r="Z27" s="18">
        <f t="shared" si="2"/>
        <v>18.396821562650874</v>
      </c>
      <c r="AA27" s="19">
        <f t="shared" si="3"/>
        <v>0.2548657125504105</v>
      </c>
    </row>
    <row r="28" spans="1:27" s="2" customFormat="1" ht="11.25" customHeight="1">
      <c r="A28" s="14" t="s">
        <v>191</v>
      </c>
      <c r="B28" s="18">
        <v>184</v>
      </c>
      <c r="C28" s="19">
        <f t="shared" si="4"/>
        <v>2.271885417952834</v>
      </c>
      <c r="D28" s="18">
        <v>36351</v>
      </c>
      <c r="E28" s="19">
        <f t="shared" si="5"/>
        <v>2.6030224304901135</v>
      </c>
      <c r="F28" s="18">
        <v>8913422</v>
      </c>
      <c r="G28" s="19">
        <f t="shared" si="6"/>
        <v>2.405396410166156</v>
      </c>
      <c r="H28" s="18">
        <v>79571120</v>
      </c>
      <c r="I28" s="19">
        <f t="shared" si="7"/>
        <v>2.579359839264363</v>
      </c>
      <c r="J28" s="18">
        <v>233</v>
      </c>
      <c r="K28" s="19">
        <f t="shared" si="8"/>
        <v>3.853150322473954</v>
      </c>
      <c r="L28" s="19">
        <f t="shared" si="9"/>
        <v>2.928198069852479</v>
      </c>
      <c r="M28" s="18">
        <f t="shared" si="16"/>
        <v>205</v>
      </c>
      <c r="N28" s="19">
        <f t="shared" si="10"/>
        <v>4.747568318666049</v>
      </c>
      <c r="O28" s="14" t="s">
        <v>191</v>
      </c>
      <c r="P28" s="18">
        <v>2</v>
      </c>
      <c r="Q28" s="19">
        <f t="shared" si="11"/>
        <v>2.666666666666667</v>
      </c>
      <c r="R28" s="18">
        <v>0</v>
      </c>
      <c r="S28" s="19">
        <f t="shared" si="12"/>
        <v>0</v>
      </c>
      <c r="T28" s="18">
        <v>2</v>
      </c>
      <c r="U28" s="19">
        <f t="shared" si="13"/>
        <v>3.278688524590164</v>
      </c>
      <c r="V28" s="18">
        <v>201</v>
      </c>
      <c r="W28" s="19">
        <f t="shared" si="14"/>
        <v>4.809763101220388</v>
      </c>
      <c r="X28" s="18">
        <v>13815</v>
      </c>
      <c r="Y28" s="19">
        <f t="shared" si="15"/>
        <v>2.4699502791767904</v>
      </c>
      <c r="Z28" s="18">
        <f t="shared" si="2"/>
        <v>173.61826753224034</v>
      </c>
      <c r="AA28" s="19">
        <f t="shared" si="3"/>
        <v>0.713013797818133</v>
      </c>
    </row>
    <row r="29" spans="1:27" s="2" customFormat="1" ht="11.25" customHeight="1">
      <c r="A29" s="14" t="s">
        <v>192</v>
      </c>
      <c r="B29" s="18">
        <v>483</v>
      </c>
      <c r="C29" s="19">
        <f t="shared" si="4"/>
        <v>5.963699222126189</v>
      </c>
      <c r="D29" s="18">
        <v>46869</v>
      </c>
      <c r="E29" s="19">
        <f t="shared" si="5"/>
        <v>3.356195380997528</v>
      </c>
      <c r="F29" s="18">
        <v>10921677</v>
      </c>
      <c r="G29" s="19">
        <f t="shared" si="6"/>
        <v>2.9473486892906307</v>
      </c>
      <c r="H29" s="18">
        <v>91203146</v>
      </c>
      <c r="I29" s="19">
        <f t="shared" si="7"/>
        <v>2.9564210231923873</v>
      </c>
      <c r="J29" s="18">
        <v>161</v>
      </c>
      <c r="K29" s="19">
        <f t="shared" si="8"/>
        <v>2.6624772614519596</v>
      </c>
      <c r="L29" s="19">
        <f t="shared" si="9"/>
        <v>1.7652899824310886</v>
      </c>
      <c r="M29" s="18">
        <f t="shared" si="16"/>
        <v>115</v>
      </c>
      <c r="N29" s="19">
        <f t="shared" si="10"/>
        <v>2.663270032422418</v>
      </c>
      <c r="O29" s="14" t="s">
        <v>192</v>
      </c>
      <c r="P29" s="18">
        <v>1</v>
      </c>
      <c r="Q29" s="19">
        <f t="shared" si="11"/>
        <v>1.3333333333333335</v>
      </c>
      <c r="R29" s="18">
        <v>0</v>
      </c>
      <c r="S29" s="19">
        <f t="shared" si="12"/>
        <v>0</v>
      </c>
      <c r="T29" s="18">
        <v>5</v>
      </c>
      <c r="U29" s="19">
        <f t="shared" si="13"/>
        <v>8.19672131147541</v>
      </c>
      <c r="V29" s="18">
        <v>109</v>
      </c>
      <c r="W29" s="19">
        <f t="shared" si="14"/>
        <v>2.608279492701603</v>
      </c>
      <c r="X29" s="18">
        <v>9366</v>
      </c>
      <c r="Y29" s="19">
        <f t="shared" si="15"/>
        <v>1.6745243803669794</v>
      </c>
      <c r="Z29" s="18">
        <f t="shared" si="2"/>
        <v>102.69382593446942</v>
      </c>
      <c r="AA29" s="19">
        <f t="shared" si="3"/>
        <v>0.4257750370555333</v>
      </c>
    </row>
    <row r="30" spans="1:27" s="2" customFormat="1" ht="11.25" customHeight="1">
      <c r="A30" s="14" t="s">
        <v>193</v>
      </c>
      <c r="B30" s="18">
        <v>367</v>
      </c>
      <c r="C30" s="19">
        <f t="shared" si="4"/>
        <v>4.531423632547228</v>
      </c>
      <c r="D30" s="18">
        <v>39079</v>
      </c>
      <c r="E30" s="19">
        <f t="shared" si="5"/>
        <v>2.7983690561779087</v>
      </c>
      <c r="F30" s="18">
        <v>9670488</v>
      </c>
      <c r="G30" s="19">
        <f t="shared" si="6"/>
        <v>2.6096999692996574</v>
      </c>
      <c r="H30" s="18">
        <v>80232257</v>
      </c>
      <c r="I30" s="19">
        <f t="shared" si="7"/>
        <v>2.6007911101331374</v>
      </c>
      <c r="J30" s="18">
        <v>123</v>
      </c>
      <c r="K30" s="19">
        <f t="shared" si="8"/>
        <v>2.034066479245907</v>
      </c>
      <c r="L30" s="19">
        <f t="shared" si="9"/>
        <v>1.5330492323056548</v>
      </c>
      <c r="M30" s="18">
        <f>SUM(P30+R30+T30+V30)</f>
        <v>89</v>
      </c>
      <c r="N30" s="19">
        <f t="shared" si="10"/>
        <v>2.06113941639648</v>
      </c>
      <c r="O30" s="14" t="s">
        <v>193</v>
      </c>
      <c r="P30" s="18">
        <v>1</v>
      </c>
      <c r="Q30" s="19">
        <f t="shared" si="11"/>
        <v>1.3333333333333335</v>
      </c>
      <c r="R30" s="18">
        <v>0</v>
      </c>
      <c r="S30" s="19">
        <f t="shared" si="12"/>
        <v>0</v>
      </c>
      <c r="T30" s="18">
        <v>3</v>
      </c>
      <c r="U30" s="19">
        <f t="shared" si="13"/>
        <v>4.918032786885246</v>
      </c>
      <c r="V30" s="18">
        <v>85</v>
      </c>
      <c r="W30" s="19">
        <f t="shared" si="14"/>
        <v>2.0339794209140942</v>
      </c>
      <c r="X30" s="18">
        <v>8751</v>
      </c>
      <c r="Y30" s="19">
        <f t="shared" si="15"/>
        <v>1.5645700248335934</v>
      </c>
      <c r="Z30" s="18">
        <f t="shared" si="2"/>
        <v>109.07084416184378</v>
      </c>
      <c r="AA30" s="19">
        <f t="shared" si="3"/>
        <v>0.40891438457120133</v>
      </c>
    </row>
    <row r="31" spans="1:27" s="2" customFormat="1" ht="11.25" customHeight="1">
      <c r="A31" s="14" t="s">
        <v>194</v>
      </c>
      <c r="B31" s="18">
        <v>1192</v>
      </c>
      <c r="C31" s="19">
        <f t="shared" si="4"/>
        <v>14.717866403259661</v>
      </c>
      <c r="D31" s="18">
        <v>362652</v>
      </c>
      <c r="E31" s="19">
        <f t="shared" si="5"/>
        <v>25.968784640370302</v>
      </c>
      <c r="F31" s="18">
        <v>96595444</v>
      </c>
      <c r="G31" s="19">
        <f t="shared" si="6"/>
        <v>26.067467044195364</v>
      </c>
      <c r="H31" s="18">
        <v>820628131</v>
      </c>
      <c r="I31" s="19">
        <f t="shared" si="7"/>
        <v>26.601300120847547</v>
      </c>
      <c r="J31" s="18">
        <v>1780</v>
      </c>
      <c r="K31" s="19">
        <f t="shared" si="8"/>
        <v>29.436084008599305</v>
      </c>
      <c r="L31" s="19">
        <f t="shared" si="9"/>
        <v>2.169070170469211</v>
      </c>
      <c r="M31" s="18">
        <f t="shared" si="16"/>
        <v>1321</v>
      </c>
      <c r="N31" s="19">
        <f t="shared" si="10"/>
        <v>30.592867068087077</v>
      </c>
      <c r="O31" s="14" t="s">
        <v>194</v>
      </c>
      <c r="P31" s="18">
        <v>13</v>
      </c>
      <c r="Q31" s="19">
        <f t="shared" si="11"/>
        <v>17.333333333333336</v>
      </c>
      <c r="R31" s="18">
        <v>2</v>
      </c>
      <c r="S31" s="19">
        <f t="shared" si="12"/>
        <v>66.66666666666666</v>
      </c>
      <c r="T31" s="18">
        <v>18</v>
      </c>
      <c r="U31" s="19">
        <f t="shared" si="13"/>
        <v>29.508196721311474</v>
      </c>
      <c r="V31" s="18">
        <v>1288</v>
      </c>
      <c r="W31" s="19">
        <f t="shared" si="14"/>
        <v>30.82077051926298</v>
      </c>
      <c r="X31" s="18">
        <v>121962</v>
      </c>
      <c r="Y31" s="19">
        <f t="shared" si="15"/>
        <v>21.805289609045218</v>
      </c>
      <c r="Z31" s="18">
        <f t="shared" si="2"/>
        <v>148.6203011970595</v>
      </c>
      <c r="AA31" s="19">
        <f t="shared" si="3"/>
        <v>0.5677744816850184</v>
      </c>
    </row>
    <row r="32" spans="1:27" s="2" customFormat="1" ht="11.25" customHeight="1">
      <c r="A32" s="14" t="s">
        <v>195</v>
      </c>
      <c r="B32" s="18">
        <v>367</v>
      </c>
      <c r="C32" s="19">
        <f t="shared" si="4"/>
        <v>4.531423632547228</v>
      </c>
      <c r="D32" s="18">
        <v>66370</v>
      </c>
      <c r="E32" s="19">
        <f t="shared" si="5"/>
        <v>4.752623001062663</v>
      </c>
      <c r="F32" s="18">
        <v>17434878</v>
      </c>
      <c r="G32" s="19">
        <f t="shared" si="6"/>
        <v>4.705015980718167</v>
      </c>
      <c r="H32" s="18">
        <v>143431630</v>
      </c>
      <c r="I32" s="19">
        <f t="shared" si="7"/>
        <v>4.6494480170974795</v>
      </c>
      <c r="J32" s="18">
        <v>273</v>
      </c>
      <c r="K32" s="19">
        <f t="shared" si="8"/>
        <v>4.514635356375062</v>
      </c>
      <c r="L32" s="19">
        <f t="shared" si="9"/>
        <v>1.9033458659014055</v>
      </c>
      <c r="M32" s="18">
        <f t="shared" si="16"/>
        <v>212</v>
      </c>
      <c r="N32" s="19">
        <f t="shared" si="10"/>
        <v>4.90968040759611</v>
      </c>
      <c r="O32" s="14" t="s">
        <v>195</v>
      </c>
      <c r="P32" s="18">
        <v>2</v>
      </c>
      <c r="Q32" s="19">
        <f t="shared" si="11"/>
        <v>2.666666666666667</v>
      </c>
      <c r="R32" s="18">
        <v>0</v>
      </c>
      <c r="S32" s="19">
        <f t="shared" si="12"/>
        <v>0</v>
      </c>
      <c r="T32" s="18">
        <v>5</v>
      </c>
      <c r="U32" s="19">
        <f t="shared" si="13"/>
        <v>8.19672131147541</v>
      </c>
      <c r="V32" s="18">
        <v>205</v>
      </c>
      <c r="W32" s="19">
        <f t="shared" si="14"/>
        <v>4.905479779851639</v>
      </c>
      <c r="X32" s="18">
        <v>14631</v>
      </c>
      <c r="Y32" s="19">
        <f t="shared" si="15"/>
        <v>2.6158409362747466</v>
      </c>
      <c r="Z32" s="18">
        <f t="shared" si="2"/>
        <v>102.00678887913357</v>
      </c>
      <c r="AA32" s="19">
        <f t="shared" si="3"/>
        <v>0.44062932256827436</v>
      </c>
    </row>
    <row r="33" spans="1:27" s="2" customFormat="1" ht="11.25" customHeight="1">
      <c r="A33" s="14" t="s">
        <v>196</v>
      </c>
      <c r="B33" s="18">
        <v>373</v>
      </c>
      <c r="C33" s="19">
        <f t="shared" si="4"/>
        <v>4.6055068526978635</v>
      </c>
      <c r="D33" s="18">
        <v>43668</v>
      </c>
      <c r="E33" s="19">
        <f t="shared" si="5"/>
        <v>3.126978171017091</v>
      </c>
      <c r="F33" s="18">
        <v>9992534</v>
      </c>
      <c r="G33" s="19">
        <f t="shared" si="6"/>
        <v>2.696608038087197</v>
      </c>
      <c r="H33" s="18">
        <v>81938500</v>
      </c>
      <c r="I33" s="19">
        <f t="shared" si="7"/>
        <v>2.6561003061105968</v>
      </c>
      <c r="J33" s="18">
        <v>147</v>
      </c>
      <c r="K33" s="19">
        <f t="shared" si="8"/>
        <v>2.430957499586572</v>
      </c>
      <c r="L33" s="19">
        <f t="shared" si="9"/>
        <v>1.7940284481653923</v>
      </c>
      <c r="M33" s="18">
        <f t="shared" si="16"/>
        <v>109</v>
      </c>
      <c r="N33" s="19">
        <f t="shared" si="10"/>
        <v>2.524316813339509</v>
      </c>
      <c r="O33" s="14" t="s">
        <v>196</v>
      </c>
      <c r="P33" s="18">
        <v>6</v>
      </c>
      <c r="Q33" s="19">
        <f t="shared" si="11"/>
        <v>8</v>
      </c>
      <c r="R33" s="18">
        <v>1</v>
      </c>
      <c r="S33" s="19">
        <f t="shared" si="12"/>
        <v>33.33333333333333</v>
      </c>
      <c r="T33" s="18">
        <v>0</v>
      </c>
      <c r="U33" s="19">
        <f t="shared" si="13"/>
        <v>0</v>
      </c>
      <c r="V33" s="18">
        <v>102</v>
      </c>
      <c r="W33" s="19">
        <f t="shared" si="14"/>
        <v>2.4407753050969134</v>
      </c>
      <c r="X33" s="18">
        <v>43523</v>
      </c>
      <c r="Y33" s="19">
        <f t="shared" si="15"/>
        <v>7.781371407934234</v>
      </c>
      <c r="Z33" s="18">
        <f t="shared" si="2"/>
        <v>531.1666676836896</v>
      </c>
      <c r="AA33" s="19">
        <f t="shared" si="3"/>
        <v>0.9761803688569815</v>
      </c>
    </row>
    <row r="34" spans="1:27" s="2" customFormat="1" ht="11.25" customHeight="1">
      <c r="A34" s="14" t="s">
        <v>197</v>
      </c>
      <c r="B34" s="18">
        <v>144</v>
      </c>
      <c r="C34" s="19">
        <f t="shared" si="4"/>
        <v>1.777997283615261</v>
      </c>
      <c r="D34" s="18">
        <v>13862</v>
      </c>
      <c r="E34" s="19">
        <f t="shared" si="5"/>
        <v>0.9926301045763241</v>
      </c>
      <c r="F34" s="18">
        <v>3531653</v>
      </c>
      <c r="G34" s="19">
        <f t="shared" si="6"/>
        <v>0.9530599413056552</v>
      </c>
      <c r="H34" s="18">
        <v>29178107</v>
      </c>
      <c r="I34" s="19">
        <f t="shared" si="7"/>
        <v>0.9458310676230067</v>
      </c>
      <c r="J34" s="18">
        <v>43</v>
      </c>
      <c r="K34" s="19">
        <f t="shared" si="8"/>
        <v>0.7110964114436911</v>
      </c>
      <c r="L34" s="19">
        <f t="shared" si="9"/>
        <v>1.4737076671903355</v>
      </c>
      <c r="M34" s="18">
        <f t="shared" si="16"/>
        <v>34</v>
      </c>
      <c r="N34" s="19">
        <f t="shared" si="10"/>
        <v>0.7874015748031495</v>
      </c>
      <c r="O34" s="14" t="s">
        <v>197</v>
      </c>
      <c r="P34" s="18">
        <v>0</v>
      </c>
      <c r="Q34" s="19">
        <f t="shared" si="11"/>
        <v>0</v>
      </c>
      <c r="R34" s="18">
        <v>0</v>
      </c>
      <c r="S34" s="19">
        <f t="shared" si="12"/>
        <v>0</v>
      </c>
      <c r="T34" s="18">
        <v>3</v>
      </c>
      <c r="U34" s="19">
        <f t="shared" si="13"/>
        <v>4.918032786885246</v>
      </c>
      <c r="V34" s="18">
        <v>31</v>
      </c>
      <c r="W34" s="19">
        <f t="shared" si="14"/>
        <v>0.7418042593921991</v>
      </c>
      <c r="X34" s="18">
        <v>408</v>
      </c>
      <c r="Y34" s="19">
        <f t="shared" si="15"/>
        <v>0.07294532854897796</v>
      </c>
      <c r="Z34" s="18">
        <f t="shared" si="2"/>
        <v>13.983086702643185</v>
      </c>
      <c r="AA34" s="19">
        <f t="shared" si="3"/>
        <v>0.14355132212791524</v>
      </c>
    </row>
    <row r="35" spans="1:27" s="2" customFormat="1" ht="21.75" customHeight="1">
      <c r="A35" s="14" t="s">
        <v>198</v>
      </c>
      <c r="B35" s="18">
        <v>136</v>
      </c>
      <c r="C35" s="19">
        <f t="shared" si="4"/>
        <v>1.6792196567477466</v>
      </c>
      <c r="D35" s="18">
        <v>35914</v>
      </c>
      <c r="E35" s="19">
        <f t="shared" si="5"/>
        <v>2.571729734219745</v>
      </c>
      <c r="F35" s="18">
        <v>8782265</v>
      </c>
      <c r="G35" s="19">
        <f t="shared" si="6"/>
        <v>2.3700020827161414</v>
      </c>
      <c r="H35" s="18">
        <v>71276883</v>
      </c>
      <c r="I35" s="19">
        <f t="shared" si="7"/>
        <v>2.310495685848645</v>
      </c>
      <c r="J35" s="18">
        <v>33</v>
      </c>
      <c r="K35" s="19">
        <f t="shared" si="8"/>
        <v>0.5457251529684141</v>
      </c>
      <c r="L35" s="19">
        <f t="shared" si="9"/>
        <v>0.46298320873543247</v>
      </c>
      <c r="M35" s="18">
        <f aca="true" t="shared" si="17" ref="M35:M42">SUM(P35+R35+T35+V35)</f>
        <v>23</v>
      </c>
      <c r="N35" s="19">
        <f t="shared" si="10"/>
        <v>0.5326540064844836</v>
      </c>
      <c r="O35" s="14" t="s">
        <v>121</v>
      </c>
      <c r="P35" s="18">
        <v>5</v>
      </c>
      <c r="Q35" s="19">
        <f t="shared" si="11"/>
        <v>6.666666666666667</v>
      </c>
      <c r="R35" s="18">
        <v>0</v>
      </c>
      <c r="S35" s="19">
        <f t="shared" si="12"/>
        <v>0</v>
      </c>
      <c r="T35" s="18">
        <v>0</v>
      </c>
      <c r="U35" s="19">
        <f t="shared" si="13"/>
        <v>0</v>
      </c>
      <c r="V35" s="18">
        <v>18</v>
      </c>
      <c r="W35" s="19">
        <f t="shared" si="14"/>
        <v>0.4307250538406317</v>
      </c>
      <c r="X35" s="18">
        <v>30251</v>
      </c>
      <c r="Y35" s="19">
        <f t="shared" si="15"/>
        <v>5.408502779252776</v>
      </c>
      <c r="Z35" s="18">
        <f t="shared" si="2"/>
        <v>424.41530446835054</v>
      </c>
      <c r="AA35" s="19">
        <f t="shared" si="3"/>
        <v>0.4432800012398286</v>
      </c>
    </row>
    <row r="36" spans="1:27" s="2" customFormat="1" ht="11.25" customHeight="1">
      <c r="A36" s="14" t="s">
        <v>199</v>
      </c>
      <c r="B36" s="18">
        <v>212</v>
      </c>
      <c r="C36" s="19">
        <f t="shared" si="4"/>
        <v>2.6176071119891344</v>
      </c>
      <c r="D36" s="18">
        <v>33562</v>
      </c>
      <c r="E36" s="19">
        <f t="shared" si="5"/>
        <v>2.4033077167645787</v>
      </c>
      <c r="F36" s="18">
        <v>8658005</v>
      </c>
      <c r="G36" s="19">
        <f t="shared" si="6"/>
        <v>2.3364689954319036</v>
      </c>
      <c r="H36" s="18">
        <v>70902011</v>
      </c>
      <c r="I36" s="19">
        <f t="shared" si="7"/>
        <v>2.298343917950132</v>
      </c>
      <c r="J36" s="18">
        <v>69</v>
      </c>
      <c r="K36" s="19">
        <f t="shared" si="8"/>
        <v>1.1410616834794112</v>
      </c>
      <c r="L36" s="19">
        <f t="shared" si="9"/>
        <v>0.9731740895191252</v>
      </c>
      <c r="M36" s="18">
        <f t="shared" si="17"/>
        <v>45</v>
      </c>
      <c r="N36" s="19">
        <f t="shared" si="10"/>
        <v>1.0421491431218157</v>
      </c>
      <c r="O36" s="14" t="s">
        <v>122</v>
      </c>
      <c r="P36" s="18">
        <v>6</v>
      </c>
      <c r="Q36" s="19">
        <f t="shared" si="11"/>
        <v>8</v>
      </c>
      <c r="R36" s="18">
        <v>0</v>
      </c>
      <c r="S36" s="19">
        <f t="shared" si="12"/>
        <v>0</v>
      </c>
      <c r="T36" s="18">
        <v>0</v>
      </c>
      <c r="U36" s="19">
        <f t="shared" si="13"/>
        <v>0</v>
      </c>
      <c r="V36" s="18">
        <v>39</v>
      </c>
      <c r="W36" s="19">
        <f t="shared" si="14"/>
        <v>0.9332376166547021</v>
      </c>
      <c r="X36" s="18">
        <v>36972</v>
      </c>
      <c r="Y36" s="19">
        <f t="shared" si="15"/>
        <v>6.610134037041209</v>
      </c>
      <c r="Z36" s="18">
        <f t="shared" si="2"/>
        <v>521.4520643145087</v>
      </c>
      <c r="AA36" s="19">
        <f t="shared" si="3"/>
        <v>0.712364820802614</v>
      </c>
    </row>
    <row r="37" spans="1:27" s="2" customFormat="1" ht="11.25" customHeight="1">
      <c r="A37" s="14" t="s">
        <v>123</v>
      </c>
      <c r="B37" s="18">
        <v>452</v>
      </c>
      <c r="C37" s="19">
        <f t="shared" si="4"/>
        <v>5.58093591801457</v>
      </c>
      <c r="D37" s="18">
        <v>37725</v>
      </c>
      <c r="E37" s="19">
        <f t="shared" si="5"/>
        <v>2.701411823340198</v>
      </c>
      <c r="F37" s="18">
        <v>9513978</v>
      </c>
      <c r="G37" s="19">
        <f t="shared" si="6"/>
        <v>2.5674638233890175</v>
      </c>
      <c r="H37" s="18">
        <v>77522682</v>
      </c>
      <c r="I37" s="19">
        <f t="shared" si="7"/>
        <v>2.5129581257981832</v>
      </c>
      <c r="J37" s="18">
        <v>117</v>
      </c>
      <c r="K37" s="19">
        <f t="shared" si="8"/>
        <v>1.9348437241607408</v>
      </c>
      <c r="L37" s="19">
        <f t="shared" si="9"/>
        <v>1.5092357098790776</v>
      </c>
      <c r="M37" s="18">
        <f t="shared" si="17"/>
        <v>94</v>
      </c>
      <c r="N37" s="19">
        <f t="shared" si="10"/>
        <v>2.176933765632237</v>
      </c>
      <c r="O37" s="14" t="s">
        <v>200</v>
      </c>
      <c r="P37" s="18">
        <v>1</v>
      </c>
      <c r="Q37" s="19">
        <f t="shared" si="11"/>
        <v>1.3333333333333335</v>
      </c>
      <c r="R37" s="18">
        <v>0</v>
      </c>
      <c r="S37" s="19">
        <f t="shared" si="12"/>
        <v>0</v>
      </c>
      <c r="T37" s="18">
        <v>0</v>
      </c>
      <c r="U37" s="19">
        <f t="shared" si="13"/>
        <v>0</v>
      </c>
      <c r="V37" s="18">
        <v>93</v>
      </c>
      <c r="W37" s="19">
        <f t="shared" si="14"/>
        <v>2.2254127781765973</v>
      </c>
      <c r="X37" s="18">
        <v>6974</v>
      </c>
      <c r="Y37" s="19">
        <f t="shared" si="15"/>
        <v>1.2468645129915987</v>
      </c>
      <c r="Z37" s="18">
        <f t="shared" si="2"/>
        <v>89.96076786920246</v>
      </c>
      <c r="AA37" s="19">
        <f t="shared" si="3"/>
        <v>0.36847252727488744</v>
      </c>
    </row>
    <row r="38" spans="1:27" s="2" customFormat="1" ht="11.25" customHeight="1">
      <c r="A38" s="14" t="s">
        <v>124</v>
      </c>
      <c r="B38" s="18">
        <v>322</v>
      </c>
      <c r="C38" s="19">
        <f t="shared" si="4"/>
        <v>3.9757994814174586</v>
      </c>
      <c r="D38" s="18">
        <v>101879</v>
      </c>
      <c r="E38" s="19">
        <f t="shared" si="5"/>
        <v>7.295351495031836</v>
      </c>
      <c r="F38" s="18">
        <v>26777450</v>
      </c>
      <c r="G38" s="19">
        <f t="shared" si="6"/>
        <v>7.226223789629138</v>
      </c>
      <c r="H38" s="18">
        <v>219148853</v>
      </c>
      <c r="I38" s="19">
        <f t="shared" si="7"/>
        <v>7.103880782990732</v>
      </c>
      <c r="J38" s="18">
        <v>686</v>
      </c>
      <c r="K38" s="19">
        <f t="shared" si="8"/>
        <v>11.344468331404002</v>
      </c>
      <c r="L38" s="19">
        <f t="shared" si="9"/>
        <v>3.130292450127494</v>
      </c>
      <c r="M38" s="18">
        <f t="shared" si="17"/>
        <v>405</v>
      </c>
      <c r="N38" s="19">
        <f t="shared" si="10"/>
        <v>9.37934228809634</v>
      </c>
      <c r="O38" s="14" t="s">
        <v>201</v>
      </c>
      <c r="P38" s="18">
        <v>11</v>
      </c>
      <c r="Q38" s="19">
        <f t="shared" si="11"/>
        <v>14.666666666666666</v>
      </c>
      <c r="R38" s="18">
        <v>0</v>
      </c>
      <c r="S38" s="19">
        <f t="shared" si="12"/>
        <v>0</v>
      </c>
      <c r="T38" s="18">
        <v>0</v>
      </c>
      <c r="U38" s="19">
        <f t="shared" si="13"/>
        <v>0</v>
      </c>
      <c r="V38" s="18">
        <v>394</v>
      </c>
      <c r="W38" s="19">
        <f t="shared" si="14"/>
        <v>9.428092845178272</v>
      </c>
      <c r="X38" s="18">
        <v>70832</v>
      </c>
      <c r="Y38" s="19">
        <f t="shared" si="15"/>
        <v>12.663881156326488</v>
      </c>
      <c r="Z38" s="18">
        <f t="shared" si="2"/>
        <v>323.2141032469834</v>
      </c>
      <c r="AA38" s="19">
        <f t="shared" si="3"/>
        <v>1.0058601628301822</v>
      </c>
    </row>
    <row r="39" spans="1:27" s="2" customFormat="1" ht="11.25" customHeight="1">
      <c r="A39" s="14" t="s">
        <v>125</v>
      </c>
      <c r="B39" s="18">
        <v>90</v>
      </c>
      <c r="C39" s="19">
        <f t="shared" si="4"/>
        <v>1.111248302259538</v>
      </c>
      <c r="D39" s="18">
        <v>40252</v>
      </c>
      <c r="E39" s="19">
        <f t="shared" si="5"/>
        <v>2.8823652409036353</v>
      </c>
      <c r="F39" s="18">
        <v>9443637</v>
      </c>
      <c r="G39" s="19">
        <f t="shared" si="6"/>
        <v>2.5484814405412743</v>
      </c>
      <c r="H39" s="18">
        <v>82077741</v>
      </c>
      <c r="I39" s="19">
        <f t="shared" si="7"/>
        <v>2.660613911591819</v>
      </c>
      <c r="J39" s="18">
        <v>17</v>
      </c>
      <c r="K39" s="19">
        <f t="shared" si="8"/>
        <v>0.2811311394079709</v>
      </c>
      <c r="L39" s="19">
        <f t="shared" si="9"/>
        <v>0.20712071010823752</v>
      </c>
      <c r="M39" s="18">
        <f t="shared" si="17"/>
        <v>14</v>
      </c>
      <c r="N39" s="19">
        <f t="shared" si="10"/>
        <v>0.3242241778601204</v>
      </c>
      <c r="O39" s="14" t="s">
        <v>202</v>
      </c>
      <c r="P39" s="18">
        <v>0</v>
      </c>
      <c r="Q39" s="19">
        <f t="shared" si="11"/>
        <v>0</v>
      </c>
      <c r="R39" s="18">
        <v>0</v>
      </c>
      <c r="S39" s="19">
        <f t="shared" si="12"/>
        <v>0</v>
      </c>
      <c r="T39" s="18">
        <v>0</v>
      </c>
      <c r="U39" s="19">
        <f t="shared" si="13"/>
        <v>0</v>
      </c>
      <c r="V39" s="18">
        <v>14</v>
      </c>
      <c r="W39" s="19">
        <f t="shared" si="14"/>
        <v>0.33500837520938026</v>
      </c>
      <c r="X39" s="18">
        <v>274</v>
      </c>
      <c r="Y39" s="19">
        <f t="shared" si="15"/>
        <v>0.048987794172597944</v>
      </c>
      <c r="Z39" s="18">
        <f t="shared" si="2"/>
        <v>3.3382985040974753</v>
      </c>
      <c r="AA39" s="19">
        <f t="shared" si="3"/>
        <v>0.026295070958678474</v>
      </c>
    </row>
    <row r="40" spans="1:27" s="2" customFormat="1" ht="11.25" customHeight="1">
      <c r="A40" s="14" t="s">
        <v>203</v>
      </c>
      <c r="B40" s="18">
        <v>69</v>
      </c>
      <c r="C40" s="19">
        <f t="shared" si="4"/>
        <v>0.8519570317323126</v>
      </c>
      <c r="D40" s="18">
        <v>21097</v>
      </c>
      <c r="E40" s="19">
        <f t="shared" si="5"/>
        <v>1.510713989052569</v>
      </c>
      <c r="F40" s="18">
        <v>5301385</v>
      </c>
      <c r="G40" s="19">
        <f t="shared" si="6"/>
        <v>1.430643859104697</v>
      </c>
      <c r="H40" s="18">
        <v>44827381</v>
      </c>
      <c r="I40" s="19">
        <f t="shared" si="7"/>
        <v>1.4531144748346179</v>
      </c>
      <c r="J40" s="18">
        <v>19</v>
      </c>
      <c r="K40" s="19">
        <f t="shared" si="8"/>
        <v>0.3142053911030263</v>
      </c>
      <c r="L40" s="19">
        <f t="shared" si="9"/>
        <v>0.4238480940923138</v>
      </c>
      <c r="M40" s="18">
        <f t="shared" si="17"/>
        <v>15</v>
      </c>
      <c r="N40" s="19">
        <f t="shared" si="10"/>
        <v>0.3473830477072719</v>
      </c>
      <c r="O40" s="14" t="s">
        <v>204</v>
      </c>
      <c r="P40" s="18">
        <v>1</v>
      </c>
      <c r="Q40" s="19">
        <f t="shared" si="11"/>
        <v>1.3333333333333335</v>
      </c>
      <c r="R40" s="18">
        <v>0</v>
      </c>
      <c r="S40" s="19">
        <f t="shared" si="12"/>
        <v>0</v>
      </c>
      <c r="T40" s="18">
        <v>0</v>
      </c>
      <c r="U40" s="19">
        <f t="shared" si="13"/>
        <v>0</v>
      </c>
      <c r="V40" s="18">
        <v>14</v>
      </c>
      <c r="W40" s="19">
        <f t="shared" si="14"/>
        <v>0.33500837520938026</v>
      </c>
      <c r="X40" s="18">
        <v>6091</v>
      </c>
      <c r="Y40" s="19">
        <f t="shared" si="15"/>
        <v>1.0889950887054527</v>
      </c>
      <c r="Z40" s="18">
        <f t="shared" si="2"/>
        <v>135.87677584822544</v>
      </c>
      <c r="AA40" s="19">
        <f t="shared" si="3"/>
        <v>0.23998148360796273</v>
      </c>
    </row>
    <row r="41" spans="1:27" s="2" customFormat="1" ht="11.25" customHeight="1">
      <c r="A41" s="14" t="s">
        <v>126</v>
      </c>
      <c r="B41" s="18">
        <v>447</v>
      </c>
      <c r="C41" s="19">
        <f t="shared" si="4"/>
        <v>5.519199901222374</v>
      </c>
      <c r="D41" s="18">
        <v>156456</v>
      </c>
      <c r="E41" s="19">
        <f t="shared" si="5"/>
        <v>11.203501344798251</v>
      </c>
      <c r="F41" s="18">
        <v>46412629</v>
      </c>
      <c r="G41" s="19">
        <f t="shared" si="6"/>
        <v>12.525018021470725</v>
      </c>
      <c r="H41" s="18">
        <v>376643465</v>
      </c>
      <c r="I41" s="19">
        <f t="shared" si="7"/>
        <v>12.209191316427024</v>
      </c>
      <c r="J41" s="18">
        <v>885</v>
      </c>
      <c r="K41" s="19">
        <f t="shared" si="8"/>
        <v>14.635356375062013</v>
      </c>
      <c r="L41" s="19">
        <f t="shared" si="9"/>
        <v>2.349702257544811</v>
      </c>
      <c r="M41" s="18">
        <f t="shared" si="17"/>
        <v>606</v>
      </c>
      <c r="N41" s="19">
        <f t="shared" si="10"/>
        <v>14.034275127373785</v>
      </c>
      <c r="O41" s="14" t="s">
        <v>126</v>
      </c>
      <c r="P41" s="18">
        <v>7</v>
      </c>
      <c r="Q41" s="19">
        <f t="shared" si="11"/>
        <v>9.333333333333334</v>
      </c>
      <c r="R41" s="18">
        <v>0</v>
      </c>
      <c r="S41" s="19">
        <f t="shared" si="12"/>
        <v>0</v>
      </c>
      <c r="T41" s="18">
        <v>3</v>
      </c>
      <c r="U41" s="19">
        <f t="shared" si="13"/>
        <v>4.918032786885246</v>
      </c>
      <c r="V41" s="18">
        <v>596</v>
      </c>
      <c r="W41" s="19">
        <f t="shared" si="14"/>
        <v>14.261785116056473</v>
      </c>
      <c r="X41" s="18">
        <v>58099</v>
      </c>
      <c r="Y41" s="19">
        <f t="shared" si="15"/>
        <v>10.387379027860467</v>
      </c>
      <c r="Z41" s="18">
        <f t="shared" si="2"/>
        <v>154.25463441931748</v>
      </c>
      <c r="AA41" s="19">
        <f t="shared" si="3"/>
        <v>0.6020402500928155</v>
      </c>
    </row>
    <row r="42" spans="1:27" s="2" customFormat="1" ht="11.25" customHeight="1" thickBot="1">
      <c r="A42" s="14" t="s">
        <v>205</v>
      </c>
      <c r="B42" s="18">
        <v>70</v>
      </c>
      <c r="C42" s="19">
        <f t="shared" si="4"/>
        <v>0.864304235090752</v>
      </c>
      <c r="D42" s="18">
        <v>28354</v>
      </c>
      <c r="E42" s="19">
        <f t="shared" si="5"/>
        <v>2.030373249542425</v>
      </c>
      <c r="F42" s="18">
        <v>8178814</v>
      </c>
      <c r="G42" s="19">
        <f t="shared" si="6"/>
        <v>2.207153418184026</v>
      </c>
      <c r="H42" s="18">
        <v>65951605</v>
      </c>
      <c r="I42" s="19">
        <f t="shared" si="7"/>
        <v>2.1378726511833284</v>
      </c>
      <c r="J42" s="18">
        <v>110</v>
      </c>
      <c r="K42" s="19">
        <f t="shared" si="8"/>
        <v>1.819083843228047</v>
      </c>
      <c r="L42" s="19">
        <f t="shared" si="9"/>
        <v>1.6678896593949457</v>
      </c>
      <c r="M42" s="18">
        <f t="shared" si="17"/>
        <v>96</v>
      </c>
      <c r="N42" s="19">
        <f t="shared" si="10"/>
        <v>2.22325150532654</v>
      </c>
      <c r="O42" s="14" t="s">
        <v>127</v>
      </c>
      <c r="P42" s="18">
        <v>2</v>
      </c>
      <c r="Q42" s="19">
        <f t="shared" si="11"/>
        <v>2.666666666666667</v>
      </c>
      <c r="R42" s="18">
        <v>0</v>
      </c>
      <c r="S42" s="19">
        <f t="shared" si="12"/>
        <v>0</v>
      </c>
      <c r="T42" s="18">
        <v>2</v>
      </c>
      <c r="U42" s="19">
        <f t="shared" si="13"/>
        <v>3.278688524590164</v>
      </c>
      <c r="V42" s="18">
        <v>92</v>
      </c>
      <c r="W42" s="19">
        <f t="shared" si="14"/>
        <v>2.2014836085187843</v>
      </c>
      <c r="X42" s="18">
        <v>13060</v>
      </c>
      <c r="Y42" s="19">
        <f t="shared" si="15"/>
        <v>2.3349656638471865</v>
      </c>
      <c r="Z42" s="18">
        <f t="shared" si="2"/>
        <v>198.02399046998173</v>
      </c>
      <c r="AA42" s="19">
        <f t="shared" si="3"/>
        <v>0.5747018061716926</v>
      </c>
    </row>
    <row r="43" spans="1:27" s="2" customFormat="1" ht="87" customHeight="1">
      <c r="A43" s="73" t="s">
        <v>208</v>
      </c>
      <c r="B43" s="73"/>
      <c r="C43" s="73"/>
      <c r="D43" s="73"/>
      <c r="E43" s="73"/>
      <c r="F43" s="73"/>
      <c r="G43" s="73"/>
      <c r="H43" s="73" t="s">
        <v>397</v>
      </c>
      <c r="I43" s="73"/>
      <c r="J43" s="73"/>
      <c r="K43" s="73"/>
      <c r="L43" s="73"/>
      <c r="M43" s="73"/>
      <c r="N43" s="73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:8" s="2" customFormat="1" ht="29.25" customHeight="1">
      <c r="A44" s="2" t="s">
        <v>209</v>
      </c>
      <c r="H44" s="2" t="s">
        <v>210</v>
      </c>
    </row>
    <row r="45" spans="1:27" s="2" customFormat="1" ht="12" customHeight="1">
      <c r="A45" s="45" t="s">
        <v>413</v>
      </c>
      <c r="B45" s="46"/>
      <c r="C45" s="46"/>
      <c r="D45" s="46"/>
      <c r="E45" s="46"/>
      <c r="F45" s="46"/>
      <c r="G45" s="46"/>
      <c r="H45" s="46" t="s">
        <v>398</v>
      </c>
      <c r="I45" s="46"/>
      <c r="J45" s="46"/>
      <c r="K45" s="46"/>
      <c r="L45" s="46"/>
      <c r="M45" s="46"/>
      <c r="N45" s="46"/>
      <c r="O45" s="45" t="s">
        <v>414</v>
      </c>
      <c r="P45" s="46"/>
      <c r="Q45" s="46"/>
      <c r="R45" s="46"/>
      <c r="S45" s="46"/>
      <c r="T45" s="46"/>
      <c r="U45" s="46"/>
      <c r="V45" s="46" t="s">
        <v>399</v>
      </c>
      <c r="W45" s="46"/>
      <c r="X45" s="46"/>
      <c r="Y45" s="46"/>
      <c r="Z45" s="46"/>
      <c r="AA45" s="46"/>
    </row>
  </sheetData>
  <mergeCells count="39">
    <mergeCell ref="A43:G43"/>
    <mergeCell ref="H43:N43"/>
    <mergeCell ref="P4:P5"/>
    <mergeCell ref="R4:R5"/>
    <mergeCell ref="C3:C4"/>
    <mergeCell ref="E3:E4"/>
    <mergeCell ref="G3:G4"/>
    <mergeCell ref="I3:I4"/>
    <mergeCell ref="K3:K4"/>
    <mergeCell ref="N3:N4"/>
    <mergeCell ref="A1:G1"/>
    <mergeCell ref="A2:G2"/>
    <mergeCell ref="A3:A5"/>
    <mergeCell ref="B3:B5"/>
    <mergeCell ref="D3:D5"/>
    <mergeCell ref="F3:F5"/>
    <mergeCell ref="H1:N1"/>
    <mergeCell ref="H2:N2"/>
    <mergeCell ref="H3:H5"/>
    <mergeCell ref="J3:J5"/>
    <mergeCell ref="L3:L5"/>
    <mergeCell ref="M3:M5"/>
    <mergeCell ref="O1:U1"/>
    <mergeCell ref="O2:U2"/>
    <mergeCell ref="O3:O5"/>
    <mergeCell ref="P3:U3"/>
    <mergeCell ref="T4:T5"/>
    <mergeCell ref="V1:AA1"/>
    <mergeCell ref="V2:AA2"/>
    <mergeCell ref="V3:W3"/>
    <mergeCell ref="X3:X5"/>
    <mergeCell ref="Z3:Z5"/>
    <mergeCell ref="AA3:AA5"/>
    <mergeCell ref="V4:V5"/>
    <mergeCell ref="Y3:Y4"/>
    <mergeCell ref="A45:G45"/>
    <mergeCell ref="H45:N45"/>
    <mergeCell ref="O45:U45"/>
    <mergeCell ref="V45:AA45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A1" sqref="A1:K1"/>
    </sheetView>
  </sheetViews>
  <sheetFormatPr defaultColWidth="9.00390625" defaultRowHeight="16.5"/>
  <cols>
    <col min="1" max="1" width="25.625" style="8" customWidth="1"/>
    <col min="2" max="2" width="6.375" style="8" customWidth="1"/>
    <col min="3" max="3" width="6.50390625" style="8" customWidth="1"/>
    <col min="4" max="11" width="5.125" style="8" customWidth="1"/>
    <col min="12" max="17" width="5.375" style="8" customWidth="1"/>
    <col min="18" max="18" width="5.00390625" style="8" customWidth="1"/>
    <col min="19" max="19" width="5.125" style="8" customWidth="1"/>
    <col min="20" max="21" width="5.00390625" style="8" customWidth="1"/>
    <col min="22" max="22" width="5.375" style="8" customWidth="1"/>
    <col min="23" max="24" width="5.00390625" style="8" customWidth="1"/>
    <col min="25" max="25" width="4.875" style="8" customWidth="1"/>
    <col min="26" max="26" width="5.375" style="8" customWidth="1"/>
    <col min="27" max="16384" width="9.00390625" style="8" customWidth="1"/>
  </cols>
  <sheetData>
    <row r="1" spans="1:26" s="6" customFormat="1" ht="48" customHeight="1">
      <c r="A1" s="62" t="s">
        <v>405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47" t="s">
        <v>128</v>
      </c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s="25" customFormat="1" ht="12.75" customHeight="1" thickBot="1">
      <c r="A2" s="76" t="s">
        <v>118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89" t="s">
        <v>412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27" t="s">
        <v>129</v>
      </c>
    </row>
    <row r="3" spans="1:26" s="26" customFormat="1" ht="19.5" customHeight="1">
      <c r="A3" s="77" t="s">
        <v>240</v>
      </c>
      <c r="B3" s="79" t="s">
        <v>225</v>
      </c>
      <c r="C3" s="81" t="s">
        <v>224</v>
      </c>
      <c r="D3" s="81" t="s">
        <v>213</v>
      </c>
      <c r="E3" s="81" t="s">
        <v>223</v>
      </c>
      <c r="F3" s="81" t="s">
        <v>222</v>
      </c>
      <c r="G3" s="81" t="s">
        <v>214</v>
      </c>
      <c r="H3" s="81" t="s">
        <v>221</v>
      </c>
      <c r="I3" s="81" t="s">
        <v>226</v>
      </c>
      <c r="J3" s="81" t="s">
        <v>215</v>
      </c>
      <c r="K3" s="81" t="s">
        <v>227</v>
      </c>
      <c r="L3" s="87" t="s">
        <v>228</v>
      </c>
      <c r="M3" s="81" t="s">
        <v>229</v>
      </c>
      <c r="N3" s="81" t="s">
        <v>230</v>
      </c>
      <c r="O3" s="81" t="s">
        <v>231</v>
      </c>
      <c r="P3" s="81" t="s">
        <v>232</v>
      </c>
      <c r="Q3" s="81" t="s">
        <v>233</v>
      </c>
      <c r="R3" s="81" t="s">
        <v>216</v>
      </c>
      <c r="S3" s="81" t="s">
        <v>234</v>
      </c>
      <c r="T3" s="81" t="s">
        <v>217</v>
      </c>
      <c r="U3" s="81" t="s">
        <v>236</v>
      </c>
      <c r="V3" s="81" t="s">
        <v>237</v>
      </c>
      <c r="W3" s="85" t="s">
        <v>218</v>
      </c>
      <c r="X3" s="86"/>
      <c r="Y3" s="86"/>
      <c r="Z3" s="86"/>
    </row>
    <row r="4" spans="1:26" s="26" customFormat="1" ht="48" customHeight="1" thickBot="1">
      <c r="A4" s="78"/>
      <c r="B4" s="80"/>
      <c r="C4" s="82"/>
      <c r="D4" s="82"/>
      <c r="E4" s="82"/>
      <c r="F4" s="82"/>
      <c r="G4" s="82"/>
      <c r="H4" s="82"/>
      <c r="I4" s="82"/>
      <c r="J4" s="82"/>
      <c r="K4" s="82"/>
      <c r="L4" s="88"/>
      <c r="M4" s="82"/>
      <c r="N4" s="82"/>
      <c r="O4" s="82"/>
      <c r="P4" s="82"/>
      <c r="Q4" s="82"/>
      <c r="R4" s="82"/>
      <c r="S4" s="82"/>
      <c r="T4" s="82"/>
      <c r="U4" s="82"/>
      <c r="V4" s="82"/>
      <c r="W4" s="28" t="s">
        <v>238</v>
      </c>
      <c r="X4" s="28" t="s">
        <v>239</v>
      </c>
      <c r="Y4" s="28" t="s">
        <v>219</v>
      </c>
      <c r="Z4" s="29" t="s">
        <v>235</v>
      </c>
    </row>
    <row r="5" spans="1:26" s="7" customFormat="1" ht="20.25" customHeight="1">
      <c r="A5" s="30" t="s">
        <v>241</v>
      </c>
      <c r="B5" s="19">
        <f>SUM(D5:Z5)</f>
        <v>100.00000000000001</v>
      </c>
      <c r="C5" s="19"/>
      <c r="D5" s="19">
        <f aca="true" t="shared" si="0" ref="D5:Z5">D6/$C$6*100</f>
        <v>3.1089796593352075</v>
      </c>
      <c r="E5" s="19">
        <f t="shared" si="0"/>
        <v>9.459235984785844</v>
      </c>
      <c r="F5" s="19">
        <f t="shared" si="0"/>
        <v>2.364808996196461</v>
      </c>
      <c r="G5" s="19">
        <f t="shared" si="0"/>
        <v>1.819083843228047</v>
      </c>
      <c r="H5" s="19">
        <f t="shared" si="0"/>
        <v>1.372581445344799</v>
      </c>
      <c r="I5" s="19">
        <f t="shared" si="0"/>
        <v>4.580783859765173</v>
      </c>
      <c r="J5" s="19">
        <f t="shared" si="0"/>
        <v>12.039027617000166</v>
      </c>
      <c r="K5" s="19">
        <f t="shared" si="0"/>
        <v>8.037043161898461</v>
      </c>
      <c r="L5" s="19">
        <f t="shared" si="0"/>
        <v>1.1410616834794112</v>
      </c>
      <c r="M5" s="19">
        <f t="shared" si="0"/>
        <v>0.0165371258475277</v>
      </c>
      <c r="N5" s="19">
        <f t="shared" si="0"/>
        <v>2.2986604928063503</v>
      </c>
      <c r="O5" s="19">
        <f t="shared" si="0"/>
        <v>1.9348437241607408</v>
      </c>
      <c r="P5" s="19">
        <f t="shared" si="0"/>
        <v>0.3803538944931371</v>
      </c>
      <c r="Q5" s="19">
        <f t="shared" si="0"/>
        <v>0.23151976186538778</v>
      </c>
      <c r="R5" s="19">
        <f t="shared" si="0"/>
        <v>0.2811311394079709</v>
      </c>
      <c r="S5" s="19">
        <f t="shared" si="0"/>
        <v>0.46303952373077556</v>
      </c>
      <c r="T5" s="19">
        <f t="shared" si="0"/>
        <v>5.159583264428642</v>
      </c>
      <c r="U5" s="19">
        <f t="shared" si="0"/>
        <v>6.350256325450637</v>
      </c>
      <c r="V5" s="19">
        <f t="shared" si="0"/>
        <v>0.9426161733090789</v>
      </c>
      <c r="W5" s="19">
        <f t="shared" si="0"/>
        <v>29.403009756904254</v>
      </c>
      <c r="X5" s="19">
        <f t="shared" si="0"/>
        <v>0.0496113775425831</v>
      </c>
      <c r="Y5" s="19">
        <f t="shared" si="0"/>
        <v>0.0992227550851662</v>
      </c>
      <c r="Z5" s="19">
        <f t="shared" si="0"/>
        <v>8.467008433934183</v>
      </c>
    </row>
    <row r="6" spans="1:26" s="7" customFormat="1" ht="24" customHeight="1">
      <c r="A6" s="30" t="s">
        <v>169</v>
      </c>
      <c r="B6" s="19"/>
      <c r="C6" s="18">
        <f>SUM(C7,C8,C12,C35:C42)</f>
        <v>6047</v>
      </c>
      <c r="D6" s="18">
        <f>SUM(D7,D8,D12,D35:D42)</f>
        <v>188</v>
      </c>
      <c r="E6" s="18">
        <f aca="true" t="shared" si="1" ref="E6:Z6">SUM(E7,E8,E12,E35:E42)</f>
        <v>572</v>
      </c>
      <c r="F6" s="18">
        <f t="shared" si="1"/>
        <v>143</v>
      </c>
      <c r="G6" s="18">
        <f t="shared" si="1"/>
        <v>110</v>
      </c>
      <c r="H6" s="18">
        <f t="shared" si="1"/>
        <v>83</v>
      </c>
      <c r="I6" s="18">
        <f t="shared" si="1"/>
        <v>277</v>
      </c>
      <c r="J6" s="18">
        <f t="shared" si="1"/>
        <v>728</v>
      </c>
      <c r="K6" s="18">
        <f t="shared" si="1"/>
        <v>486</v>
      </c>
      <c r="L6" s="18">
        <f t="shared" si="1"/>
        <v>69</v>
      </c>
      <c r="M6" s="18">
        <f t="shared" si="1"/>
        <v>1</v>
      </c>
      <c r="N6" s="18">
        <f t="shared" si="1"/>
        <v>139</v>
      </c>
      <c r="O6" s="18">
        <f t="shared" si="1"/>
        <v>117</v>
      </c>
      <c r="P6" s="18">
        <f t="shared" si="1"/>
        <v>23</v>
      </c>
      <c r="Q6" s="18">
        <f t="shared" si="1"/>
        <v>14</v>
      </c>
      <c r="R6" s="18">
        <f t="shared" si="1"/>
        <v>17</v>
      </c>
      <c r="S6" s="18">
        <f t="shared" si="1"/>
        <v>28</v>
      </c>
      <c r="T6" s="18">
        <f t="shared" si="1"/>
        <v>312</v>
      </c>
      <c r="U6" s="18">
        <f t="shared" si="1"/>
        <v>384</v>
      </c>
      <c r="V6" s="18">
        <f t="shared" si="1"/>
        <v>57</v>
      </c>
      <c r="W6" s="18">
        <f t="shared" si="1"/>
        <v>1778</v>
      </c>
      <c r="X6" s="18">
        <f t="shared" si="1"/>
        <v>3</v>
      </c>
      <c r="Y6" s="18">
        <f t="shared" si="1"/>
        <v>6</v>
      </c>
      <c r="Z6" s="18">
        <f t="shared" si="1"/>
        <v>512</v>
      </c>
    </row>
    <row r="7" spans="1:26" s="7" customFormat="1" ht="11.25" customHeight="1">
      <c r="A7" s="30" t="s">
        <v>242</v>
      </c>
      <c r="B7" s="19">
        <f>C7/$C$6*100</f>
        <v>0.0826856292376385</v>
      </c>
      <c r="C7" s="18">
        <f>SUM(D7:Z7)</f>
        <v>5</v>
      </c>
      <c r="D7" s="18">
        <v>0</v>
      </c>
      <c r="E7" s="18">
        <v>2</v>
      </c>
      <c r="F7" s="18">
        <v>0</v>
      </c>
      <c r="G7" s="18">
        <v>1</v>
      </c>
      <c r="H7" s="18">
        <v>0</v>
      </c>
      <c r="I7" s="18">
        <v>0</v>
      </c>
      <c r="J7" s="18">
        <v>1</v>
      </c>
      <c r="K7" s="18">
        <v>1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</row>
    <row r="8" spans="1:26" s="7" customFormat="1" ht="11.25" customHeight="1">
      <c r="A8" s="30" t="s">
        <v>243</v>
      </c>
      <c r="B8" s="19">
        <f aca="true" t="shared" si="2" ref="B8:B42">C8/$C$6*100</f>
        <v>0.0661485033901108</v>
      </c>
      <c r="C8" s="18">
        <f aca="true" t="shared" si="3" ref="C8:Z8">SUM(C9:C11)</f>
        <v>4</v>
      </c>
      <c r="D8" s="18">
        <f t="shared" si="3"/>
        <v>0</v>
      </c>
      <c r="E8" s="18">
        <f t="shared" si="3"/>
        <v>0</v>
      </c>
      <c r="F8" s="18">
        <f t="shared" si="3"/>
        <v>0</v>
      </c>
      <c r="G8" s="18">
        <f t="shared" si="3"/>
        <v>0</v>
      </c>
      <c r="H8" s="18">
        <f t="shared" si="3"/>
        <v>0</v>
      </c>
      <c r="I8" s="18">
        <f t="shared" si="3"/>
        <v>0</v>
      </c>
      <c r="J8" s="18">
        <f t="shared" si="3"/>
        <v>0</v>
      </c>
      <c r="K8" s="18">
        <f t="shared" si="3"/>
        <v>2</v>
      </c>
      <c r="L8" s="18">
        <f t="shared" si="3"/>
        <v>0</v>
      </c>
      <c r="M8" s="18">
        <f t="shared" si="3"/>
        <v>0</v>
      </c>
      <c r="N8" s="18">
        <f t="shared" si="3"/>
        <v>0</v>
      </c>
      <c r="O8" s="18">
        <f t="shared" si="3"/>
        <v>0</v>
      </c>
      <c r="P8" s="18">
        <f t="shared" si="3"/>
        <v>0</v>
      </c>
      <c r="Q8" s="18">
        <f t="shared" si="3"/>
        <v>0</v>
      </c>
      <c r="R8" s="18">
        <f t="shared" si="3"/>
        <v>0</v>
      </c>
      <c r="S8" s="18">
        <f t="shared" si="3"/>
        <v>0</v>
      </c>
      <c r="T8" s="18">
        <f t="shared" si="3"/>
        <v>0</v>
      </c>
      <c r="U8" s="18">
        <f t="shared" si="3"/>
        <v>0</v>
      </c>
      <c r="V8" s="18">
        <f t="shared" si="3"/>
        <v>0</v>
      </c>
      <c r="W8" s="18">
        <f t="shared" si="3"/>
        <v>2</v>
      </c>
      <c r="X8" s="18">
        <f t="shared" si="3"/>
        <v>0</v>
      </c>
      <c r="Y8" s="18">
        <f t="shared" si="3"/>
        <v>0</v>
      </c>
      <c r="Z8" s="18">
        <f t="shared" si="3"/>
        <v>0</v>
      </c>
    </row>
    <row r="9" spans="1:26" s="7" customFormat="1" ht="11.25" customHeight="1">
      <c r="A9" s="30" t="s">
        <v>244</v>
      </c>
      <c r="B9" s="19">
        <f t="shared" si="2"/>
        <v>0.0330742516950554</v>
      </c>
      <c r="C9" s="18">
        <f>SUM(D9:Z9)</f>
        <v>2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2</v>
      </c>
      <c r="X9" s="18">
        <v>0</v>
      </c>
      <c r="Y9" s="18">
        <v>0</v>
      </c>
      <c r="Z9" s="18">
        <v>0</v>
      </c>
    </row>
    <row r="10" spans="1:26" s="7" customFormat="1" ht="11.25" customHeight="1">
      <c r="A10" s="30" t="s">
        <v>245</v>
      </c>
      <c r="B10" s="19">
        <f t="shared" si="2"/>
        <v>0.0330742516950554</v>
      </c>
      <c r="C10" s="18">
        <f>SUM(D10:Z10)</f>
        <v>2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2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</row>
    <row r="11" spans="1:26" s="7" customFormat="1" ht="11.25" customHeight="1">
      <c r="A11" s="30" t="s">
        <v>246</v>
      </c>
      <c r="B11" s="19">
        <f t="shared" si="2"/>
        <v>0</v>
      </c>
      <c r="C11" s="18">
        <f>SUM(D11:Z11)</f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</row>
    <row r="12" spans="1:26" s="7" customFormat="1" ht="24" customHeight="1">
      <c r="A12" s="30" t="s">
        <v>247</v>
      </c>
      <c r="B12" s="19">
        <f t="shared" si="2"/>
        <v>67.83529022655863</v>
      </c>
      <c r="C12" s="18">
        <f aca="true" t="shared" si="4" ref="C12:Z12">SUM(C13:C34)</f>
        <v>4102</v>
      </c>
      <c r="D12" s="18">
        <f t="shared" si="4"/>
        <v>101</v>
      </c>
      <c r="E12" s="18">
        <f t="shared" si="4"/>
        <v>272</v>
      </c>
      <c r="F12" s="18">
        <f t="shared" si="4"/>
        <v>70</v>
      </c>
      <c r="G12" s="18">
        <f t="shared" si="4"/>
        <v>73</v>
      </c>
      <c r="H12" s="18">
        <f t="shared" si="4"/>
        <v>57</v>
      </c>
      <c r="I12" s="18">
        <f t="shared" si="4"/>
        <v>174</v>
      </c>
      <c r="J12" s="18">
        <f t="shared" si="4"/>
        <v>644</v>
      </c>
      <c r="K12" s="18">
        <f t="shared" si="4"/>
        <v>359</v>
      </c>
      <c r="L12" s="18">
        <f t="shared" si="4"/>
        <v>42</v>
      </c>
      <c r="M12" s="18">
        <f t="shared" si="4"/>
        <v>1</v>
      </c>
      <c r="N12" s="18">
        <f t="shared" si="4"/>
        <v>98</v>
      </c>
      <c r="O12" s="18">
        <f t="shared" si="4"/>
        <v>108</v>
      </c>
      <c r="P12" s="18">
        <f t="shared" si="4"/>
        <v>15</v>
      </c>
      <c r="Q12" s="18">
        <f t="shared" si="4"/>
        <v>13</v>
      </c>
      <c r="R12" s="18">
        <f t="shared" si="4"/>
        <v>14</v>
      </c>
      <c r="S12" s="18">
        <f t="shared" si="4"/>
        <v>25</v>
      </c>
      <c r="T12" s="18">
        <f t="shared" si="4"/>
        <v>190</v>
      </c>
      <c r="U12" s="18">
        <f t="shared" si="4"/>
        <v>156</v>
      </c>
      <c r="V12" s="18">
        <f t="shared" si="4"/>
        <v>31</v>
      </c>
      <c r="W12" s="18">
        <f t="shared" si="4"/>
        <v>1265</v>
      </c>
      <c r="X12" s="18">
        <f t="shared" si="4"/>
        <v>1</v>
      </c>
      <c r="Y12" s="18">
        <f t="shared" si="4"/>
        <v>5</v>
      </c>
      <c r="Z12" s="18">
        <f t="shared" si="4"/>
        <v>388</v>
      </c>
    </row>
    <row r="13" spans="1:26" s="7" customFormat="1" ht="11.25" customHeight="1">
      <c r="A13" s="30" t="s">
        <v>248</v>
      </c>
      <c r="B13" s="19">
        <f t="shared" si="2"/>
        <v>2.976682652554986</v>
      </c>
      <c r="C13" s="18">
        <f>SUM(D13:Z13)</f>
        <v>180</v>
      </c>
      <c r="D13" s="18">
        <v>7</v>
      </c>
      <c r="E13" s="18">
        <v>19</v>
      </c>
      <c r="F13" s="18">
        <v>3</v>
      </c>
      <c r="G13" s="18">
        <v>0</v>
      </c>
      <c r="H13" s="18">
        <v>4</v>
      </c>
      <c r="I13" s="18">
        <v>8</v>
      </c>
      <c r="J13" s="18">
        <v>28</v>
      </c>
      <c r="K13" s="18">
        <v>18</v>
      </c>
      <c r="L13" s="18">
        <v>1</v>
      </c>
      <c r="M13" s="18">
        <v>0</v>
      </c>
      <c r="N13" s="18">
        <v>8</v>
      </c>
      <c r="O13" s="18">
        <v>1</v>
      </c>
      <c r="P13" s="18">
        <v>0</v>
      </c>
      <c r="Q13" s="18">
        <v>0</v>
      </c>
      <c r="R13" s="18">
        <v>1</v>
      </c>
      <c r="S13" s="18">
        <v>0</v>
      </c>
      <c r="T13" s="18">
        <v>25</v>
      </c>
      <c r="U13" s="18">
        <v>8</v>
      </c>
      <c r="V13" s="18">
        <v>0</v>
      </c>
      <c r="W13" s="18">
        <v>34</v>
      </c>
      <c r="X13" s="18">
        <v>0</v>
      </c>
      <c r="Y13" s="18">
        <v>0</v>
      </c>
      <c r="Z13" s="18">
        <v>15</v>
      </c>
    </row>
    <row r="14" spans="1:26" s="7" customFormat="1" ht="11.25" customHeight="1">
      <c r="A14" s="30" t="s">
        <v>249</v>
      </c>
      <c r="B14" s="19">
        <f t="shared" si="2"/>
        <v>0.0165371258475277</v>
      </c>
      <c r="C14" s="18">
        <f aca="true" t="shared" si="5" ref="C14:C42">SUM(D14:Z14)</f>
        <v>1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1</v>
      </c>
      <c r="X14" s="18">
        <v>0</v>
      </c>
      <c r="Y14" s="18">
        <v>0</v>
      </c>
      <c r="Z14" s="18">
        <v>0</v>
      </c>
    </row>
    <row r="15" spans="1:26" s="7" customFormat="1" ht="11.25" customHeight="1">
      <c r="A15" s="30" t="s">
        <v>250</v>
      </c>
      <c r="B15" s="19">
        <f t="shared" si="2"/>
        <v>3.7043161898462045</v>
      </c>
      <c r="C15" s="18">
        <f t="shared" si="5"/>
        <v>224</v>
      </c>
      <c r="D15" s="18">
        <v>8</v>
      </c>
      <c r="E15" s="18">
        <v>22</v>
      </c>
      <c r="F15" s="18">
        <v>7</v>
      </c>
      <c r="G15" s="18">
        <v>3</v>
      </c>
      <c r="H15" s="18">
        <v>2</v>
      </c>
      <c r="I15" s="18">
        <v>15</v>
      </c>
      <c r="J15" s="18">
        <v>50</v>
      </c>
      <c r="K15" s="18">
        <v>20</v>
      </c>
      <c r="L15" s="18">
        <v>4</v>
      </c>
      <c r="M15" s="18">
        <v>0</v>
      </c>
      <c r="N15" s="18">
        <v>12</v>
      </c>
      <c r="O15" s="18">
        <v>6</v>
      </c>
      <c r="P15" s="18">
        <v>1</v>
      </c>
      <c r="Q15" s="18">
        <v>0</v>
      </c>
      <c r="R15" s="18">
        <v>2</v>
      </c>
      <c r="S15" s="18">
        <v>0</v>
      </c>
      <c r="T15" s="18">
        <v>7</v>
      </c>
      <c r="U15" s="18">
        <v>6</v>
      </c>
      <c r="V15" s="18">
        <v>1</v>
      </c>
      <c r="W15" s="18">
        <v>49</v>
      </c>
      <c r="X15" s="18">
        <v>0</v>
      </c>
      <c r="Y15" s="18">
        <v>0</v>
      </c>
      <c r="Z15" s="18">
        <v>9</v>
      </c>
    </row>
    <row r="16" spans="1:26" s="7" customFormat="1" ht="11.25" customHeight="1">
      <c r="A16" s="30" t="s">
        <v>251</v>
      </c>
      <c r="B16" s="19">
        <f t="shared" si="2"/>
        <v>0.1322970067802216</v>
      </c>
      <c r="C16" s="18">
        <f t="shared" si="5"/>
        <v>8</v>
      </c>
      <c r="D16" s="18">
        <v>0</v>
      </c>
      <c r="E16" s="18">
        <v>0</v>
      </c>
      <c r="F16" s="18">
        <v>1</v>
      </c>
      <c r="G16" s="18">
        <v>0</v>
      </c>
      <c r="H16" s="18">
        <v>0</v>
      </c>
      <c r="I16" s="18">
        <v>0</v>
      </c>
      <c r="J16" s="18">
        <v>1</v>
      </c>
      <c r="K16" s="18">
        <v>2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4</v>
      </c>
      <c r="X16" s="18">
        <v>0</v>
      </c>
      <c r="Y16" s="18">
        <v>0</v>
      </c>
      <c r="Z16" s="18">
        <v>0</v>
      </c>
    </row>
    <row r="17" spans="1:26" s="7" customFormat="1" ht="11.25" customHeight="1">
      <c r="A17" s="30" t="s">
        <v>252</v>
      </c>
      <c r="B17" s="19">
        <f t="shared" si="2"/>
        <v>0.1322970067802216</v>
      </c>
      <c r="C17" s="18">
        <f t="shared" si="5"/>
        <v>8</v>
      </c>
      <c r="D17" s="18">
        <v>1</v>
      </c>
      <c r="E17" s="18">
        <v>0</v>
      </c>
      <c r="F17" s="18">
        <v>0</v>
      </c>
      <c r="G17" s="18">
        <v>0</v>
      </c>
      <c r="H17" s="18">
        <v>0</v>
      </c>
      <c r="I17" s="18">
        <v>2</v>
      </c>
      <c r="J17" s="18">
        <v>2</v>
      </c>
      <c r="K17" s="18">
        <v>2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1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</row>
    <row r="18" spans="1:26" s="7" customFormat="1" ht="11.25" customHeight="1">
      <c r="A18" s="30" t="s">
        <v>253</v>
      </c>
      <c r="B18" s="19">
        <f t="shared" si="2"/>
        <v>0.14883413262774928</v>
      </c>
      <c r="C18" s="18">
        <f t="shared" si="5"/>
        <v>9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2</v>
      </c>
      <c r="J18" s="18">
        <v>2</v>
      </c>
      <c r="K18" s="18">
        <v>3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1</v>
      </c>
      <c r="X18" s="18">
        <v>0</v>
      </c>
      <c r="Y18" s="18">
        <v>0</v>
      </c>
      <c r="Z18" s="18">
        <v>1</v>
      </c>
    </row>
    <row r="19" spans="1:26" s="7" customFormat="1" ht="11.25" customHeight="1">
      <c r="A19" s="30" t="s">
        <v>254</v>
      </c>
      <c r="B19" s="19">
        <f t="shared" si="2"/>
        <v>0.826856292376385</v>
      </c>
      <c r="C19" s="18">
        <f t="shared" si="5"/>
        <v>50</v>
      </c>
      <c r="D19" s="18">
        <v>3</v>
      </c>
      <c r="E19" s="18">
        <v>3</v>
      </c>
      <c r="F19" s="18">
        <v>2</v>
      </c>
      <c r="G19" s="18">
        <v>0</v>
      </c>
      <c r="H19" s="18">
        <v>2</v>
      </c>
      <c r="I19" s="18">
        <v>3</v>
      </c>
      <c r="J19" s="18">
        <v>11</v>
      </c>
      <c r="K19" s="18">
        <v>10</v>
      </c>
      <c r="L19" s="18">
        <v>1</v>
      </c>
      <c r="M19" s="18">
        <v>0</v>
      </c>
      <c r="N19" s="18">
        <v>0</v>
      </c>
      <c r="O19" s="18">
        <v>1</v>
      </c>
      <c r="P19" s="18">
        <v>0</v>
      </c>
      <c r="Q19" s="18">
        <v>0</v>
      </c>
      <c r="R19" s="18">
        <v>0</v>
      </c>
      <c r="S19" s="18">
        <v>0</v>
      </c>
      <c r="T19" s="18">
        <v>2</v>
      </c>
      <c r="U19" s="18">
        <v>0</v>
      </c>
      <c r="V19" s="18">
        <v>0</v>
      </c>
      <c r="W19" s="18">
        <v>12</v>
      </c>
      <c r="X19" s="18">
        <v>0</v>
      </c>
      <c r="Y19" s="18">
        <v>0</v>
      </c>
      <c r="Z19" s="18">
        <v>0</v>
      </c>
    </row>
    <row r="20" spans="1:26" s="7" customFormat="1" ht="11.25" customHeight="1">
      <c r="A20" s="30" t="s">
        <v>255</v>
      </c>
      <c r="B20" s="19">
        <f t="shared" si="2"/>
        <v>1.2402844385645775</v>
      </c>
      <c r="C20" s="18">
        <f t="shared" si="5"/>
        <v>75</v>
      </c>
      <c r="D20" s="18">
        <v>8</v>
      </c>
      <c r="E20" s="18">
        <v>6</v>
      </c>
      <c r="F20" s="18">
        <v>1</v>
      </c>
      <c r="G20" s="18">
        <v>1</v>
      </c>
      <c r="H20" s="18">
        <v>2</v>
      </c>
      <c r="I20" s="18">
        <v>2</v>
      </c>
      <c r="J20" s="18">
        <v>29</v>
      </c>
      <c r="K20" s="18">
        <v>7</v>
      </c>
      <c r="L20" s="18">
        <v>1</v>
      </c>
      <c r="M20" s="18">
        <v>1</v>
      </c>
      <c r="N20" s="18">
        <v>1</v>
      </c>
      <c r="O20" s="18">
        <v>3</v>
      </c>
      <c r="P20" s="18">
        <v>1</v>
      </c>
      <c r="Q20" s="18">
        <v>0</v>
      </c>
      <c r="R20" s="18">
        <v>0</v>
      </c>
      <c r="S20" s="18">
        <v>0</v>
      </c>
      <c r="T20" s="18">
        <v>1</v>
      </c>
      <c r="U20" s="18">
        <v>1</v>
      </c>
      <c r="V20" s="18">
        <v>0</v>
      </c>
      <c r="W20" s="18">
        <v>3</v>
      </c>
      <c r="X20" s="18">
        <v>0</v>
      </c>
      <c r="Y20" s="18">
        <v>0</v>
      </c>
      <c r="Z20" s="18">
        <v>7</v>
      </c>
    </row>
    <row r="21" spans="1:26" s="7" customFormat="1" ht="11.25" customHeight="1">
      <c r="A21" s="30" t="s">
        <v>256</v>
      </c>
      <c r="B21" s="19">
        <f t="shared" si="2"/>
        <v>0.0992227550851662</v>
      </c>
      <c r="C21" s="18">
        <f t="shared" si="5"/>
        <v>6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3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1</v>
      </c>
      <c r="U21" s="18">
        <v>0</v>
      </c>
      <c r="V21" s="18">
        <v>0</v>
      </c>
      <c r="W21" s="18">
        <v>2</v>
      </c>
      <c r="X21" s="18">
        <v>0</v>
      </c>
      <c r="Y21" s="18">
        <v>0</v>
      </c>
      <c r="Z21" s="18">
        <v>0</v>
      </c>
    </row>
    <row r="22" spans="1:26" s="7" customFormat="1" ht="11.25" customHeight="1">
      <c r="A22" s="30" t="s">
        <v>0</v>
      </c>
      <c r="B22" s="19">
        <f t="shared" si="2"/>
        <v>2.72862576484207</v>
      </c>
      <c r="C22" s="18">
        <f t="shared" si="5"/>
        <v>165</v>
      </c>
      <c r="D22" s="18">
        <v>7</v>
      </c>
      <c r="E22" s="18">
        <v>7</v>
      </c>
      <c r="F22" s="18">
        <v>2</v>
      </c>
      <c r="G22" s="18">
        <v>1</v>
      </c>
      <c r="H22" s="18">
        <v>5</v>
      </c>
      <c r="I22" s="18">
        <v>7</v>
      </c>
      <c r="J22" s="18">
        <v>27</v>
      </c>
      <c r="K22" s="18">
        <v>13</v>
      </c>
      <c r="L22" s="18">
        <v>1</v>
      </c>
      <c r="M22" s="18">
        <v>0</v>
      </c>
      <c r="N22" s="18">
        <v>13</v>
      </c>
      <c r="O22" s="18">
        <v>6</v>
      </c>
      <c r="P22" s="18">
        <v>0</v>
      </c>
      <c r="Q22" s="18">
        <v>1</v>
      </c>
      <c r="R22" s="18">
        <v>0</v>
      </c>
      <c r="S22" s="18">
        <v>6</v>
      </c>
      <c r="T22" s="18">
        <v>8</v>
      </c>
      <c r="U22" s="18">
        <v>3</v>
      </c>
      <c r="V22" s="18">
        <v>1</v>
      </c>
      <c r="W22" s="18">
        <v>44</v>
      </c>
      <c r="X22" s="18">
        <v>0</v>
      </c>
      <c r="Y22" s="18">
        <v>0</v>
      </c>
      <c r="Z22" s="18">
        <v>13</v>
      </c>
    </row>
    <row r="23" spans="1:26" s="7" customFormat="1" ht="11.25" customHeight="1">
      <c r="A23" s="30" t="s">
        <v>1</v>
      </c>
      <c r="B23" s="19">
        <f t="shared" si="2"/>
        <v>0.6945592855961633</v>
      </c>
      <c r="C23" s="18">
        <f t="shared" si="5"/>
        <v>42</v>
      </c>
      <c r="D23" s="18">
        <v>2</v>
      </c>
      <c r="E23" s="18">
        <v>2</v>
      </c>
      <c r="F23" s="18">
        <v>1</v>
      </c>
      <c r="G23" s="18">
        <v>1</v>
      </c>
      <c r="H23" s="18">
        <v>0</v>
      </c>
      <c r="I23" s="18">
        <v>3</v>
      </c>
      <c r="J23" s="18">
        <v>6</v>
      </c>
      <c r="K23" s="18">
        <v>3</v>
      </c>
      <c r="L23" s="18">
        <v>0</v>
      </c>
      <c r="M23" s="18">
        <v>0</v>
      </c>
      <c r="N23" s="18">
        <v>2</v>
      </c>
      <c r="O23" s="18">
        <v>0</v>
      </c>
      <c r="P23" s="18">
        <v>0</v>
      </c>
      <c r="Q23" s="18">
        <v>0</v>
      </c>
      <c r="R23" s="18">
        <v>0</v>
      </c>
      <c r="S23" s="18">
        <v>11</v>
      </c>
      <c r="T23" s="18">
        <v>2</v>
      </c>
      <c r="U23" s="18">
        <v>2</v>
      </c>
      <c r="V23" s="18">
        <v>0</v>
      </c>
      <c r="W23" s="18">
        <v>5</v>
      </c>
      <c r="X23" s="18">
        <v>0</v>
      </c>
      <c r="Y23" s="18">
        <v>1</v>
      </c>
      <c r="Z23" s="18">
        <v>1</v>
      </c>
    </row>
    <row r="24" spans="1:26" s="7" customFormat="1" ht="11.25" customHeight="1">
      <c r="A24" s="30" t="s">
        <v>2</v>
      </c>
      <c r="B24" s="19">
        <f t="shared" si="2"/>
        <v>0.3968910203406648</v>
      </c>
      <c r="C24" s="18">
        <f>SUM(D24:Z24)</f>
        <v>24</v>
      </c>
      <c r="D24" s="18">
        <v>0</v>
      </c>
      <c r="E24" s="18">
        <v>4</v>
      </c>
      <c r="F24" s="18">
        <v>0</v>
      </c>
      <c r="G24" s="18">
        <v>1</v>
      </c>
      <c r="H24" s="18">
        <v>0</v>
      </c>
      <c r="I24" s="18">
        <v>1</v>
      </c>
      <c r="J24" s="18">
        <v>2</v>
      </c>
      <c r="K24" s="18">
        <v>2</v>
      </c>
      <c r="L24" s="18">
        <v>0</v>
      </c>
      <c r="M24" s="18">
        <v>0</v>
      </c>
      <c r="N24" s="18">
        <v>2</v>
      </c>
      <c r="O24" s="18">
        <v>1</v>
      </c>
      <c r="P24" s="18">
        <v>0</v>
      </c>
      <c r="Q24" s="18">
        <v>0</v>
      </c>
      <c r="R24" s="18">
        <v>1</v>
      </c>
      <c r="S24" s="18">
        <v>0</v>
      </c>
      <c r="T24" s="18">
        <v>0</v>
      </c>
      <c r="U24" s="18">
        <v>0</v>
      </c>
      <c r="V24" s="18">
        <v>0</v>
      </c>
      <c r="W24" s="18">
        <v>3</v>
      </c>
      <c r="X24" s="18">
        <v>0</v>
      </c>
      <c r="Y24" s="18">
        <v>0</v>
      </c>
      <c r="Z24" s="18">
        <v>7</v>
      </c>
    </row>
    <row r="25" spans="1:26" s="7" customFormat="1" ht="24" customHeight="1">
      <c r="A25" s="30" t="s">
        <v>3</v>
      </c>
      <c r="B25" s="19">
        <f t="shared" si="2"/>
        <v>2.645940135604432</v>
      </c>
      <c r="C25" s="18">
        <f t="shared" si="5"/>
        <v>160</v>
      </c>
      <c r="D25" s="18">
        <v>2</v>
      </c>
      <c r="E25" s="18">
        <v>15</v>
      </c>
      <c r="F25" s="18">
        <v>4</v>
      </c>
      <c r="G25" s="18">
        <v>1</v>
      </c>
      <c r="H25" s="18">
        <v>1</v>
      </c>
      <c r="I25" s="18">
        <v>6</v>
      </c>
      <c r="J25" s="18">
        <v>45</v>
      </c>
      <c r="K25" s="18">
        <v>17</v>
      </c>
      <c r="L25" s="18">
        <v>0</v>
      </c>
      <c r="M25" s="18">
        <v>0</v>
      </c>
      <c r="N25" s="18">
        <v>8</v>
      </c>
      <c r="O25" s="18">
        <v>0</v>
      </c>
      <c r="P25" s="18">
        <v>1</v>
      </c>
      <c r="Q25" s="18">
        <v>0</v>
      </c>
      <c r="R25" s="18">
        <v>2</v>
      </c>
      <c r="S25" s="18">
        <v>2</v>
      </c>
      <c r="T25" s="18">
        <v>7</v>
      </c>
      <c r="U25" s="18">
        <v>6</v>
      </c>
      <c r="V25" s="18">
        <v>1</v>
      </c>
      <c r="W25" s="18">
        <v>29</v>
      </c>
      <c r="X25" s="18">
        <v>0</v>
      </c>
      <c r="Y25" s="18">
        <v>0</v>
      </c>
      <c r="Z25" s="18">
        <v>13</v>
      </c>
    </row>
    <row r="26" spans="1:26" s="7" customFormat="1" ht="11.25" customHeight="1">
      <c r="A26" s="30" t="s">
        <v>4</v>
      </c>
      <c r="B26" s="19">
        <f t="shared" si="2"/>
        <v>2.596328758061849</v>
      </c>
      <c r="C26" s="18">
        <f t="shared" si="5"/>
        <v>157</v>
      </c>
      <c r="D26" s="18">
        <v>7</v>
      </c>
      <c r="E26" s="18">
        <v>4</v>
      </c>
      <c r="F26" s="18">
        <v>5</v>
      </c>
      <c r="G26" s="18">
        <v>2</v>
      </c>
      <c r="H26" s="18">
        <v>3</v>
      </c>
      <c r="I26" s="18">
        <v>4</v>
      </c>
      <c r="J26" s="18">
        <v>34</v>
      </c>
      <c r="K26" s="18">
        <v>16</v>
      </c>
      <c r="L26" s="18">
        <v>4</v>
      </c>
      <c r="M26" s="18">
        <v>0</v>
      </c>
      <c r="N26" s="18">
        <v>5</v>
      </c>
      <c r="O26" s="18">
        <v>1</v>
      </c>
      <c r="P26" s="18">
        <v>0</v>
      </c>
      <c r="Q26" s="18">
        <v>1</v>
      </c>
      <c r="R26" s="18">
        <v>0</v>
      </c>
      <c r="S26" s="18">
        <v>0</v>
      </c>
      <c r="T26" s="18">
        <v>8</v>
      </c>
      <c r="U26" s="18">
        <v>3</v>
      </c>
      <c r="V26" s="18">
        <v>5</v>
      </c>
      <c r="W26" s="18">
        <v>48</v>
      </c>
      <c r="X26" s="18">
        <v>0</v>
      </c>
      <c r="Y26" s="18">
        <v>0</v>
      </c>
      <c r="Z26" s="18">
        <v>7</v>
      </c>
    </row>
    <row r="27" spans="1:26" s="7" customFormat="1" ht="11.25" customHeight="1">
      <c r="A27" s="30" t="s">
        <v>5</v>
      </c>
      <c r="B27" s="19">
        <f t="shared" si="2"/>
        <v>3.853150322473954</v>
      </c>
      <c r="C27" s="18">
        <f t="shared" si="5"/>
        <v>233</v>
      </c>
      <c r="D27" s="18">
        <v>7</v>
      </c>
      <c r="E27" s="18">
        <v>11</v>
      </c>
      <c r="F27" s="18">
        <v>2</v>
      </c>
      <c r="G27" s="18">
        <v>5</v>
      </c>
      <c r="H27" s="18">
        <v>5</v>
      </c>
      <c r="I27" s="18">
        <v>9</v>
      </c>
      <c r="J27" s="18">
        <v>46</v>
      </c>
      <c r="K27" s="18">
        <v>30</v>
      </c>
      <c r="L27" s="18">
        <v>5</v>
      </c>
      <c r="M27" s="18">
        <v>0</v>
      </c>
      <c r="N27" s="18">
        <v>5</v>
      </c>
      <c r="O27" s="18">
        <v>1</v>
      </c>
      <c r="P27" s="18">
        <v>0</v>
      </c>
      <c r="Q27" s="18">
        <v>1</v>
      </c>
      <c r="R27" s="18">
        <v>2</v>
      </c>
      <c r="S27" s="18">
        <v>0</v>
      </c>
      <c r="T27" s="18">
        <v>11</v>
      </c>
      <c r="U27" s="18">
        <v>26</v>
      </c>
      <c r="V27" s="18">
        <v>4</v>
      </c>
      <c r="W27" s="18">
        <v>57</v>
      </c>
      <c r="X27" s="18">
        <v>0</v>
      </c>
      <c r="Y27" s="18">
        <v>0</v>
      </c>
      <c r="Z27" s="18">
        <v>6</v>
      </c>
    </row>
    <row r="28" spans="1:26" s="7" customFormat="1" ht="11.25" customHeight="1">
      <c r="A28" s="30" t="s">
        <v>6</v>
      </c>
      <c r="B28" s="19">
        <f t="shared" si="2"/>
        <v>3.853150322473954</v>
      </c>
      <c r="C28" s="18">
        <f t="shared" si="5"/>
        <v>233</v>
      </c>
      <c r="D28" s="18">
        <v>9</v>
      </c>
      <c r="E28" s="18">
        <v>11</v>
      </c>
      <c r="F28" s="18">
        <v>4</v>
      </c>
      <c r="G28" s="18">
        <v>9</v>
      </c>
      <c r="H28" s="18">
        <v>5</v>
      </c>
      <c r="I28" s="18">
        <v>11</v>
      </c>
      <c r="J28" s="18">
        <v>22</v>
      </c>
      <c r="K28" s="18">
        <v>17</v>
      </c>
      <c r="L28" s="18">
        <v>6</v>
      </c>
      <c r="M28" s="18">
        <v>0</v>
      </c>
      <c r="N28" s="18">
        <v>8</v>
      </c>
      <c r="O28" s="18">
        <v>21</v>
      </c>
      <c r="P28" s="18">
        <v>3</v>
      </c>
      <c r="Q28" s="18">
        <v>3</v>
      </c>
      <c r="R28" s="18">
        <v>0</v>
      </c>
      <c r="S28" s="18">
        <v>0</v>
      </c>
      <c r="T28" s="18">
        <v>3</v>
      </c>
      <c r="U28" s="18">
        <v>10</v>
      </c>
      <c r="V28" s="18">
        <v>4</v>
      </c>
      <c r="W28" s="18">
        <v>50</v>
      </c>
      <c r="X28" s="18">
        <v>0</v>
      </c>
      <c r="Y28" s="18">
        <v>0</v>
      </c>
      <c r="Z28" s="18">
        <v>37</v>
      </c>
    </row>
    <row r="29" spans="1:26" s="7" customFormat="1" ht="11.25" customHeight="1">
      <c r="A29" s="30" t="s">
        <v>7</v>
      </c>
      <c r="B29" s="19">
        <f t="shared" si="2"/>
        <v>2.6624772614519596</v>
      </c>
      <c r="C29" s="18">
        <f t="shared" si="5"/>
        <v>161</v>
      </c>
      <c r="D29" s="18">
        <v>4</v>
      </c>
      <c r="E29" s="18">
        <v>15</v>
      </c>
      <c r="F29" s="18">
        <v>2</v>
      </c>
      <c r="G29" s="18">
        <v>9</v>
      </c>
      <c r="H29" s="18">
        <v>5</v>
      </c>
      <c r="I29" s="18">
        <v>5</v>
      </c>
      <c r="J29" s="18">
        <v>49</v>
      </c>
      <c r="K29" s="18">
        <v>17</v>
      </c>
      <c r="L29" s="18">
        <v>2</v>
      </c>
      <c r="M29" s="18">
        <v>0</v>
      </c>
      <c r="N29" s="18">
        <v>3</v>
      </c>
      <c r="O29" s="18">
        <v>2</v>
      </c>
      <c r="P29" s="18">
        <v>1</v>
      </c>
      <c r="Q29" s="18">
        <v>0</v>
      </c>
      <c r="R29" s="18">
        <v>0</v>
      </c>
      <c r="S29" s="18">
        <v>1</v>
      </c>
      <c r="T29" s="18">
        <v>14</v>
      </c>
      <c r="U29" s="18">
        <v>8</v>
      </c>
      <c r="V29" s="18">
        <v>0</v>
      </c>
      <c r="W29" s="18">
        <v>19</v>
      </c>
      <c r="X29" s="18">
        <v>0</v>
      </c>
      <c r="Y29" s="18">
        <v>0</v>
      </c>
      <c r="Z29" s="18">
        <v>5</v>
      </c>
    </row>
    <row r="30" spans="1:26" s="7" customFormat="1" ht="11.25" customHeight="1">
      <c r="A30" s="30" t="s">
        <v>8</v>
      </c>
      <c r="B30" s="19">
        <f t="shared" si="2"/>
        <v>2.034066479245907</v>
      </c>
      <c r="C30" s="18">
        <f t="shared" si="5"/>
        <v>123</v>
      </c>
      <c r="D30" s="18">
        <v>4</v>
      </c>
      <c r="E30" s="18">
        <v>9</v>
      </c>
      <c r="F30" s="18">
        <v>1</v>
      </c>
      <c r="G30" s="18">
        <v>3</v>
      </c>
      <c r="H30" s="18">
        <v>4</v>
      </c>
      <c r="I30" s="18">
        <v>2</v>
      </c>
      <c r="J30" s="18">
        <v>19</v>
      </c>
      <c r="K30" s="18">
        <v>36</v>
      </c>
      <c r="L30" s="18">
        <v>3</v>
      </c>
      <c r="M30" s="18">
        <v>0</v>
      </c>
      <c r="N30" s="18">
        <v>3</v>
      </c>
      <c r="O30" s="18">
        <v>0</v>
      </c>
      <c r="P30" s="18">
        <v>2</v>
      </c>
      <c r="Q30" s="18">
        <v>0</v>
      </c>
      <c r="R30" s="18">
        <v>0</v>
      </c>
      <c r="S30" s="18">
        <v>0</v>
      </c>
      <c r="T30" s="18">
        <v>9</v>
      </c>
      <c r="U30" s="18">
        <v>8</v>
      </c>
      <c r="V30" s="18">
        <v>0</v>
      </c>
      <c r="W30" s="18">
        <v>11</v>
      </c>
      <c r="X30" s="18">
        <v>0</v>
      </c>
      <c r="Y30" s="18">
        <v>0</v>
      </c>
      <c r="Z30" s="18">
        <v>9</v>
      </c>
    </row>
    <row r="31" spans="1:26" s="7" customFormat="1" ht="11.25" customHeight="1">
      <c r="A31" s="30" t="s">
        <v>9</v>
      </c>
      <c r="B31" s="19">
        <f t="shared" si="2"/>
        <v>29.436084008599305</v>
      </c>
      <c r="C31" s="18">
        <f t="shared" si="5"/>
        <v>1780</v>
      </c>
      <c r="D31" s="18">
        <v>23</v>
      </c>
      <c r="E31" s="18">
        <v>118</v>
      </c>
      <c r="F31" s="18">
        <v>23</v>
      </c>
      <c r="G31" s="18">
        <v>20</v>
      </c>
      <c r="H31" s="18">
        <v>18</v>
      </c>
      <c r="I31" s="18">
        <v>54</v>
      </c>
      <c r="J31" s="18">
        <v>174</v>
      </c>
      <c r="K31" s="18">
        <v>107</v>
      </c>
      <c r="L31" s="18">
        <v>9</v>
      </c>
      <c r="M31" s="18">
        <v>0</v>
      </c>
      <c r="N31" s="18">
        <v>15</v>
      </c>
      <c r="O31" s="18">
        <v>58</v>
      </c>
      <c r="P31" s="18">
        <v>4</v>
      </c>
      <c r="Q31" s="18">
        <v>2</v>
      </c>
      <c r="R31" s="18">
        <v>2</v>
      </c>
      <c r="S31" s="18">
        <v>5</v>
      </c>
      <c r="T31" s="18">
        <v>67</v>
      </c>
      <c r="U31" s="18">
        <v>57</v>
      </c>
      <c r="V31" s="18">
        <v>14</v>
      </c>
      <c r="W31" s="18">
        <v>801</v>
      </c>
      <c r="X31" s="18">
        <v>1</v>
      </c>
      <c r="Y31" s="18">
        <v>3</v>
      </c>
      <c r="Z31" s="18">
        <v>205</v>
      </c>
    </row>
    <row r="32" spans="1:26" s="7" customFormat="1" ht="11.25" customHeight="1">
      <c r="A32" s="30" t="s">
        <v>10</v>
      </c>
      <c r="B32" s="19">
        <f t="shared" si="2"/>
        <v>4.514635356375062</v>
      </c>
      <c r="C32" s="18">
        <f t="shared" si="5"/>
        <v>273</v>
      </c>
      <c r="D32" s="18">
        <v>6</v>
      </c>
      <c r="E32" s="18">
        <v>10</v>
      </c>
      <c r="F32" s="18">
        <v>9</v>
      </c>
      <c r="G32" s="18">
        <v>12</v>
      </c>
      <c r="H32" s="18">
        <v>1</v>
      </c>
      <c r="I32" s="18">
        <v>20</v>
      </c>
      <c r="J32" s="18">
        <v>55</v>
      </c>
      <c r="K32" s="18">
        <v>27</v>
      </c>
      <c r="L32" s="18">
        <v>4</v>
      </c>
      <c r="M32" s="18">
        <v>0</v>
      </c>
      <c r="N32" s="18">
        <v>5</v>
      </c>
      <c r="O32" s="18">
        <v>3</v>
      </c>
      <c r="P32" s="18">
        <v>2</v>
      </c>
      <c r="Q32" s="18">
        <v>1</v>
      </c>
      <c r="R32" s="18">
        <v>4</v>
      </c>
      <c r="S32" s="18">
        <v>0</v>
      </c>
      <c r="T32" s="18">
        <v>16</v>
      </c>
      <c r="U32" s="18">
        <v>14</v>
      </c>
      <c r="V32" s="18">
        <v>0</v>
      </c>
      <c r="W32" s="18">
        <v>59</v>
      </c>
      <c r="X32" s="18">
        <v>0</v>
      </c>
      <c r="Y32" s="18">
        <v>1</v>
      </c>
      <c r="Z32" s="18">
        <v>24</v>
      </c>
    </row>
    <row r="33" spans="1:26" s="7" customFormat="1" ht="11.25" customHeight="1">
      <c r="A33" s="30" t="s">
        <v>11</v>
      </c>
      <c r="B33" s="19">
        <f t="shared" si="2"/>
        <v>2.430957499586572</v>
      </c>
      <c r="C33" s="18">
        <f t="shared" si="5"/>
        <v>147</v>
      </c>
      <c r="D33" s="18">
        <v>3</v>
      </c>
      <c r="E33" s="18">
        <v>11</v>
      </c>
      <c r="F33" s="18">
        <v>3</v>
      </c>
      <c r="G33" s="18">
        <v>5</v>
      </c>
      <c r="H33" s="18">
        <v>0</v>
      </c>
      <c r="I33" s="18">
        <v>17</v>
      </c>
      <c r="J33" s="18">
        <v>25</v>
      </c>
      <c r="K33" s="18">
        <v>7</v>
      </c>
      <c r="L33" s="18">
        <v>1</v>
      </c>
      <c r="M33" s="18">
        <v>0</v>
      </c>
      <c r="N33" s="18">
        <v>5</v>
      </c>
      <c r="O33" s="18">
        <v>4</v>
      </c>
      <c r="P33" s="18">
        <v>0</v>
      </c>
      <c r="Q33" s="18">
        <v>4</v>
      </c>
      <c r="R33" s="18">
        <v>0</v>
      </c>
      <c r="S33" s="18">
        <v>0</v>
      </c>
      <c r="T33" s="18">
        <v>7</v>
      </c>
      <c r="U33" s="18">
        <v>3</v>
      </c>
      <c r="V33" s="18">
        <v>0</v>
      </c>
      <c r="W33" s="18">
        <v>25</v>
      </c>
      <c r="X33" s="18">
        <v>0</v>
      </c>
      <c r="Y33" s="18">
        <v>0</v>
      </c>
      <c r="Z33" s="18">
        <v>27</v>
      </c>
    </row>
    <row r="34" spans="1:26" s="7" customFormat="1" ht="11.25" customHeight="1">
      <c r="A34" s="30" t="s">
        <v>12</v>
      </c>
      <c r="B34" s="19">
        <f t="shared" si="2"/>
        <v>0.7110964114436911</v>
      </c>
      <c r="C34" s="18">
        <f t="shared" si="5"/>
        <v>43</v>
      </c>
      <c r="D34" s="18">
        <v>0</v>
      </c>
      <c r="E34" s="18">
        <v>5</v>
      </c>
      <c r="F34" s="18">
        <v>0</v>
      </c>
      <c r="G34" s="18">
        <v>0</v>
      </c>
      <c r="H34" s="18">
        <v>0</v>
      </c>
      <c r="I34" s="18">
        <v>3</v>
      </c>
      <c r="J34" s="18">
        <v>14</v>
      </c>
      <c r="K34" s="18">
        <v>5</v>
      </c>
      <c r="L34" s="18">
        <v>0</v>
      </c>
      <c r="M34" s="18">
        <v>0</v>
      </c>
      <c r="N34" s="18">
        <v>3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2</v>
      </c>
      <c r="U34" s="18">
        <v>0</v>
      </c>
      <c r="V34" s="18">
        <v>1</v>
      </c>
      <c r="W34" s="18">
        <v>8</v>
      </c>
      <c r="X34" s="18">
        <v>0</v>
      </c>
      <c r="Y34" s="18">
        <v>0</v>
      </c>
      <c r="Z34" s="18">
        <v>2</v>
      </c>
    </row>
    <row r="35" spans="1:26" s="7" customFormat="1" ht="24" customHeight="1">
      <c r="A35" s="30" t="s">
        <v>13</v>
      </c>
      <c r="B35" s="19">
        <f t="shared" si="2"/>
        <v>0.5457251529684141</v>
      </c>
      <c r="C35" s="18">
        <f>SUM(D35:Z35)</f>
        <v>33</v>
      </c>
      <c r="D35" s="18">
        <v>6</v>
      </c>
      <c r="E35" s="18">
        <v>6</v>
      </c>
      <c r="F35" s="18">
        <v>0</v>
      </c>
      <c r="G35" s="18">
        <v>0</v>
      </c>
      <c r="H35" s="18">
        <v>2</v>
      </c>
      <c r="I35" s="18">
        <v>0</v>
      </c>
      <c r="J35" s="18">
        <v>2</v>
      </c>
      <c r="K35" s="18">
        <v>0</v>
      </c>
      <c r="L35" s="18">
        <v>0</v>
      </c>
      <c r="M35" s="18">
        <v>0</v>
      </c>
      <c r="N35" s="18">
        <v>3</v>
      </c>
      <c r="O35" s="18">
        <v>0</v>
      </c>
      <c r="P35" s="18">
        <v>2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1</v>
      </c>
      <c r="W35" s="18">
        <v>10</v>
      </c>
      <c r="X35" s="18">
        <v>0</v>
      </c>
      <c r="Y35" s="18">
        <v>0</v>
      </c>
      <c r="Z35" s="18">
        <v>1</v>
      </c>
    </row>
    <row r="36" spans="1:26" s="7" customFormat="1" ht="11.25" customHeight="1">
      <c r="A36" s="30" t="s">
        <v>14</v>
      </c>
      <c r="B36" s="19">
        <f t="shared" si="2"/>
        <v>1.1410616834794112</v>
      </c>
      <c r="C36" s="18">
        <f t="shared" si="5"/>
        <v>69</v>
      </c>
      <c r="D36" s="18">
        <v>4</v>
      </c>
      <c r="E36" s="18">
        <v>11</v>
      </c>
      <c r="F36" s="18">
        <v>2</v>
      </c>
      <c r="G36" s="18">
        <v>6</v>
      </c>
      <c r="H36" s="18">
        <v>5</v>
      </c>
      <c r="I36" s="18">
        <v>3</v>
      </c>
      <c r="J36" s="18">
        <v>4</v>
      </c>
      <c r="K36" s="18">
        <v>6</v>
      </c>
      <c r="L36" s="18">
        <v>0</v>
      </c>
      <c r="M36" s="18">
        <v>0</v>
      </c>
      <c r="N36" s="18">
        <v>5</v>
      </c>
      <c r="O36" s="18">
        <v>0</v>
      </c>
      <c r="P36" s="18">
        <v>1</v>
      </c>
      <c r="Q36" s="18">
        <v>0</v>
      </c>
      <c r="R36" s="18">
        <v>0</v>
      </c>
      <c r="S36" s="18">
        <v>0</v>
      </c>
      <c r="T36" s="18">
        <v>1</v>
      </c>
      <c r="U36" s="18">
        <v>2</v>
      </c>
      <c r="V36" s="18">
        <v>0</v>
      </c>
      <c r="W36" s="18">
        <v>16</v>
      </c>
      <c r="X36" s="18">
        <v>0</v>
      </c>
      <c r="Y36" s="18">
        <v>0</v>
      </c>
      <c r="Z36" s="18">
        <v>3</v>
      </c>
    </row>
    <row r="37" spans="1:26" s="7" customFormat="1" ht="11.25" customHeight="1">
      <c r="A37" s="30" t="s">
        <v>15</v>
      </c>
      <c r="B37" s="19">
        <f t="shared" si="2"/>
        <v>1.9348437241607408</v>
      </c>
      <c r="C37" s="18">
        <f t="shared" si="5"/>
        <v>117</v>
      </c>
      <c r="D37" s="18">
        <v>2</v>
      </c>
      <c r="E37" s="18">
        <v>13</v>
      </c>
      <c r="F37" s="18">
        <v>0</v>
      </c>
      <c r="G37" s="18">
        <v>1</v>
      </c>
      <c r="H37" s="18">
        <v>2</v>
      </c>
      <c r="I37" s="18">
        <v>2</v>
      </c>
      <c r="J37" s="18">
        <v>3</v>
      </c>
      <c r="K37" s="18">
        <v>11</v>
      </c>
      <c r="L37" s="18">
        <v>1</v>
      </c>
      <c r="M37" s="18">
        <v>0</v>
      </c>
      <c r="N37" s="18">
        <v>5</v>
      </c>
      <c r="O37" s="18">
        <v>2</v>
      </c>
      <c r="P37" s="18">
        <v>1</v>
      </c>
      <c r="Q37" s="18">
        <v>0</v>
      </c>
      <c r="R37" s="18">
        <v>0</v>
      </c>
      <c r="S37" s="18">
        <v>1</v>
      </c>
      <c r="T37" s="18">
        <v>8</v>
      </c>
      <c r="U37" s="18">
        <v>1</v>
      </c>
      <c r="V37" s="18">
        <v>1</v>
      </c>
      <c r="W37" s="18">
        <v>50</v>
      </c>
      <c r="X37" s="18">
        <v>0</v>
      </c>
      <c r="Y37" s="18">
        <v>0</v>
      </c>
      <c r="Z37" s="18">
        <v>13</v>
      </c>
    </row>
    <row r="38" spans="1:26" s="7" customFormat="1" ht="11.25" customHeight="1">
      <c r="A38" s="30" t="s">
        <v>16</v>
      </c>
      <c r="B38" s="19">
        <f t="shared" si="2"/>
        <v>11.344468331404002</v>
      </c>
      <c r="C38" s="18">
        <f t="shared" si="5"/>
        <v>686</v>
      </c>
      <c r="D38" s="18">
        <v>35</v>
      </c>
      <c r="E38" s="18">
        <v>131</v>
      </c>
      <c r="F38" s="18">
        <v>50</v>
      </c>
      <c r="G38" s="18">
        <v>19</v>
      </c>
      <c r="H38" s="18">
        <v>10</v>
      </c>
      <c r="I38" s="18">
        <v>29</v>
      </c>
      <c r="J38" s="18">
        <v>34</v>
      </c>
      <c r="K38" s="18">
        <v>30</v>
      </c>
      <c r="L38" s="18">
        <v>16</v>
      </c>
      <c r="M38" s="18">
        <v>0</v>
      </c>
      <c r="N38" s="18">
        <v>12</v>
      </c>
      <c r="O38" s="18">
        <v>0</v>
      </c>
      <c r="P38" s="18">
        <v>3</v>
      </c>
      <c r="Q38" s="18">
        <v>0</v>
      </c>
      <c r="R38" s="18">
        <v>0</v>
      </c>
      <c r="S38" s="18">
        <v>1</v>
      </c>
      <c r="T38" s="18">
        <v>73</v>
      </c>
      <c r="U38" s="18">
        <v>51</v>
      </c>
      <c r="V38" s="18">
        <v>7</v>
      </c>
      <c r="W38" s="18">
        <v>142</v>
      </c>
      <c r="X38" s="18">
        <v>2</v>
      </c>
      <c r="Y38" s="18">
        <v>1</v>
      </c>
      <c r="Z38" s="18">
        <v>40</v>
      </c>
    </row>
    <row r="39" spans="1:26" s="7" customFormat="1" ht="11.25" customHeight="1">
      <c r="A39" s="30" t="s">
        <v>17</v>
      </c>
      <c r="B39" s="19">
        <f t="shared" si="2"/>
        <v>0.2811311394079709</v>
      </c>
      <c r="C39" s="18">
        <f t="shared" si="5"/>
        <v>17</v>
      </c>
      <c r="D39" s="18">
        <v>1</v>
      </c>
      <c r="E39" s="18">
        <v>1</v>
      </c>
      <c r="F39" s="18">
        <v>0</v>
      </c>
      <c r="G39" s="18">
        <v>0</v>
      </c>
      <c r="H39" s="18">
        <v>0</v>
      </c>
      <c r="I39" s="18">
        <v>2</v>
      </c>
      <c r="J39" s="18">
        <v>0</v>
      </c>
      <c r="K39" s="18">
        <v>1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1</v>
      </c>
      <c r="S39" s="18">
        <v>0</v>
      </c>
      <c r="T39" s="18">
        <v>0</v>
      </c>
      <c r="U39" s="18">
        <v>0</v>
      </c>
      <c r="V39" s="18">
        <v>1</v>
      </c>
      <c r="W39" s="18">
        <v>5</v>
      </c>
      <c r="X39" s="18">
        <v>0</v>
      </c>
      <c r="Y39" s="18">
        <v>0</v>
      </c>
      <c r="Z39" s="18">
        <v>5</v>
      </c>
    </row>
    <row r="40" spans="1:26" s="7" customFormat="1" ht="11.25" customHeight="1">
      <c r="A40" s="30" t="s">
        <v>18</v>
      </c>
      <c r="B40" s="19">
        <f t="shared" si="2"/>
        <v>0.3142053911030263</v>
      </c>
      <c r="C40" s="18">
        <f t="shared" si="5"/>
        <v>19</v>
      </c>
      <c r="D40" s="18">
        <v>1</v>
      </c>
      <c r="E40" s="18">
        <v>1</v>
      </c>
      <c r="F40" s="18">
        <v>1</v>
      </c>
      <c r="G40" s="18">
        <v>1</v>
      </c>
      <c r="H40" s="18">
        <v>0</v>
      </c>
      <c r="I40" s="18">
        <v>0</v>
      </c>
      <c r="J40" s="18">
        <v>2</v>
      </c>
      <c r="K40" s="18">
        <v>1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3</v>
      </c>
      <c r="V40" s="18">
        <v>1</v>
      </c>
      <c r="W40" s="18">
        <v>4</v>
      </c>
      <c r="X40" s="18">
        <v>0</v>
      </c>
      <c r="Y40" s="18">
        <v>0</v>
      </c>
      <c r="Z40" s="18">
        <v>4</v>
      </c>
    </row>
    <row r="41" spans="1:26" s="7" customFormat="1" ht="11.25" customHeight="1">
      <c r="A41" s="30" t="s">
        <v>19</v>
      </c>
      <c r="B41" s="19">
        <f t="shared" si="2"/>
        <v>14.635356375062013</v>
      </c>
      <c r="C41" s="18">
        <f t="shared" si="5"/>
        <v>885</v>
      </c>
      <c r="D41" s="18">
        <v>32</v>
      </c>
      <c r="E41" s="18">
        <v>119</v>
      </c>
      <c r="F41" s="18">
        <v>17</v>
      </c>
      <c r="G41" s="18">
        <v>8</v>
      </c>
      <c r="H41" s="18">
        <v>6</v>
      </c>
      <c r="I41" s="18">
        <v>52</v>
      </c>
      <c r="J41" s="18">
        <v>31</v>
      </c>
      <c r="K41" s="18">
        <v>65</v>
      </c>
      <c r="L41" s="18">
        <v>7</v>
      </c>
      <c r="M41" s="18">
        <v>0</v>
      </c>
      <c r="N41" s="18">
        <v>16</v>
      </c>
      <c r="O41" s="18">
        <v>6</v>
      </c>
      <c r="P41" s="18">
        <v>1</v>
      </c>
      <c r="Q41" s="18">
        <v>0</v>
      </c>
      <c r="R41" s="18">
        <v>2</v>
      </c>
      <c r="S41" s="18">
        <v>1</v>
      </c>
      <c r="T41" s="18">
        <v>38</v>
      </c>
      <c r="U41" s="18">
        <v>154</v>
      </c>
      <c r="V41" s="18">
        <v>12</v>
      </c>
      <c r="W41" s="18">
        <v>269</v>
      </c>
      <c r="X41" s="18">
        <v>0</v>
      </c>
      <c r="Y41" s="18">
        <v>0</v>
      </c>
      <c r="Z41" s="18">
        <v>49</v>
      </c>
    </row>
    <row r="42" spans="1:256" s="9" customFormat="1" ht="11.25" customHeight="1" thickBot="1">
      <c r="A42" s="30" t="s">
        <v>20</v>
      </c>
      <c r="B42" s="19">
        <f t="shared" si="2"/>
        <v>1.819083843228047</v>
      </c>
      <c r="C42" s="18">
        <f t="shared" si="5"/>
        <v>110</v>
      </c>
      <c r="D42" s="18">
        <v>6</v>
      </c>
      <c r="E42" s="18">
        <v>16</v>
      </c>
      <c r="F42" s="18">
        <v>3</v>
      </c>
      <c r="G42" s="18">
        <v>1</v>
      </c>
      <c r="H42" s="18">
        <v>1</v>
      </c>
      <c r="I42" s="18">
        <v>15</v>
      </c>
      <c r="J42" s="18">
        <v>7</v>
      </c>
      <c r="K42" s="18">
        <v>10</v>
      </c>
      <c r="L42" s="18">
        <v>3</v>
      </c>
      <c r="M42" s="18">
        <v>0</v>
      </c>
      <c r="N42" s="18">
        <v>0</v>
      </c>
      <c r="O42" s="18">
        <v>1</v>
      </c>
      <c r="P42" s="18">
        <v>0</v>
      </c>
      <c r="Q42" s="18">
        <v>1</v>
      </c>
      <c r="R42" s="18">
        <v>0</v>
      </c>
      <c r="S42" s="18">
        <v>0</v>
      </c>
      <c r="T42" s="18">
        <v>2</v>
      </c>
      <c r="U42" s="18">
        <v>17</v>
      </c>
      <c r="V42" s="18">
        <v>3</v>
      </c>
      <c r="W42" s="18">
        <v>15</v>
      </c>
      <c r="X42" s="18">
        <v>0</v>
      </c>
      <c r="Y42" s="18">
        <v>0</v>
      </c>
      <c r="Z42" s="18">
        <v>9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6" s="7" customFormat="1" ht="27" customHeight="1">
      <c r="A43" s="73" t="s">
        <v>220</v>
      </c>
      <c r="B43" s="73"/>
      <c r="C43" s="73"/>
      <c r="D43" s="73"/>
      <c r="E43" s="73"/>
      <c r="F43" s="73"/>
      <c r="G43" s="7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="7" customFormat="1" ht="58.5" customHeight="1"/>
    <row r="45" spans="1:26" s="7" customFormat="1" ht="12" customHeight="1">
      <c r="A45" s="83" t="s">
        <v>400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 t="s">
        <v>401</v>
      </c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mergeCells count="31">
    <mergeCell ref="S3:S4"/>
    <mergeCell ref="L3:L4"/>
    <mergeCell ref="W1:Z1"/>
    <mergeCell ref="A43:G43"/>
    <mergeCell ref="A1:K1"/>
    <mergeCell ref="L1:V1"/>
    <mergeCell ref="L2:X2"/>
    <mergeCell ref="M3:M4"/>
    <mergeCell ref="N3:N4"/>
    <mergeCell ref="O3:O4"/>
    <mergeCell ref="R3:R4"/>
    <mergeCell ref="K3:K4"/>
    <mergeCell ref="A45:K45"/>
    <mergeCell ref="L45:Z45"/>
    <mergeCell ref="T3:T4"/>
    <mergeCell ref="U3:U4"/>
    <mergeCell ref="V3:V4"/>
    <mergeCell ref="W3:Z3"/>
    <mergeCell ref="I3:I4"/>
    <mergeCell ref="J3:J4"/>
    <mergeCell ref="Q3:Q4"/>
    <mergeCell ref="H3:H4"/>
    <mergeCell ref="P3:P4"/>
    <mergeCell ref="G3:G4"/>
    <mergeCell ref="A2:K2"/>
    <mergeCell ref="A3:A4"/>
    <mergeCell ref="B3:B4"/>
    <mergeCell ref="C3:C4"/>
    <mergeCell ref="D3:D4"/>
    <mergeCell ref="E3:E4"/>
    <mergeCell ref="F3:F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C45"/>
  <sheetViews>
    <sheetView workbookViewId="0" topLeftCell="A1">
      <selection activeCell="A1" sqref="A1:K1"/>
    </sheetView>
  </sheetViews>
  <sheetFormatPr defaultColWidth="9.00390625" defaultRowHeight="16.5"/>
  <cols>
    <col min="1" max="1" width="25.75390625" style="10" customWidth="1"/>
    <col min="2" max="2" width="6.125" style="10" customWidth="1"/>
    <col min="3" max="3" width="5.125" style="10" customWidth="1"/>
    <col min="4" max="11" width="5.50390625" style="10" customWidth="1"/>
    <col min="12" max="12" width="5.25390625" style="10" customWidth="1"/>
    <col min="13" max="26" width="5.375" style="10" customWidth="1"/>
    <col min="27" max="16384" width="9.00390625" style="10" customWidth="1"/>
  </cols>
  <sheetData>
    <row r="1" spans="1:26" s="1" customFormat="1" ht="45" customHeight="1">
      <c r="A1" s="62" t="s">
        <v>406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47" t="s">
        <v>131</v>
      </c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s="2" customFormat="1" ht="13.5" customHeight="1" thickBot="1">
      <c r="A2" s="70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48" t="s">
        <v>412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Z2" s="32" t="s">
        <v>129</v>
      </c>
    </row>
    <row r="3" spans="1:26" s="3" customFormat="1" ht="21" customHeight="1">
      <c r="A3" s="64" t="s">
        <v>21</v>
      </c>
      <c r="B3" s="50" t="s">
        <v>22</v>
      </c>
      <c r="C3" s="90" t="s">
        <v>23</v>
      </c>
      <c r="D3" s="90"/>
      <c r="E3" s="90"/>
      <c r="F3" s="90"/>
      <c r="G3" s="90"/>
      <c r="H3" s="90" t="s">
        <v>24</v>
      </c>
      <c r="I3" s="90"/>
      <c r="J3" s="90"/>
      <c r="K3" s="34" t="s">
        <v>130</v>
      </c>
      <c r="L3" s="49" t="s">
        <v>25</v>
      </c>
      <c r="M3" s="49"/>
      <c r="N3" s="49"/>
      <c r="O3" s="49"/>
      <c r="P3" s="49"/>
      <c r="Q3" s="49"/>
      <c r="R3" s="50"/>
      <c r="S3" s="33" t="s">
        <v>26</v>
      </c>
      <c r="T3" s="90" t="s">
        <v>27</v>
      </c>
      <c r="U3" s="90"/>
      <c r="V3" s="33" t="s">
        <v>28</v>
      </c>
      <c r="W3" s="33" t="s">
        <v>29</v>
      </c>
      <c r="X3" s="91" t="s">
        <v>30</v>
      </c>
      <c r="Y3" s="49"/>
      <c r="Z3" s="49"/>
    </row>
    <row r="4" spans="1:26" s="3" customFormat="1" ht="60.75" customHeight="1" thickBot="1">
      <c r="A4" s="66"/>
      <c r="B4" s="72"/>
      <c r="C4" s="17" t="s">
        <v>55</v>
      </c>
      <c r="D4" s="17" t="s">
        <v>31</v>
      </c>
      <c r="E4" s="17" t="s">
        <v>32</v>
      </c>
      <c r="F4" s="17" t="s">
        <v>33</v>
      </c>
      <c r="G4" s="17" t="s">
        <v>34</v>
      </c>
      <c r="H4" s="17" t="s">
        <v>35</v>
      </c>
      <c r="I4" s="17" t="s">
        <v>36</v>
      </c>
      <c r="J4" s="17" t="s">
        <v>37</v>
      </c>
      <c r="K4" s="16" t="s">
        <v>38</v>
      </c>
      <c r="L4" s="16" t="s">
        <v>39</v>
      </c>
      <c r="M4" s="23" t="s">
        <v>40</v>
      </c>
      <c r="N4" s="23" t="s">
        <v>51</v>
      </c>
      <c r="O4" s="23" t="s">
        <v>41</v>
      </c>
      <c r="P4" s="23" t="s">
        <v>42</v>
      </c>
      <c r="Q4" s="23" t="s">
        <v>52</v>
      </c>
      <c r="R4" s="23" t="s">
        <v>43</v>
      </c>
      <c r="S4" s="17" t="s">
        <v>44</v>
      </c>
      <c r="T4" s="17" t="s">
        <v>45</v>
      </c>
      <c r="U4" s="17" t="s">
        <v>53</v>
      </c>
      <c r="V4" s="17" t="s">
        <v>46</v>
      </c>
      <c r="W4" s="17" t="s">
        <v>54</v>
      </c>
      <c r="X4" s="23" t="s">
        <v>47</v>
      </c>
      <c r="Y4" s="23" t="s">
        <v>48</v>
      </c>
      <c r="Z4" s="24" t="s">
        <v>49</v>
      </c>
    </row>
    <row r="5" spans="1:26" s="5" customFormat="1" ht="22.5" customHeight="1">
      <c r="A5" s="35" t="s">
        <v>50</v>
      </c>
      <c r="B5" s="19">
        <f>SUM(C5:Z5)</f>
        <v>100.00000000000001</v>
      </c>
      <c r="C5" s="19">
        <f aca="true" t="shared" si="0" ref="C5:Z5">C6/$B$6*100</f>
        <v>1.273358690259633</v>
      </c>
      <c r="D5" s="19">
        <f t="shared" si="0"/>
        <v>3.30742516950554</v>
      </c>
      <c r="E5" s="19">
        <f t="shared" si="0"/>
        <v>0.2645940135604432</v>
      </c>
      <c r="F5" s="19">
        <f t="shared" si="0"/>
        <v>0.0496113775425831</v>
      </c>
      <c r="G5" s="19">
        <f t="shared" si="0"/>
        <v>7.507855134777576</v>
      </c>
      <c r="H5" s="19">
        <f t="shared" si="0"/>
        <v>1.5544898296676037</v>
      </c>
      <c r="I5" s="19">
        <f t="shared" si="0"/>
        <v>4.150818587729453</v>
      </c>
      <c r="J5" s="19">
        <f t="shared" si="0"/>
        <v>37.07623615015711</v>
      </c>
      <c r="K5" s="19">
        <f t="shared" si="0"/>
        <v>0.7441706631387465</v>
      </c>
      <c r="L5" s="19">
        <f t="shared" si="0"/>
        <v>0.46303952373077556</v>
      </c>
      <c r="M5" s="19">
        <f t="shared" si="0"/>
        <v>0.5291880271208864</v>
      </c>
      <c r="N5" s="19">
        <f t="shared" si="0"/>
        <v>0.165371258475277</v>
      </c>
      <c r="O5" s="19">
        <f t="shared" si="0"/>
        <v>0.7772449148338019</v>
      </c>
      <c r="P5" s="19">
        <f t="shared" si="0"/>
        <v>2.315197618653878</v>
      </c>
      <c r="Q5" s="19">
        <f t="shared" si="0"/>
        <v>2.0175293533983796</v>
      </c>
      <c r="R5" s="19">
        <f t="shared" si="0"/>
        <v>2.8113113940797088</v>
      </c>
      <c r="S5" s="19">
        <f t="shared" si="0"/>
        <v>3.290888043658012</v>
      </c>
      <c r="T5" s="19">
        <f t="shared" si="0"/>
        <v>2.3813461220439884</v>
      </c>
      <c r="U5" s="19">
        <f t="shared" si="0"/>
        <v>4.795766495783033</v>
      </c>
      <c r="V5" s="19">
        <f t="shared" si="0"/>
        <v>1.769472465685464</v>
      </c>
      <c r="W5" s="19">
        <f t="shared" si="0"/>
        <v>3.208202414420374</v>
      </c>
      <c r="X5" s="19">
        <f t="shared" si="0"/>
        <v>12.783198280138913</v>
      </c>
      <c r="Y5" s="19">
        <f t="shared" si="0"/>
        <v>0.3968910203406648</v>
      </c>
      <c r="Z5" s="19">
        <f t="shared" si="0"/>
        <v>6.366793451298164</v>
      </c>
    </row>
    <row r="6" spans="1:211" s="2" customFormat="1" ht="21" customHeight="1">
      <c r="A6" s="14" t="s">
        <v>169</v>
      </c>
      <c r="B6" s="18">
        <f aca="true" t="shared" si="1" ref="B6:Z6">SUM(B7+B8+B12+B35+B36+B37+B38+B39+B40+B41+B42)</f>
        <v>6047</v>
      </c>
      <c r="C6" s="18">
        <f t="shared" si="1"/>
        <v>77</v>
      </c>
      <c r="D6" s="18">
        <f t="shared" si="1"/>
        <v>200</v>
      </c>
      <c r="E6" s="18">
        <f t="shared" si="1"/>
        <v>16</v>
      </c>
      <c r="F6" s="18">
        <f t="shared" si="1"/>
        <v>3</v>
      </c>
      <c r="G6" s="18">
        <f t="shared" si="1"/>
        <v>454</v>
      </c>
      <c r="H6" s="18">
        <f t="shared" si="1"/>
        <v>94</v>
      </c>
      <c r="I6" s="18">
        <f t="shared" si="1"/>
        <v>251</v>
      </c>
      <c r="J6" s="18">
        <f t="shared" si="1"/>
        <v>2242</v>
      </c>
      <c r="K6" s="18">
        <f t="shared" si="1"/>
        <v>45</v>
      </c>
      <c r="L6" s="18">
        <f t="shared" si="1"/>
        <v>28</v>
      </c>
      <c r="M6" s="18">
        <f t="shared" si="1"/>
        <v>32</v>
      </c>
      <c r="N6" s="18">
        <f t="shared" si="1"/>
        <v>10</v>
      </c>
      <c r="O6" s="18">
        <f t="shared" si="1"/>
        <v>47</v>
      </c>
      <c r="P6" s="18">
        <f t="shared" si="1"/>
        <v>140</v>
      </c>
      <c r="Q6" s="18">
        <f t="shared" si="1"/>
        <v>122</v>
      </c>
      <c r="R6" s="18">
        <f t="shared" si="1"/>
        <v>170</v>
      </c>
      <c r="S6" s="18">
        <f t="shared" si="1"/>
        <v>199</v>
      </c>
      <c r="T6" s="18">
        <f t="shared" si="1"/>
        <v>144</v>
      </c>
      <c r="U6" s="18">
        <f t="shared" si="1"/>
        <v>290</v>
      </c>
      <c r="V6" s="18">
        <f t="shared" si="1"/>
        <v>107</v>
      </c>
      <c r="W6" s="18">
        <f t="shared" si="1"/>
        <v>194</v>
      </c>
      <c r="X6" s="18">
        <f t="shared" si="1"/>
        <v>773</v>
      </c>
      <c r="Y6" s="18">
        <f t="shared" si="1"/>
        <v>24</v>
      </c>
      <c r="Z6" s="18">
        <f t="shared" si="1"/>
        <v>385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</row>
    <row r="7" spans="1:26" s="2" customFormat="1" ht="11.25" customHeight="1">
      <c r="A7" s="14" t="s">
        <v>242</v>
      </c>
      <c r="B7" s="18">
        <f>SUM(C7:Z7)</f>
        <v>5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1</v>
      </c>
      <c r="J7" s="18">
        <v>1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1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1</v>
      </c>
      <c r="X7" s="18">
        <v>1</v>
      </c>
      <c r="Y7" s="18">
        <v>0</v>
      </c>
      <c r="Z7" s="18">
        <v>0</v>
      </c>
    </row>
    <row r="8" spans="1:34" s="2" customFormat="1" ht="11.25" customHeight="1">
      <c r="A8" s="14" t="s">
        <v>243</v>
      </c>
      <c r="B8" s="18">
        <f aca="true" t="shared" si="2" ref="B8:Z8">SUM(B9:B11)</f>
        <v>4</v>
      </c>
      <c r="C8" s="18">
        <f t="shared" si="2"/>
        <v>0</v>
      </c>
      <c r="D8" s="18">
        <f t="shared" si="2"/>
        <v>0</v>
      </c>
      <c r="E8" s="18">
        <f t="shared" si="2"/>
        <v>0</v>
      </c>
      <c r="F8" s="18">
        <f t="shared" si="2"/>
        <v>0</v>
      </c>
      <c r="G8" s="18">
        <f t="shared" si="2"/>
        <v>1</v>
      </c>
      <c r="H8" s="18">
        <f t="shared" si="2"/>
        <v>0</v>
      </c>
      <c r="I8" s="18">
        <f t="shared" si="2"/>
        <v>0</v>
      </c>
      <c r="J8" s="18">
        <f t="shared" si="2"/>
        <v>2</v>
      </c>
      <c r="K8" s="18">
        <f t="shared" si="2"/>
        <v>1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8">
        <f t="shared" si="2"/>
        <v>0</v>
      </c>
      <c r="P8" s="18">
        <f t="shared" si="2"/>
        <v>0</v>
      </c>
      <c r="Q8" s="18">
        <f t="shared" si="2"/>
        <v>0</v>
      </c>
      <c r="R8" s="18">
        <f t="shared" si="2"/>
        <v>0</v>
      </c>
      <c r="S8" s="18">
        <f t="shared" si="2"/>
        <v>0</v>
      </c>
      <c r="T8" s="18">
        <f t="shared" si="2"/>
        <v>0</v>
      </c>
      <c r="U8" s="18">
        <f t="shared" si="2"/>
        <v>0</v>
      </c>
      <c r="V8" s="18">
        <f t="shared" si="2"/>
        <v>0</v>
      </c>
      <c r="W8" s="18">
        <f t="shared" si="2"/>
        <v>0</v>
      </c>
      <c r="X8" s="18">
        <f t="shared" si="2"/>
        <v>0</v>
      </c>
      <c r="Y8" s="18">
        <f t="shared" si="2"/>
        <v>0</v>
      </c>
      <c r="Z8" s="18">
        <f t="shared" si="2"/>
        <v>0</v>
      </c>
      <c r="AA8" s="4"/>
      <c r="AB8" s="4"/>
      <c r="AC8" s="4"/>
      <c r="AD8" s="4"/>
      <c r="AE8" s="4"/>
      <c r="AF8" s="4"/>
      <c r="AG8" s="4"/>
      <c r="AH8" s="4"/>
    </row>
    <row r="9" spans="1:26" s="2" customFormat="1" ht="11.25" customHeight="1">
      <c r="A9" s="14" t="s">
        <v>244</v>
      </c>
      <c r="B9" s="18">
        <f>SUM(C9:Z9)</f>
        <v>2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2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</row>
    <row r="10" spans="1:26" s="2" customFormat="1" ht="11.25" customHeight="1">
      <c r="A10" s="14" t="s">
        <v>245</v>
      </c>
      <c r="B10" s="18">
        <f aca="true" t="shared" si="3" ref="B10:B42">SUM(C10:Z10)</f>
        <v>2</v>
      </c>
      <c r="C10" s="18">
        <v>0</v>
      </c>
      <c r="D10" s="18">
        <v>0</v>
      </c>
      <c r="E10" s="18">
        <v>0</v>
      </c>
      <c r="F10" s="18">
        <v>0</v>
      </c>
      <c r="G10" s="18">
        <v>1</v>
      </c>
      <c r="H10" s="18">
        <v>0</v>
      </c>
      <c r="I10" s="18">
        <v>0</v>
      </c>
      <c r="J10" s="18">
        <v>0</v>
      </c>
      <c r="K10" s="18">
        <v>1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</row>
    <row r="11" spans="1:26" s="2" customFormat="1" ht="11.25" customHeight="1">
      <c r="A11" s="14" t="s">
        <v>246</v>
      </c>
      <c r="B11" s="18">
        <f t="shared" si="3"/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</row>
    <row r="12" spans="1:26" s="2" customFormat="1" ht="26.25" customHeight="1">
      <c r="A12" s="14" t="s">
        <v>247</v>
      </c>
      <c r="B12" s="18">
        <f aca="true" t="shared" si="4" ref="B12:Z12">SUM(B13:B34)</f>
        <v>4102</v>
      </c>
      <c r="C12" s="18">
        <f t="shared" si="4"/>
        <v>66</v>
      </c>
      <c r="D12" s="18">
        <f t="shared" si="4"/>
        <v>189</v>
      </c>
      <c r="E12" s="18">
        <f t="shared" si="4"/>
        <v>16</v>
      </c>
      <c r="F12" s="18">
        <f t="shared" si="4"/>
        <v>3</v>
      </c>
      <c r="G12" s="18">
        <f t="shared" si="4"/>
        <v>434</v>
      </c>
      <c r="H12" s="18">
        <f t="shared" si="4"/>
        <v>64</v>
      </c>
      <c r="I12" s="18">
        <f t="shared" si="4"/>
        <v>192</v>
      </c>
      <c r="J12" s="18">
        <f t="shared" si="4"/>
        <v>1592</v>
      </c>
      <c r="K12" s="18">
        <f t="shared" si="4"/>
        <v>38</v>
      </c>
      <c r="L12" s="18">
        <f t="shared" si="4"/>
        <v>28</v>
      </c>
      <c r="M12" s="18">
        <f t="shared" si="4"/>
        <v>22</v>
      </c>
      <c r="N12" s="18">
        <f t="shared" si="4"/>
        <v>8</v>
      </c>
      <c r="O12" s="18">
        <f t="shared" si="4"/>
        <v>33</v>
      </c>
      <c r="P12" s="18">
        <f t="shared" si="4"/>
        <v>112</v>
      </c>
      <c r="Q12" s="18">
        <f t="shared" si="4"/>
        <v>69</v>
      </c>
      <c r="R12" s="18">
        <f t="shared" si="4"/>
        <v>132</v>
      </c>
      <c r="S12" s="18">
        <f t="shared" si="4"/>
        <v>136</v>
      </c>
      <c r="T12" s="18">
        <f t="shared" si="4"/>
        <v>132</v>
      </c>
      <c r="U12" s="18">
        <f t="shared" si="4"/>
        <v>207</v>
      </c>
      <c r="V12" s="18">
        <f t="shared" si="4"/>
        <v>75</v>
      </c>
      <c r="W12" s="18">
        <f t="shared" si="4"/>
        <v>120</v>
      </c>
      <c r="X12" s="18">
        <f t="shared" si="4"/>
        <v>281</v>
      </c>
      <c r="Y12" s="18">
        <f t="shared" si="4"/>
        <v>16</v>
      </c>
      <c r="Z12" s="18">
        <f t="shared" si="4"/>
        <v>137</v>
      </c>
    </row>
    <row r="13" spans="1:26" s="2" customFormat="1" ht="11.25" customHeight="1">
      <c r="A13" s="14" t="s">
        <v>248</v>
      </c>
      <c r="B13" s="18">
        <f t="shared" si="3"/>
        <v>180</v>
      </c>
      <c r="C13" s="18">
        <v>3</v>
      </c>
      <c r="D13" s="18">
        <v>7</v>
      </c>
      <c r="E13" s="18">
        <v>0</v>
      </c>
      <c r="F13" s="18">
        <v>0</v>
      </c>
      <c r="G13" s="18">
        <v>15</v>
      </c>
      <c r="H13" s="18">
        <v>2</v>
      </c>
      <c r="I13" s="18">
        <v>15</v>
      </c>
      <c r="J13" s="18">
        <v>50</v>
      </c>
      <c r="K13" s="18">
        <v>3</v>
      </c>
      <c r="L13" s="18">
        <v>0</v>
      </c>
      <c r="M13" s="18">
        <v>0</v>
      </c>
      <c r="N13" s="18">
        <v>0</v>
      </c>
      <c r="O13" s="18">
        <v>1</v>
      </c>
      <c r="P13" s="18">
        <v>8</v>
      </c>
      <c r="Q13" s="18">
        <v>6</v>
      </c>
      <c r="R13" s="18">
        <v>14</v>
      </c>
      <c r="S13" s="18">
        <v>8</v>
      </c>
      <c r="T13" s="18">
        <v>3</v>
      </c>
      <c r="U13" s="18">
        <v>3</v>
      </c>
      <c r="V13" s="18">
        <v>15</v>
      </c>
      <c r="W13" s="18">
        <v>11</v>
      </c>
      <c r="X13" s="18">
        <v>12</v>
      </c>
      <c r="Y13" s="18">
        <v>1</v>
      </c>
      <c r="Z13" s="18">
        <v>3</v>
      </c>
    </row>
    <row r="14" spans="1:26" s="2" customFormat="1" ht="11.25" customHeight="1">
      <c r="A14" s="14" t="s">
        <v>249</v>
      </c>
      <c r="B14" s="18">
        <f t="shared" si="3"/>
        <v>1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1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</row>
    <row r="15" spans="1:26" s="2" customFormat="1" ht="11.25" customHeight="1">
      <c r="A15" s="14" t="s">
        <v>250</v>
      </c>
      <c r="B15" s="18">
        <f t="shared" si="3"/>
        <v>224</v>
      </c>
      <c r="C15" s="18">
        <v>4</v>
      </c>
      <c r="D15" s="18">
        <v>33</v>
      </c>
      <c r="E15" s="18">
        <v>0</v>
      </c>
      <c r="F15" s="18">
        <v>0</v>
      </c>
      <c r="G15" s="18">
        <v>12</v>
      </c>
      <c r="H15" s="18">
        <v>2</v>
      </c>
      <c r="I15" s="18">
        <v>14</v>
      </c>
      <c r="J15" s="18">
        <v>60</v>
      </c>
      <c r="K15" s="18">
        <v>2</v>
      </c>
      <c r="L15" s="18">
        <v>0</v>
      </c>
      <c r="M15" s="18">
        <v>0</v>
      </c>
      <c r="N15" s="18">
        <v>1</v>
      </c>
      <c r="O15" s="18">
        <v>1</v>
      </c>
      <c r="P15" s="18">
        <v>15</v>
      </c>
      <c r="Q15" s="18">
        <v>7</v>
      </c>
      <c r="R15" s="18">
        <v>9</v>
      </c>
      <c r="S15" s="18">
        <v>10</v>
      </c>
      <c r="T15" s="18">
        <v>9</v>
      </c>
      <c r="U15" s="18">
        <v>12</v>
      </c>
      <c r="V15" s="18">
        <v>4</v>
      </c>
      <c r="W15" s="18">
        <v>5</v>
      </c>
      <c r="X15" s="18">
        <v>13</v>
      </c>
      <c r="Y15" s="18">
        <v>3</v>
      </c>
      <c r="Z15" s="18">
        <v>8</v>
      </c>
    </row>
    <row r="16" spans="1:26" s="2" customFormat="1" ht="11.25" customHeight="1">
      <c r="A16" s="14" t="s">
        <v>251</v>
      </c>
      <c r="B16" s="18">
        <f t="shared" si="3"/>
        <v>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2</v>
      </c>
      <c r="J16" s="18">
        <v>2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1</v>
      </c>
      <c r="Q16" s="18">
        <v>1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1</v>
      </c>
      <c r="Y16" s="18">
        <v>0</v>
      </c>
      <c r="Z16" s="18">
        <v>1</v>
      </c>
    </row>
    <row r="17" spans="1:26" s="2" customFormat="1" ht="11.25" customHeight="1">
      <c r="A17" s="14" t="s">
        <v>252</v>
      </c>
      <c r="B17" s="18">
        <f t="shared" si="3"/>
        <v>8</v>
      </c>
      <c r="C17" s="18">
        <v>2</v>
      </c>
      <c r="D17" s="18">
        <v>1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2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1</v>
      </c>
      <c r="S17" s="18">
        <v>0</v>
      </c>
      <c r="T17" s="18">
        <v>0</v>
      </c>
      <c r="U17" s="18">
        <v>1</v>
      </c>
      <c r="V17" s="18">
        <v>0</v>
      </c>
      <c r="W17" s="18">
        <v>0</v>
      </c>
      <c r="X17" s="18">
        <v>1</v>
      </c>
      <c r="Y17" s="18">
        <v>0</v>
      </c>
      <c r="Z17" s="18">
        <v>0</v>
      </c>
    </row>
    <row r="18" spans="1:26" s="2" customFormat="1" ht="11.25" customHeight="1">
      <c r="A18" s="14" t="s">
        <v>253</v>
      </c>
      <c r="B18" s="18">
        <f t="shared" si="3"/>
        <v>9</v>
      </c>
      <c r="C18" s="18">
        <v>0</v>
      </c>
      <c r="D18" s="18">
        <v>1</v>
      </c>
      <c r="E18" s="18">
        <v>3</v>
      </c>
      <c r="F18" s="18">
        <v>0</v>
      </c>
      <c r="G18" s="18">
        <v>1</v>
      </c>
      <c r="H18" s="18">
        <v>0</v>
      </c>
      <c r="I18" s="18">
        <v>1</v>
      </c>
      <c r="J18" s="18">
        <v>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</row>
    <row r="19" spans="1:26" s="2" customFormat="1" ht="11.25" customHeight="1">
      <c r="A19" s="14" t="s">
        <v>254</v>
      </c>
      <c r="B19" s="18">
        <f t="shared" si="3"/>
        <v>50</v>
      </c>
      <c r="C19" s="18">
        <v>3</v>
      </c>
      <c r="D19" s="18">
        <v>7</v>
      </c>
      <c r="E19" s="18">
        <v>1</v>
      </c>
      <c r="F19" s="18">
        <v>1</v>
      </c>
      <c r="G19" s="18">
        <v>11</v>
      </c>
      <c r="H19" s="18">
        <v>0</v>
      </c>
      <c r="I19" s="18">
        <v>2</v>
      </c>
      <c r="J19" s="18">
        <v>11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1</v>
      </c>
      <c r="Q19" s="18">
        <v>1</v>
      </c>
      <c r="R19" s="18">
        <v>4</v>
      </c>
      <c r="S19" s="18">
        <v>0</v>
      </c>
      <c r="T19" s="18">
        <v>2</v>
      </c>
      <c r="U19" s="18">
        <v>4</v>
      </c>
      <c r="V19" s="18">
        <v>1</v>
      </c>
      <c r="W19" s="18">
        <v>0</v>
      </c>
      <c r="X19" s="18">
        <v>1</v>
      </c>
      <c r="Y19" s="18">
        <v>0</v>
      </c>
      <c r="Z19" s="18">
        <v>0</v>
      </c>
    </row>
    <row r="20" spans="1:26" s="2" customFormat="1" ht="11.25" customHeight="1">
      <c r="A20" s="14" t="s">
        <v>255</v>
      </c>
      <c r="B20" s="18">
        <f t="shared" si="3"/>
        <v>75</v>
      </c>
      <c r="C20" s="18">
        <v>1</v>
      </c>
      <c r="D20" s="18">
        <v>21</v>
      </c>
      <c r="E20" s="18">
        <v>0</v>
      </c>
      <c r="F20" s="18">
        <v>0</v>
      </c>
      <c r="G20" s="18">
        <v>5</v>
      </c>
      <c r="H20" s="18">
        <v>3</v>
      </c>
      <c r="I20" s="18">
        <v>6</v>
      </c>
      <c r="J20" s="18">
        <v>8</v>
      </c>
      <c r="K20" s="18">
        <v>1</v>
      </c>
      <c r="L20" s="18">
        <v>0</v>
      </c>
      <c r="M20" s="18">
        <v>0</v>
      </c>
      <c r="N20" s="18">
        <v>0</v>
      </c>
      <c r="O20" s="18">
        <v>1</v>
      </c>
      <c r="P20" s="18">
        <v>0</v>
      </c>
      <c r="Q20" s="18">
        <v>1</v>
      </c>
      <c r="R20" s="18">
        <v>2</v>
      </c>
      <c r="S20" s="18">
        <v>8</v>
      </c>
      <c r="T20" s="18">
        <v>3</v>
      </c>
      <c r="U20" s="18">
        <v>1</v>
      </c>
      <c r="V20" s="18">
        <v>1</v>
      </c>
      <c r="W20" s="18">
        <v>2</v>
      </c>
      <c r="X20" s="18">
        <v>11</v>
      </c>
      <c r="Y20" s="18">
        <v>0</v>
      </c>
      <c r="Z20" s="18">
        <v>0</v>
      </c>
    </row>
    <row r="21" spans="1:26" s="2" customFormat="1" ht="11.25" customHeight="1">
      <c r="A21" s="14" t="s">
        <v>256</v>
      </c>
      <c r="B21" s="18">
        <f t="shared" si="3"/>
        <v>6</v>
      </c>
      <c r="C21" s="18">
        <v>0</v>
      </c>
      <c r="D21" s="18">
        <v>0</v>
      </c>
      <c r="E21" s="18">
        <v>0</v>
      </c>
      <c r="F21" s="18">
        <v>0</v>
      </c>
      <c r="G21" s="18">
        <v>2</v>
      </c>
      <c r="H21" s="18">
        <v>0</v>
      </c>
      <c r="I21" s="18">
        <v>0</v>
      </c>
      <c r="J21" s="18">
        <v>2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1</v>
      </c>
      <c r="Q21" s="18">
        <v>0</v>
      </c>
      <c r="R21" s="18">
        <v>0</v>
      </c>
      <c r="S21" s="18">
        <v>0</v>
      </c>
      <c r="T21" s="18">
        <v>0</v>
      </c>
      <c r="U21" s="18">
        <v>1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</row>
    <row r="22" spans="1:26" s="2" customFormat="1" ht="11.25" customHeight="1">
      <c r="A22" s="14" t="s">
        <v>0</v>
      </c>
      <c r="B22" s="18">
        <f t="shared" si="3"/>
        <v>165</v>
      </c>
      <c r="C22" s="18">
        <v>4</v>
      </c>
      <c r="D22" s="18">
        <v>9</v>
      </c>
      <c r="E22" s="18">
        <v>0</v>
      </c>
      <c r="F22" s="18">
        <v>0</v>
      </c>
      <c r="G22" s="18">
        <v>6</v>
      </c>
      <c r="H22" s="18">
        <v>2</v>
      </c>
      <c r="I22" s="18">
        <v>17</v>
      </c>
      <c r="J22" s="18">
        <v>51</v>
      </c>
      <c r="K22" s="18">
        <v>3</v>
      </c>
      <c r="L22" s="18">
        <v>7</v>
      </c>
      <c r="M22" s="18">
        <v>2</v>
      </c>
      <c r="N22" s="18">
        <v>0</v>
      </c>
      <c r="O22" s="18">
        <v>1</v>
      </c>
      <c r="P22" s="18">
        <v>3</v>
      </c>
      <c r="Q22" s="18">
        <v>4</v>
      </c>
      <c r="R22" s="18">
        <v>5</v>
      </c>
      <c r="S22" s="18">
        <v>6</v>
      </c>
      <c r="T22" s="18">
        <v>16</v>
      </c>
      <c r="U22" s="18">
        <v>6</v>
      </c>
      <c r="V22" s="18">
        <v>6</v>
      </c>
      <c r="W22" s="18">
        <v>6</v>
      </c>
      <c r="X22" s="18">
        <v>9</v>
      </c>
      <c r="Y22" s="18">
        <v>0</v>
      </c>
      <c r="Z22" s="18">
        <v>2</v>
      </c>
    </row>
    <row r="23" spans="1:26" s="2" customFormat="1" ht="11.25" customHeight="1">
      <c r="A23" s="14" t="s">
        <v>1</v>
      </c>
      <c r="B23" s="18">
        <f t="shared" si="3"/>
        <v>42</v>
      </c>
      <c r="C23" s="18">
        <v>1</v>
      </c>
      <c r="D23" s="18">
        <v>3</v>
      </c>
      <c r="E23" s="18">
        <v>0</v>
      </c>
      <c r="F23" s="18">
        <v>0</v>
      </c>
      <c r="G23" s="18">
        <v>4</v>
      </c>
      <c r="H23" s="18">
        <v>1</v>
      </c>
      <c r="I23" s="18">
        <v>5</v>
      </c>
      <c r="J23" s="18">
        <v>5</v>
      </c>
      <c r="K23" s="18">
        <v>9</v>
      </c>
      <c r="L23" s="18">
        <v>0</v>
      </c>
      <c r="M23" s="18">
        <v>0</v>
      </c>
      <c r="N23" s="18">
        <v>0</v>
      </c>
      <c r="O23" s="18">
        <v>2</v>
      </c>
      <c r="P23" s="18">
        <v>3</v>
      </c>
      <c r="Q23" s="18">
        <v>0</v>
      </c>
      <c r="R23" s="18">
        <v>1</v>
      </c>
      <c r="S23" s="18">
        <v>0</v>
      </c>
      <c r="T23" s="18">
        <v>3</v>
      </c>
      <c r="U23" s="18">
        <v>0</v>
      </c>
      <c r="V23" s="18">
        <v>0</v>
      </c>
      <c r="W23" s="18">
        <v>1</v>
      </c>
      <c r="X23" s="18">
        <v>3</v>
      </c>
      <c r="Y23" s="18">
        <v>0</v>
      </c>
      <c r="Z23" s="18">
        <v>1</v>
      </c>
    </row>
    <row r="24" spans="1:26" s="2" customFormat="1" ht="11.25" customHeight="1">
      <c r="A24" s="14" t="s">
        <v>2</v>
      </c>
      <c r="B24" s="18">
        <f t="shared" si="3"/>
        <v>24</v>
      </c>
      <c r="C24" s="18">
        <v>1</v>
      </c>
      <c r="D24" s="18">
        <v>0</v>
      </c>
      <c r="E24" s="18">
        <v>0</v>
      </c>
      <c r="F24" s="18">
        <v>0</v>
      </c>
      <c r="G24" s="18">
        <v>2</v>
      </c>
      <c r="H24" s="18">
        <v>0</v>
      </c>
      <c r="I24" s="18">
        <v>3</v>
      </c>
      <c r="J24" s="18">
        <v>4</v>
      </c>
      <c r="K24" s="18">
        <v>0</v>
      </c>
      <c r="L24" s="18">
        <v>1</v>
      </c>
      <c r="M24" s="18">
        <v>0</v>
      </c>
      <c r="N24" s="18">
        <v>0</v>
      </c>
      <c r="O24" s="18">
        <v>0</v>
      </c>
      <c r="P24" s="18">
        <v>1</v>
      </c>
      <c r="Q24" s="18">
        <v>0</v>
      </c>
      <c r="R24" s="18">
        <v>0</v>
      </c>
      <c r="S24" s="18">
        <v>1</v>
      </c>
      <c r="T24" s="18">
        <v>1</v>
      </c>
      <c r="U24" s="18">
        <v>0</v>
      </c>
      <c r="V24" s="18">
        <v>1</v>
      </c>
      <c r="W24" s="18">
        <v>1</v>
      </c>
      <c r="X24" s="18">
        <v>1</v>
      </c>
      <c r="Y24" s="18">
        <v>0</v>
      </c>
      <c r="Z24" s="18">
        <v>7</v>
      </c>
    </row>
    <row r="25" spans="1:26" s="2" customFormat="1" ht="11.25" customHeight="1">
      <c r="A25" s="14" t="s">
        <v>3</v>
      </c>
      <c r="B25" s="18">
        <f t="shared" si="3"/>
        <v>160</v>
      </c>
      <c r="C25" s="18">
        <v>1</v>
      </c>
      <c r="D25" s="18">
        <v>8</v>
      </c>
      <c r="E25" s="18">
        <v>0</v>
      </c>
      <c r="F25" s="18">
        <v>0</v>
      </c>
      <c r="G25" s="18">
        <v>32</v>
      </c>
      <c r="H25" s="18">
        <v>3</v>
      </c>
      <c r="I25" s="18">
        <v>12</v>
      </c>
      <c r="J25" s="18">
        <v>52</v>
      </c>
      <c r="K25" s="18">
        <v>3</v>
      </c>
      <c r="L25" s="18">
        <v>0</v>
      </c>
      <c r="M25" s="18">
        <v>0</v>
      </c>
      <c r="N25" s="18">
        <v>0</v>
      </c>
      <c r="O25" s="18">
        <v>1</v>
      </c>
      <c r="P25" s="18">
        <v>10</v>
      </c>
      <c r="Q25" s="18">
        <v>3</v>
      </c>
      <c r="R25" s="18">
        <v>15</v>
      </c>
      <c r="S25" s="18">
        <v>5</v>
      </c>
      <c r="T25" s="18">
        <v>2</v>
      </c>
      <c r="U25" s="18">
        <v>3</v>
      </c>
      <c r="V25" s="18">
        <v>0</v>
      </c>
      <c r="W25" s="18">
        <v>2</v>
      </c>
      <c r="X25" s="18">
        <v>5</v>
      </c>
      <c r="Y25" s="18">
        <v>0</v>
      </c>
      <c r="Z25" s="18">
        <v>3</v>
      </c>
    </row>
    <row r="26" spans="1:26" s="2" customFormat="1" ht="25.5" customHeight="1">
      <c r="A26" s="14" t="s">
        <v>4</v>
      </c>
      <c r="B26" s="18">
        <f t="shared" si="3"/>
        <v>157</v>
      </c>
      <c r="C26" s="18">
        <v>5</v>
      </c>
      <c r="D26" s="18">
        <v>12</v>
      </c>
      <c r="E26" s="18">
        <v>1</v>
      </c>
      <c r="F26" s="18">
        <v>0</v>
      </c>
      <c r="G26" s="18">
        <v>23</v>
      </c>
      <c r="H26" s="18">
        <v>3</v>
      </c>
      <c r="I26" s="18">
        <v>8</v>
      </c>
      <c r="J26" s="18">
        <v>50</v>
      </c>
      <c r="K26" s="18">
        <v>1</v>
      </c>
      <c r="L26" s="18">
        <v>1</v>
      </c>
      <c r="M26" s="18">
        <v>4</v>
      </c>
      <c r="N26" s="18">
        <v>0</v>
      </c>
      <c r="O26" s="18">
        <v>0</v>
      </c>
      <c r="P26" s="18">
        <v>4</v>
      </c>
      <c r="Q26" s="18">
        <v>6</v>
      </c>
      <c r="R26" s="18">
        <v>4</v>
      </c>
      <c r="S26" s="18">
        <v>9</v>
      </c>
      <c r="T26" s="18">
        <v>0</v>
      </c>
      <c r="U26" s="18">
        <v>6</v>
      </c>
      <c r="V26" s="18">
        <v>4</v>
      </c>
      <c r="W26" s="18">
        <v>2</v>
      </c>
      <c r="X26" s="18">
        <v>10</v>
      </c>
      <c r="Y26" s="18">
        <v>0</v>
      </c>
      <c r="Z26" s="18">
        <v>4</v>
      </c>
    </row>
    <row r="27" spans="1:26" s="2" customFormat="1" ht="11.25" customHeight="1">
      <c r="A27" s="14" t="s">
        <v>5</v>
      </c>
      <c r="B27" s="18">
        <f t="shared" si="3"/>
        <v>233</v>
      </c>
      <c r="C27" s="18">
        <v>2</v>
      </c>
      <c r="D27" s="18">
        <v>13</v>
      </c>
      <c r="E27" s="18">
        <v>0</v>
      </c>
      <c r="F27" s="18">
        <v>0</v>
      </c>
      <c r="G27" s="18">
        <v>20</v>
      </c>
      <c r="H27" s="18">
        <v>3</v>
      </c>
      <c r="I27" s="18">
        <v>15</v>
      </c>
      <c r="J27" s="18">
        <v>53</v>
      </c>
      <c r="K27" s="18">
        <v>0</v>
      </c>
      <c r="L27" s="18">
        <v>0</v>
      </c>
      <c r="M27" s="18">
        <v>0</v>
      </c>
      <c r="N27" s="18">
        <v>1</v>
      </c>
      <c r="O27" s="18">
        <v>2</v>
      </c>
      <c r="P27" s="18">
        <v>7</v>
      </c>
      <c r="Q27" s="18">
        <v>3</v>
      </c>
      <c r="R27" s="18">
        <v>8</v>
      </c>
      <c r="S27" s="18">
        <v>6</v>
      </c>
      <c r="T27" s="18">
        <v>1</v>
      </c>
      <c r="U27" s="18">
        <v>22</v>
      </c>
      <c r="V27" s="18">
        <v>5</v>
      </c>
      <c r="W27" s="18">
        <v>8</v>
      </c>
      <c r="X27" s="18">
        <v>27</v>
      </c>
      <c r="Y27" s="18">
        <v>3</v>
      </c>
      <c r="Z27" s="18">
        <v>34</v>
      </c>
    </row>
    <row r="28" spans="1:26" s="2" customFormat="1" ht="11.25" customHeight="1">
      <c r="A28" s="14" t="s">
        <v>6</v>
      </c>
      <c r="B28" s="18">
        <f t="shared" si="3"/>
        <v>233</v>
      </c>
      <c r="C28" s="18">
        <v>0</v>
      </c>
      <c r="D28" s="18">
        <v>5</v>
      </c>
      <c r="E28" s="18">
        <v>0</v>
      </c>
      <c r="F28" s="18">
        <v>1</v>
      </c>
      <c r="G28" s="18">
        <v>15</v>
      </c>
      <c r="H28" s="18">
        <v>8</v>
      </c>
      <c r="I28" s="18">
        <v>3</v>
      </c>
      <c r="J28" s="18">
        <v>84</v>
      </c>
      <c r="K28" s="18">
        <v>1</v>
      </c>
      <c r="L28" s="18">
        <v>0</v>
      </c>
      <c r="M28" s="18">
        <v>1</v>
      </c>
      <c r="N28" s="18">
        <v>2</v>
      </c>
      <c r="O28" s="18">
        <v>5</v>
      </c>
      <c r="P28" s="18">
        <v>1</v>
      </c>
      <c r="Q28" s="18">
        <v>1</v>
      </c>
      <c r="R28" s="18">
        <v>8</v>
      </c>
      <c r="S28" s="18">
        <v>11</v>
      </c>
      <c r="T28" s="18">
        <v>24</v>
      </c>
      <c r="U28" s="18">
        <v>19</v>
      </c>
      <c r="V28" s="18">
        <v>3</v>
      </c>
      <c r="W28" s="18">
        <v>6</v>
      </c>
      <c r="X28" s="18">
        <v>26</v>
      </c>
      <c r="Y28" s="18">
        <v>1</v>
      </c>
      <c r="Z28" s="18">
        <v>8</v>
      </c>
    </row>
    <row r="29" spans="1:26" s="2" customFormat="1" ht="11.25" customHeight="1">
      <c r="A29" s="14" t="s">
        <v>7</v>
      </c>
      <c r="B29" s="18">
        <f t="shared" si="3"/>
        <v>161</v>
      </c>
      <c r="C29" s="18">
        <v>4</v>
      </c>
      <c r="D29" s="18">
        <v>10</v>
      </c>
      <c r="E29" s="18">
        <v>0</v>
      </c>
      <c r="F29" s="18">
        <v>0</v>
      </c>
      <c r="G29" s="18">
        <v>45</v>
      </c>
      <c r="H29" s="18">
        <v>6</v>
      </c>
      <c r="I29" s="18">
        <v>9</v>
      </c>
      <c r="J29" s="18">
        <v>22</v>
      </c>
      <c r="K29" s="18">
        <v>1</v>
      </c>
      <c r="L29" s="18">
        <v>2</v>
      </c>
      <c r="M29" s="18">
        <v>0</v>
      </c>
      <c r="N29" s="18">
        <v>0</v>
      </c>
      <c r="O29" s="18">
        <v>1</v>
      </c>
      <c r="P29" s="18">
        <v>8</v>
      </c>
      <c r="Q29" s="18">
        <v>3</v>
      </c>
      <c r="R29" s="18">
        <v>1</v>
      </c>
      <c r="S29" s="18">
        <v>5</v>
      </c>
      <c r="T29" s="18">
        <v>4</v>
      </c>
      <c r="U29" s="18">
        <v>15</v>
      </c>
      <c r="V29" s="18">
        <v>4</v>
      </c>
      <c r="W29" s="18">
        <v>4</v>
      </c>
      <c r="X29" s="18">
        <v>7</v>
      </c>
      <c r="Y29" s="18">
        <v>0</v>
      </c>
      <c r="Z29" s="18">
        <v>10</v>
      </c>
    </row>
    <row r="30" spans="1:26" s="2" customFormat="1" ht="11.25" customHeight="1">
      <c r="A30" s="14" t="s">
        <v>8</v>
      </c>
      <c r="B30" s="18">
        <f t="shared" si="3"/>
        <v>123</v>
      </c>
      <c r="C30" s="18">
        <v>2</v>
      </c>
      <c r="D30" s="18">
        <v>3</v>
      </c>
      <c r="E30" s="18">
        <v>6</v>
      </c>
      <c r="F30" s="18">
        <v>0</v>
      </c>
      <c r="G30" s="18">
        <v>28</v>
      </c>
      <c r="H30" s="18">
        <v>5</v>
      </c>
      <c r="I30" s="18">
        <v>2</v>
      </c>
      <c r="J30" s="18">
        <v>25</v>
      </c>
      <c r="K30" s="18">
        <v>2</v>
      </c>
      <c r="L30" s="18">
        <v>1</v>
      </c>
      <c r="M30" s="18">
        <v>2</v>
      </c>
      <c r="N30" s="18">
        <v>2</v>
      </c>
      <c r="O30" s="18">
        <v>4</v>
      </c>
      <c r="P30" s="18">
        <v>6</v>
      </c>
      <c r="Q30" s="18">
        <v>7</v>
      </c>
      <c r="R30" s="18">
        <v>3</v>
      </c>
      <c r="S30" s="18">
        <v>2</v>
      </c>
      <c r="T30" s="18">
        <v>0</v>
      </c>
      <c r="U30" s="18">
        <v>17</v>
      </c>
      <c r="V30" s="18">
        <v>2</v>
      </c>
      <c r="W30" s="18">
        <v>2</v>
      </c>
      <c r="X30" s="18">
        <v>2</v>
      </c>
      <c r="Y30" s="18">
        <v>0</v>
      </c>
      <c r="Z30" s="18">
        <v>0</v>
      </c>
    </row>
    <row r="31" spans="1:26" s="2" customFormat="1" ht="11.25" customHeight="1">
      <c r="A31" s="14" t="s">
        <v>9</v>
      </c>
      <c r="B31" s="18">
        <f t="shared" si="3"/>
        <v>1780</v>
      </c>
      <c r="C31" s="18">
        <v>26</v>
      </c>
      <c r="D31" s="18">
        <v>35</v>
      </c>
      <c r="E31" s="18">
        <v>1</v>
      </c>
      <c r="F31" s="18">
        <v>0</v>
      </c>
      <c r="G31" s="18">
        <v>140</v>
      </c>
      <c r="H31" s="18">
        <v>16</v>
      </c>
      <c r="I31" s="18">
        <v>54</v>
      </c>
      <c r="J31" s="18">
        <v>954</v>
      </c>
      <c r="K31" s="18">
        <v>8</v>
      </c>
      <c r="L31" s="18">
        <v>12</v>
      </c>
      <c r="M31" s="18">
        <v>8</v>
      </c>
      <c r="N31" s="18">
        <v>2</v>
      </c>
      <c r="O31" s="18">
        <v>11</v>
      </c>
      <c r="P31" s="18">
        <v>35</v>
      </c>
      <c r="Q31" s="18">
        <v>15</v>
      </c>
      <c r="R31" s="18">
        <v>52</v>
      </c>
      <c r="S31" s="18">
        <v>51</v>
      </c>
      <c r="T31" s="18">
        <v>56</v>
      </c>
      <c r="U31" s="18">
        <v>48</v>
      </c>
      <c r="V31" s="18">
        <v>24</v>
      </c>
      <c r="W31" s="18">
        <v>52</v>
      </c>
      <c r="X31" s="18">
        <v>131</v>
      </c>
      <c r="Y31" s="18">
        <v>6</v>
      </c>
      <c r="Z31" s="18">
        <v>43</v>
      </c>
    </row>
    <row r="32" spans="1:26" s="2" customFormat="1" ht="11.25" customHeight="1">
      <c r="A32" s="14" t="s">
        <v>10</v>
      </c>
      <c r="B32" s="18">
        <f t="shared" si="3"/>
        <v>273</v>
      </c>
      <c r="C32" s="18">
        <v>4</v>
      </c>
      <c r="D32" s="18">
        <v>10</v>
      </c>
      <c r="E32" s="18">
        <v>2</v>
      </c>
      <c r="F32" s="18">
        <v>1</v>
      </c>
      <c r="G32" s="18">
        <v>43</v>
      </c>
      <c r="H32" s="18">
        <v>6</v>
      </c>
      <c r="I32" s="18">
        <v>17</v>
      </c>
      <c r="J32" s="18">
        <v>89</v>
      </c>
      <c r="K32" s="18">
        <v>1</v>
      </c>
      <c r="L32" s="18">
        <v>0</v>
      </c>
      <c r="M32" s="18">
        <v>3</v>
      </c>
      <c r="N32" s="18">
        <v>0</v>
      </c>
      <c r="O32" s="18">
        <v>3</v>
      </c>
      <c r="P32" s="18">
        <v>3</v>
      </c>
      <c r="Q32" s="18">
        <v>7</v>
      </c>
      <c r="R32" s="18">
        <v>3</v>
      </c>
      <c r="S32" s="18">
        <v>10</v>
      </c>
      <c r="T32" s="18">
        <v>4</v>
      </c>
      <c r="U32" s="18">
        <v>35</v>
      </c>
      <c r="V32" s="18">
        <v>3</v>
      </c>
      <c r="W32" s="18">
        <v>7</v>
      </c>
      <c r="X32" s="18">
        <v>15</v>
      </c>
      <c r="Y32" s="18">
        <v>1</v>
      </c>
      <c r="Z32" s="18">
        <v>6</v>
      </c>
    </row>
    <row r="33" spans="1:26" s="2" customFormat="1" ht="11.25" customHeight="1">
      <c r="A33" s="14" t="s">
        <v>11</v>
      </c>
      <c r="B33" s="18">
        <f t="shared" si="3"/>
        <v>147</v>
      </c>
      <c r="C33" s="18">
        <v>2</v>
      </c>
      <c r="D33" s="18">
        <v>9</v>
      </c>
      <c r="E33" s="18">
        <v>0</v>
      </c>
      <c r="F33" s="18">
        <v>0</v>
      </c>
      <c r="G33" s="18">
        <v>20</v>
      </c>
      <c r="H33" s="18">
        <v>3</v>
      </c>
      <c r="I33" s="18">
        <v>5</v>
      </c>
      <c r="J33" s="18">
        <v>53</v>
      </c>
      <c r="K33" s="18">
        <v>2</v>
      </c>
      <c r="L33" s="18">
        <v>4</v>
      </c>
      <c r="M33" s="18">
        <v>2</v>
      </c>
      <c r="N33" s="18">
        <v>0</v>
      </c>
      <c r="O33" s="18">
        <v>0</v>
      </c>
      <c r="P33" s="18">
        <v>3</v>
      </c>
      <c r="Q33" s="18">
        <v>3</v>
      </c>
      <c r="R33" s="18">
        <v>1</v>
      </c>
      <c r="S33" s="18">
        <v>3</v>
      </c>
      <c r="T33" s="18">
        <v>4</v>
      </c>
      <c r="U33" s="18">
        <v>14</v>
      </c>
      <c r="V33" s="18">
        <v>1</v>
      </c>
      <c r="W33" s="18">
        <v>7</v>
      </c>
      <c r="X33" s="18">
        <v>5</v>
      </c>
      <c r="Y33" s="18">
        <v>1</v>
      </c>
      <c r="Z33" s="18">
        <v>5</v>
      </c>
    </row>
    <row r="34" spans="1:26" s="2" customFormat="1" ht="11.25" customHeight="1">
      <c r="A34" s="14" t="s">
        <v>12</v>
      </c>
      <c r="B34" s="18">
        <f t="shared" si="3"/>
        <v>43</v>
      </c>
      <c r="C34" s="18">
        <v>1</v>
      </c>
      <c r="D34" s="18">
        <v>2</v>
      </c>
      <c r="E34" s="18">
        <v>2</v>
      </c>
      <c r="F34" s="18">
        <v>0</v>
      </c>
      <c r="G34" s="18">
        <v>10</v>
      </c>
      <c r="H34" s="18">
        <v>1</v>
      </c>
      <c r="I34" s="18">
        <v>2</v>
      </c>
      <c r="J34" s="18">
        <v>11</v>
      </c>
      <c r="K34" s="18">
        <v>1</v>
      </c>
      <c r="L34" s="18">
        <v>0</v>
      </c>
      <c r="M34" s="18">
        <v>0</v>
      </c>
      <c r="N34" s="18">
        <v>0</v>
      </c>
      <c r="O34" s="18">
        <v>0</v>
      </c>
      <c r="P34" s="18">
        <v>2</v>
      </c>
      <c r="Q34" s="18">
        <v>1</v>
      </c>
      <c r="R34" s="18">
        <v>1</v>
      </c>
      <c r="S34" s="18">
        <v>1</v>
      </c>
      <c r="T34" s="18">
        <v>0</v>
      </c>
      <c r="U34" s="18">
        <v>0</v>
      </c>
      <c r="V34" s="18">
        <v>1</v>
      </c>
      <c r="W34" s="18">
        <v>4</v>
      </c>
      <c r="X34" s="18">
        <v>1</v>
      </c>
      <c r="Y34" s="18">
        <v>0</v>
      </c>
      <c r="Z34" s="18">
        <v>2</v>
      </c>
    </row>
    <row r="35" spans="1:26" s="2" customFormat="1" ht="22.5" customHeight="1">
      <c r="A35" s="14" t="s">
        <v>13</v>
      </c>
      <c r="B35" s="18">
        <f t="shared" si="3"/>
        <v>33</v>
      </c>
      <c r="C35" s="18">
        <v>1</v>
      </c>
      <c r="D35" s="18">
        <v>0</v>
      </c>
      <c r="E35" s="18">
        <v>0</v>
      </c>
      <c r="F35" s="18">
        <v>0</v>
      </c>
      <c r="G35" s="18">
        <v>2</v>
      </c>
      <c r="H35" s="18">
        <v>0</v>
      </c>
      <c r="I35" s="18">
        <v>1</v>
      </c>
      <c r="J35" s="18">
        <v>9</v>
      </c>
      <c r="K35" s="18">
        <v>0</v>
      </c>
      <c r="L35" s="18">
        <v>0</v>
      </c>
      <c r="M35" s="18">
        <v>0</v>
      </c>
      <c r="N35" s="18">
        <v>0</v>
      </c>
      <c r="O35" s="18">
        <v>5</v>
      </c>
      <c r="P35" s="18">
        <v>0</v>
      </c>
      <c r="Q35" s="18">
        <v>0</v>
      </c>
      <c r="R35" s="18">
        <v>1</v>
      </c>
      <c r="S35" s="18">
        <v>7</v>
      </c>
      <c r="T35" s="18">
        <v>0</v>
      </c>
      <c r="U35" s="18">
        <v>1</v>
      </c>
      <c r="V35" s="18">
        <v>0</v>
      </c>
      <c r="W35" s="18">
        <v>4</v>
      </c>
      <c r="X35" s="18">
        <v>2</v>
      </c>
      <c r="Y35" s="18">
        <v>0</v>
      </c>
      <c r="Z35" s="18">
        <v>0</v>
      </c>
    </row>
    <row r="36" spans="1:26" s="2" customFormat="1" ht="11.25" customHeight="1">
      <c r="A36" s="14" t="s">
        <v>14</v>
      </c>
      <c r="B36" s="18">
        <f t="shared" si="3"/>
        <v>69</v>
      </c>
      <c r="C36" s="18">
        <v>0</v>
      </c>
      <c r="D36" s="18">
        <v>1</v>
      </c>
      <c r="E36" s="18">
        <v>0</v>
      </c>
      <c r="F36" s="18">
        <v>0</v>
      </c>
      <c r="G36" s="18">
        <v>1</v>
      </c>
      <c r="H36" s="18">
        <v>4</v>
      </c>
      <c r="I36" s="18">
        <v>0</v>
      </c>
      <c r="J36" s="18">
        <v>23</v>
      </c>
      <c r="K36" s="18">
        <v>1</v>
      </c>
      <c r="L36" s="18">
        <v>0</v>
      </c>
      <c r="M36" s="18">
        <v>5</v>
      </c>
      <c r="N36" s="18">
        <v>0</v>
      </c>
      <c r="O36" s="18">
        <v>1</v>
      </c>
      <c r="P36" s="18">
        <v>4</v>
      </c>
      <c r="Q36" s="18">
        <v>1</v>
      </c>
      <c r="R36" s="18">
        <v>0</v>
      </c>
      <c r="S36" s="18">
        <v>8</v>
      </c>
      <c r="T36" s="18">
        <v>0</v>
      </c>
      <c r="U36" s="18">
        <v>14</v>
      </c>
      <c r="V36" s="18">
        <v>0</v>
      </c>
      <c r="W36" s="18">
        <v>1</v>
      </c>
      <c r="X36" s="18">
        <v>5</v>
      </c>
      <c r="Y36" s="18">
        <v>0</v>
      </c>
      <c r="Z36" s="18">
        <v>0</v>
      </c>
    </row>
    <row r="37" spans="1:26" s="2" customFormat="1" ht="11.25" customHeight="1">
      <c r="A37" s="14" t="s">
        <v>15</v>
      </c>
      <c r="B37" s="18">
        <f t="shared" si="3"/>
        <v>117</v>
      </c>
      <c r="C37" s="18">
        <v>0</v>
      </c>
      <c r="D37" s="18">
        <v>1</v>
      </c>
      <c r="E37" s="18">
        <v>0</v>
      </c>
      <c r="F37" s="18">
        <v>0</v>
      </c>
      <c r="G37" s="18">
        <v>1</v>
      </c>
      <c r="H37" s="18">
        <v>0</v>
      </c>
      <c r="I37" s="18">
        <v>2</v>
      </c>
      <c r="J37" s="18">
        <v>62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18">
        <v>11</v>
      </c>
      <c r="Q37" s="18">
        <v>4</v>
      </c>
      <c r="R37" s="18">
        <v>7</v>
      </c>
      <c r="S37" s="18">
        <v>4</v>
      </c>
      <c r="T37" s="18">
        <v>3</v>
      </c>
      <c r="U37" s="18">
        <v>1</v>
      </c>
      <c r="V37" s="18">
        <v>3</v>
      </c>
      <c r="W37" s="18">
        <v>6</v>
      </c>
      <c r="X37" s="18">
        <v>2</v>
      </c>
      <c r="Y37" s="18">
        <v>0</v>
      </c>
      <c r="Z37" s="18">
        <v>9</v>
      </c>
    </row>
    <row r="38" spans="1:26" s="2" customFormat="1" ht="11.25" customHeight="1">
      <c r="A38" s="14" t="s">
        <v>16</v>
      </c>
      <c r="B38" s="18">
        <f t="shared" si="3"/>
        <v>686</v>
      </c>
      <c r="C38" s="18">
        <v>0</v>
      </c>
      <c r="D38" s="18">
        <v>1</v>
      </c>
      <c r="E38" s="18">
        <v>0</v>
      </c>
      <c r="F38" s="18">
        <v>0</v>
      </c>
      <c r="G38" s="18">
        <v>4</v>
      </c>
      <c r="H38" s="18">
        <v>13</v>
      </c>
      <c r="I38" s="18">
        <v>28</v>
      </c>
      <c r="J38" s="18">
        <v>193</v>
      </c>
      <c r="K38" s="18">
        <v>2</v>
      </c>
      <c r="L38" s="18">
        <v>0</v>
      </c>
      <c r="M38" s="18">
        <v>0</v>
      </c>
      <c r="N38" s="18">
        <v>0</v>
      </c>
      <c r="O38" s="18">
        <v>2</v>
      </c>
      <c r="P38" s="18">
        <v>8</v>
      </c>
      <c r="Q38" s="18">
        <v>18</v>
      </c>
      <c r="R38" s="18">
        <v>11</v>
      </c>
      <c r="S38" s="18">
        <v>21</v>
      </c>
      <c r="T38" s="18">
        <v>1</v>
      </c>
      <c r="U38" s="18">
        <v>29</v>
      </c>
      <c r="V38" s="18">
        <v>22</v>
      </c>
      <c r="W38" s="18">
        <v>26</v>
      </c>
      <c r="X38" s="18">
        <v>229</v>
      </c>
      <c r="Y38" s="18">
        <v>7</v>
      </c>
      <c r="Z38" s="18">
        <v>71</v>
      </c>
    </row>
    <row r="39" spans="1:26" s="2" customFormat="1" ht="11.25" customHeight="1">
      <c r="A39" s="14" t="s">
        <v>17</v>
      </c>
      <c r="B39" s="18">
        <f t="shared" si="3"/>
        <v>17</v>
      </c>
      <c r="C39" s="18">
        <v>1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2</v>
      </c>
      <c r="J39" s="18">
        <v>9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1</v>
      </c>
      <c r="R39" s="18">
        <v>0</v>
      </c>
      <c r="S39" s="18">
        <v>1</v>
      </c>
      <c r="T39" s="18">
        <v>0</v>
      </c>
      <c r="U39" s="18">
        <v>2</v>
      </c>
      <c r="V39" s="18">
        <v>0</v>
      </c>
      <c r="W39" s="18">
        <v>0</v>
      </c>
      <c r="X39" s="18">
        <v>1</v>
      </c>
      <c r="Y39" s="18">
        <v>0</v>
      </c>
      <c r="Z39" s="18">
        <v>0</v>
      </c>
    </row>
    <row r="40" spans="1:26" s="2" customFormat="1" ht="11.25" customHeight="1">
      <c r="A40" s="14" t="s">
        <v>18</v>
      </c>
      <c r="B40" s="18">
        <f t="shared" si="3"/>
        <v>19</v>
      </c>
      <c r="C40" s="18">
        <v>0</v>
      </c>
      <c r="D40" s="18">
        <v>2</v>
      </c>
      <c r="E40" s="18">
        <v>0</v>
      </c>
      <c r="F40" s="18">
        <v>0</v>
      </c>
      <c r="G40" s="18">
        <v>0</v>
      </c>
      <c r="H40" s="18">
        <v>0</v>
      </c>
      <c r="I40" s="18">
        <v>1</v>
      </c>
      <c r="J40" s="18">
        <v>8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1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2</v>
      </c>
      <c r="X40" s="18">
        <v>3</v>
      </c>
      <c r="Y40" s="18">
        <v>0</v>
      </c>
      <c r="Z40" s="18">
        <v>2</v>
      </c>
    </row>
    <row r="41" spans="1:26" s="2" customFormat="1" ht="11.25" customHeight="1">
      <c r="A41" s="14" t="s">
        <v>19</v>
      </c>
      <c r="B41" s="18">
        <f t="shared" si="3"/>
        <v>885</v>
      </c>
      <c r="C41" s="18">
        <v>9</v>
      </c>
      <c r="D41" s="18">
        <v>5</v>
      </c>
      <c r="E41" s="18">
        <v>0</v>
      </c>
      <c r="F41" s="18">
        <v>0</v>
      </c>
      <c r="G41" s="18">
        <v>10</v>
      </c>
      <c r="H41" s="18">
        <v>11</v>
      </c>
      <c r="I41" s="18">
        <v>21</v>
      </c>
      <c r="J41" s="18">
        <v>308</v>
      </c>
      <c r="K41" s="18">
        <v>3</v>
      </c>
      <c r="L41" s="18">
        <v>0</v>
      </c>
      <c r="M41" s="18">
        <v>4</v>
      </c>
      <c r="N41" s="18">
        <v>2</v>
      </c>
      <c r="O41" s="18">
        <v>5</v>
      </c>
      <c r="P41" s="18">
        <v>5</v>
      </c>
      <c r="Q41" s="18">
        <v>24</v>
      </c>
      <c r="R41" s="18">
        <v>19</v>
      </c>
      <c r="S41" s="18">
        <v>18</v>
      </c>
      <c r="T41" s="18">
        <v>6</v>
      </c>
      <c r="U41" s="18">
        <v>31</v>
      </c>
      <c r="V41" s="18">
        <v>5</v>
      </c>
      <c r="W41" s="18">
        <v>32</v>
      </c>
      <c r="X41" s="18">
        <v>226</v>
      </c>
      <c r="Y41" s="18">
        <v>1</v>
      </c>
      <c r="Z41" s="18">
        <v>140</v>
      </c>
    </row>
    <row r="42" spans="1:26" s="2" customFormat="1" ht="11.25" customHeight="1" thickBot="1">
      <c r="A42" s="15" t="s">
        <v>20</v>
      </c>
      <c r="B42" s="18">
        <f t="shared" si="3"/>
        <v>110</v>
      </c>
      <c r="C42" s="18">
        <v>0</v>
      </c>
      <c r="D42" s="18">
        <v>1</v>
      </c>
      <c r="E42" s="18">
        <v>0</v>
      </c>
      <c r="F42" s="18">
        <v>0</v>
      </c>
      <c r="G42" s="18">
        <v>1</v>
      </c>
      <c r="H42" s="18">
        <v>2</v>
      </c>
      <c r="I42" s="18">
        <v>3</v>
      </c>
      <c r="J42" s="18">
        <v>35</v>
      </c>
      <c r="K42" s="18">
        <v>0</v>
      </c>
      <c r="L42" s="18">
        <v>0</v>
      </c>
      <c r="M42" s="18">
        <v>1</v>
      </c>
      <c r="N42" s="18">
        <v>0</v>
      </c>
      <c r="O42" s="18">
        <v>0</v>
      </c>
      <c r="P42" s="18">
        <v>0</v>
      </c>
      <c r="Q42" s="18">
        <v>3</v>
      </c>
      <c r="R42" s="18">
        <v>0</v>
      </c>
      <c r="S42" s="18">
        <v>4</v>
      </c>
      <c r="T42" s="18">
        <v>2</v>
      </c>
      <c r="U42" s="18">
        <v>5</v>
      </c>
      <c r="V42" s="18">
        <v>2</v>
      </c>
      <c r="W42" s="18">
        <v>2</v>
      </c>
      <c r="X42" s="18">
        <v>23</v>
      </c>
      <c r="Y42" s="18">
        <v>0</v>
      </c>
      <c r="Z42" s="18">
        <v>26</v>
      </c>
    </row>
    <row r="43" spans="1:26" s="2" customFormat="1" ht="17.25" customHeight="1">
      <c r="A43" s="73" t="s">
        <v>149</v>
      </c>
      <c r="B43" s="73"/>
      <c r="C43" s="73"/>
      <c r="D43" s="73"/>
      <c r="E43" s="73"/>
      <c r="F43" s="73"/>
      <c r="G43" s="73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="2" customFormat="1" ht="54" customHeight="1"/>
    <row r="45" spans="1:26" s="2" customFormat="1" ht="12.75" customHeight="1">
      <c r="A45" s="45" t="s">
        <v>415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 t="s">
        <v>416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</sheetData>
  <mergeCells count="15">
    <mergeCell ref="L2:X2"/>
    <mergeCell ref="A1:K1"/>
    <mergeCell ref="A2:K2"/>
    <mergeCell ref="L1:V1"/>
    <mergeCell ref="W1:Z1"/>
    <mergeCell ref="L3:R3"/>
    <mergeCell ref="T3:U3"/>
    <mergeCell ref="X3:Z3"/>
    <mergeCell ref="A45:K45"/>
    <mergeCell ref="L45:Z45"/>
    <mergeCell ref="A3:A4"/>
    <mergeCell ref="B3:B4"/>
    <mergeCell ref="C3:G3"/>
    <mergeCell ref="H3:J3"/>
    <mergeCell ref="A43:G4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1" sqref="A1:L1"/>
    </sheetView>
  </sheetViews>
  <sheetFormatPr defaultColWidth="9.00390625" defaultRowHeight="16.5"/>
  <cols>
    <col min="1" max="1" width="18.00390625" style="10" customWidth="1"/>
    <col min="2" max="2" width="6.375" style="10" customWidth="1"/>
    <col min="3" max="3" width="6.125" style="10" customWidth="1"/>
    <col min="4" max="4" width="5.75390625" style="10" customWidth="1"/>
    <col min="5" max="5" width="5.625" style="10" customWidth="1"/>
    <col min="6" max="12" width="5.125" style="10" customWidth="1"/>
    <col min="13" max="13" width="5.375" style="10" customWidth="1"/>
    <col min="14" max="14" width="4.875" style="10" customWidth="1"/>
    <col min="15" max="15" width="5.125" style="10" customWidth="1"/>
    <col min="16" max="16" width="4.875" style="10" customWidth="1"/>
    <col min="17" max="18" width="5.125" style="10" customWidth="1"/>
    <col min="19" max="27" width="5.375" style="10" customWidth="1"/>
    <col min="28" max="16384" width="9.00390625" style="10" customWidth="1"/>
  </cols>
  <sheetData>
    <row r="1" spans="1:27" s="1" customFormat="1" ht="45" customHeight="1">
      <c r="A1" s="62" t="s">
        <v>407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47" t="s">
        <v>131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s="12" customFormat="1" ht="13.5" customHeight="1" thickBot="1">
      <c r="A2" s="70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94" t="s">
        <v>412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AA2" s="36" t="s">
        <v>129</v>
      </c>
    </row>
    <row r="3" spans="1:27" s="13" customFormat="1" ht="19.5" customHeight="1">
      <c r="A3" s="64" t="s">
        <v>56</v>
      </c>
      <c r="B3" s="92" t="s">
        <v>57</v>
      </c>
      <c r="C3" s="90" t="s">
        <v>58</v>
      </c>
      <c r="D3" s="90" t="s">
        <v>59</v>
      </c>
      <c r="E3" s="90"/>
      <c r="F3" s="90"/>
      <c r="G3" s="90"/>
      <c r="H3" s="90"/>
      <c r="I3" s="90" t="s">
        <v>60</v>
      </c>
      <c r="J3" s="90"/>
      <c r="K3" s="90"/>
      <c r="L3" s="34" t="s">
        <v>130</v>
      </c>
      <c r="M3" s="49" t="s">
        <v>61</v>
      </c>
      <c r="N3" s="49"/>
      <c r="O3" s="49"/>
      <c r="P3" s="49"/>
      <c r="Q3" s="49"/>
      <c r="R3" s="49"/>
      <c r="S3" s="50"/>
      <c r="T3" s="33" t="s">
        <v>62</v>
      </c>
      <c r="U3" s="90" t="s">
        <v>63</v>
      </c>
      <c r="V3" s="90"/>
      <c r="W3" s="33" t="s">
        <v>64</v>
      </c>
      <c r="X3" s="33" t="s">
        <v>65</v>
      </c>
      <c r="Y3" s="91" t="s">
        <v>66</v>
      </c>
      <c r="Z3" s="49"/>
      <c r="AA3" s="49"/>
    </row>
    <row r="4" spans="1:27" s="13" customFormat="1" ht="48" customHeight="1" thickBot="1">
      <c r="A4" s="66"/>
      <c r="B4" s="93"/>
      <c r="C4" s="53"/>
      <c r="D4" s="17" t="s">
        <v>115</v>
      </c>
      <c r="E4" s="17" t="s">
        <v>67</v>
      </c>
      <c r="F4" s="17" t="s">
        <v>68</v>
      </c>
      <c r="G4" s="17" t="s">
        <v>69</v>
      </c>
      <c r="H4" s="17" t="s">
        <v>70</v>
      </c>
      <c r="I4" s="17" t="s">
        <v>71</v>
      </c>
      <c r="J4" s="17" t="s">
        <v>72</v>
      </c>
      <c r="K4" s="17" t="s">
        <v>73</v>
      </c>
      <c r="L4" s="16" t="s">
        <v>74</v>
      </c>
      <c r="M4" s="16" t="s">
        <v>75</v>
      </c>
      <c r="N4" s="23" t="s">
        <v>76</v>
      </c>
      <c r="O4" s="23" t="s">
        <v>111</v>
      </c>
      <c r="P4" s="23" t="s">
        <v>77</v>
      </c>
      <c r="Q4" s="23" t="s">
        <v>78</v>
      </c>
      <c r="R4" s="23" t="s">
        <v>112</v>
      </c>
      <c r="S4" s="23" t="s">
        <v>79</v>
      </c>
      <c r="T4" s="17" t="s">
        <v>80</v>
      </c>
      <c r="U4" s="17" t="s">
        <v>81</v>
      </c>
      <c r="V4" s="17" t="s">
        <v>113</v>
      </c>
      <c r="W4" s="17" t="s">
        <v>82</v>
      </c>
      <c r="X4" s="17" t="s">
        <v>114</v>
      </c>
      <c r="Y4" s="23" t="s">
        <v>83</v>
      </c>
      <c r="Z4" s="23" t="s">
        <v>84</v>
      </c>
      <c r="AA4" s="24" t="s">
        <v>85</v>
      </c>
    </row>
    <row r="5" spans="1:27" s="2" customFormat="1" ht="24" customHeight="1">
      <c r="A5" s="14" t="s">
        <v>132</v>
      </c>
      <c r="B5" s="19">
        <f>SUM(D5:AA5)</f>
        <v>100.00000000000001</v>
      </c>
      <c r="C5" s="19"/>
      <c r="D5" s="19">
        <f aca="true" t="shared" si="0" ref="D5:AA5">D6/$C$6*100</f>
        <v>1.273358690259633</v>
      </c>
      <c r="E5" s="19">
        <f t="shared" si="0"/>
        <v>3.30742516950554</v>
      </c>
      <c r="F5" s="19">
        <f t="shared" si="0"/>
        <v>0.2645940135604432</v>
      </c>
      <c r="G5" s="19">
        <f t="shared" si="0"/>
        <v>0.0496113775425831</v>
      </c>
      <c r="H5" s="19">
        <f t="shared" si="0"/>
        <v>7.507855134777576</v>
      </c>
      <c r="I5" s="19">
        <f t="shared" si="0"/>
        <v>1.5544898296676037</v>
      </c>
      <c r="J5" s="19">
        <f t="shared" si="0"/>
        <v>4.150818587729453</v>
      </c>
      <c r="K5" s="19">
        <f t="shared" si="0"/>
        <v>37.07623615015711</v>
      </c>
      <c r="L5" s="19">
        <f t="shared" si="0"/>
        <v>0.7441706631387465</v>
      </c>
      <c r="M5" s="19">
        <f t="shared" si="0"/>
        <v>0.46303952373077556</v>
      </c>
      <c r="N5" s="19">
        <f t="shared" si="0"/>
        <v>0.5291880271208864</v>
      </c>
      <c r="O5" s="19">
        <f t="shared" si="0"/>
        <v>0.165371258475277</v>
      </c>
      <c r="P5" s="19">
        <f t="shared" si="0"/>
        <v>0.7772449148338019</v>
      </c>
      <c r="Q5" s="19">
        <f t="shared" si="0"/>
        <v>2.315197618653878</v>
      </c>
      <c r="R5" s="19">
        <f t="shared" si="0"/>
        <v>2.0175293533983796</v>
      </c>
      <c r="S5" s="19">
        <f t="shared" si="0"/>
        <v>2.8113113940797088</v>
      </c>
      <c r="T5" s="19">
        <f t="shared" si="0"/>
        <v>3.290888043658012</v>
      </c>
      <c r="U5" s="19">
        <f t="shared" si="0"/>
        <v>2.3813461220439884</v>
      </c>
      <c r="V5" s="19">
        <f t="shared" si="0"/>
        <v>4.795766495783033</v>
      </c>
      <c r="W5" s="19">
        <f t="shared" si="0"/>
        <v>1.769472465685464</v>
      </c>
      <c r="X5" s="19">
        <f t="shared" si="0"/>
        <v>3.208202414420374</v>
      </c>
      <c r="Y5" s="19">
        <f t="shared" si="0"/>
        <v>12.783198280138913</v>
      </c>
      <c r="Z5" s="19">
        <f t="shared" si="0"/>
        <v>0.3968910203406648</v>
      </c>
      <c r="AA5" s="19">
        <f t="shared" si="0"/>
        <v>6.366793451298164</v>
      </c>
    </row>
    <row r="6" spans="1:27" s="2" customFormat="1" ht="24" customHeight="1">
      <c r="A6" s="14" t="s">
        <v>86</v>
      </c>
      <c r="B6" s="19"/>
      <c r="C6" s="18">
        <f aca="true" t="shared" si="1" ref="C6:AA6">SUM(C7:C25,C27:C28)</f>
        <v>6047</v>
      </c>
      <c r="D6" s="18">
        <f t="shared" si="1"/>
        <v>77</v>
      </c>
      <c r="E6" s="18">
        <f t="shared" si="1"/>
        <v>200</v>
      </c>
      <c r="F6" s="18">
        <f t="shared" si="1"/>
        <v>16</v>
      </c>
      <c r="G6" s="18">
        <f t="shared" si="1"/>
        <v>3</v>
      </c>
      <c r="H6" s="18">
        <f t="shared" si="1"/>
        <v>454</v>
      </c>
      <c r="I6" s="18">
        <f t="shared" si="1"/>
        <v>94</v>
      </c>
      <c r="J6" s="18">
        <f t="shared" si="1"/>
        <v>251</v>
      </c>
      <c r="K6" s="18">
        <f t="shared" si="1"/>
        <v>2242</v>
      </c>
      <c r="L6" s="18">
        <f t="shared" si="1"/>
        <v>45</v>
      </c>
      <c r="M6" s="18">
        <f t="shared" si="1"/>
        <v>28</v>
      </c>
      <c r="N6" s="18">
        <f t="shared" si="1"/>
        <v>32</v>
      </c>
      <c r="O6" s="18">
        <f t="shared" si="1"/>
        <v>10</v>
      </c>
      <c r="P6" s="18">
        <f t="shared" si="1"/>
        <v>47</v>
      </c>
      <c r="Q6" s="18">
        <f t="shared" si="1"/>
        <v>140</v>
      </c>
      <c r="R6" s="18">
        <f t="shared" si="1"/>
        <v>122</v>
      </c>
      <c r="S6" s="18">
        <f t="shared" si="1"/>
        <v>170</v>
      </c>
      <c r="T6" s="18">
        <f t="shared" si="1"/>
        <v>199</v>
      </c>
      <c r="U6" s="18">
        <f t="shared" si="1"/>
        <v>144</v>
      </c>
      <c r="V6" s="18">
        <f t="shared" si="1"/>
        <v>290</v>
      </c>
      <c r="W6" s="18">
        <f t="shared" si="1"/>
        <v>107</v>
      </c>
      <c r="X6" s="18">
        <f t="shared" si="1"/>
        <v>194</v>
      </c>
      <c r="Y6" s="18">
        <f t="shared" si="1"/>
        <v>773</v>
      </c>
      <c r="Z6" s="18">
        <f t="shared" si="1"/>
        <v>24</v>
      </c>
      <c r="AA6" s="18">
        <f t="shared" si="1"/>
        <v>385</v>
      </c>
    </row>
    <row r="7" spans="1:27" s="2" customFormat="1" ht="27" customHeight="1">
      <c r="A7" s="14" t="s">
        <v>87</v>
      </c>
      <c r="B7" s="19">
        <f>C7/$C$6*100</f>
        <v>3.1089796593352075</v>
      </c>
      <c r="C7" s="18">
        <f>SUM(D7:AA7)</f>
        <v>188</v>
      </c>
      <c r="D7" s="18">
        <v>1</v>
      </c>
      <c r="E7" s="18">
        <v>1</v>
      </c>
      <c r="F7" s="18">
        <v>0</v>
      </c>
      <c r="G7" s="18">
        <v>0</v>
      </c>
      <c r="H7" s="18">
        <v>4</v>
      </c>
      <c r="I7" s="18">
        <v>5</v>
      </c>
      <c r="J7" s="18">
        <v>19</v>
      </c>
      <c r="K7" s="18">
        <v>11</v>
      </c>
      <c r="L7" s="18">
        <v>1</v>
      </c>
      <c r="M7" s="18">
        <v>2</v>
      </c>
      <c r="N7" s="18">
        <v>0</v>
      </c>
      <c r="O7" s="18">
        <v>1</v>
      </c>
      <c r="P7" s="18">
        <v>2</v>
      </c>
      <c r="Q7" s="18">
        <v>1</v>
      </c>
      <c r="R7" s="18">
        <v>30</v>
      </c>
      <c r="S7" s="18">
        <v>3</v>
      </c>
      <c r="T7" s="18">
        <v>54</v>
      </c>
      <c r="U7" s="18">
        <v>0</v>
      </c>
      <c r="V7" s="18">
        <v>2</v>
      </c>
      <c r="W7" s="18">
        <v>5</v>
      </c>
      <c r="X7" s="18">
        <v>9</v>
      </c>
      <c r="Y7" s="18">
        <v>22</v>
      </c>
      <c r="Z7" s="18">
        <v>0</v>
      </c>
      <c r="AA7" s="18">
        <v>15</v>
      </c>
    </row>
    <row r="8" spans="1:27" s="2" customFormat="1" ht="15.75" customHeight="1">
      <c r="A8" s="14" t="s">
        <v>88</v>
      </c>
      <c r="B8" s="19">
        <f aca="true" t="shared" si="2" ref="B8:B28">C8/$C$6*100</f>
        <v>9.459235984785844</v>
      </c>
      <c r="C8" s="18">
        <f aca="true" t="shared" si="3" ref="C8:C28">SUM(D8:AA8)</f>
        <v>572</v>
      </c>
      <c r="D8" s="18">
        <v>6</v>
      </c>
      <c r="E8" s="18">
        <v>0</v>
      </c>
      <c r="F8" s="18">
        <v>0</v>
      </c>
      <c r="G8" s="18">
        <v>0</v>
      </c>
      <c r="H8" s="18">
        <v>13</v>
      </c>
      <c r="I8" s="18">
        <v>8</v>
      </c>
      <c r="J8" s="18">
        <v>6</v>
      </c>
      <c r="K8" s="18">
        <v>102</v>
      </c>
      <c r="L8" s="18">
        <v>3</v>
      </c>
      <c r="M8" s="18">
        <v>0</v>
      </c>
      <c r="N8" s="18">
        <v>3</v>
      </c>
      <c r="O8" s="18">
        <v>0</v>
      </c>
      <c r="P8" s="18">
        <v>1</v>
      </c>
      <c r="Q8" s="18">
        <v>10</v>
      </c>
      <c r="R8" s="18">
        <v>18</v>
      </c>
      <c r="S8" s="18">
        <v>18</v>
      </c>
      <c r="T8" s="18">
        <v>74</v>
      </c>
      <c r="U8" s="18">
        <v>1</v>
      </c>
      <c r="V8" s="18">
        <v>18</v>
      </c>
      <c r="W8" s="18">
        <v>16</v>
      </c>
      <c r="X8" s="18">
        <v>77</v>
      </c>
      <c r="Y8" s="18">
        <v>111</v>
      </c>
      <c r="Z8" s="18">
        <v>10</v>
      </c>
      <c r="AA8" s="18">
        <v>77</v>
      </c>
    </row>
    <row r="9" spans="1:27" s="2" customFormat="1" ht="15.75" customHeight="1">
      <c r="A9" s="14" t="s">
        <v>89</v>
      </c>
      <c r="B9" s="19">
        <f t="shared" si="2"/>
        <v>2.364808996196461</v>
      </c>
      <c r="C9" s="18">
        <f t="shared" si="3"/>
        <v>143</v>
      </c>
      <c r="D9" s="18">
        <v>1</v>
      </c>
      <c r="E9" s="18">
        <v>2</v>
      </c>
      <c r="F9" s="18">
        <v>1</v>
      </c>
      <c r="G9" s="18">
        <v>0</v>
      </c>
      <c r="H9" s="18">
        <v>4</v>
      </c>
      <c r="I9" s="18">
        <v>1</v>
      </c>
      <c r="J9" s="18">
        <v>10</v>
      </c>
      <c r="K9" s="18">
        <v>34</v>
      </c>
      <c r="L9" s="18">
        <v>0</v>
      </c>
      <c r="M9" s="18">
        <v>1</v>
      </c>
      <c r="N9" s="18">
        <v>0</v>
      </c>
      <c r="O9" s="18">
        <v>0</v>
      </c>
      <c r="P9" s="18">
        <v>1</v>
      </c>
      <c r="Q9" s="18">
        <v>7</v>
      </c>
      <c r="R9" s="18">
        <v>1</v>
      </c>
      <c r="S9" s="18">
        <v>7</v>
      </c>
      <c r="T9" s="18">
        <v>7</v>
      </c>
      <c r="U9" s="18">
        <v>0</v>
      </c>
      <c r="V9" s="18">
        <v>8</v>
      </c>
      <c r="W9" s="18">
        <v>2</v>
      </c>
      <c r="X9" s="18">
        <v>1</v>
      </c>
      <c r="Y9" s="18">
        <v>46</v>
      </c>
      <c r="Z9" s="18">
        <v>0</v>
      </c>
      <c r="AA9" s="18">
        <v>9</v>
      </c>
    </row>
    <row r="10" spans="1:27" s="2" customFormat="1" ht="16.5" customHeight="1">
      <c r="A10" s="14" t="s">
        <v>90</v>
      </c>
      <c r="B10" s="19">
        <f t="shared" si="2"/>
        <v>1.819083843228047</v>
      </c>
      <c r="C10" s="18">
        <f t="shared" si="3"/>
        <v>110</v>
      </c>
      <c r="D10" s="18">
        <v>1</v>
      </c>
      <c r="E10" s="18">
        <v>0</v>
      </c>
      <c r="F10" s="18">
        <v>0</v>
      </c>
      <c r="G10" s="18">
        <v>0</v>
      </c>
      <c r="H10" s="18">
        <v>9</v>
      </c>
      <c r="I10" s="18">
        <v>2</v>
      </c>
      <c r="J10" s="18">
        <v>4</v>
      </c>
      <c r="K10" s="18">
        <v>1</v>
      </c>
      <c r="L10" s="18">
        <v>0</v>
      </c>
      <c r="M10" s="18">
        <v>0</v>
      </c>
      <c r="N10" s="18">
        <v>0</v>
      </c>
      <c r="O10" s="18">
        <v>0</v>
      </c>
      <c r="P10" s="18">
        <v>3</v>
      </c>
      <c r="Q10" s="18">
        <v>5</v>
      </c>
      <c r="R10" s="18">
        <v>6</v>
      </c>
      <c r="S10" s="18">
        <v>5</v>
      </c>
      <c r="T10" s="18">
        <v>5</v>
      </c>
      <c r="U10" s="18">
        <v>1</v>
      </c>
      <c r="V10" s="18">
        <v>34</v>
      </c>
      <c r="W10" s="18">
        <v>6</v>
      </c>
      <c r="X10" s="18">
        <v>0</v>
      </c>
      <c r="Y10" s="18">
        <v>22</v>
      </c>
      <c r="Z10" s="18">
        <v>0</v>
      </c>
      <c r="AA10" s="18">
        <v>6</v>
      </c>
    </row>
    <row r="11" spans="1:27" s="2" customFormat="1" ht="27" customHeight="1">
      <c r="A11" s="14" t="s">
        <v>91</v>
      </c>
      <c r="B11" s="19">
        <f t="shared" si="2"/>
        <v>1.372581445344799</v>
      </c>
      <c r="C11" s="18">
        <f t="shared" si="3"/>
        <v>83</v>
      </c>
      <c r="D11" s="18">
        <v>2</v>
      </c>
      <c r="E11" s="18">
        <v>2</v>
      </c>
      <c r="F11" s="18">
        <v>0</v>
      </c>
      <c r="G11" s="18">
        <v>0</v>
      </c>
      <c r="H11" s="18">
        <v>3</v>
      </c>
      <c r="I11" s="18">
        <v>5</v>
      </c>
      <c r="J11" s="18">
        <v>5</v>
      </c>
      <c r="K11" s="18">
        <v>2</v>
      </c>
      <c r="L11" s="18">
        <v>3</v>
      </c>
      <c r="M11" s="18">
        <v>0</v>
      </c>
      <c r="N11" s="18">
        <v>0</v>
      </c>
      <c r="O11" s="18">
        <v>1</v>
      </c>
      <c r="P11" s="18">
        <v>0</v>
      </c>
      <c r="Q11" s="18">
        <v>5</v>
      </c>
      <c r="R11" s="18">
        <v>6</v>
      </c>
      <c r="S11" s="18">
        <v>7</v>
      </c>
      <c r="T11" s="18">
        <v>4</v>
      </c>
      <c r="U11" s="18">
        <v>1</v>
      </c>
      <c r="V11" s="18">
        <v>13</v>
      </c>
      <c r="W11" s="18">
        <v>15</v>
      </c>
      <c r="X11" s="18">
        <v>0</v>
      </c>
      <c r="Y11" s="18">
        <v>9</v>
      </c>
      <c r="Z11" s="18">
        <v>0</v>
      </c>
      <c r="AA11" s="18">
        <v>0</v>
      </c>
    </row>
    <row r="12" spans="1:27" s="2" customFormat="1" ht="16.5" customHeight="1">
      <c r="A12" s="14" t="s">
        <v>92</v>
      </c>
      <c r="B12" s="19">
        <f t="shared" si="2"/>
        <v>4.580783859765173</v>
      </c>
      <c r="C12" s="18">
        <f t="shared" si="3"/>
        <v>277</v>
      </c>
      <c r="D12" s="18">
        <v>2</v>
      </c>
      <c r="E12" s="18">
        <v>6</v>
      </c>
      <c r="F12" s="18">
        <v>0</v>
      </c>
      <c r="G12" s="18">
        <v>0</v>
      </c>
      <c r="H12" s="18">
        <v>15</v>
      </c>
      <c r="I12" s="18">
        <v>13</v>
      </c>
      <c r="J12" s="18">
        <v>45</v>
      </c>
      <c r="K12" s="18">
        <v>89</v>
      </c>
      <c r="L12" s="18">
        <v>2</v>
      </c>
      <c r="M12" s="18">
        <v>1</v>
      </c>
      <c r="N12" s="18">
        <v>0</v>
      </c>
      <c r="O12" s="18">
        <v>0</v>
      </c>
      <c r="P12" s="18">
        <v>0</v>
      </c>
      <c r="Q12" s="18">
        <v>11</v>
      </c>
      <c r="R12" s="18">
        <v>5</v>
      </c>
      <c r="S12" s="18">
        <v>16</v>
      </c>
      <c r="T12" s="18">
        <v>2</v>
      </c>
      <c r="U12" s="18">
        <v>1</v>
      </c>
      <c r="V12" s="18">
        <v>20</v>
      </c>
      <c r="W12" s="18">
        <v>5</v>
      </c>
      <c r="X12" s="18">
        <v>1</v>
      </c>
      <c r="Y12" s="18">
        <v>29</v>
      </c>
      <c r="Z12" s="18">
        <v>0</v>
      </c>
      <c r="AA12" s="18">
        <v>14</v>
      </c>
    </row>
    <row r="13" spans="1:27" s="2" customFormat="1" ht="16.5" customHeight="1">
      <c r="A13" s="14" t="s">
        <v>93</v>
      </c>
      <c r="B13" s="19">
        <f t="shared" si="2"/>
        <v>12.039027617000166</v>
      </c>
      <c r="C13" s="18">
        <f t="shared" si="3"/>
        <v>728</v>
      </c>
      <c r="D13" s="18">
        <v>32</v>
      </c>
      <c r="E13" s="18">
        <v>158</v>
      </c>
      <c r="F13" s="18">
        <v>2</v>
      </c>
      <c r="G13" s="18">
        <v>1</v>
      </c>
      <c r="H13" s="18">
        <v>241</v>
      </c>
      <c r="I13" s="18">
        <v>33</v>
      </c>
      <c r="J13" s="18">
        <v>67</v>
      </c>
      <c r="K13" s="18">
        <v>3</v>
      </c>
      <c r="L13" s="18">
        <v>3</v>
      </c>
      <c r="M13" s="18">
        <v>2</v>
      </c>
      <c r="N13" s="18">
        <v>5</v>
      </c>
      <c r="O13" s="18">
        <v>0</v>
      </c>
      <c r="P13" s="18">
        <v>0</v>
      </c>
      <c r="Q13" s="18">
        <v>10</v>
      </c>
      <c r="R13" s="18">
        <v>13</v>
      </c>
      <c r="S13" s="18">
        <v>37</v>
      </c>
      <c r="T13" s="18">
        <v>10</v>
      </c>
      <c r="U13" s="18">
        <v>0</v>
      </c>
      <c r="V13" s="18">
        <v>33</v>
      </c>
      <c r="W13" s="18">
        <v>8</v>
      </c>
      <c r="X13" s="18">
        <v>2</v>
      </c>
      <c r="Y13" s="18">
        <v>54</v>
      </c>
      <c r="Z13" s="18">
        <v>0</v>
      </c>
      <c r="AA13" s="18">
        <v>14</v>
      </c>
    </row>
    <row r="14" spans="1:27" s="2" customFormat="1" ht="16.5" customHeight="1">
      <c r="A14" s="14" t="s">
        <v>94</v>
      </c>
      <c r="B14" s="19">
        <f t="shared" si="2"/>
        <v>8.037043161898461</v>
      </c>
      <c r="C14" s="18">
        <f t="shared" si="3"/>
        <v>486</v>
      </c>
      <c r="D14" s="18">
        <v>11</v>
      </c>
      <c r="E14" s="18">
        <v>13</v>
      </c>
      <c r="F14" s="18">
        <v>11</v>
      </c>
      <c r="G14" s="18">
        <v>1</v>
      </c>
      <c r="H14" s="18">
        <v>87</v>
      </c>
      <c r="I14" s="18">
        <v>3</v>
      </c>
      <c r="J14" s="18">
        <v>12</v>
      </c>
      <c r="K14" s="18">
        <v>9</v>
      </c>
      <c r="L14" s="18">
        <v>6</v>
      </c>
      <c r="M14" s="18">
        <v>1</v>
      </c>
      <c r="N14" s="18">
        <v>5</v>
      </c>
      <c r="O14" s="18">
        <v>0</v>
      </c>
      <c r="P14" s="18">
        <v>4</v>
      </c>
      <c r="Q14" s="18">
        <v>57</v>
      </c>
      <c r="R14" s="18">
        <v>20</v>
      </c>
      <c r="S14" s="18">
        <v>31</v>
      </c>
      <c r="T14" s="18">
        <v>5</v>
      </c>
      <c r="U14" s="18">
        <v>1</v>
      </c>
      <c r="V14" s="18">
        <v>91</v>
      </c>
      <c r="W14" s="18">
        <v>7</v>
      </c>
      <c r="X14" s="18">
        <v>5</v>
      </c>
      <c r="Y14" s="18">
        <v>79</v>
      </c>
      <c r="Z14" s="18">
        <v>0</v>
      </c>
      <c r="AA14" s="18">
        <v>27</v>
      </c>
    </row>
    <row r="15" spans="1:27" s="2" customFormat="1" ht="27" customHeight="1">
      <c r="A15" s="14" t="s">
        <v>95</v>
      </c>
      <c r="B15" s="19">
        <f t="shared" si="2"/>
        <v>1.1410616834794112</v>
      </c>
      <c r="C15" s="18">
        <f t="shared" si="3"/>
        <v>69</v>
      </c>
      <c r="D15" s="18">
        <v>1</v>
      </c>
      <c r="E15" s="18">
        <v>1</v>
      </c>
      <c r="F15" s="18">
        <v>0</v>
      </c>
      <c r="G15" s="18">
        <v>0</v>
      </c>
      <c r="H15" s="18">
        <v>3</v>
      </c>
      <c r="I15" s="18">
        <v>0</v>
      </c>
      <c r="J15" s="18">
        <v>6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5</v>
      </c>
      <c r="S15" s="18">
        <v>4</v>
      </c>
      <c r="T15" s="18">
        <v>19</v>
      </c>
      <c r="U15" s="18">
        <v>0</v>
      </c>
      <c r="V15" s="18">
        <v>4</v>
      </c>
      <c r="W15" s="18">
        <v>1</v>
      </c>
      <c r="X15" s="18">
        <v>7</v>
      </c>
      <c r="Y15" s="18">
        <v>9</v>
      </c>
      <c r="Z15" s="18">
        <v>2</v>
      </c>
      <c r="AA15" s="18">
        <v>7</v>
      </c>
    </row>
    <row r="16" spans="1:27" s="2" customFormat="1" ht="16.5" customHeight="1">
      <c r="A16" s="14" t="s">
        <v>96</v>
      </c>
      <c r="B16" s="19">
        <f t="shared" si="2"/>
        <v>0.0165371258475277</v>
      </c>
      <c r="C16" s="18">
        <f t="shared" si="3"/>
        <v>1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1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</row>
    <row r="17" spans="1:27" s="2" customFormat="1" ht="16.5" customHeight="1">
      <c r="A17" s="14" t="s">
        <v>97</v>
      </c>
      <c r="B17" s="19">
        <f t="shared" si="2"/>
        <v>2.2986604928063503</v>
      </c>
      <c r="C17" s="18">
        <f t="shared" si="3"/>
        <v>139</v>
      </c>
      <c r="D17" s="18">
        <v>3</v>
      </c>
      <c r="E17" s="18">
        <v>1</v>
      </c>
      <c r="F17" s="18">
        <v>1</v>
      </c>
      <c r="G17" s="18">
        <v>0</v>
      </c>
      <c r="H17" s="18">
        <v>7</v>
      </c>
      <c r="I17" s="18">
        <v>0</v>
      </c>
      <c r="J17" s="18">
        <v>1</v>
      </c>
      <c r="K17" s="18">
        <v>2</v>
      </c>
      <c r="L17" s="18">
        <v>11</v>
      </c>
      <c r="M17" s="18">
        <v>2</v>
      </c>
      <c r="N17" s="18">
        <v>10</v>
      </c>
      <c r="O17" s="18">
        <v>6</v>
      </c>
      <c r="P17" s="18">
        <v>2</v>
      </c>
      <c r="Q17" s="18">
        <v>2</v>
      </c>
      <c r="R17" s="18">
        <v>1</v>
      </c>
      <c r="S17" s="18">
        <v>6</v>
      </c>
      <c r="T17" s="18">
        <v>0</v>
      </c>
      <c r="U17" s="18">
        <v>14</v>
      </c>
      <c r="V17" s="18">
        <v>2</v>
      </c>
      <c r="W17" s="18">
        <v>0</v>
      </c>
      <c r="X17" s="18">
        <v>38</v>
      </c>
      <c r="Y17" s="18">
        <v>28</v>
      </c>
      <c r="Z17" s="18">
        <v>0</v>
      </c>
      <c r="AA17" s="18">
        <v>2</v>
      </c>
    </row>
    <row r="18" spans="1:27" s="2" customFormat="1" ht="16.5" customHeight="1">
      <c r="A18" s="14" t="s">
        <v>98</v>
      </c>
      <c r="B18" s="19">
        <f t="shared" si="2"/>
        <v>1.9348437241607408</v>
      </c>
      <c r="C18" s="18">
        <f t="shared" si="3"/>
        <v>117</v>
      </c>
      <c r="D18" s="18">
        <v>1</v>
      </c>
      <c r="E18" s="18">
        <v>0</v>
      </c>
      <c r="F18" s="18">
        <v>0</v>
      </c>
      <c r="G18" s="18">
        <v>0</v>
      </c>
      <c r="H18" s="18">
        <v>1</v>
      </c>
      <c r="I18" s="18">
        <v>1</v>
      </c>
      <c r="J18" s="18">
        <v>0</v>
      </c>
      <c r="K18" s="18">
        <v>1</v>
      </c>
      <c r="L18" s="18">
        <v>1</v>
      </c>
      <c r="M18" s="18">
        <v>10</v>
      </c>
      <c r="N18" s="18">
        <v>2</v>
      </c>
      <c r="O18" s="18">
        <v>0</v>
      </c>
      <c r="P18" s="18">
        <v>2</v>
      </c>
      <c r="Q18" s="18">
        <v>0</v>
      </c>
      <c r="R18" s="18">
        <v>0</v>
      </c>
      <c r="S18" s="18">
        <v>1</v>
      </c>
      <c r="T18" s="18">
        <v>0</v>
      </c>
      <c r="U18" s="18">
        <v>92</v>
      </c>
      <c r="V18" s="18">
        <v>0</v>
      </c>
      <c r="W18" s="18">
        <v>0</v>
      </c>
      <c r="X18" s="18">
        <v>2</v>
      </c>
      <c r="Y18" s="18">
        <v>3</v>
      </c>
      <c r="Z18" s="18">
        <v>0</v>
      </c>
      <c r="AA18" s="18">
        <v>0</v>
      </c>
    </row>
    <row r="19" spans="1:27" s="2" customFormat="1" ht="27" customHeight="1">
      <c r="A19" s="14" t="s">
        <v>99</v>
      </c>
      <c r="B19" s="19">
        <f t="shared" si="2"/>
        <v>0.3803538944931371</v>
      </c>
      <c r="C19" s="18">
        <f t="shared" si="3"/>
        <v>23</v>
      </c>
      <c r="D19" s="18">
        <v>0</v>
      </c>
      <c r="E19" s="18">
        <v>0</v>
      </c>
      <c r="F19" s="18">
        <v>0</v>
      </c>
      <c r="G19" s="18">
        <v>0</v>
      </c>
      <c r="H19" s="18">
        <v>1</v>
      </c>
      <c r="I19" s="18">
        <v>1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19</v>
      </c>
      <c r="Q19" s="18">
        <v>0</v>
      </c>
      <c r="R19" s="18">
        <v>0</v>
      </c>
      <c r="S19" s="18">
        <v>1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1</v>
      </c>
    </row>
    <row r="20" spans="1:27" s="2" customFormat="1" ht="16.5" customHeight="1">
      <c r="A20" s="14" t="s">
        <v>100</v>
      </c>
      <c r="B20" s="19">
        <f t="shared" si="2"/>
        <v>0.23151976186538778</v>
      </c>
      <c r="C20" s="18">
        <f t="shared" si="3"/>
        <v>14</v>
      </c>
      <c r="D20" s="18">
        <v>1</v>
      </c>
      <c r="E20" s="18">
        <v>0</v>
      </c>
      <c r="F20" s="18">
        <v>0</v>
      </c>
      <c r="G20" s="18">
        <v>0</v>
      </c>
      <c r="H20" s="18">
        <v>1</v>
      </c>
      <c r="I20" s="18">
        <v>0</v>
      </c>
      <c r="J20" s="18">
        <v>0</v>
      </c>
      <c r="K20" s="18">
        <v>0</v>
      </c>
      <c r="L20" s="18">
        <v>0</v>
      </c>
      <c r="M20" s="18">
        <v>4</v>
      </c>
      <c r="N20" s="18">
        <v>0</v>
      </c>
      <c r="O20" s="18">
        <v>0</v>
      </c>
      <c r="P20" s="18">
        <v>2</v>
      </c>
      <c r="Q20" s="18">
        <v>0</v>
      </c>
      <c r="R20" s="18">
        <v>0</v>
      </c>
      <c r="S20" s="18">
        <v>0</v>
      </c>
      <c r="T20" s="18">
        <v>0</v>
      </c>
      <c r="U20" s="18">
        <v>5</v>
      </c>
      <c r="V20" s="18">
        <v>0</v>
      </c>
      <c r="W20" s="18">
        <v>0</v>
      </c>
      <c r="X20" s="18">
        <v>0</v>
      </c>
      <c r="Y20" s="18">
        <v>1</v>
      </c>
      <c r="Z20" s="18">
        <v>0</v>
      </c>
      <c r="AA20" s="18">
        <v>0</v>
      </c>
    </row>
    <row r="21" spans="1:27" s="2" customFormat="1" ht="16.5" customHeight="1">
      <c r="A21" s="14" t="s">
        <v>101</v>
      </c>
      <c r="B21" s="19">
        <f t="shared" si="2"/>
        <v>0.2811311394079709</v>
      </c>
      <c r="C21" s="18">
        <f t="shared" si="3"/>
        <v>17</v>
      </c>
      <c r="D21" s="18">
        <v>0</v>
      </c>
      <c r="E21" s="18">
        <v>0</v>
      </c>
      <c r="F21" s="18">
        <v>0</v>
      </c>
      <c r="G21" s="18">
        <v>0</v>
      </c>
      <c r="H21" s="18">
        <v>7</v>
      </c>
      <c r="I21" s="18">
        <v>0</v>
      </c>
      <c r="J21" s="18">
        <v>0</v>
      </c>
      <c r="K21" s="18">
        <v>0</v>
      </c>
      <c r="L21" s="18">
        <v>1</v>
      </c>
      <c r="M21" s="18">
        <v>0</v>
      </c>
      <c r="N21" s="18">
        <v>1</v>
      </c>
      <c r="O21" s="18">
        <v>0</v>
      </c>
      <c r="P21" s="18">
        <v>0</v>
      </c>
      <c r="Q21" s="18">
        <v>1</v>
      </c>
      <c r="R21" s="18">
        <v>1</v>
      </c>
      <c r="S21" s="18">
        <v>1</v>
      </c>
      <c r="T21" s="18">
        <v>0</v>
      </c>
      <c r="U21" s="18">
        <v>0</v>
      </c>
      <c r="V21" s="18">
        <v>2</v>
      </c>
      <c r="W21" s="18">
        <v>0</v>
      </c>
      <c r="X21" s="18">
        <v>0</v>
      </c>
      <c r="Y21" s="18">
        <v>2</v>
      </c>
      <c r="Z21" s="18">
        <v>0</v>
      </c>
      <c r="AA21" s="18">
        <v>1</v>
      </c>
    </row>
    <row r="22" spans="1:27" s="2" customFormat="1" ht="16.5" customHeight="1">
      <c r="A22" s="14" t="s">
        <v>102</v>
      </c>
      <c r="B22" s="19">
        <f t="shared" si="2"/>
        <v>0.46303952373077556</v>
      </c>
      <c r="C22" s="18">
        <f t="shared" si="3"/>
        <v>28</v>
      </c>
      <c r="D22" s="18">
        <v>0</v>
      </c>
      <c r="E22" s="18">
        <v>0</v>
      </c>
      <c r="F22" s="18">
        <v>0</v>
      </c>
      <c r="G22" s="18">
        <v>0</v>
      </c>
      <c r="H22" s="18">
        <v>1</v>
      </c>
      <c r="I22" s="18">
        <v>0</v>
      </c>
      <c r="J22" s="18">
        <v>0</v>
      </c>
      <c r="K22" s="18">
        <v>0</v>
      </c>
      <c r="L22" s="18">
        <v>8</v>
      </c>
      <c r="M22" s="18">
        <v>0</v>
      </c>
      <c r="N22" s="18">
        <v>1</v>
      </c>
      <c r="O22" s="18">
        <v>0</v>
      </c>
      <c r="P22" s="18">
        <v>2</v>
      </c>
      <c r="Q22" s="18">
        <v>0</v>
      </c>
      <c r="R22" s="18">
        <v>0</v>
      </c>
      <c r="S22" s="18">
        <v>0</v>
      </c>
      <c r="T22" s="18">
        <v>0</v>
      </c>
      <c r="U22" s="18">
        <v>11</v>
      </c>
      <c r="V22" s="18">
        <v>1</v>
      </c>
      <c r="W22" s="18">
        <v>1</v>
      </c>
      <c r="X22" s="18">
        <v>3</v>
      </c>
      <c r="Y22" s="18">
        <v>0</v>
      </c>
      <c r="Z22" s="18">
        <v>0</v>
      </c>
      <c r="AA22" s="18">
        <v>0</v>
      </c>
    </row>
    <row r="23" spans="1:27" s="2" customFormat="1" ht="27" customHeight="1">
      <c r="A23" s="14" t="s">
        <v>103</v>
      </c>
      <c r="B23" s="19">
        <f t="shared" si="2"/>
        <v>5.159583264428642</v>
      </c>
      <c r="C23" s="18">
        <f t="shared" si="3"/>
        <v>312</v>
      </c>
      <c r="D23" s="18">
        <v>1</v>
      </c>
      <c r="E23" s="18">
        <v>8</v>
      </c>
      <c r="F23" s="18">
        <v>1</v>
      </c>
      <c r="G23" s="18">
        <v>1</v>
      </c>
      <c r="H23" s="18">
        <v>31</v>
      </c>
      <c r="I23" s="18">
        <v>5</v>
      </c>
      <c r="J23" s="18">
        <v>18</v>
      </c>
      <c r="K23" s="18">
        <v>11</v>
      </c>
      <c r="L23" s="18">
        <v>5</v>
      </c>
      <c r="M23" s="18">
        <v>3</v>
      </c>
      <c r="N23" s="18">
        <v>2</v>
      </c>
      <c r="O23" s="18">
        <v>1</v>
      </c>
      <c r="P23" s="18">
        <v>5</v>
      </c>
      <c r="Q23" s="18">
        <v>19</v>
      </c>
      <c r="R23" s="18">
        <v>7</v>
      </c>
      <c r="S23" s="18">
        <v>11</v>
      </c>
      <c r="T23" s="18">
        <v>8</v>
      </c>
      <c r="U23" s="18">
        <v>9</v>
      </c>
      <c r="V23" s="18">
        <v>26</v>
      </c>
      <c r="W23" s="18">
        <v>34</v>
      </c>
      <c r="X23" s="18">
        <v>6</v>
      </c>
      <c r="Y23" s="18">
        <v>67</v>
      </c>
      <c r="Z23" s="18">
        <v>5</v>
      </c>
      <c r="AA23" s="18">
        <v>28</v>
      </c>
    </row>
    <row r="24" spans="1:27" s="2" customFormat="1" ht="16.5" customHeight="1">
      <c r="A24" s="14" t="s">
        <v>104</v>
      </c>
      <c r="B24" s="19">
        <f t="shared" si="2"/>
        <v>6.350256325450637</v>
      </c>
      <c r="C24" s="18">
        <f t="shared" si="3"/>
        <v>384</v>
      </c>
      <c r="D24" s="18">
        <v>0</v>
      </c>
      <c r="E24" s="18">
        <v>4</v>
      </c>
      <c r="F24" s="18">
        <v>0</v>
      </c>
      <c r="G24" s="18">
        <v>0</v>
      </c>
      <c r="H24" s="18">
        <v>18</v>
      </c>
      <c r="I24" s="18">
        <v>8</v>
      </c>
      <c r="J24" s="18">
        <v>8</v>
      </c>
      <c r="K24" s="18">
        <v>12</v>
      </c>
      <c r="L24" s="18">
        <v>1</v>
      </c>
      <c r="M24" s="18">
        <v>1</v>
      </c>
      <c r="N24" s="18">
        <v>2</v>
      </c>
      <c r="O24" s="18">
        <v>1</v>
      </c>
      <c r="P24" s="18">
        <v>3</v>
      </c>
      <c r="Q24" s="18">
        <v>7</v>
      </c>
      <c r="R24" s="18">
        <v>9</v>
      </c>
      <c r="S24" s="18">
        <v>15</v>
      </c>
      <c r="T24" s="18">
        <v>6</v>
      </c>
      <c r="U24" s="18">
        <v>7</v>
      </c>
      <c r="V24" s="18">
        <v>26</v>
      </c>
      <c r="W24" s="18">
        <v>5</v>
      </c>
      <c r="X24" s="18">
        <v>10</v>
      </c>
      <c r="Y24" s="18">
        <v>121</v>
      </c>
      <c r="Z24" s="18">
        <v>4</v>
      </c>
      <c r="AA24" s="18">
        <v>116</v>
      </c>
    </row>
    <row r="25" spans="1:27" s="2" customFormat="1" ht="16.5" customHeight="1">
      <c r="A25" s="14" t="s">
        <v>105</v>
      </c>
      <c r="B25" s="19">
        <f t="shared" si="2"/>
        <v>0.9426161733090789</v>
      </c>
      <c r="C25" s="18">
        <f t="shared" si="3"/>
        <v>57</v>
      </c>
      <c r="D25" s="18">
        <v>1</v>
      </c>
      <c r="E25" s="18">
        <v>3</v>
      </c>
      <c r="F25" s="18">
        <v>0</v>
      </c>
      <c r="G25" s="18">
        <v>0</v>
      </c>
      <c r="H25" s="18">
        <v>4</v>
      </c>
      <c r="I25" s="18">
        <v>0</v>
      </c>
      <c r="J25" s="18">
        <v>0</v>
      </c>
      <c r="K25" s="18">
        <v>1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3</v>
      </c>
      <c r="R25" s="18">
        <v>0</v>
      </c>
      <c r="S25" s="18">
        <v>5</v>
      </c>
      <c r="T25" s="18">
        <v>1</v>
      </c>
      <c r="U25" s="18">
        <v>0</v>
      </c>
      <c r="V25" s="18">
        <v>1</v>
      </c>
      <c r="W25" s="18">
        <v>2</v>
      </c>
      <c r="X25" s="18">
        <v>0</v>
      </c>
      <c r="Y25" s="18">
        <v>7</v>
      </c>
      <c r="Z25" s="18">
        <v>1</v>
      </c>
      <c r="AA25" s="18">
        <v>28</v>
      </c>
    </row>
    <row r="26" spans="1:27" s="2" customFormat="1" ht="27" customHeight="1">
      <c r="A26" s="14" t="s">
        <v>106</v>
      </c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s="2" customFormat="1" ht="15.75" customHeight="1">
      <c r="A27" s="14" t="s">
        <v>107</v>
      </c>
      <c r="B27" s="19">
        <f t="shared" si="2"/>
        <v>29.452621134446833</v>
      </c>
      <c r="C27" s="18">
        <f t="shared" si="3"/>
        <v>1781</v>
      </c>
      <c r="D27" s="18">
        <v>11</v>
      </c>
      <c r="E27" s="18">
        <v>1</v>
      </c>
      <c r="F27" s="18">
        <v>0</v>
      </c>
      <c r="G27" s="18">
        <v>0</v>
      </c>
      <c r="H27" s="18">
        <v>4</v>
      </c>
      <c r="I27" s="18">
        <v>8</v>
      </c>
      <c r="J27" s="18">
        <v>37</v>
      </c>
      <c r="K27" s="18">
        <v>1529</v>
      </c>
      <c r="L27" s="18">
        <v>0</v>
      </c>
      <c r="M27" s="18">
        <v>1</v>
      </c>
      <c r="N27" s="18">
        <v>0</v>
      </c>
      <c r="O27" s="18">
        <v>0</v>
      </c>
      <c r="P27" s="18">
        <v>1</v>
      </c>
      <c r="Q27" s="18">
        <v>2</v>
      </c>
      <c r="R27" s="18">
        <v>0</v>
      </c>
      <c r="S27" s="18">
        <v>2</v>
      </c>
      <c r="T27" s="18">
        <v>2</v>
      </c>
      <c r="U27" s="18">
        <v>1</v>
      </c>
      <c r="V27" s="18">
        <v>8</v>
      </c>
      <c r="W27" s="18">
        <v>0</v>
      </c>
      <c r="X27" s="18">
        <v>21</v>
      </c>
      <c r="Y27" s="18">
        <v>132</v>
      </c>
      <c r="Z27" s="18">
        <v>2</v>
      </c>
      <c r="AA27" s="18">
        <v>19</v>
      </c>
    </row>
    <row r="28" spans="1:27" s="2" customFormat="1" ht="15.75" customHeight="1" thickBot="1">
      <c r="A28" s="14" t="s">
        <v>108</v>
      </c>
      <c r="B28" s="19">
        <f t="shared" si="2"/>
        <v>8.566231189019348</v>
      </c>
      <c r="C28" s="18">
        <f t="shared" si="3"/>
        <v>518</v>
      </c>
      <c r="D28" s="18">
        <v>2</v>
      </c>
      <c r="E28" s="18">
        <v>0</v>
      </c>
      <c r="F28" s="18">
        <v>0</v>
      </c>
      <c r="G28" s="18">
        <v>0</v>
      </c>
      <c r="H28" s="18">
        <v>0</v>
      </c>
      <c r="I28" s="18">
        <v>1</v>
      </c>
      <c r="J28" s="18">
        <v>13</v>
      </c>
      <c r="K28" s="18">
        <v>435</v>
      </c>
      <c r="L28" s="18">
        <v>0</v>
      </c>
      <c r="M28" s="18">
        <v>0</v>
      </c>
      <c r="N28" s="18">
        <v>1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1</v>
      </c>
      <c r="U28" s="18">
        <v>0</v>
      </c>
      <c r="V28" s="18">
        <v>1</v>
      </c>
      <c r="W28" s="18">
        <v>0</v>
      </c>
      <c r="X28" s="18">
        <v>12</v>
      </c>
      <c r="Y28" s="18">
        <v>31</v>
      </c>
      <c r="Z28" s="18">
        <v>0</v>
      </c>
      <c r="AA28" s="18">
        <v>21</v>
      </c>
    </row>
    <row r="29" spans="1:27" s="2" customFormat="1" ht="30.75" customHeight="1">
      <c r="A29" s="73" t="s">
        <v>109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s="2" customFormat="1" ht="74.25" customHeight="1">
      <c r="A30" s="37" t="s">
        <v>110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s="2" customFormat="1" ht="11.25" customHeight="1">
      <c r="A31" s="45" t="s">
        <v>418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 t="s">
        <v>419</v>
      </c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</sheetData>
  <mergeCells count="16">
    <mergeCell ref="A1:L1"/>
    <mergeCell ref="M1:X1"/>
    <mergeCell ref="Y1:AA1"/>
    <mergeCell ref="A29:L29"/>
    <mergeCell ref="M2:Y2"/>
    <mergeCell ref="D3:H3"/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1" sqref="A1:L1"/>
    </sheetView>
  </sheetViews>
  <sheetFormatPr defaultColWidth="9.00390625" defaultRowHeight="16.5"/>
  <cols>
    <col min="1" max="1" width="18.00390625" style="38" customWidth="1"/>
    <col min="2" max="2" width="6.375" style="38" customWidth="1"/>
    <col min="3" max="3" width="6.125" style="38" customWidth="1"/>
    <col min="4" max="4" width="5.75390625" style="38" customWidth="1"/>
    <col min="5" max="5" width="5.625" style="38" customWidth="1"/>
    <col min="6" max="12" width="5.125" style="38" customWidth="1"/>
    <col min="13" max="13" width="5.375" style="38" customWidth="1"/>
    <col min="14" max="14" width="4.875" style="38" customWidth="1"/>
    <col min="15" max="15" width="5.125" style="38" customWidth="1"/>
    <col min="16" max="16" width="4.875" style="38" customWidth="1"/>
    <col min="17" max="18" width="5.125" style="38" customWidth="1"/>
    <col min="19" max="27" width="5.375" style="38" customWidth="1"/>
    <col min="28" max="16384" width="9.00390625" style="38" customWidth="1"/>
  </cols>
  <sheetData>
    <row r="1" spans="1:27" s="1" customFormat="1" ht="45" customHeight="1">
      <c r="A1" s="62" t="s">
        <v>408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47" t="s">
        <v>317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s="12" customFormat="1" ht="13.5" customHeight="1" thickBot="1">
      <c r="A2" s="70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94" t="s">
        <v>412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AA2" s="36" t="s">
        <v>129</v>
      </c>
    </row>
    <row r="3" spans="1:27" s="13" customFormat="1" ht="19.5" customHeight="1">
      <c r="A3" s="64" t="s">
        <v>257</v>
      </c>
      <c r="B3" s="92" t="s">
        <v>258</v>
      </c>
      <c r="C3" s="90" t="s">
        <v>259</v>
      </c>
      <c r="D3" s="90" t="s">
        <v>260</v>
      </c>
      <c r="E3" s="90"/>
      <c r="F3" s="90"/>
      <c r="G3" s="90"/>
      <c r="H3" s="90"/>
      <c r="I3" s="90" t="s">
        <v>261</v>
      </c>
      <c r="J3" s="90"/>
      <c r="K3" s="90"/>
      <c r="L3" s="34" t="s">
        <v>130</v>
      </c>
      <c r="M3" s="49" t="s">
        <v>262</v>
      </c>
      <c r="N3" s="49"/>
      <c r="O3" s="49"/>
      <c r="P3" s="49"/>
      <c r="Q3" s="49"/>
      <c r="R3" s="49"/>
      <c r="S3" s="50"/>
      <c r="T3" s="33" t="s">
        <v>263</v>
      </c>
      <c r="U3" s="90" t="s">
        <v>264</v>
      </c>
      <c r="V3" s="90"/>
      <c r="W3" s="33" t="s">
        <v>265</v>
      </c>
      <c r="X3" s="33" t="s">
        <v>266</v>
      </c>
      <c r="Y3" s="91" t="s">
        <v>267</v>
      </c>
      <c r="Z3" s="49"/>
      <c r="AA3" s="49"/>
    </row>
    <row r="4" spans="1:27" s="13" customFormat="1" ht="48" customHeight="1" thickBot="1">
      <c r="A4" s="66"/>
      <c r="B4" s="93"/>
      <c r="C4" s="53"/>
      <c r="D4" s="17" t="s">
        <v>268</v>
      </c>
      <c r="E4" s="17" t="s">
        <v>269</v>
      </c>
      <c r="F4" s="17" t="s">
        <v>270</v>
      </c>
      <c r="G4" s="17" t="s">
        <v>271</v>
      </c>
      <c r="H4" s="17" t="s">
        <v>272</v>
      </c>
      <c r="I4" s="17" t="s">
        <v>273</v>
      </c>
      <c r="J4" s="17" t="s">
        <v>274</v>
      </c>
      <c r="K4" s="17" t="s">
        <v>275</v>
      </c>
      <c r="L4" s="16" t="s">
        <v>276</v>
      </c>
      <c r="M4" s="16" t="s">
        <v>277</v>
      </c>
      <c r="N4" s="23" t="s">
        <v>278</v>
      </c>
      <c r="O4" s="23" t="s">
        <v>279</v>
      </c>
      <c r="P4" s="23" t="s">
        <v>280</v>
      </c>
      <c r="Q4" s="23" t="s">
        <v>281</v>
      </c>
      <c r="R4" s="23" t="s">
        <v>282</v>
      </c>
      <c r="S4" s="23" t="s">
        <v>283</v>
      </c>
      <c r="T4" s="17" t="s">
        <v>284</v>
      </c>
      <c r="U4" s="17" t="s">
        <v>285</v>
      </c>
      <c r="V4" s="17" t="s">
        <v>286</v>
      </c>
      <c r="W4" s="17" t="s">
        <v>287</v>
      </c>
      <c r="X4" s="17" t="s">
        <v>288</v>
      </c>
      <c r="Y4" s="23" t="s">
        <v>289</v>
      </c>
      <c r="Z4" s="23" t="s">
        <v>290</v>
      </c>
      <c r="AA4" s="24" t="s">
        <v>291</v>
      </c>
    </row>
    <row r="5" spans="1:27" s="2" customFormat="1" ht="24" customHeight="1">
      <c r="A5" s="14" t="s">
        <v>132</v>
      </c>
      <c r="B5" s="19">
        <f>SUM(D5:AA5)</f>
        <v>100</v>
      </c>
      <c r="C5" s="19"/>
      <c r="D5" s="19">
        <f aca="true" t="shared" si="0" ref="D5:AA5">D6/$C$6*100</f>
        <v>1.6089712335446125</v>
      </c>
      <c r="E5" s="19">
        <f t="shared" si="0"/>
        <v>4.607508532423208</v>
      </c>
      <c r="F5" s="19">
        <f t="shared" si="0"/>
        <v>0.39005363237445145</v>
      </c>
      <c r="G5" s="19">
        <f t="shared" si="0"/>
        <v>0.07313505607020966</v>
      </c>
      <c r="H5" s="19">
        <f t="shared" si="0"/>
        <v>10.580204778156997</v>
      </c>
      <c r="I5" s="19">
        <f t="shared" si="0"/>
        <v>1.5602145294978058</v>
      </c>
      <c r="J5" s="19">
        <f t="shared" si="0"/>
        <v>4.680643588493418</v>
      </c>
      <c r="K5" s="19">
        <f t="shared" si="0"/>
        <v>38.81033642125792</v>
      </c>
      <c r="L5" s="19">
        <f t="shared" si="0"/>
        <v>0.9263773768893223</v>
      </c>
      <c r="M5" s="19">
        <f t="shared" si="0"/>
        <v>0.6825938566552902</v>
      </c>
      <c r="N5" s="19">
        <f t="shared" si="0"/>
        <v>0.5363237445148707</v>
      </c>
      <c r="O5" s="19">
        <f t="shared" si="0"/>
        <v>0.19502681618722573</v>
      </c>
      <c r="P5" s="19">
        <f t="shared" si="0"/>
        <v>0.8044856167723062</v>
      </c>
      <c r="Q5" s="19">
        <f t="shared" si="0"/>
        <v>2.7303754266211606</v>
      </c>
      <c r="R5" s="19">
        <f t="shared" si="0"/>
        <v>1.682106289614822</v>
      </c>
      <c r="S5" s="19">
        <f t="shared" si="0"/>
        <v>3.217942467089225</v>
      </c>
      <c r="T5" s="19">
        <f t="shared" si="0"/>
        <v>3.315455875182838</v>
      </c>
      <c r="U5" s="19">
        <f t="shared" si="0"/>
        <v>3.217942467089225</v>
      </c>
      <c r="V5" s="19">
        <f t="shared" si="0"/>
        <v>5.046318868844466</v>
      </c>
      <c r="W5" s="19">
        <f t="shared" si="0"/>
        <v>1.828376401755241</v>
      </c>
      <c r="X5" s="19">
        <f t="shared" si="0"/>
        <v>2.925402242808386</v>
      </c>
      <c r="Y5" s="19">
        <f t="shared" si="0"/>
        <v>6.850316918576304</v>
      </c>
      <c r="Z5" s="19">
        <f t="shared" si="0"/>
        <v>0.39005363237445145</v>
      </c>
      <c r="AA5" s="19">
        <f t="shared" si="0"/>
        <v>3.339834227206241</v>
      </c>
    </row>
    <row r="6" spans="1:27" s="2" customFormat="1" ht="24" customHeight="1">
      <c r="A6" s="14" t="s">
        <v>292</v>
      </c>
      <c r="B6" s="19"/>
      <c r="C6" s="18">
        <f>SUM(C7:C25,C27:C28)</f>
        <v>4102</v>
      </c>
      <c r="D6" s="18">
        <f>SUM(D7:D25,D27:D28)</f>
        <v>66</v>
      </c>
      <c r="E6" s="18">
        <f aca="true" t="shared" si="1" ref="E6:Y6">SUM(E7:E25,E27:E28)</f>
        <v>189</v>
      </c>
      <c r="F6" s="18">
        <f t="shared" si="1"/>
        <v>16</v>
      </c>
      <c r="G6" s="18">
        <f t="shared" si="1"/>
        <v>3</v>
      </c>
      <c r="H6" s="18">
        <f t="shared" si="1"/>
        <v>434</v>
      </c>
      <c r="I6" s="18">
        <f t="shared" si="1"/>
        <v>64</v>
      </c>
      <c r="J6" s="18">
        <f t="shared" si="1"/>
        <v>192</v>
      </c>
      <c r="K6" s="18">
        <f t="shared" si="1"/>
        <v>1592</v>
      </c>
      <c r="L6" s="18">
        <f t="shared" si="1"/>
        <v>38</v>
      </c>
      <c r="M6" s="18">
        <f t="shared" si="1"/>
        <v>28</v>
      </c>
      <c r="N6" s="18">
        <f t="shared" si="1"/>
        <v>22</v>
      </c>
      <c r="O6" s="18">
        <f t="shared" si="1"/>
        <v>8</v>
      </c>
      <c r="P6" s="18">
        <f t="shared" si="1"/>
        <v>33</v>
      </c>
      <c r="Q6" s="18">
        <f t="shared" si="1"/>
        <v>112</v>
      </c>
      <c r="R6" s="18">
        <f t="shared" si="1"/>
        <v>69</v>
      </c>
      <c r="S6" s="18">
        <f t="shared" si="1"/>
        <v>132</v>
      </c>
      <c r="T6" s="18">
        <f t="shared" si="1"/>
        <v>136</v>
      </c>
      <c r="U6" s="18">
        <f t="shared" si="1"/>
        <v>132</v>
      </c>
      <c r="V6" s="18">
        <f t="shared" si="1"/>
        <v>207</v>
      </c>
      <c r="W6" s="18">
        <f t="shared" si="1"/>
        <v>75</v>
      </c>
      <c r="X6" s="18">
        <f t="shared" si="1"/>
        <v>120</v>
      </c>
      <c r="Y6" s="18">
        <f t="shared" si="1"/>
        <v>281</v>
      </c>
      <c r="Z6" s="18">
        <f>SUM(Z7:Z25,Z27:Z28)</f>
        <v>16</v>
      </c>
      <c r="AA6" s="18">
        <f>SUM(AA7:AA25,AA27:AA28)</f>
        <v>137</v>
      </c>
    </row>
    <row r="7" spans="1:27" s="2" customFormat="1" ht="27" customHeight="1">
      <c r="A7" s="14" t="s">
        <v>293</v>
      </c>
      <c r="B7" s="19">
        <f>C7/$C$6*100</f>
        <v>2.462213554363725</v>
      </c>
      <c r="C7" s="18">
        <f>SUM(D7:AA7)</f>
        <v>101</v>
      </c>
      <c r="D7" s="18">
        <v>1</v>
      </c>
      <c r="E7" s="18">
        <v>1</v>
      </c>
      <c r="F7" s="18">
        <v>0</v>
      </c>
      <c r="G7" s="18">
        <v>0</v>
      </c>
      <c r="H7" s="18">
        <v>4</v>
      </c>
      <c r="I7" s="18">
        <v>4</v>
      </c>
      <c r="J7" s="18">
        <v>5</v>
      </c>
      <c r="K7" s="18">
        <v>7</v>
      </c>
      <c r="L7" s="18">
        <v>1</v>
      </c>
      <c r="M7" s="18">
        <v>2</v>
      </c>
      <c r="N7" s="18">
        <v>0</v>
      </c>
      <c r="O7" s="18">
        <v>1</v>
      </c>
      <c r="P7" s="18">
        <v>1</v>
      </c>
      <c r="Q7" s="18">
        <v>1</v>
      </c>
      <c r="R7" s="18">
        <v>12</v>
      </c>
      <c r="S7" s="18">
        <v>3</v>
      </c>
      <c r="T7" s="18">
        <v>36</v>
      </c>
      <c r="U7" s="18">
        <v>0</v>
      </c>
      <c r="V7" s="18">
        <v>0</v>
      </c>
      <c r="W7" s="18">
        <v>3</v>
      </c>
      <c r="X7" s="18">
        <v>6</v>
      </c>
      <c r="Y7" s="18">
        <v>8</v>
      </c>
      <c r="Z7" s="18">
        <v>0</v>
      </c>
      <c r="AA7" s="18">
        <v>5</v>
      </c>
    </row>
    <row r="8" spans="1:27" s="2" customFormat="1" ht="15.75" customHeight="1">
      <c r="A8" s="14" t="s">
        <v>294</v>
      </c>
      <c r="B8" s="19">
        <f aca="true" t="shared" si="2" ref="B8:B28">C8/$C$6*100</f>
        <v>6.630911750365676</v>
      </c>
      <c r="C8" s="18">
        <f aca="true" t="shared" si="3" ref="C8:C28">SUM(D8:AA8)</f>
        <v>272</v>
      </c>
      <c r="D8" s="18">
        <v>4</v>
      </c>
      <c r="E8" s="18">
        <v>0</v>
      </c>
      <c r="F8" s="18">
        <v>0</v>
      </c>
      <c r="G8" s="18">
        <v>0</v>
      </c>
      <c r="H8" s="18">
        <v>12</v>
      </c>
      <c r="I8" s="18">
        <v>1</v>
      </c>
      <c r="J8" s="18">
        <v>3</v>
      </c>
      <c r="K8" s="18">
        <v>52</v>
      </c>
      <c r="L8" s="18">
        <v>2</v>
      </c>
      <c r="M8" s="18">
        <v>0</v>
      </c>
      <c r="N8" s="18">
        <v>3</v>
      </c>
      <c r="O8" s="18">
        <v>0</v>
      </c>
      <c r="P8" s="18">
        <v>0</v>
      </c>
      <c r="Q8" s="18">
        <v>7</v>
      </c>
      <c r="R8" s="18">
        <v>12</v>
      </c>
      <c r="S8" s="18">
        <v>9</v>
      </c>
      <c r="T8" s="18">
        <v>52</v>
      </c>
      <c r="U8" s="18">
        <v>1</v>
      </c>
      <c r="V8" s="18">
        <v>6</v>
      </c>
      <c r="W8" s="18">
        <v>13</v>
      </c>
      <c r="X8" s="18">
        <v>39</v>
      </c>
      <c r="Y8" s="18">
        <v>29</v>
      </c>
      <c r="Z8" s="18">
        <v>6</v>
      </c>
      <c r="AA8" s="18">
        <v>21</v>
      </c>
    </row>
    <row r="9" spans="1:27" s="2" customFormat="1" ht="15.75" customHeight="1">
      <c r="A9" s="14" t="s">
        <v>295</v>
      </c>
      <c r="B9" s="19">
        <f t="shared" si="2"/>
        <v>1.7064846416382253</v>
      </c>
      <c r="C9" s="18">
        <f t="shared" si="3"/>
        <v>70</v>
      </c>
      <c r="D9" s="18">
        <v>0</v>
      </c>
      <c r="E9" s="18">
        <v>1</v>
      </c>
      <c r="F9" s="18">
        <v>1</v>
      </c>
      <c r="G9" s="18">
        <v>0</v>
      </c>
      <c r="H9" s="18">
        <v>4</v>
      </c>
      <c r="I9" s="18">
        <v>1</v>
      </c>
      <c r="J9" s="18">
        <v>7</v>
      </c>
      <c r="K9" s="18">
        <v>16</v>
      </c>
      <c r="L9" s="18">
        <v>0</v>
      </c>
      <c r="M9" s="18">
        <v>1</v>
      </c>
      <c r="N9" s="18">
        <v>0</v>
      </c>
      <c r="O9" s="18">
        <v>0</v>
      </c>
      <c r="P9" s="18">
        <v>0</v>
      </c>
      <c r="Q9" s="18">
        <v>7</v>
      </c>
      <c r="R9" s="18">
        <v>1</v>
      </c>
      <c r="S9" s="18">
        <v>6</v>
      </c>
      <c r="T9" s="18">
        <v>5</v>
      </c>
      <c r="U9" s="18">
        <v>0</v>
      </c>
      <c r="V9" s="18">
        <v>3</v>
      </c>
      <c r="W9" s="18">
        <v>2</v>
      </c>
      <c r="X9" s="18">
        <v>1</v>
      </c>
      <c r="Y9" s="18">
        <v>11</v>
      </c>
      <c r="Z9" s="18">
        <v>0</v>
      </c>
      <c r="AA9" s="18">
        <v>3</v>
      </c>
    </row>
    <row r="10" spans="1:27" s="2" customFormat="1" ht="16.5" customHeight="1">
      <c r="A10" s="14" t="s">
        <v>296</v>
      </c>
      <c r="B10" s="19">
        <f t="shared" si="2"/>
        <v>1.7796196977084349</v>
      </c>
      <c r="C10" s="18">
        <f t="shared" si="3"/>
        <v>73</v>
      </c>
      <c r="D10" s="18">
        <v>1</v>
      </c>
      <c r="E10" s="18">
        <v>0</v>
      </c>
      <c r="F10" s="18">
        <v>0</v>
      </c>
      <c r="G10" s="18">
        <v>0</v>
      </c>
      <c r="H10" s="18">
        <v>8</v>
      </c>
      <c r="I10" s="18">
        <v>1</v>
      </c>
      <c r="J10" s="18">
        <v>3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3</v>
      </c>
      <c r="Q10" s="18">
        <v>5</v>
      </c>
      <c r="R10" s="18">
        <v>3</v>
      </c>
      <c r="S10" s="18">
        <v>4</v>
      </c>
      <c r="T10" s="18">
        <v>2</v>
      </c>
      <c r="U10" s="18">
        <v>1</v>
      </c>
      <c r="V10" s="18">
        <v>25</v>
      </c>
      <c r="W10" s="18">
        <v>6</v>
      </c>
      <c r="X10" s="18">
        <v>0</v>
      </c>
      <c r="Y10" s="18">
        <v>7</v>
      </c>
      <c r="Z10" s="18">
        <v>0</v>
      </c>
      <c r="AA10" s="18">
        <v>4</v>
      </c>
    </row>
    <row r="11" spans="1:27" s="2" customFormat="1" ht="27" customHeight="1">
      <c r="A11" s="14" t="s">
        <v>297</v>
      </c>
      <c r="B11" s="19">
        <f t="shared" si="2"/>
        <v>1.3895660653339834</v>
      </c>
      <c r="C11" s="18">
        <f t="shared" si="3"/>
        <v>57</v>
      </c>
      <c r="D11" s="18">
        <v>1</v>
      </c>
      <c r="E11" s="18">
        <v>1</v>
      </c>
      <c r="F11" s="18">
        <v>0</v>
      </c>
      <c r="G11" s="18">
        <v>0</v>
      </c>
      <c r="H11" s="18">
        <v>3</v>
      </c>
      <c r="I11" s="18">
        <v>3</v>
      </c>
      <c r="J11" s="18">
        <v>4</v>
      </c>
      <c r="K11" s="18">
        <v>1</v>
      </c>
      <c r="L11" s="18">
        <v>2</v>
      </c>
      <c r="M11" s="18">
        <v>0</v>
      </c>
      <c r="N11" s="18">
        <v>0</v>
      </c>
      <c r="O11" s="18">
        <v>1</v>
      </c>
      <c r="P11" s="18">
        <v>0</v>
      </c>
      <c r="Q11" s="18">
        <v>4</v>
      </c>
      <c r="R11" s="18">
        <v>4</v>
      </c>
      <c r="S11" s="18">
        <v>6</v>
      </c>
      <c r="T11" s="18">
        <v>2</v>
      </c>
      <c r="U11" s="18">
        <v>1</v>
      </c>
      <c r="V11" s="18">
        <v>10</v>
      </c>
      <c r="W11" s="18">
        <v>10</v>
      </c>
      <c r="X11" s="18">
        <v>0</v>
      </c>
      <c r="Y11" s="18">
        <v>4</v>
      </c>
      <c r="Z11" s="18">
        <v>0</v>
      </c>
      <c r="AA11" s="18">
        <v>0</v>
      </c>
    </row>
    <row r="12" spans="1:27" s="2" customFormat="1" ht="16.5" customHeight="1">
      <c r="A12" s="14" t="s">
        <v>298</v>
      </c>
      <c r="B12" s="19">
        <f>C12/$C$6*100</f>
        <v>4.24183325207216</v>
      </c>
      <c r="C12" s="18">
        <f t="shared" si="3"/>
        <v>174</v>
      </c>
      <c r="D12" s="18">
        <v>1</v>
      </c>
      <c r="E12" s="18">
        <v>6</v>
      </c>
      <c r="F12" s="18">
        <v>0</v>
      </c>
      <c r="G12" s="18">
        <v>0</v>
      </c>
      <c r="H12" s="18">
        <v>15</v>
      </c>
      <c r="I12" s="18">
        <v>8</v>
      </c>
      <c r="J12" s="18">
        <v>42</v>
      </c>
      <c r="K12" s="18">
        <v>35</v>
      </c>
      <c r="L12" s="18">
        <v>1</v>
      </c>
      <c r="M12" s="18">
        <v>1</v>
      </c>
      <c r="N12" s="18">
        <v>0</v>
      </c>
      <c r="O12" s="18">
        <v>0</v>
      </c>
      <c r="P12" s="18">
        <v>0</v>
      </c>
      <c r="Q12" s="18">
        <v>8</v>
      </c>
      <c r="R12" s="18">
        <v>4</v>
      </c>
      <c r="S12" s="18">
        <v>12</v>
      </c>
      <c r="T12" s="18">
        <v>2</v>
      </c>
      <c r="U12" s="18">
        <v>1</v>
      </c>
      <c r="V12" s="18">
        <v>18</v>
      </c>
      <c r="W12" s="18">
        <v>4</v>
      </c>
      <c r="X12" s="18">
        <v>0</v>
      </c>
      <c r="Y12" s="18">
        <v>7</v>
      </c>
      <c r="Z12" s="18">
        <v>0</v>
      </c>
      <c r="AA12" s="18">
        <v>9</v>
      </c>
    </row>
    <row r="13" spans="1:27" s="2" customFormat="1" ht="16.5" customHeight="1">
      <c r="A13" s="14" t="s">
        <v>299</v>
      </c>
      <c r="B13" s="19">
        <f t="shared" si="2"/>
        <v>15.699658703071673</v>
      </c>
      <c r="C13" s="18">
        <f t="shared" si="3"/>
        <v>644</v>
      </c>
      <c r="D13" s="18">
        <v>31</v>
      </c>
      <c r="E13" s="18">
        <v>151</v>
      </c>
      <c r="F13" s="18">
        <v>2</v>
      </c>
      <c r="G13" s="18">
        <v>1</v>
      </c>
      <c r="H13" s="18">
        <v>232</v>
      </c>
      <c r="I13" s="18">
        <v>27</v>
      </c>
      <c r="J13" s="18">
        <v>60</v>
      </c>
      <c r="K13" s="18">
        <v>2</v>
      </c>
      <c r="L13" s="18">
        <v>3</v>
      </c>
      <c r="M13" s="18">
        <v>2</v>
      </c>
      <c r="N13" s="18">
        <v>4</v>
      </c>
      <c r="O13" s="18">
        <v>0</v>
      </c>
      <c r="P13" s="18">
        <v>0</v>
      </c>
      <c r="Q13" s="18">
        <v>7</v>
      </c>
      <c r="R13" s="18">
        <v>9</v>
      </c>
      <c r="S13" s="18">
        <v>32</v>
      </c>
      <c r="T13" s="18">
        <v>3</v>
      </c>
      <c r="U13" s="18">
        <v>0</v>
      </c>
      <c r="V13" s="18">
        <v>27</v>
      </c>
      <c r="W13" s="18">
        <v>3</v>
      </c>
      <c r="X13" s="18">
        <v>2</v>
      </c>
      <c r="Y13" s="18">
        <v>37</v>
      </c>
      <c r="Z13" s="18">
        <v>0</v>
      </c>
      <c r="AA13" s="18">
        <v>9</v>
      </c>
    </row>
    <row r="14" spans="1:27" s="2" customFormat="1" ht="16.5" customHeight="1">
      <c r="A14" s="14" t="s">
        <v>300</v>
      </c>
      <c r="B14" s="19">
        <f t="shared" si="2"/>
        <v>8.751828376401754</v>
      </c>
      <c r="C14" s="18">
        <f t="shared" si="3"/>
        <v>359</v>
      </c>
      <c r="D14" s="18">
        <v>8</v>
      </c>
      <c r="E14" s="18">
        <v>12</v>
      </c>
      <c r="F14" s="18">
        <v>11</v>
      </c>
      <c r="G14" s="18">
        <v>1</v>
      </c>
      <c r="H14" s="18">
        <v>81</v>
      </c>
      <c r="I14" s="18">
        <v>2</v>
      </c>
      <c r="J14" s="18">
        <v>9</v>
      </c>
      <c r="K14" s="18">
        <v>6</v>
      </c>
      <c r="L14" s="18">
        <v>5</v>
      </c>
      <c r="M14" s="18">
        <v>1</v>
      </c>
      <c r="N14" s="18">
        <v>3</v>
      </c>
      <c r="O14" s="18">
        <v>0</v>
      </c>
      <c r="P14" s="18">
        <v>3</v>
      </c>
      <c r="Q14" s="18">
        <v>45</v>
      </c>
      <c r="R14" s="18">
        <v>12</v>
      </c>
      <c r="S14" s="18">
        <v>25</v>
      </c>
      <c r="T14" s="18">
        <v>4</v>
      </c>
      <c r="U14" s="18">
        <v>1</v>
      </c>
      <c r="V14" s="18">
        <v>67</v>
      </c>
      <c r="W14" s="18">
        <v>5</v>
      </c>
      <c r="X14" s="18">
        <v>3</v>
      </c>
      <c r="Y14" s="18">
        <v>44</v>
      </c>
      <c r="Z14" s="18">
        <v>0</v>
      </c>
      <c r="AA14" s="18">
        <v>11</v>
      </c>
    </row>
    <row r="15" spans="1:27" s="2" customFormat="1" ht="27" customHeight="1">
      <c r="A15" s="14" t="s">
        <v>301</v>
      </c>
      <c r="B15" s="19">
        <f t="shared" si="2"/>
        <v>1.023890784982935</v>
      </c>
      <c r="C15" s="18">
        <f t="shared" si="3"/>
        <v>42</v>
      </c>
      <c r="D15" s="18">
        <v>1</v>
      </c>
      <c r="E15" s="18">
        <v>1</v>
      </c>
      <c r="F15" s="18">
        <v>0</v>
      </c>
      <c r="G15" s="18">
        <v>0</v>
      </c>
      <c r="H15" s="18">
        <v>3</v>
      </c>
      <c r="I15" s="18">
        <v>0</v>
      </c>
      <c r="J15" s="18">
        <v>1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3</v>
      </c>
      <c r="S15" s="18">
        <v>2</v>
      </c>
      <c r="T15" s="18">
        <v>15</v>
      </c>
      <c r="U15" s="18">
        <v>0</v>
      </c>
      <c r="V15" s="18">
        <v>3</v>
      </c>
      <c r="W15" s="18">
        <v>1</v>
      </c>
      <c r="X15" s="18">
        <v>3</v>
      </c>
      <c r="Y15" s="18">
        <v>4</v>
      </c>
      <c r="Z15" s="18">
        <v>1</v>
      </c>
      <c r="AA15" s="18">
        <v>4</v>
      </c>
    </row>
    <row r="16" spans="1:27" s="2" customFormat="1" ht="16.5" customHeight="1">
      <c r="A16" s="14" t="s">
        <v>302</v>
      </c>
      <c r="B16" s="19">
        <f t="shared" si="2"/>
        <v>0.024378352023403216</v>
      </c>
      <c r="C16" s="18">
        <f t="shared" si="3"/>
        <v>1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1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</row>
    <row r="17" spans="1:27" s="2" customFormat="1" ht="16.5" customHeight="1">
      <c r="A17" s="14" t="s">
        <v>303</v>
      </c>
      <c r="B17" s="19">
        <f>C17/$C$6*100</f>
        <v>2.3890784982935154</v>
      </c>
      <c r="C17" s="18">
        <f t="shared" si="3"/>
        <v>98</v>
      </c>
      <c r="D17" s="18">
        <v>2</v>
      </c>
      <c r="E17" s="18">
        <v>1</v>
      </c>
      <c r="F17" s="18">
        <v>1</v>
      </c>
      <c r="G17" s="18">
        <v>0</v>
      </c>
      <c r="H17" s="18">
        <v>7</v>
      </c>
      <c r="I17" s="18">
        <v>0</v>
      </c>
      <c r="J17" s="18">
        <v>1</v>
      </c>
      <c r="K17" s="18">
        <v>2</v>
      </c>
      <c r="L17" s="18">
        <v>8</v>
      </c>
      <c r="M17" s="18">
        <v>2</v>
      </c>
      <c r="N17" s="18">
        <v>5</v>
      </c>
      <c r="O17" s="18">
        <v>4</v>
      </c>
      <c r="P17" s="18">
        <v>0</v>
      </c>
      <c r="Q17" s="18">
        <v>1</v>
      </c>
      <c r="R17" s="18">
        <v>0</v>
      </c>
      <c r="S17" s="18">
        <v>5</v>
      </c>
      <c r="T17" s="18">
        <v>0</v>
      </c>
      <c r="U17" s="18">
        <v>14</v>
      </c>
      <c r="V17" s="18">
        <v>2</v>
      </c>
      <c r="W17" s="18">
        <v>0</v>
      </c>
      <c r="X17" s="18">
        <v>30</v>
      </c>
      <c r="Y17" s="18">
        <v>12</v>
      </c>
      <c r="Z17" s="18">
        <v>0</v>
      </c>
      <c r="AA17" s="18">
        <v>1</v>
      </c>
    </row>
    <row r="18" spans="1:27" s="2" customFormat="1" ht="16.5" customHeight="1">
      <c r="A18" s="14" t="s">
        <v>304</v>
      </c>
      <c r="B18" s="19">
        <f t="shared" si="2"/>
        <v>2.6328620185275478</v>
      </c>
      <c r="C18" s="18">
        <f t="shared" si="3"/>
        <v>108</v>
      </c>
      <c r="D18" s="18">
        <v>1</v>
      </c>
      <c r="E18" s="18">
        <v>0</v>
      </c>
      <c r="F18" s="18">
        <v>0</v>
      </c>
      <c r="G18" s="18">
        <v>0</v>
      </c>
      <c r="H18" s="18">
        <v>1</v>
      </c>
      <c r="I18" s="18">
        <v>1</v>
      </c>
      <c r="J18" s="18">
        <v>0</v>
      </c>
      <c r="K18" s="18">
        <v>1</v>
      </c>
      <c r="L18" s="18">
        <v>1</v>
      </c>
      <c r="M18" s="18">
        <v>10</v>
      </c>
      <c r="N18" s="18">
        <v>2</v>
      </c>
      <c r="O18" s="18">
        <v>0</v>
      </c>
      <c r="P18" s="18">
        <v>2</v>
      </c>
      <c r="Q18" s="18">
        <v>0</v>
      </c>
      <c r="R18" s="18">
        <v>0</v>
      </c>
      <c r="S18" s="18">
        <v>1</v>
      </c>
      <c r="T18" s="18">
        <v>0</v>
      </c>
      <c r="U18" s="18">
        <v>84</v>
      </c>
      <c r="V18" s="18">
        <v>0</v>
      </c>
      <c r="W18" s="18">
        <v>0</v>
      </c>
      <c r="X18" s="18">
        <v>2</v>
      </c>
      <c r="Y18" s="18">
        <v>2</v>
      </c>
      <c r="Z18" s="18">
        <v>0</v>
      </c>
      <c r="AA18" s="18">
        <v>0</v>
      </c>
    </row>
    <row r="19" spans="1:27" s="2" customFormat="1" ht="27" customHeight="1">
      <c r="A19" s="14" t="s">
        <v>305</v>
      </c>
      <c r="B19" s="19">
        <f t="shared" si="2"/>
        <v>0.36567528035104824</v>
      </c>
      <c r="C19" s="18">
        <f t="shared" si="3"/>
        <v>15</v>
      </c>
      <c r="D19" s="18">
        <v>0</v>
      </c>
      <c r="E19" s="18">
        <v>0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13</v>
      </c>
      <c r="Q19" s="18">
        <v>0</v>
      </c>
      <c r="R19" s="18">
        <v>0</v>
      </c>
      <c r="S19" s="18">
        <v>1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</row>
    <row r="20" spans="1:27" s="2" customFormat="1" ht="16.5" customHeight="1">
      <c r="A20" s="14" t="s">
        <v>306</v>
      </c>
      <c r="B20" s="19">
        <f t="shared" si="2"/>
        <v>0.31691857630424186</v>
      </c>
      <c r="C20" s="18">
        <f t="shared" si="3"/>
        <v>13</v>
      </c>
      <c r="D20" s="18">
        <v>1</v>
      </c>
      <c r="E20" s="18">
        <v>0</v>
      </c>
      <c r="F20" s="18">
        <v>0</v>
      </c>
      <c r="G20" s="18">
        <v>0</v>
      </c>
      <c r="H20" s="18">
        <v>1</v>
      </c>
      <c r="I20" s="18">
        <v>0</v>
      </c>
      <c r="J20" s="18">
        <v>0</v>
      </c>
      <c r="K20" s="18">
        <v>0</v>
      </c>
      <c r="L20" s="18">
        <v>0</v>
      </c>
      <c r="M20" s="18">
        <v>4</v>
      </c>
      <c r="N20" s="18">
        <v>0</v>
      </c>
      <c r="O20" s="18">
        <v>0</v>
      </c>
      <c r="P20" s="18">
        <v>2</v>
      </c>
      <c r="Q20" s="18">
        <v>0</v>
      </c>
      <c r="R20" s="18">
        <v>0</v>
      </c>
      <c r="S20" s="18">
        <v>0</v>
      </c>
      <c r="T20" s="18">
        <v>0</v>
      </c>
      <c r="U20" s="18">
        <v>4</v>
      </c>
      <c r="V20" s="18">
        <v>0</v>
      </c>
      <c r="W20" s="18">
        <v>0</v>
      </c>
      <c r="X20" s="18">
        <v>0</v>
      </c>
      <c r="Y20" s="18">
        <v>1</v>
      </c>
      <c r="Z20" s="18">
        <v>0</v>
      </c>
      <c r="AA20" s="18">
        <v>0</v>
      </c>
    </row>
    <row r="21" spans="1:27" s="2" customFormat="1" ht="16.5" customHeight="1">
      <c r="A21" s="14" t="s">
        <v>307</v>
      </c>
      <c r="B21" s="19">
        <f>C21/$C$6*100</f>
        <v>0.3412969283276451</v>
      </c>
      <c r="C21" s="18">
        <f t="shared" si="3"/>
        <v>14</v>
      </c>
      <c r="D21" s="18">
        <v>0</v>
      </c>
      <c r="E21" s="18">
        <v>0</v>
      </c>
      <c r="F21" s="18">
        <v>0</v>
      </c>
      <c r="G21" s="18">
        <v>0</v>
      </c>
      <c r="H21" s="18">
        <v>7</v>
      </c>
      <c r="I21" s="18">
        <v>0</v>
      </c>
      <c r="J21" s="18">
        <v>0</v>
      </c>
      <c r="K21" s="18">
        <v>0</v>
      </c>
      <c r="L21" s="18">
        <v>1</v>
      </c>
      <c r="M21" s="18">
        <v>0</v>
      </c>
      <c r="N21" s="18">
        <v>0</v>
      </c>
      <c r="O21" s="18">
        <v>0</v>
      </c>
      <c r="P21" s="18">
        <v>0</v>
      </c>
      <c r="Q21" s="18">
        <v>1</v>
      </c>
      <c r="R21" s="18">
        <v>0</v>
      </c>
      <c r="S21" s="18">
        <v>1</v>
      </c>
      <c r="T21" s="18">
        <v>0</v>
      </c>
      <c r="U21" s="18">
        <v>0</v>
      </c>
      <c r="V21" s="18">
        <v>2</v>
      </c>
      <c r="W21" s="18">
        <v>0</v>
      </c>
      <c r="X21" s="18">
        <v>0</v>
      </c>
      <c r="Y21" s="18">
        <v>1</v>
      </c>
      <c r="Z21" s="18">
        <v>0</v>
      </c>
      <c r="AA21" s="18">
        <v>1</v>
      </c>
    </row>
    <row r="22" spans="1:27" s="2" customFormat="1" ht="16.5" customHeight="1">
      <c r="A22" s="14" t="s">
        <v>308</v>
      </c>
      <c r="B22" s="19">
        <f t="shared" si="2"/>
        <v>0.6094588005850805</v>
      </c>
      <c r="C22" s="18">
        <f t="shared" si="3"/>
        <v>25</v>
      </c>
      <c r="D22" s="18">
        <v>0</v>
      </c>
      <c r="E22" s="18">
        <v>0</v>
      </c>
      <c r="F22" s="18">
        <v>0</v>
      </c>
      <c r="G22" s="18">
        <v>0</v>
      </c>
      <c r="H22" s="18">
        <v>1</v>
      </c>
      <c r="I22" s="18">
        <v>0</v>
      </c>
      <c r="J22" s="18">
        <v>0</v>
      </c>
      <c r="K22" s="18">
        <v>0</v>
      </c>
      <c r="L22" s="18">
        <v>8</v>
      </c>
      <c r="M22" s="18">
        <v>0</v>
      </c>
      <c r="N22" s="18">
        <v>1</v>
      </c>
      <c r="O22" s="18">
        <v>0</v>
      </c>
      <c r="P22" s="18">
        <v>2</v>
      </c>
      <c r="Q22" s="18">
        <v>0</v>
      </c>
      <c r="R22" s="18">
        <v>0</v>
      </c>
      <c r="S22" s="18">
        <v>0</v>
      </c>
      <c r="T22" s="18">
        <v>0</v>
      </c>
      <c r="U22" s="18">
        <v>9</v>
      </c>
      <c r="V22" s="18">
        <v>1</v>
      </c>
      <c r="W22" s="18">
        <v>0</v>
      </c>
      <c r="X22" s="18">
        <v>3</v>
      </c>
      <c r="Y22" s="18">
        <v>0</v>
      </c>
      <c r="Z22" s="18">
        <v>0</v>
      </c>
      <c r="AA22" s="18">
        <v>0</v>
      </c>
    </row>
    <row r="23" spans="1:27" s="2" customFormat="1" ht="27" customHeight="1">
      <c r="A23" s="14" t="s">
        <v>309</v>
      </c>
      <c r="B23" s="19">
        <f t="shared" si="2"/>
        <v>4.631886884446612</v>
      </c>
      <c r="C23" s="18">
        <f t="shared" si="3"/>
        <v>190</v>
      </c>
      <c r="D23" s="18">
        <v>1</v>
      </c>
      <c r="E23" s="18">
        <v>8</v>
      </c>
      <c r="F23" s="18">
        <v>1</v>
      </c>
      <c r="G23" s="18">
        <v>1</v>
      </c>
      <c r="H23" s="18">
        <v>29</v>
      </c>
      <c r="I23" s="18">
        <v>5</v>
      </c>
      <c r="J23" s="18">
        <v>12</v>
      </c>
      <c r="K23" s="18">
        <v>5</v>
      </c>
      <c r="L23" s="18">
        <v>5</v>
      </c>
      <c r="M23" s="18">
        <v>3</v>
      </c>
      <c r="N23" s="18">
        <v>1</v>
      </c>
      <c r="O23" s="18">
        <v>1</v>
      </c>
      <c r="P23" s="18">
        <v>3</v>
      </c>
      <c r="Q23" s="18">
        <v>18</v>
      </c>
      <c r="R23" s="18">
        <v>5</v>
      </c>
      <c r="S23" s="18">
        <v>8</v>
      </c>
      <c r="T23" s="18">
        <v>5</v>
      </c>
      <c r="U23" s="18">
        <v>9</v>
      </c>
      <c r="V23" s="18">
        <v>14</v>
      </c>
      <c r="W23" s="18">
        <v>21</v>
      </c>
      <c r="X23" s="18">
        <v>2</v>
      </c>
      <c r="Y23" s="18">
        <v>16</v>
      </c>
      <c r="Z23" s="18">
        <v>5</v>
      </c>
      <c r="AA23" s="18">
        <v>12</v>
      </c>
    </row>
    <row r="24" spans="1:27" s="2" customFormat="1" ht="16.5" customHeight="1">
      <c r="A24" s="14" t="s">
        <v>310</v>
      </c>
      <c r="B24" s="19">
        <f t="shared" si="2"/>
        <v>3.803022915650902</v>
      </c>
      <c r="C24" s="18">
        <f t="shared" si="3"/>
        <v>156</v>
      </c>
      <c r="D24" s="18">
        <v>0</v>
      </c>
      <c r="E24" s="18">
        <v>4</v>
      </c>
      <c r="F24" s="18">
        <v>0</v>
      </c>
      <c r="G24" s="18">
        <v>0</v>
      </c>
      <c r="H24" s="18">
        <v>18</v>
      </c>
      <c r="I24" s="18">
        <v>5</v>
      </c>
      <c r="J24" s="18">
        <v>7</v>
      </c>
      <c r="K24" s="18">
        <v>3</v>
      </c>
      <c r="L24" s="18">
        <v>1</v>
      </c>
      <c r="M24" s="18">
        <v>1</v>
      </c>
      <c r="N24" s="18">
        <v>2</v>
      </c>
      <c r="O24" s="18">
        <v>1</v>
      </c>
      <c r="P24" s="18">
        <v>3</v>
      </c>
      <c r="Q24" s="18">
        <v>5</v>
      </c>
      <c r="R24" s="18">
        <v>4</v>
      </c>
      <c r="S24" s="18">
        <v>11</v>
      </c>
      <c r="T24" s="18">
        <v>6</v>
      </c>
      <c r="U24" s="18">
        <v>6</v>
      </c>
      <c r="V24" s="18">
        <v>20</v>
      </c>
      <c r="W24" s="18">
        <v>5</v>
      </c>
      <c r="X24" s="18">
        <v>7</v>
      </c>
      <c r="Y24" s="18">
        <v>23</v>
      </c>
      <c r="Z24" s="18">
        <v>2</v>
      </c>
      <c r="AA24" s="18">
        <v>22</v>
      </c>
    </row>
    <row r="25" spans="1:27" s="2" customFormat="1" ht="16.5" customHeight="1">
      <c r="A25" s="14" t="s">
        <v>311</v>
      </c>
      <c r="B25" s="19">
        <f t="shared" si="2"/>
        <v>0.7557289127254997</v>
      </c>
      <c r="C25" s="18">
        <f>SUM(D25:AA25)</f>
        <v>31</v>
      </c>
      <c r="D25" s="18">
        <v>1</v>
      </c>
      <c r="E25" s="18">
        <v>2</v>
      </c>
      <c r="F25" s="18">
        <v>0</v>
      </c>
      <c r="G25" s="18">
        <v>0</v>
      </c>
      <c r="H25" s="18">
        <v>3</v>
      </c>
      <c r="I25" s="18">
        <v>0</v>
      </c>
      <c r="J25" s="18">
        <v>0</v>
      </c>
      <c r="K25" s="18">
        <v>1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1</v>
      </c>
      <c r="R25" s="18">
        <v>0</v>
      </c>
      <c r="S25" s="18">
        <v>4</v>
      </c>
      <c r="T25" s="18">
        <v>1</v>
      </c>
      <c r="U25" s="18">
        <v>0</v>
      </c>
      <c r="V25" s="18">
        <v>0</v>
      </c>
      <c r="W25" s="18">
        <v>2</v>
      </c>
      <c r="X25" s="18">
        <v>0</v>
      </c>
      <c r="Y25" s="18">
        <v>3</v>
      </c>
      <c r="Z25" s="18">
        <v>1</v>
      </c>
      <c r="AA25" s="18">
        <v>12</v>
      </c>
    </row>
    <row r="26" spans="1:27" s="2" customFormat="1" ht="27" customHeight="1">
      <c r="A26" s="14" t="s">
        <v>312</v>
      </c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s="2" customFormat="1" ht="15.75" customHeight="1">
      <c r="A27" s="14" t="s">
        <v>313</v>
      </c>
      <c r="B27" s="19">
        <f t="shared" si="2"/>
        <v>30.862993661628472</v>
      </c>
      <c r="C27" s="18">
        <f t="shared" si="3"/>
        <v>1266</v>
      </c>
      <c r="D27" s="18">
        <v>10</v>
      </c>
      <c r="E27" s="18">
        <v>1</v>
      </c>
      <c r="F27" s="18">
        <v>0</v>
      </c>
      <c r="G27" s="18">
        <v>0</v>
      </c>
      <c r="H27" s="18">
        <v>4</v>
      </c>
      <c r="I27" s="18">
        <v>5</v>
      </c>
      <c r="J27" s="18">
        <v>29</v>
      </c>
      <c r="K27" s="18">
        <v>1126</v>
      </c>
      <c r="L27" s="18">
        <v>0</v>
      </c>
      <c r="M27" s="18">
        <v>1</v>
      </c>
      <c r="N27" s="18">
        <v>0</v>
      </c>
      <c r="O27" s="18">
        <v>0</v>
      </c>
      <c r="P27" s="18">
        <v>1</v>
      </c>
      <c r="Q27" s="18">
        <v>2</v>
      </c>
      <c r="R27" s="18">
        <v>0</v>
      </c>
      <c r="S27" s="18">
        <v>2</v>
      </c>
      <c r="T27" s="18">
        <v>2</v>
      </c>
      <c r="U27" s="18">
        <v>1</v>
      </c>
      <c r="V27" s="18">
        <v>8</v>
      </c>
      <c r="W27" s="18">
        <v>0</v>
      </c>
      <c r="X27" s="18">
        <v>14</v>
      </c>
      <c r="Y27" s="18">
        <v>53</v>
      </c>
      <c r="Z27" s="18">
        <v>1</v>
      </c>
      <c r="AA27" s="18">
        <v>6</v>
      </c>
    </row>
    <row r="28" spans="1:27" s="2" customFormat="1" ht="15.75" customHeight="1" thickBot="1">
      <c r="A28" s="14" t="s">
        <v>314</v>
      </c>
      <c r="B28" s="19">
        <f t="shared" si="2"/>
        <v>9.580692345197464</v>
      </c>
      <c r="C28" s="18">
        <f t="shared" si="3"/>
        <v>393</v>
      </c>
      <c r="D28" s="18">
        <v>2</v>
      </c>
      <c r="E28" s="18">
        <v>0</v>
      </c>
      <c r="F28" s="18">
        <v>0</v>
      </c>
      <c r="G28" s="18">
        <v>0</v>
      </c>
      <c r="H28" s="18">
        <v>0</v>
      </c>
      <c r="I28" s="18">
        <v>1</v>
      </c>
      <c r="J28" s="18">
        <v>9</v>
      </c>
      <c r="K28" s="18">
        <v>335</v>
      </c>
      <c r="L28" s="18">
        <v>0</v>
      </c>
      <c r="M28" s="18">
        <v>0</v>
      </c>
      <c r="N28" s="18">
        <v>1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1</v>
      </c>
      <c r="W28" s="18">
        <v>0</v>
      </c>
      <c r="X28" s="18">
        <v>8</v>
      </c>
      <c r="Y28" s="18">
        <v>19</v>
      </c>
      <c r="Z28" s="18">
        <v>0</v>
      </c>
      <c r="AA28" s="18">
        <v>17</v>
      </c>
    </row>
    <row r="29" spans="1:27" s="2" customFormat="1" ht="30.75" customHeight="1">
      <c r="A29" s="73" t="s">
        <v>316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s="2" customFormat="1" ht="74.25" customHeight="1">
      <c r="A30" s="37" t="s">
        <v>315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s="2" customFormat="1" ht="11.25" customHeight="1">
      <c r="A31" s="95" t="s">
        <v>420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 t="s">
        <v>421</v>
      </c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</sheetData>
  <mergeCells count="16"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  <mergeCell ref="A1:L1"/>
    <mergeCell ref="M1:X1"/>
    <mergeCell ref="Y1:AA1"/>
    <mergeCell ref="A29:L29"/>
    <mergeCell ref="M2:Y2"/>
    <mergeCell ref="D3:H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selection activeCell="A1" sqref="A1:M1"/>
    </sheetView>
  </sheetViews>
  <sheetFormatPr defaultColWidth="9.00390625" defaultRowHeight="16.5"/>
  <cols>
    <col min="1" max="1" width="16.625" style="0" customWidth="1"/>
    <col min="2" max="2" width="6.125" style="0" customWidth="1"/>
    <col min="3" max="3" width="5.875" style="0" customWidth="1"/>
    <col min="4" max="11" width="5.125" style="0" customWidth="1"/>
    <col min="12" max="12" width="4.50390625" style="0" customWidth="1"/>
    <col min="13" max="13" width="4.875" style="0" customWidth="1"/>
    <col min="14" max="14" width="6.00390625" style="0" customWidth="1"/>
    <col min="15" max="15" width="6.125" style="0" customWidth="1"/>
    <col min="16" max="27" width="5.50390625" style="0" customWidth="1"/>
  </cols>
  <sheetData>
    <row r="1" spans="1:27" s="1" customFormat="1" ht="48" customHeight="1">
      <c r="A1" s="62" t="s">
        <v>409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47" t="s">
        <v>139</v>
      </c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11"/>
    </row>
    <row r="2" spans="1:27" s="12" customFormat="1" ht="12.75" customHeight="1" thickBot="1">
      <c r="A2" s="70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48" t="s">
        <v>412</v>
      </c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AA2" s="36" t="s">
        <v>150</v>
      </c>
    </row>
    <row r="3" spans="1:27" s="13" customFormat="1" ht="96" customHeight="1" thickBot="1">
      <c r="A3" s="43" t="s">
        <v>319</v>
      </c>
      <c r="B3" s="42" t="s">
        <v>320</v>
      </c>
      <c r="C3" s="40" t="s">
        <v>321</v>
      </c>
      <c r="D3" s="40" t="s">
        <v>133</v>
      </c>
      <c r="E3" s="40" t="s">
        <v>322</v>
      </c>
      <c r="F3" s="40" t="s">
        <v>134</v>
      </c>
      <c r="G3" s="40" t="s">
        <v>135</v>
      </c>
      <c r="H3" s="40" t="s">
        <v>323</v>
      </c>
      <c r="I3" s="40" t="s">
        <v>324</v>
      </c>
      <c r="J3" s="40" t="s">
        <v>136</v>
      </c>
      <c r="K3" s="40" t="s">
        <v>325</v>
      </c>
      <c r="L3" s="40" t="s">
        <v>137</v>
      </c>
      <c r="M3" s="40" t="s">
        <v>138</v>
      </c>
      <c r="N3" s="39" t="s">
        <v>326</v>
      </c>
      <c r="O3" s="40" t="s">
        <v>140</v>
      </c>
      <c r="P3" s="40" t="s">
        <v>141</v>
      </c>
      <c r="Q3" s="40" t="s">
        <v>142</v>
      </c>
      <c r="R3" s="40" t="s">
        <v>143</v>
      </c>
      <c r="S3" s="40" t="s">
        <v>144</v>
      </c>
      <c r="T3" s="40" t="s">
        <v>327</v>
      </c>
      <c r="U3" s="40" t="s">
        <v>145</v>
      </c>
      <c r="V3" s="40" t="s">
        <v>146</v>
      </c>
      <c r="W3" s="40" t="s">
        <v>147</v>
      </c>
      <c r="X3" s="40" t="s">
        <v>148</v>
      </c>
      <c r="Y3" s="40" t="s">
        <v>328</v>
      </c>
      <c r="Z3" s="40" t="s">
        <v>329</v>
      </c>
      <c r="AA3" s="41" t="s">
        <v>330</v>
      </c>
    </row>
    <row r="4" spans="1:27" s="2" customFormat="1" ht="24" customHeight="1">
      <c r="A4" s="44" t="s">
        <v>318</v>
      </c>
      <c r="B4" s="19">
        <f>SUM(D4:AA4)</f>
        <v>100</v>
      </c>
      <c r="C4" s="18"/>
      <c r="D4" s="19">
        <f aca="true" t="shared" si="0" ref="D4:AA4">D5/$C$5*100</f>
        <v>10.431489557034656</v>
      </c>
      <c r="E4" s="19">
        <f t="shared" si="0"/>
        <v>5.462474179481294</v>
      </c>
      <c r="F4" s="19">
        <f t="shared" si="0"/>
        <v>1.595134266697269</v>
      </c>
      <c r="G4" s="19">
        <f t="shared" si="0"/>
        <v>3.4427358274041775</v>
      </c>
      <c r="H4" s="19">
        <f t="shared" si="0"/>
        <v>1.3197154005049345</v>
      </c>
      <c r="I4" s="19">
        <f t="shared" si="0"/>
        <v>0.5623135184760156</v>
      </c>
      <c r="J4" s="19">
        <f t="shared" si="0"/>
        <v>3.7181546935965115</v>
      </c>
      <c r="K4" s="19">
        <f t="shared" si="0"/>
        <v>0.6426440211154464</v>
      </c>
      <c r="L4" s="19">
        <f t="shared" si="0"/>
        <v>2.1230204268992425</v>
      </c>
      <c r="M4" s="19">
        <f t="shared" si="0"/>
        <v>3.121413816846454</v>
      </c>
      <c r="N4" s="19">
        <f t="shared" si="0"/>
        <v>0.6311682350240991</v>
      </c>
      <c r="O4" s="19">
        <f t="shared" si="0"/>
        <v>2.409915079182924</v>
      </c>
      <c r="P4" s="19">
        <f t="shared" si="0"/>
        <v>12.233187973376177</v>
      </c>
      <c r="Q4" s="19">
        <f t="shared" si="0"/>
        <v>12.003672251549231</v>
      </c>
      <c r="R4" s="19">
        <f t="shared" si="0"/>
        <v>0.9983933899472114</v>
      </c>
      <c r="S4" s="19">
        <f t="shared" si="0"/>
        <v>2.2836814321781045</v>
      </c>
      <c r="T4" s="19">
        <f t="shared" si="0"/>
        <v>0.18361257746155613</v>
      </c>
      <c r="U4" s="19">
        <f t="shared" si="0"/>
        <v>1.388570117053018</v>
      </c>
      <c r="V4" s="19">
        <f t="shared" si="0"/>
        <v>8.641266926784484</v>
      </c>
      <c r="W4" s="19">
        <f t="shared" si="0"/>
        <v>9.146201514803764</v>
      </c>
      <c r="X4" s="19">
        <f t="shared" si="0"/>
        <v>11.234794583428965</v>
      </c>
      <c r="Y4" s="19">
        <f t="shared" si="0"/>
        <v>0.19508836355290338</v>
      </c>
      <c r="Z4" s="19">
        <f t="shared" si="0"/>
        <v>1.641037411062658</v>
      </c>
      <c r="AA4" s="19">
        <f t="shared" si="0"/>
        <v>4.590314436538903</v>
      </c>
    </row>
    <row r="5" spans="1:27" s="2" customFormat="1" ht="27.75" customHeight="1">
      <c r="A5" s="14" t="s">
        <v>86</v>
      </c>
      <c r="B5" s="19"/>
      <c r="C5" s="18">
        <f aca="true" t="shared" si="1" ref="C5:AA5">SUM(C6:C24,C26:C27)</f>
        <v>8714</v>
      </c>
      <c r="D5" s="18">
        <f t="shared" si="1"/>
        <v>909</v>
      </c>
      <c r="E5" s="18">
        <f t="shared" si="1"/>
        <v>476</v>
      </c>
      <c r="F5" s="18">
        <f t="shared" si="1"/>
        <v>139</v>
      </c>
      <c r="G5" s="18">
        <f t="shared" si="1"/>
        <v>300</v>
      </c>
      <c r="H5" s="18">
        <f t="shared" si="1"/>
        <v>115</v>
      </c>
      <c r="I5" s="18">
        <f t="shared" si="1"/>
        <v>49</v>
      </c>
      <c r="J5" s="18">
        <f t="shared" si="1"/>
        <v>324</v>
      </c>
      <c r="K5" s="18">
        <f t="shared" si="1"/>
        <v>56</v>
      </c>
      <c r="L5" s="18">
        <f t="shared" si="1"/>
        <v>185</v>
      </c>
      <c r="M5" s="18">
        <f t="shared" si="1"/>
        <v>272</v>
      </c>
      <c r="N5" s="18">
        <f t="shared" si="1"/>
        <v>55</v>
      </c>
      <c r="O5" s="18">
        <f t="shared" si="1"/>
        <v>210</v>
      </c>
      <c r="P5" s="18">
        <f t="shared" si="1"/>
        <v>1066</v>
      </c>
      <c r="Q5" s="18">
        <f t="shared" si="1"/>
        <v>1046</v>
      </c>
      <c r="R5" s="18">
        <f t="shared" si="1"/>
        <v>87</v>
      </c>
      <c r="S5" s="18">
        <f t="shared" si="1"/>
        <v>199</v>
      </c>
      <c r="T5" s="18">
        <f t="shared" si="1"/>
        <v>16</v>
      </c>
      <c r="U5" s="18">
        <f t="shared" si="1"/>
        <v>121</v>
      </c>
      <c r="V5" s="18">
        <f t="shared" si="1"/>
        <v>753</v>
      </c>
      <c r="W5" s="18">
        <f t="shared" si="1"/>
        <v>797</v>
      </c>
      <c r="X5" s="18">
        <f t="shared" si="1"/>
        <v>979</v>
      </c>
      <c r="Y5" s="18">
        <f t="shared" si="1"/>
        <v>17</v>
      </c>
      <c r="Z5" s="18">
        <f t="shared" si="1"/>
        <v>143</v>
      </c>
      <c r="AA5" s="18">
        <f t="shared" si="1"/>
        <v>400</v>
      </c>
    </row>
    <row r="6" spans="1:27" s="2" customFormat="1" ht="27.75" customHeight="1">
      <c r="A6" s="14" t="s">
        <v>87</v>
      </c>
      <c r="B6" s="19">
        <f>C6/$C$5*100</f>
        <v>3.1787927473031905</v>
      </c>
      <c r="C6" s="18">
        <f>SUM(D6:AA6)</f>
        <v>277</v>
      </c>
      <c r="D6" s="4">
        <v>56</v>
      </c>
      <c r="E6" s="4">
        <v>7</v>
      </c>
      <c r="F6" s="4">
        <v>7</v>
      </c>
      <c r="G6" s="4">
        <v>8</v>
      </c>
      <c r="H6" s="4">
        <v>4</v>
      </c>
      <c r="I6" s="4">
        <v>1</v>
      </c>
      <c r="J6" s="4">
        <v>11</v>
      </c>
      <c r="K6" s="4">
        <v>3</v>
      </c>
      <c r="L6" s="4">
        <v>8</v>
      </c>
      <c r="M6" s="4">
        <v>11</v>
      </c>
      <c r="N6" s="4">
        <v>6</v>
      </c>
      <c r="O6" s="4">
        <v>19</v>
      </c>
      <c r="P6" s="4">
        <v>21</v>
      </c>
      <c r="Q6" s="4">
        <v>7</v>
      </c>
      <c r="R6" s="4">
        <v>1</v>
      </c>
      <c r="S6" s="4">
        <v>5</v>
      </c>
      <c r="T6" s="4">
        <v>0</v>
      </c>
      <c r="U6" s="4">
        <v>4</v>
      </c>
      <c r="V6" s="4">
        <v>11</v>
      </c>
      <c r="W6" s="4">
        <v>23</v>
      </c>
      <c r="X6" s="4">
        <v>46</v>
      </c>
      <c r="Y6" s="4">
        <v>0</v>
      </c>
      <c r="Z6" s="4">
        <v>2</v>
      </c>
      <c r="AA6" s="4">
        <v>16</v>
      </c>
    </row>
    <row r="7" spans="1:27" s="2" customFormat="1" ht="15" customHeight="1">
      <c r="A7" s="14" t="s">
        <v>88</v>
      </c>
      <c r="B7" s="19">
        <f aca="true" t="shared" si="2" ref="B7:B27">C7/$C$5*100</f>
        <v>8.985540509524903</v>
      </c>
      <c r="C7" s="18">
        <f aca="true" t="shared" si="3" ref="C7:C27">SUM(D7:AA7)</f>
        <v>783</v>
      </c>
      <c r="D7" s="18">
        <v>72</v>
      </c>
      <c r="E7" s="18">
        <v>40</v>
      </c>
      <c r="F7" s="18">
        <v>12</v>
      </c>
      <c r="G7" s="18">
        <v>31</v>
      </c>
      <c r="H7" s="18">
        <v>8</v>
      </c>
      <c r="I7" s="18">
        <v>2</v>
      </c>
      <c r="J7" s="18">
        <v>35</v>
      </c>
      <c r="K7" s="18">
        <v>5</v>
      </c>
      <c r="L7" s="18">
        <v>28</v>
      </c>
      <c r="M7" s="18">
        <v>23</v>
      </c>
      <c r="N7" s="18">
        <v>8</v>
      </c>
      <c r="O7" s="18">
        <v>21</v>
      </c>
      <c r="P7" s="18">
        <v>79</v>
      </c>
      <c r="Q7" s="18">
        <v>16</v>
      </c>
      <c r="R7" s="18">
        <v>5</v>
      </c>
      <c r="S7" s="18">
        <v>20</v>
      </c>
      <c r="T7" s="18">
        <v>6</v>
      </c>
      <c r="U7" s="18">
        <v>20</v>
      </c>
      <c r="V7" s="18">
        <v>88</v>
      </c>
      <c r="W7" s="18">
        <v>59</v>
      </c>
      <c r="X7" s="18">
        <v>152</v>
      </c>
      <c r="Y7" s="18">
        <v>1</v>
      </c>
      <c r="Z7" s="18">
        <v>3</v>
      </c>
      <c r="AA7" s="18">
        <v>49</v>
      </c>
    </row>
    <row r="8" spans="1:27" s="2" customFormat="1" ht="15" customHeight="1">
      <c r="A8" s="14" t="s">
        <v>89</v>
      </c>
      <c r="B8" s="19">
        <f t="shared" si="2"/>
        <v>2.1230204268992425</v>
      </c>
      <c r="C8" s="18">
        <f t="shared" si="3"/>
        <v>185</v>
      </c>
      <c r="D8" s="18">
        <v>45</v>
      </c>
      <c r="E8" s="18">
        <v>14</v>
      </c>
      <c r="F8" s="18">
        <v>3</v>
      </c>
      <c r="G8" s="18">
        <v>2</v>
      </c>
      <c r="H8" s="18">
        <v>4</v>
      </c>
      <c r="I8" s="18">
        <v>0</v>
      </c>
      <c r="J8" s="18">
        <v>4</v>
      </c>
      <c r="K8" s="18">
        <v>0</v>
      </c>
      <c r="L8" s="18">
        <v>4</v>
      </c>
      <c r="M8" s="18">
        <v>8</v>
      </c>
      <c r="N8" s="18">
        <v>3</v>
      </c>
      <c r="O8" s="18">
        <v>5</v>
      </c>
      <c r="P8" s="18">
        <v>16</v>
      </c>
      <c r="Q8" s="18">
        <v>5</v>
      </c>
      <c r="R8" s="18">
        <v>2</v>
      </c>
      <c r="S8" s="18">
        <v>2</v>
      </c>
      <c r="T8" s="18">
        <v>0</v>
      </c>
      <c r="U8" s="18">
        <v>2</v>
      </c>
      <c r="V8" s="18">
        <v>10</v>
      </c>
      <c r="W8" s="18">
        <v>17</v>
      </c>
      <c r="X8" s="18">
        <v>23</v>
      </c>
      <c r="Y8" s="18">
        <v>1</v>
      </c>
      <c r="Z8" s="18">
        <v>0</v>
      </c>
      <c r="AA8" s="18">
        <v>15</v>
      </c>
    </row>
    <row r="9" spans="1:27" s="2" customFormat="1" ht="15" customHeight="1">
      <c r="A9" s="14" t="s">
        <v>90</v>
      </c>
      <c r="B9" s="19">
        <f t="shared" si="2"/>
        <v>1.4115216892357128</v>
      </c>
      <c r="C9" s="18">
        <f t="shared" si="3"/>
        <v>123</v>
      </c>
      <c r="D9" s="18">
        <v>25</v>
      </c>
      <c r="E9" s="18">
        <v>18</v>
      </c>
      <c r="F9" s="18">
        <v>1</v>
      </c>
      <c r="G9" s="18">
        <v>3</v>
      </c>
      <c r="H9" s="18">
        <v>0</v>
      </c>
      <c r="I9" s="18">
        <v>0</v>
      </c>
      <c r="J9" s="18">
        <v>0</v>
      </c>
      <c r="K9" s="18">
        <v>0</v>
      </c>
      <c r="L9" s="18">
        <v>2</v>
      </c>
      <c r="M9" s="18">
        <v>1</v>
      </c>
      <c r="N9" s="18">
        <v>0</v>
      </c>
      <c r="O9" s="18">
        <v>3</v>
      </c>
      <c r="P9" s="18">
        <v>10</v>
      </c>
      <c r="Q9" s="18">
        <v>12</v>
      </c>
      <c r="R9" s="18">
        <v>0</v>
      </c>
      <c r="S9" s="18">
        <v>5</v>
      </c>
      <c r="T9" s="18">
        <v>0</v>
      </c>
      <c r="U9" s="18">
        <v>0</v>
      </c>
      <c r="V9" s="18">
        <v>6</v>
      </c>
      <c r="W9" s="18">
        <v>6</v>
      </c>
      <c r="X9" s="18">
        <v>26</v>
      </c>
      <c r="Y9" s="18">
        <v>0</v>
      </c>
      <c r="Z9" s="18">
        <v>1</v>
      </c>
      <c r="AA9" s="18">
        <v>4</v>
      </c>
    </row>
    <row r="10" spans="1:27" s="2" customFormat="1" ht="27.75" customHeight="1">
      <c r="A10" s="14" t="s">
        <v>91</v>
      </c>
      <c r="B10" s="19">
        <f t="shared" si="2"/>
        <v>1.29676382832224</v>
      </c>
      <c r="C10" s="18">
        <f t="shared" si="3"/>
        <v>113</v>
      </c>
      <c r="D10" s="18">
        <v>14</v>
      </c>
      <c r="E10" s="18">
        <v>4</v>
      </c>
      <c r="F10" s="18">
        <v>2</v>
      </c>
      <c r="G10" s="18">
        <v>2</v>
      </c>
      <c r="H10" s="18">
        <v>0</v>
      </c>
      <c r="I10" s="18">
        <v>1</v>
      </c>
      <c r="J10" s="18">
        <v>0</v>
      </c>
      <c r="K10" s="18">
        <v>0</v>
      </c>
      <c r="L10" s="18">
        <v>1</v>
      </c>
      <c r="M10" s="18">
        <v>9</v>
      </c>
      <c r="N10" s="18">
        <v>0</v>
      </c>
      <c r="O10" s="18">
        <v>4</v>
      </c>
      <c r="P10" s="18">
        <v>4</v>
      </c>
      <c r="Q10" s="18">
        <v>13</v>
      </c>
      <c r="R10" s="18">
        <v>2</v>
      </c>
      <c r="S10" s="18">
        <v>2</v>
      </c>
      <c r="T10" s="18">
        <v>0</v>
      </c>
      <c r="U10" s="18">
        <v>2</v>
      </c>
      <c r="V10" s="18">
        <v>4</v>
      </c>
      <c r="W10" s="18">
        <v>15</v>
      </c>
      <c r="X10" s="18">
        <v>32</v>
      </c>
      <c r="Y10" s="18">
        <v>0</v>
      </c>
      <c r="Z10" s="18">
        <v>0</v>
      </c>
      <c r="AA10" s="18">
        <v>2</v>
      </c>
    </row>
    <row r="11" spans="1:27" s="2" customFormat="1" ht="15" customHeight="1">
      <c r="A11" s="14" t="s">
        <v>92</v>
      </c>
      <c r="B11" s="19">
        <f t="shared" si="2"/>
        <v>4.314895570346568</v>
      </c>
      <c r="C11" s="18">
        <f t="shared" si="3"/>
        <v>376</v>
      </c>
      <c r="D11" s="18">
        <v>62</v>
      </c>
      <c r="E11" s="18">
        <v>20</v>
      </c>
      <c r="F11" s="18">
        <v>4</v>
      </c>
      <c r="G11" s="18">
        <v>9</v>
      </c>
      <c r="H11" s="18">
        <v>2</v>
      </c>
      <c r="I11" s="18">
        <v>2</v>
      </c>
      <c r="J11" s="18">
        <v>11</v>
      </c>
      <c r="K11" s="18">
        <v>0</v>
      </c>
      <c r="L11" s="18">
        <v>4</v>
      </c>
      <c r="M11" s="18">
        <v>19</v>
      </c>
      <c r="N11" s="18">
        <v>5</v>
      </c>
      <c r="O11" s="18">
        <v>9</v>
      </c>
      <c r="P11" s="18">
        <v>37</v>
      </c>
      <c r="Q11" s="18">
        <v>20</v>
      </c>
      <c r="R11" s="18">
        <v>3</v>
      </c>
      <c r="S11" s="18">
        <v>7</v>
      </c>
      <c r="T11" s="18">
        <v>1</v>
      </c>
      <c r="U11" s="18">
        <v>5</v>
      </c>
      <c r="V11" s="18">
        <v>21</v>
      </c>
      <c r="W11" s="18">
        <v>53</v>
      </c>
      <c r="X11" s="18">
        <v>63</v>
      </c>
      <c r="Y11" s="18">
        <v>1</v>
      </c>
      <c r="Z11" s="18">
        <v>3</v>
      </c>
      <c r="AA11" s="18">
        <v>15</v>
      </c>
    </row>
    <row r="12" spans="1:27" s="2" customFormat="1" ht="15" customHeight="1">
      <c r="A12" s="14" t="s">
        <v>93</v>
      </c>
      <c r="B12" s="19">
        <f t="shared" si="2"/>
        <v>9.37571723663071</v>
      </c>
      <c r="C12" s="18">
        <f t="shared" si="3"/>
        <v>817</v>
      </c>
      <c r="D12" s="18">
        <v>45</v>
      </c>
      <c r="E12" s="18">
        <v>3</v>
      </c>
      <c r="F12" s="18">
        <v>2</v>
      </c>
      <c r="G12" s="18">
        <v>4</v>
      </c>
      <c r="H12" s="18">
        <v>1</v>
      </c>
      <c r="I12" s="18">
        <v>1</v>
      </c>
      <c r="J12" s="18">
        <v>9</v>
      </c>
      <c r="K12" s="18">
        <v>13</v>
      </c>
      <c r="L12" s="18">
        <v>15</v>
      </c>
      <c r="M12" s="18">
        <v>7</v>
      </c>
      <c r="N12" s="18">
        <v>1</v>
      </c>
      <c r="O12" s="18">
        <v>2</v>
      </c>
      <c r="P12" s="18">
        <v>176</v>
      </c>
      <c r="Q12" s="18">
        <v>448</v>
      </c>
      <c r="R12" s="18">
        <v>4</v>
      </c>
      <c r="S12" s="18">
        <v>15</v>
      </c>
      <c r="T12" s="18">
        <v>1</v>
      </c>
      <c r="U12" s="18">
        <v>3</v>
      </c>
      <c r="V12" s="18">
        <v>2</v>
      </c>
      <c r="W12" s="18">
        <v>10</v>
      </c>
      <c r="X12" s="18">
        <v>44</v>
      </c>
      <c r="Y12" s="18">
        <v>1</v>
      </c>
      <c r="Z12" s="18">
        <v>2</v>
      </c>
      <c r="AA12" s="18">
        <v>8</v>
      </c>
    </row>
    <row r="13" spans="1:27" s="2" customFormat="1" ht="15" customHeight="1">
      <c r="A13" s="14" t="s">
        <v>94</v>
      </c>
      <c r="B13" s="19">
        <f t="shared" si="2"/>
        <v>6.059215056231352</v>
      </c>
      <c r="C13" s="18">
        <f t="shared" si="3"/>
        <v>528</v>
      </c>
      <c r="D13" s="18">
        <v>19</v>
      </c>
      <c r="E13" s="18">
        <v>18</v>
      </c>
      <c r="F13" s="18">
        <v>3</v>
      </c>
      <c r="G13" s="18">
        <v>2</v>
      </c>
      <c r="H13" s="18">
        <v>1</v>
      </c>
      <c r="I13" s="18">
        <v>2</v>
      </c>
      <c r="J13" s="18">
        <v>9</v>
      </c>
      <c r="K13" s="18">
        <v>7</v>
      </c>
      <c r="L13" s="18">
        <v>11</v>
      </c>
      <c r="M13" s="18">
        <v>6</v>
      </c>
      <c r="N13" s="18">
        <v>1</v>
      </c>
      <c r="O13" s="18">
        <v>3</v>
      </c>
      <c r="P13" s="18">
        <v>123</v>
      </c>
      <c r="Q13" s="18">
        <v>231</v>
      </c>
      <c r="R13" s="18">
        <v>2</v>
      </c>
      <c r="S13" s="18">
        <v>10</v>
      </c>
      <c r="T13" s="18">
        <v>0</v>
      </c>
      <c r="U13" s="18">
        <v>1</v>
      </c>
      <c r="V13" s="18">
        <v>8</v>
      </c>
      <c r="W13" s="18">
        <v>25</v>
      </c>
      <c r="X13" s="18">
        <v>31</v>
      </c>
      <c r="Y13" s="18">
        <v>0</v>
      </c>
      <c r="Z13" s="18">
        <v>0</v>
      </c>
      <c r="AA13" s="18">
        <v>15</v>
      </c>
    </row>
    <row r="14" spans="1:27" s="2" customFormat="1" ht="27.75" customHeight="1">
      <c r="A14" s="14" t="s">
        <v>95</v>
      </c>
      <c r="B14" s="19">
        <f t="shared" si="2"/>
        <v>0.9410144594904751</v>
      </c>
      <c r="C14" s="18">
        <f t="shared" si="3"/>
        <v>82</v>
      </c>
      <c r="D14" s="18">
        <v>5</v>
      </c>
      <c r="E14" s="18">
        <v>1</v>
      </c>
      <c r="F14" s="18">
        <v>0</v>
      </c>
      <c r="G14" s="18">
        <v>0</v>
      </c>
      <c r="H14" s="18">
        <v>0</v>
      </c>
      <c r="I14" s="18">
        <v>1</v>
      </c>
      <c r="J14" s="18">
        <v>2</v>
      </c>
      <c r="K14" s="18">
        <v>0</v>
      </c>
      <c r="L14" s="18">
        <v>0</v>
      </c>
      <c r="M14" s="18">
        <v>2</v>
      </c>
      <c r="N14" s="18">
        <v>0</v>
      </c>
      <c r="O14" s="18">
        <v>2</v>
      </c>
      <c r="P14" s="18">
        <v>4</v>
      </c>
      <c r="Q14" s="18">
        <v>4</v>
      </c>
      <c r="R14" s="18">
        <v>0</v>
      </c>
      <c r="S14" s="18">
        <v>1</v>
      </c>
      <c r="T14" s="18">
        <v>0</v>
      </c>
      <c r="U14" s="18">
        <v>1</v>
      </c>
      <c r="V14" s="18">
        <v>3</v>
      </c>
      <c r="W14" s="18">
        <v>16</v>
      </c>
      <c r="X14" s="18">
        <v>36</v>
      </c>
      <c r="Y14" s="18">
        <v>1</v>
      </c>
      <c r="Z14" s="18">
        <v>0</v>
      </c>
      <c r="AA14" s="18">
        <v>3</v>
      </c>
    </row>
    <row r="15" spans="1:27" s="2" customFormat="1" ht="15" customHeight="1">
      <c r="A15" s="14" t="s">
        <v>96</v>
      </c>
      <c r="B15" s="19">
        <f t="shared" si="2"/>
        <v>0.011475786091347258</v>
      </c>
      <c r="C15" s="18">
        <f t="shared" si="3"/>
        <v>1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1</v>
      </c>
      <c r="AA15" s="18">
        <v>0</v>
      </c>
    </row>
    <row r="16" spans="1:27" s="2" customFormat="1" ht="15" customHeight="1">
      <c r="A16" s="14" t="s">
        <v>97</v>
      </c>
      <c r="B16" s="19">
        <f t="shared" si="2"/>
        <v>2.364011934817535</v>
      </c>
      <c r="C16" s="18">
        <f t="shared" si="3"/>
        <v>206</v>
      </c>
      <c r="D16" s="18">
        <v>2</v>
      </c>
      <c r="E16" s="18">
        <v>16</v>
      </c>
      <c r="F16" s="18">
        <v>7</v>
      </c>
      <c r="G16" s="18">
        <v>3</v>
      </c>
      <c r="H16" s="18">
        <v>0</v>
      </c>
      <c r="I16" s="18">
        <v>2</v>
      </c>
      <c r="J16" s="18">
        <v>5</v>
      </c>
      <c r="K16" s="18">
        <v>5</v>
      </c>
      <c r="L16" s="18">
        <v>10</v>
      </c>
      <c r="M16" s="18">
        <v>6</v>
      </c>
      <c r="N16" s="18">
        <v>0</v>
      </c>
      <c r="O16" s="18">
        <v>9</v>
      </c>
      <c r="P16" s="18">
        <v>38</v>
      </c>
      <c r="Q16" s="18">
        <v>11</v>
      </c>
      <c r="R16" s="18">
        <v>11</v>
      </c>
      <c r="S16" s="18">
        <v>12</v>
      </c>
      <c r="T16" s="18">
        <v>0</v>
      </c>
      <c r="U16" s="18">
        <v>2</v>
      </c>
      <c r="V16" s="18">
        <v>0</v>
      </c>
      <c r="W16" s="18">
        <v>36</v>
      </c>
      <c r="X16" s="18">
        <v>27</v>
      </c>
      <c r="Y16" s="18">
        <v>0</v>
      </c>
      <c r="Z16" s="18">
        <v>1</v>
      </c>
      <c r="AA16" s="18">
        <v>3</v>
      </c>
    </row>
    <row r="17" spans="1:27" s="2" customFormat="1" ht="15" customHeight="1">
      <c r="A17" s="14" t="s">
        <v>98</v>
      </c>
      <c r="B17" s="19">
        <f t="shared" si="2"/>
        <v>1.6066100527886162</v>
      </c>
      <c r="C17" s="18">
        <f t="shared" si="3"/>
        <v>140</v>
      </c>
      <c r="D17" s="18">
        <v>24</v>
      </c>
      <c r="E17" s="18">
        <v>26</v>
      </c>
      <c r="F17" s="18">
        <v>1</v>
      </c>
      <c r="G17" s="18">
        <v>0</v>
      </c>
      <c r="H17" s="18">
        <v>0</v>
      </c>
      <c r="I17" s="18">
        <v>1</v>
      </c>
      <c r="J17" s="18">
        <v>2</v>
      </c>
      <c r="K17" s="18">
        <v>0</v>
      </c>
      <c r="L17" s="18">
        <v>0</v>
      </c>
      <c r="M17" s="18">
        <v>13</v>
      </c>
      <c r="N17" s="18">
        <v>0</v>
      </c>
      <c r="O17" s="18">
        <v>2</v>
      </c>
      <c r="P17" s="18">
        <v>12</v>
      </c>
      <c r="Q17" s="18">
        <v>8</v>
      </c>
      <c r="R17" s="18">
        <v>0</v>
      </c>
      <c r="S17" s="18">
        <v>4</v>
      </c>
      <c r="T17" s="18">
        <v>0</v>
      </c>
      <c r="U17" s="18">
        <v>1</v>
      </c>
      <c r="V17" s="18">
        <v>3</v>
      </c>
      <c r="W17" s="18">
        <v>7</v>
      </c>
      <c r="X17" s="18">
        <v>4</v>
      </c>
      <c r="Y17" s="18">
        <v>0</v>
      </c>
      <c r="Z17" s="18">
        <v>1</v>
      </c>
      <c r="AA17" s="18">
        <v>31</v>
      </c>
    </row>
    <row r="18" spans="1:27" s="2" customFormat="1" ht="27.75" customHeight="1">
      <c r="A18" s="14" t="s">
        <v>99</v>
      </c>
      <c r="B18" s="19">
        <f t="shared" si="2"/>
        <v>0.4819830158365848</v>
      </c>
      <c r="C18" s="18">
        <f t="shared" si="3"/>
        <v>42</v>
      </c>
      <c r="D18" s="18">
        <v>4</v>
      </c>
      <c r="E18" s="18">
        <v>5</v>
      </c>
      <c r="F18" s="18">
        <v>1</v>
      </c>
      <c r="G18" s="18">
        <v>1</v>
      </c>
      <c r="H18" s="18">
        <v>0</v>
      </c>
      <c r="I18" s="18">
        <v>0</v>
      </c>
      <c r="J18" s="18">
        <v>2</v>
      </c>
      <c r="K18" s="18">
        <v>2</v>
      </c>
      <c r="L18" s="18">
        <v>2</v>
      </c>
      <c r="M18" s="18">
        <v>2</v>
      </c>
      <c r="N18" s="18">
        <v>0</v>
      </c>
      <c r="O18" s="18">
        <v>2</v>
      </c>
      <c r="P18" s="18">
        <v>9</v>
      </c>
      <c r="Q18" s="18">
        <v>1</v>
      </c>
      <c r="R18" s="18">
        <v>1</v>
      </c>
      <c r="S18" s="18">
        <v>0</v>
      </c>
      <c r="T18" s="18">
        <v>1</v>
      </c>
      <c r="U18" s="18">
        <v>1</v>
      </c>
      <c r="V18" s="18">
        <v>0</v>
      </c>
      <c r="W18" s="18">
        <v>1</v>
      </c>
      <c r="X18" s="18">
        <v>1</v>
      </c>
      <c r="Y18" s="18">
        <v>0</v>
      </c>
      <c r="Z18" s="18">
        <v>6</v>
      </c>
      <c r="AA18" s="18">
        <v>0</v>
      </c>
    </row>
    <row r="19" spans="1:27" s="2" customFormat="1" ht="15" customHeight="1">
      <c r="A19" s="14" t="s">
        <v>100</v>
      </c>
      <c r="B19" s="19">
        <f t="shared" si="2"/>
        <v>0.3213220105577232</v>
      </c>
      <c r="C19" s="18">
        <f t="shared" si="3"/>
        <v>28</v>
      </c>
      <c r="D19" s="18">
        <v>2</v>
      </c>
      <c r="E19" s="18">
        <v>7</v>
      </c>
      <c r="F19" s="18">
        <v>1</v>
      </c>
      <c r="G19" s="18">
        <v>0</v>
      </c>
      <c r="H19" s="18">
        <v>0</v>
      </c>
      <c r="I19" s="18">
        <v>4</v>
      </c>
      <c r="J19" s="18">
        <v>0</v>
      </c>
      <c r="K19" s="18">
        <v>0</v>
      </c>
      <c r="L19" s="18">
        <v>0</v>
      </c>
      <c r="M19" s="18">
        <v>1</v>
      </c>
      <c r="N19" s="18">
        <v>0</v>
      </c>
      <c r="O19" s="18">
        <v>0</v>
      </c>
      <c r="P19" s="18">
        <v>6</v>
      </c>
      <c r="Q19" s="18">
        <v>2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4</v>
      </c>
      <c r="X19" s="18">
        <v>0</v>
      </c>
      <c r="Y19" s="18">
        <v>0</v>
      </c>
      <c r="Z19" s="18">
        <v>1</v>
      </c>
      <c r="AA19" s="18">
        <v>0</v>
      </c>
    </row>
    <row r="20" spans="1:27" s="2" customFormat="1" ht="15" customHeight="1">
      <c r="A20" s="14" t="s">
        <v>101</v>
      </c>
      <c r="B20" s="19">
        <f t="shared" si="2"/>
        <v>0.2639430801009869</v>
      </c>
      <c r="C20" s="18">
        <f t="shared" si="3"/>
        <v>23</v>
      </c>
      <c r="D20" s="18">
        <v>0</v>
      </c>
      <c r="E20" s="18">
        <v>4</v>
      </c>
      <c r="F20" s="18">
        <v>2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3</v>
      </c>
      <c r="N20" s="18">
        <v>0</v>
      </c>
      <c r="O20" s="18">
        <v>0</v>
      </c>
      <c r="P20" s="18">
        <v>3</v>
      </c>
      <c r="Q20" s="18">
        <v>2</v>
      </c>
      <c r="R20" s="18">
        <v>0</v>
      </c>
      <c r="S20" s="18">
        <v>1</v>
      </c>
      <c r="T20" s="18">
        <v>0</v>
      </c>
      <c r="U20" s="18">
        <v>0</v>
      </c>
      <c r="V20" s="18">
        <v>0</v>
      </c>
      <c r="W20" s="18">
        <v>2</v>
      </c>
      <c r="X20" s="18">
        <v>0</v>
      </c>
      <c r="Y20" s="18">
        <v>0</v>
      </c>
      <c r="Z20" s="18">
        <v>0</v>
      </c>
      <c r="AA20" s="18">
        <v>6</v>
      </c>
    </row>
    <row r="21" spans="1:27" s="2" customFormat="1" ht="15" customHeight="1">
      <c r="A21" s="14" t="s">
        <v>102</v>
      </c>
      <c r="B21" s="19">
        <f t="shared" si="2"/>
        <v>0.4360798714711958</v>
      </c>
      <c r="C21" s="18">
        <f t="shared" si="3"/>
        <v>38</v>
      </c>
      <c r="D21" s="18">
        <v>1</v>
      </c>
      <c r="E21" s="18">
        <v>3</v>
      </c>
      <c r="F21" s="18">
        <v>2</v>
      </c>
      <c r="G21" s="18">
        <v>1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3</v>
      </c>
      <c r="N21" s="18">
        <v>0</v>
      </c>
      <c r="O21" s="18">
        <v>1</v>
      </c>
      <c r="P21" s="18">
        <v>5</v>
      </c>
      <c r="Q21" s="18">
        <v>1</v>
      </c>
      <c r="R21" s="18">
        <v>0</v>
      </c>
      <c r="S21" s="18">
        <v>2</v>
      </c>
      <c r="T21" s="18">
        <v>0</v>
      </c>
      <c r="U21" s="18">
        <v>0</v>
      </c>
      <c r="V21" s="18">
        <v>0</v>
      </c>
      <c r="W21" s="18">
        <v>2</v>
      </c>
      <c r="X21" s="18">
        <v>0</v>
      </c>
      <c r="Y21" s="18">
        <v>0</v>
      </c>
      <c r="Z21" s="18">
        <v>17</v>
      </c>
      <c r="AA21" s="18">
        <v>0</v>
      </c>
    </row>
    <row r="22" spans="1:27" s="2" customFormat="1" ht="27.75" customHeight="1">
      <c r="A22" s="14" t="s">
        <v>103</v>
      </c>
      <c r="B22" s="19">
        <f t="shared" si="2"/>
        <v>3.970621987606151</v>
      </c>
      <c r="C22" s="18">
        <f t="shared" si="3"/>
        <v>346</v>
      </c>
      <c r="D22" s="18">
        <v>27</v>
      </c>
      <c r="E22" s="18">
        <v>26</v>
      </c>
      <c r="F22" s="18">
        <v>3</v>
      </c>
      <c r="G22" s="18">
        <v>8</v>
      </c>
      <c r="H22" s="18">
        <v>0</v>
      </c>
      <c r="I22" s="18">
        <v>0</v>
      </c>
      <c r="J22" s="18">
        <v>6</v>
      </c>
      <c r="K22" s="18">
        <v>1</v>
      </c>
      <c r="L22" s="18">
        <v>7</v>
      </c>
      <c r="M22" s="18">
        <v>4</v>
      </c>
      <c r="N22" s="18">
        <v>0</v>
      </c>
      <c r="O22" s="18">
        <v>31</v>
      </c>
      <c r="P22" s="18">
        <v>39</v>
      </c>
      <c r="Q22" s="18">
        <v>63</v>
      </c>
      <c r="R22" s="18">
        <v>2</v>
      </c>
      <c r="S22" s="18">
        <v>5</v>
      </c>
      <c r="T22" s="18">
        <v>0</v>
      </c>
      <c r="U22" s="18">
        <v>6</v>
      </c>
      <c r="V22" s="18">
        <v>7</v>
      </c>
      <c r="W22" s="18">
        <v>18</v>
      </c>
      <c r="X22" s="18">
        <v>48</v>
      </c>
      <c r="Y22" s="18">
        <v>0</v>
      </c>
      <c r="Z22" s="18">
        <v>0</v>
      </c>
      <c r="AA22" s="18">
        <v>45</v>
      </c>
    </row>
    <row r="23" spans="1:27" s="2" customFormat="1" ht="15" customHeight="1">
      <c r="A23" s="14" t="s">
        <v>104</v>
      </c>
      <c r="B23" s="19">
        <f t="shared" si="2"/>
        <v>5.290337388111086</v>
      </c>
      <c r="C23" s="18">
        <f t="shared" si="3"/>
        <v>461</v>
      </c>
      <c r="D23" s="18">
        <v>45</v>
      </c>
      <c r="E23" s="18">
        <v>17</v>
      </c>
      <c r="F23" s="18">
        <v>4</v>
      </c>
      <c r="G23" s="18">
        <v>12</v>
      </c>
      <c r="H23" s="18">
        <v>0</v>
      </c>
      <c r="I23" s="18">
        <v>2</v>
      </c>
      <c r="J23" s="18">
        <v>7</v>
      </c>
      <c r="K23" s="18">
        <v>3</v>
      </c>
      <c r="L23" s="18">
        <v>5</v>
      </c>
      <c r="M23" s="18">
        <v>13</v>
      </c>
      <c r="N23" s="18">
        <v>0</v>
      </c>
      <c r="O23" s="18">
        <v>14</v>
      </c>
      <c r="P23" s="18">
        <v>46</v>
      </c>
      <c r="Q23" s="18">
        <v>134</v>
      </c>
      <c r="R23" s="18">
        <v>1</v>
      </c>
      <c r="S23" s="18">
        <v>7</v>
      </c>
      <c r="T23" s="18">
        <v>1</v>
      </c>
      <c r="U23" s="18">
        <v>0</v>
      </c>
      <c r="V23" s="18">
        <v>15</v>
      </c>
      <c r="W23" s="18">
        <v>26</v>
      </c>
      <c r="X23" s="18">
        <v>58</v>
      </c>
      <c r="Y23" s="18">
        <v>2</v>
      </c>
      <c r="Z23" s="18">
        <v>4</v>
      </c>
      <c r="AA23" s="18">
        <v>45</v>
      </c>
    </row>
    <row r="24" spans="1:27" s="2" customFormat="1" ht="15" customHeight="1">
      <c r="A24" s="14" t="s">
        <v>105</v>
      </c>
      <c r="B24" s="19">
        <f t="shared" si="2"/>
        <v>0.8147808124856554</v>
      </c>
      <c r="C24" s="18">
        <f t="shared" si="3"/>
        <v>71</v>
      </c>
      <c r="D24" s="18">
        <v>10</v>
      </c>
      <c r="E24" s="18">
        <v>7</v>
      </c>
      <c r="F24" s="18">
        <v>0</v>
      </c>
      <c r="G24" s="18">
        <v>1</v>
      </c>
      <c r="H24" s="18">
        <v>0</v>
      </c>
      <c r="I24" s="18">
        <v>0</v>
      </c>
      <c r="J24" s="18">
        <v>1</v>
      </c>
      <c r="K24" s="18">
        <v>0</v>
      </c>
      <c r="L24" s="18">
        <v>1</v>
      </c>
      <c r="M24" s="18">
        <v>1</v>
      </c>
      <c r="N24" s="18">
        <v>0</v>
      </c>
      <c r="O24" s="18">
        <v>0</v>
      </c>
      <c r="P24" s="18">
        <v>6</v>
      </c>
      <c r="Q24" s="18">
        <v>9</v>
      </c>
      <c r="R24" s="18">
        <v>0</v>
      </c>
      <c r="S24" s="18">
        <v>4</v>
      </c>
      <c r="T24" s="18">
        <v>0</v>
      </c>
      <c r="U24" s="18">
        <v>3</v>
      </c>
      <c r="V24" s="18">
        <v>4</v>
      </c>
      <c r="W24" s="18">
        <v>2</v>
      </c>
      <c r="X24" s="18">
        <v>9</v>
      </c>
      <c r="Y24" s="18">
        <v>1</v>
      </c>
      <c r="Z24" s="18">
        <v>2</v>
      </c>
      <c r="AA24" s="18">
        <v>10</v>
      </c>
    </row>
    <row r="25" spans="1:27" s="2" customFormat="1" ht="27.75" customHeight="1">
      <c r="A25" s="14" t="s">
        <v>106</v>
      </c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2" customFormat="1" ht="15" customHeight="1">
      <c r="A26" s="14" t="s">
        <v>107</v>
      </c>
      <c r="B26" s="19">
        <f t="shared" si="2"/>
        <v>36.137250401652516</v>
      </c>
      <c r="C26" s="18">
        <f t="shared" si="3"/>
        <v>3149</v>
      </c>
      <c r="D26" s="18">
        <v>350</v>
      </c>
      <c r="E26" s="18">
        <v>180</v>
      </c>
      <c r="F26" s="18">
        <v>71</v>
      </c>
      <c r="G26" s="18">
        <v>160</v>
      </c>
      <c r="H26" s="18">
        <v>75</v>
      </c>
      <c r="I26" s="18">
        <v>23</v>
      </c>
      <c r="J26" s="18">
        <v>171</v>
      </c>
      <c r="K26" s="18">
        <v>15</v>
      </c>
      <c r="L26" s="18">
        <v>62</v>
      </c>
      <c r="M26" s="18">
        <v>114</v>
      </c>
      <c r="N26" s="18">
        <v>24</v>
      </c>
      <c r="O26" s="18">
        <v>65</v>
      </c>
      <c r="P26" s="18">
        <v>320</v>
      </c>
      <c r="Q26" s="18">
        <v>42</v>
      </c>
      <c r="R26" s="18">
        <v>47</v>
      </c>
      <c r="S26" s="18">
        <v>80</v>
      </c>
      <c r="T26" s="18">
        <v>5</v>
      </c>
      <c r="U26" s="18">
        <v>62</v>
      </c>
      <c r="V26" s="18">
        <v>422</v>
      </c>
      <c r="W26" s="18">
        <v>359</v>
      </c>
      <c r="X26" s="18">
        <v>308</v>
      </c>
      <c r="Y26" s="18">
        <v>5</v>
      </c>
      <c r="Z26" s="18">
        <v>84</v>
      </c>
      <c r="AA26" s="18">
        <v>105</v>
      </c>
    </row>
    <row r="27" spans="1:27" s="2" customFormat="1" ht="15" customHeight="1" thickBot="1">
      <c r="A27" s="14" t="s">
        <v>108</v>
      </c>
      <c r="B27" s="19">
        <f t="shared" si="2"/>
        <v>10.615102134496212</v>
      </c>
      <c r="C27" s="18">
        <f t="shared" si="3"/>
        <v>925</v>
      </c>
      <c r="D27" s="18">
        <v>101</v>
      </c>
      <c r="E27" s="18">
        <v>60</v>
      </c>
      <c r="F27" s="18">
        <v>13</v>
      </c>
      <c r="G27" s="18">
        <v>53</v>
      </c>
      <c r="H27" s="18">
        <v>20</v>
      </c>
      <c r="I27" s="18">
        <v>7</v>
      </c>
      <c r="J27" s="18">
        <v>49</v>
      </c>
      <c r="K27" s="18">
        <v>2</v>
      </c>
      <c r="L27" s="18">
        <v>25</v>
      </c>
      <c r="M27" s="18">
        <v>26</v>
      </c>
      <c r="N27" s="18">
        <v>7</v>
      </c>
      <c r="O27" s="18">
        <v>18</v>
      </c>
      <c r="P27" s="18">
        <v>112</v>
      </c>
      <c r="Q27" s="18">
        <v>17</v>
      </c>
      <c r="R27" s="18">
        <v>6</v>
      </c>
      <c r="S27" s="18">
        <v>17</v>
      </c>
      <c r="T27" s="18">
        <v>1</v>
      </c>
      <c r="U27" s="18">
        <v>8</v>
      </c>
      <c r="V27" s="18">
        <v>149</v>
      </c>
      <c r="W27" s="18">
        <v>116</v>
      </c>
      <c r="X27" s="18">
        <v>71</v>
      </c>
      <c r="Y27" s="18">
        <v>4</v>
      </c>
      <c r="Z27" s="18">
        <v>15</v>
      </c>
      <c r="AA27" s="18">
        <v>28</v>
      </c>
    </row>
    <row r="28" spans="1:27" s="2" customFormat="1" ht="26.25" customHeight="1">
      <c r="A28" s="73" t="s">
        <v>333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="2" customFormat="1" ht="60.75" customHeight="1">
      <c r="A29" s="2" t="s">
        <v>332</v>
      </c>
    </row>
    <row r="30" spans="1:27" s="2" customFormat="1" ht="11.25" customHeight="1">
      <c r="A30" s="45" t="s">
        <v>422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 t="s">
        <v>423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</sheetData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selection activeCell="A1" sqref="A1:M1"/>
    </sheetView>
  </sheetViews>
  <sheetFormatPr defaultColWidth="9.00390625" defaultRowHeight="16.5"/>
  <cols>
    <col min="1" max="1" width="16.625" style="0" customWidth="1"/>
    <col min="2" max="2" width="6.125" style="0" customWidth="1"/>
    <col min="3" max="3" width="5.875" style="0" customWidth="1"/>
    <col min="4" max="11" width="5.125" style="0" customWidth="1"/>
    <col min="12" max="12" width="4.50390625" style="0" customWidth="1"/>
    <col min="13" max="13" width="4.875" style="0" customWidth="1"/>
    <col min="14" max="14" width="6.00390625" style="0" customWidth="1"/>
    <col min="15" max="15" width="6.125" style="0" customWidth="1"/>
    <col min="16" max="27" width="5.50390625" style="0" customWidth="1"/>
  </cols>
  <sheetData>
    <row r="1" spans="1:27" s="1" customFormat="1" ht="48" customHeight="1">
      <c r="A1" s="62" t="s">
        <v>410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47" t="s">
        <v>151</v>
      </c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11"/>
    </row>
    <row r="2" spans="1:27" s="12" customFormat="1" ht="12.75" customHeight="1" thickBot="1">
      <c r="A2" s="70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48" t="s">
        <v>412</v>
      </c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AA2" s="36" t="s">
        <v>150</v>
      </c>
    </row>
    <row r="3" spans="1:27" s="13" customFormat="1" ht="96" customHeight="1" thickBot="1">
      <c r="A3" s="43" t="s">
        <v>257</v>
      </c>
      <c r="B3" s="42" t="s">
        <v>258</v>
      </c>
      <c r="C3" s="40" t="s">
        <v>259</v>
      </c>
      <c r="D3" s="40" t="s">
        <v>133</v>
      </c>
      <c r="E3" s="40" t="s">
        <v>334</v>
      </c>
      <c r="F3" s="40" t="s">
        <v>134</v>
      </c>
      <c r="G3" s="40" t="s">
        <v>135</v>
      </c>
      <c r="H3" s="40" t="s">
        <v>335</v>
      </c>
      <c r="I3" s="40" t="s">
        <v>336</v>
      </c>
      <c r="J3" s="40" t="s">
        <v>136</v>
      </c>
      <c r="K3" s="40" t="s">
        <v>337</v>
      </c>
      <c r="L3" s="40" t="s">
        <v>137</v>
      </c>
      <c r="M3" s="40" t="s">
        <v>138</v>
      </c>
      <c r="N3" s="39" t="s">
        <v>338</v>
      </c>
      <c r="O3" s="40" t="s">
        <v>140</v>
      </c>
      <c r="P3" s="40" t="s">
        <v>141</v>
      </c>
      <c r="Q3" s="40" t="s">
        <v>142</v>
      </c>
      <c r="R3" s="40" t="s">
        <v>143</v>
      </c>
      <c r="S3" s="40" t="s">
        <v>144</v>
      </c>
      <c r="T3" s="40" t="s">
        <v>339</v>
      </c>
      <c r="U3" s="40" t="s">
        <v>145</v>
      </c>
      <c r="V3" s="40" t="s">
        <v>146</v>
      </c>
      <c r="W3" s="40" t="s">
        <v>147</v>
      </c>
      <c r="X3" s="40" t="s">
        <v>148</v>
      </c>
      <c r="Y3" s="40" t="s">
        <v>340</v>
      </c>
      <c r="Z3" s="40" t="s">
        <v>341</v>
      </c>
      <c r="AA3" s="41" t="s">
        <v>342</v>
      </c>
    </row>
    <row r="4" spans="1:27" s="2" customFormat="1" ht="24" customHeight="1">
      <c r="A4" s="44" t="s">
        <v>318</v>
      </c>
      <c r="B4" s="19">
        <f>SUM(D4:AA4)</f>
        <v>100.00000000000001</v>
      </c>
      <c r="C4" s="18"/>
      <c r="D4" s="19">
        <f aca="true" t="shared" si="0" ref="D4:AA4">D5/$C$5*100</f>
        <v>9.81708340325558</v>
      </c>
      <c r="E4" s="19">
        <f t="shared" si="0"/>
        <v>5.437153884880013</v>
      </c>
      <c r="F4" s="19">
        <f t="shared" si="0"/>
        <v>1.2921631146165464</v>
      </c>
      <c r="G4" s="19">
        <f t="shared" si="0"/>
        <v>3.4066118476254403</v>
      </c>
      <c r="H4" s="19">
        <f t="shared" si="0"/>
        <v>1.2250377580130896</v>
      </c>
      <c r="I4" s="19">
        <f t="shared" si="0"/>
        <v>0.6041282094311126</v>
      </c>
      <c r="J4" s="19">
        <f t="shared" si="0"/>
        <v>3.7422386306427255</v>
      </c>
      <c r="K4" s="19">
        <f t="shared" si="0"/>
        <v>0.704816244336298</v>
      </c>
      <c r="L4" s="19">
        <f t="shared" si="0"/>
        <v>2.080886054707166</v>
      </c>
      <c r="M4" s="19">
        <f t="shared" si="0"/>
        <v>2.802483638194328</v>
      </c>
      <c r="N4" s="19">
        <f t="shared" si="0"/>
        <v>0.6712535660345695</v>
      </c>
      <c r="O4" s="19">
        <f t="shared" si="0"/>
        <v>1.9130726631985233</v>
      </c>
      <c r="P4" s="19">
        <f t="shared" si="0"/>
        <v>13.02231918107065</v>
      </c>
      <c r="Q4" s="19">
        <f t="shared" si="0"/>
        <v>13.123007215975836</v>
      </c>
      <c r="R4" s="19">
        <f t="shared" si="0"/>
        <v>1.0572243665044472</v>
      </c>
      <c r="S4" s="19">
        <f t="shared" si="0"/>
        <v>2.668232924987414</v>
      </c>
      <c r="T4" s="19">
        <f t="shared" si="0"/>
        <v>0.20137606981037087</v>
      </c>
      <c r="U4" s="19">
        <f t="shared" si="0"/>
        <v>1.342507132069139</v>
      </c>
      <c r="V4" s="19">
        <f t="shared" si="0"/>
        <v>8.541701627789898</v>
      </c>
      <c r="W4" s="19">
        <f t="shared" si="0"/>
        <v>9.783520724953851</v>
      </c>
      <c r="X4" s="19">
        <f t="shared" si="0"/>
        <v>9.93455277731163</v>
      </c>
      <c r="Y4" s="19">
        <f t="shared" si="0"/>
        <v>0.15103205235777814</v>
      </c>
      <c r="Z4" s="19">
        <f t="shared" si="0"/>
        <v>2.047323376405437</v>
      </c>
      <c r="AA4" s="19">
        <f t="shared" si="0"/>
        <v>4.430273535828158</v>
      </c>
    </row>
    <row r="5" spans="1:27" s="2" customFormat="1" ht="27.75" customHeight="1">
      <c r="A5" s="14" t="s">
        <v>292</v>
      </c>
      <c r="B5" s="19"/>
      <c r="C5" s="18">
        <f>SUM(C6:C24,C26:C27)</f>
        <v>5959</v>
      </c>
      <c r="D5" s="18">
        <f>SUM(D6:D24,D26:D27)</f>
        <v>585</v>
      </c>
      <c r="E5" s="18">
        <f aca="true" t="shared" si="1" ref="E5:AA5">SUM(E6:E24,E26:E27)</f>
        <v>324</v>
      </c>
      <c r="F5" s="18">
        <f t="shared" si="1"/>
        <v>77</v>
      </c>
      <c r="G5" s="18">
        <f t="shared" si="1"/>
        <v>203</v>
      </c>
      <c r="H5" s="18">
        <f t="shared" si="1"/>
        <v>73</v>
      </c>
      <c r="I5" s="18">
        <f t="shared" si="1"/>
        <v>36</v>
      </c>
      <c r="J5" s="18">
        <f t="shared" si="1"/>
        <v>223</v>
      </c>
      <c r="K5" s="18">
        <f t="shared" si="1"/>
        <v>42</v>
      </c>
      <c r="L5" s="18">
        <f t="shared" si="1"/>
        <v>124</v>
      </c>
      <c r="M5" s="18">
        <f t="shared" si="1"/>
        <v>167</v>
      </c>
      <c r="N5" s="18">
        <f t="shared" si="1"/>
        <v>40</v>
      </c>
      <c r="O5" s="18">
        <f t="shared" si="1"/>
        <v>114</v>
      </c>
      <c r="P5" s="18">
        <f t="shared" si="1"/>
        <v>776</v>
      </c>
      <c r="Q5" s="18">
        <f t="shared" si="1"/>
        <v>782</v>
      </c>
      <c r="R5" s="18">
        <f t="shared" si="1"/>
        <v>63</v>
      </c>
      <c r="S5" s="18">
        <f t="shared" si="1"/>
        <v>159</v>
      </c>
      <c r="T5" s="18">
        <f t="shared" si="1"/>
        <v>12</v>
      </c>
      <c r="U5" s="18">
        <f t="shared" si="1"/>
        <v>80</v>
      </c>
      <c r="V5" s="18">
        <f t="shared" si="1"/>
        <v>509</v>
      </c>
      <c r="W5" s="18">
        <f t="shared" si="1"/>
        <v>583</v>
      </c>
      <c r="X5" s="18">
        <f t="shared" si="1"/>
        <v>592</v>
      </c>
      <c r="Y5" s="18">
        <f t="shared" si="1"/>
        <v>9</v>
      </c>
      <c r="Z5" s="18">
        <f t="shared" si="1"/>
        <v>122</v>
      </c>
      <c r="AA5" s="18">
        <f t="shared" si="1"/>
        <v>264</v>
      </c>
    </row>
    <row r="6" spans="1:27" s="2" customFormat="1" ht="27.75" customHeight="1">
      <c r="A6" s="14" t="s">
        <v>293</v>
      </c>
      <c r="B6" s="19">
        <f>C6/$C$5*100</f>
        <v>2.517200872629636</v>
      </c>
      <c r="C6" s="18">
        <f>SUM(D6:AA6)</f>
        <v>150</v>
      </c>
      <c r="D6" s="4">
        <v>28</v>
      </c>
      <c r="E6" s="4">
        <v>6</v>
      </c>
      <c r="F6" s="4">
        <v>2</v>
      </c>
      <c r="G6" s="4">
        <v>6</v>
      </c>
      <c r="H6" s="4">
        <v>2</v>
      </c>
      <c r="I6" s="4">
        <v>1</v>
      </c>
      <c r="J6" s="4">
        <v>8</v>
      </c>
      <c r="K6" s="4">
        <v>1</v>
      </c>
      <c r="L6" s="4">
        <v>3</v>
      </c>
      <c r="M6" s="4">
        <v>3</v>
      </c>
      <c r="N6" s="4">
        <v>4</v>
      </c>
      <c r="O6" s="4">
        <v>9</v>
      </c>
      <c r="P6" s="4">
        <v>9</v>
      </c>
      <c r="Q6" s="4">
        <v>4</v>
      </c>
      <c r="R6" s="4">
        <v>0</v>
      </c>
      <c r="S6" s="4">
        <v>3</v>
      </c>
      <c r="T6" s="4">
        <v>0</v>
      </c>
      <c r="U6" s="4">
        <v>2</v>
      </c>
      <c r="V6" s="4">
        <v>6</v>
      </c>
      <c r="W6" s="4">
        <v>17</v>
      </c>
      <c r="X6" s="4">
        <v>26</v>
      </c>
      <c r="Y6" s="4">
        <v>0</v>
      </c>
      <c r="Z6" s="4">
        <v>2</v>
      </c>
      <c r="AA6" s="4">
        <v>8</v>
      </c>
    </row>
    <row r="7" spans="1:27" s="2" customFormat="1" ht="15" customHeight="1">
      <c r="A7" s="14" t="s">
        <v>294</v>
      </c>
      <c r="B7" s="19">
        <f aca="true" t="shared" si="2" ref="B7:B27">C7/$C$5*100</f>
        <v>6.460815573082732</v>
      </c>
      <c r="C7" s="18">
        <f aca="true" t="shared" si="3" ref="C7:C27">SUM(D7:AA7)</f>
        <v>385</v>
      </c>
      <c r="D7" s="4">
        <v>41</v>
      </c>
      <c r="E7" s="4">
        <v>22</v>
      </c>
      <c r="F7" s="4">
        <v>3</v>
      </c>
      <c r="G7" s="4">
        <v>18</v>
      </c>
      <c r="H7" s="4">
        <v>3</v>
      </c>
      <c r="I7" s="4">
        <v>1</v>
      </c>
      <c r="J7" s="4">
        <v>18</v>
      </c>
      <c r="K7" s="4">
        <v>2</v>
      </c>
      <c r="L7" s="4">
        <v>11</v>
      </c>
      <c r="M7" s="4">
        <v>7</v>
      </c>
      <c r="N7" s="4">
        <v>4</v>
      </c>
      <c r="O7" s="4">
        <v>7</v>
      </c>
      <c r="P7" s="4">
        <v>41</v>
      </c>
      <c r="Q7" s="4">
        <v>9</v>
      </c>
      <c r="R7" s="4">
        <v>3</v>
      </c>
      <c r="S7" s="4">
        <v>13</v>
      </c>
      <c r="T7" s="4">
        <v>5</v>
      </c>
      <c r="U7" s="4">
        <v>9</v>
      </c>
      <c r="V7" s="4">
        <v>41</v>
      </c>
      <c r="W7" s="4">
        <v>37</v>
      </c>
      <c r="X7" s="4">
        <v>65</v>
      </c>
      <c r="Y7" s="4">
        <v>1</v>
      </c>
      <c r="Z7" s="4">
        <v>2</v>
      </c>
      <c r="AA7" s="4">
        <v>22</v>
      </c>
    </row>
    <row r="8" spans="1:27" s="2" customFormat="1" ht="15" customHeight="1">
      <c r="A8" s="14" t="s">
        <v>295</v>
      </c>
      <c r="B8" s="19">
        <f t="shared" si="2"/>
        <v>1.4431951669743246</v>
      </c>
      <c r="C8" s="18">
        <f t="shared" si="3"/>
        <v>86</v>
      </c>
      <c r="D8" s="4">
        <v>24</v>
      </c>
      <c r="E8" s="4">
        <v>11</v>
      </c>
      <c r="F8" s="4">
        <v>0</v>
      </c>
      <c r="G8" s="4">
        <v>1</v>
      </c>
      <c r="H8" s="4">
        <v>1</v>
      </c>
      <c r="I8" s="4">
        <v>0</v>
      </c>
      <c r="J8" s="4">
        <v>2</v>
      </c>
      <c r="K8" s="4">
        <v>0</v>
      </c>
      <c r="L8" s="4">
        <v>3</v>
      </c>
      <c r="M8" s="4">
        <v>1</v>
      </c>
      <c r="N8" s="4">
        <v>1</v>
      </c>
      <c r="O8" s="4">
        <v>1</v>
      </c>
      <c r="P8" s="4">
        <v>6</v>
      </c>
      <c r="Q8" s="4">
        <v>2</v>
      </c>
      <c r="R8" s="4">
        <v>0</v>
      </c>
      <c r="S8" s="4">
        <v>0</v>
      </c>
      <c r="T8" s="4">
        <v>0</v>
      </c>
      <c r="U8" s="4">
        <v>0</v>
      </c>
      <c r="V8" s="4">
        <v>8</v>
      </c>
      <c r="W8" s="4">
        <v>11</v>
      </c>
      <c r="X8" s="4">
        <v>7</v>
      </c>
      <c r="Y8" s="4">
        <v>0</v>
      </c>
      <c r="Z8" s="4">
        <v>0</v>
      </c>
      <c r="AA8" s="4">
        <v>7</v>
      </c>
    </row>
    <row r="9" spans="1:27" s="2" customFormat="1" ht="15" customHeight="1">
      <c r="A9" s="14" t="s">
        <v>296</v>
      </c>
      <c r="B9" s="19">
        <f t="shared" si="2"/>
        <v>1.3928511495217317</v>
      </c>
      <c r="C9" s="18">
        <f t="shared" si="3"/>
        <v>83</v>
      </c>
      <c r="D9" s="4">
        <v>16</v>
      </c>
      <c r="E9" s="4">
        <v>11</v>
      </c>
      <c r="F9" s="4">
        <v>1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9</v>
      </c>
      <c r="Q9" s="4">
        <v>10</v>
      </c>
      <c r="R9" s="4">
        <v>0</v>
      </c>
      <c r="S9" s="4">
        <v>5</v>
      </c>
      <c r="T9" s="4">
        <v>0</v>
      </c>
      <c r="U9" s="4">
        <v>0</v>
      </c>
      <c r="V9" s="4">
        <v>4</v>
      </c>
      <c r="W9" s="4">
        <v>4</v>
      </c>
      <c r="X9" s="4">
        <v>17</v>
      </c>
      <c r="Y9" s="4">
        <v>0</v>
      </c>
      <c r="Z9" s="4">
        <v>1</v>
      </c>
      <c r="AA9" s="4">
        <v>2</v>
      </c>
    </row>
    <row r="10" spans="1:27" s="2" customFormat="1" ht="27.75" customHeight="1">
      <c r="A10" s="14" t="s">
        <v>297</v>
      </c>
      <c r="B10" s="19">
        <f t="shared" si="2"/>
        <v>1.2418190971639538</v>
      </c>
      <c r="C10" s="18">
        <f t="shared" si="3"/>
        <v>74</v>
      </c>
      <c r="D10" s="4">
        <v>10</v>
      </c>
      <c r="E10" s="4">
        <v>1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2</v>
      </c>
      <c r="N10" s="4">
        <v>0</v>
      </c>
      <c r="O10" s="4">
        <v>2</v>
      </c>
      <c r="P10" s="4">
        <v>4</v>
      </c>
      <c r="Q10" s="4">
        <v>10</v>
      </c>
      <c r="R10" s="4">
        <v>1</v>
      </c>
      <c r="S10" s="4">
        <v>1</v>
      </c>
      <c r="T10" s="4">
        <v>0</v>
      </c>
      <c r="U10" s="4">
        <v>2</v>
      </c>
      <c r="V10" s="4">
        <v>3</v>
      </c>
      <c r="W10" s="4">
        <v>12</v>
      </c>
      <c r="X10" s="4">
        <v>20</v>
      </c>
      <c r="Y10" s="4">
        <v>0</v>
      </c>
      <c r="Z10" s="4">
        <v>0</v>
      </c>
      <c r="AA10" s="4">
        <v>2</v>
      </c>
    </row>
    <row r="11" spans="1:27" s="2" customFormat="1" ht="15" customHeight="1">
      <c r="A11" s="14" t="s">
        <v>298</v>
      </c>
      <c r="B11" s="19">
        <f t="shared" si="2"/>
        <v>3.792582648095318</v>
      </c>
      <c r="C11" s="18">
        <f t="shared" si="3"/>
        <v>226</v>
      </c>
      <c r="D11" s="4">
        <v>43</v>
      </c>
      <c r="E11" s="4">
        <v>11</v>
      </c>
      <c r="F11" s="4">
        <v>0</v>
      </c>
      <c r="G11" s="4">
        <v>5</v>
      </c>
      <c r="H11" s="4">
        <v>0</v>
      </c>
      <c r="I11" s="4">
        <v>1</v>
      </c>
      <c r="J11" s="4">
        <v>7</v>
      </c>
      <c r="K11" s="4">
        <v>0</v>
      </c>
      <c r="L11" s="4">
        <v>1</v>
      </c>
      <c r="M11" s="4">
        <v>11</v>
      </c>
      <c r="N11" s="4">
        <v>4</v>
      </c>
      <c r="O11" s="4">
        <v>8</v>
      </c>
      <c r="P11" s="4">
        <v>22</v>
      </c>
      <c r="Q11" s="4">
        <v>16</v>
      </c>
      <c r="R11" s="4">
        <v>2</v>
      </c>
      <c r="S11" s="4">
        <v>5</v>
      </c>
      <c r="T11" s="4">
        <v>1</v>
      </c>
      <c r="U11" s="4">
        <v>2</v>
      </c>
      <c r="V11" s="4">
        <v>13</v>
      </c>
      <c r="W11" s="4">
        <v>30</v>
      </c>
      <c r="X11" s="4">
        <v>33</v>
      </c>
      <c r="Y11" s="4">
        <v>0</v>
      </c>
      <c r="Z11" s="4">
        <v>2</v>
      </c>
      <c r="AA11" s="4">
        <v>9</v>
      </c>
    </row>
    <row r="12" spans="1:27" s="2" customFormat="1" ht="15" customHeight="1">
      <c r="A12" s="14" t="s">
        <v>299</v>
      </c>
      <c r="B12" s="19">
        <f>C12/$C$5*100</f>
        <v>12.082564188622252</v>
      </c>
      <c r="C12" s="18">
        <f t="shared" si="3"/>
        <v>720</v>
      </c>
      <c r="D12" s="4">
        <v>38</v>
      </c>
      <c r="E12" s="4">
        <v>3</v>
      </c>
      <c r="F12" s="4">
        <v>1</v>
      </c>
      <c r="G12" s="4">
        <v>3</v>
      </c>
      <c r="H12" s="4">
        <v>1</v>
      </c>
      <c r="I12" s="4">
        <v>1</v>
      </c>
      <c r="J12" s="4">
        <v>9</v>
      </c>
      <c r="K12" s="4">
        <v>13</v>
      </c>
      <c r="L12" s="4">
        <v>14</v>
      </c>
      <c r="M12" s="4">
        <v>6</v>
      </c>
      <c r="N12" s="4">
        <v>1</v>
      </c>
      <c r="O12" s="4">
        <v>1</v>
      </c>
      <c r="P12" s="4">
        <v>155</v>
      </c>
      <c r="Q12" s="4">
        <v>396</v>
      </c>
      <c r="R12" s="4">
        <v>4</v>
      </c>
      <c r="S12" s="4">
        <v>15</v>
      </c>
      <c r="T12" s="4">
        <v>1</v>
      </c>
      <c r="U12" s="4">
        <v>3</v>
      </c>
      <c r="V12" s="4">
        <v>1</v>
      </c>
      <c r="W12" s="4">
        <v>9</v>
      </c>
      <c r="X12" s="4">
        <v>36</v>
      </c>
      <c r="Y12" s="4">
        <v>1</v>
      </c>
      <c r="Z12" s="4">
        <v>2</v>
      </c>
      <c r="AA12" s="4">
        <v>6</v>
      </c>
    </row>
    <row r="13" spans="1:27" s="2" customFormat="1" ht="15" customHeight="1">
      <c r="A13" s="14" t="s">
        <v>300</v>
      </c>
      <c r="B13" s="19">
        <f t="shared" si="2"/>
        <v>6.5782849471387825</v>
      </c>
      <c r="C13" s="18">
        <f t="shared" si="3"/>
        <v>392</v>
      </c>
      <c r="D13" s="4">
        <v>14</v>
      </c>
      <c r="E13" s="4">
        <v>11</v>
      </c>
      <c r="F13" s="4">
        <v>2</v>
      </c>
      <c r="G13" s="4">
        <v>2</v>
      </c>
      <c r="H13" s="4">
        <v>1</v>
      </c>
      <c r="I13" s="4">
        <v>1</v>
      </c>
      <c r="J13" s="4">
        <v>9</v>
      </c>
      <c r="K13" s="4">
        <v>7</v>
      </c>
      <c r="L13" s="4">
        <v>10</v>
      </c>
      <c r="M13" s="4">
        <v>3</v>
      </c>
      <c r="N13" s="4">
        <v>1</v>
      </c>
      <c r="O13" s="4">
        <v>2</v>
      </c>
      <c r="P13" s="4">
        <v>84</v>
      </c>
      <c r="Q13" s="4">
        <v>181</v>
      </c>
      <c r="R13" s="4">
        <v>1</v>
      </c>
      <c r="S13" s="4">
        <v>10</v>
      </c>
      <c r="T13" s="4">
        <v>0</v>
      </c>
      <c r="U13" s="4">
        <v>1</v>
      </c>
      <c r="V13" s="4">
        <v>4</v>
      </c>
      <c r="W13" s="4">
        <v>13</v>
      </c>
      <c r="X13" s="4">
        <v>23</v>
      </c>
      <c r="Y13" s="4">
        <v>0</v>
      </c>
      <c r="Z13" s="4">
        <v>0</v>
      </c>
      <c r="AA13" s="4">
        <v>12</v>
      </c>
    </row>
    <row r="14" spans="1:27" s="2" customFormat="1" ht="27.75" customHeight="1">
      <c r="A14" s="14" t="s">
        <v>301</v>
      </c>
      <c r="B14" s="19">
        <f t="shared" si="2"/>
        <v>0.8558482966940761</v>
      </c>
      <c r="C14" s="18">
        <f t="shared" si="3"/>
        <v>51</v>
      </c>
      <c r="D14" s="4">
        <v>2</v>
      </c>
      <c r="E14" s="4">
        <v>1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0</v>
      </c>
      <c r="L14" s="4">
        <v>0</v>
      </c>
      <c r="M14" s="4">
        <v>2</v>
      </c>
      <c r="N14" s="4">
        <v>0</v>
      </c>
      <c r="O14" s="4">
        <v>2</v>
      </c>
      <c r="P14" s="4">
        <v>4</v>
      </c>
      <c r="Q14" s="4">
        <v>4</v>
      </c>
      <c r="R14" s="4">
        <v>0</v>
      </c>
      <c r="S14" s="4">
        <v>1</v>
      </c>
      <c r="T14" s="4">
        <v>0</v>
      </c>
      <c r="U14" s="4">
        <v>0</v>
      </c>
      <c r="V14" s="4">
        <v>2</v>
      </c>
      <c r="W14" s="4">
        <v>10</v>
      </c>
      <c r="X14" s="4">
        <v>19</v>
      </c>
      <c r="Y14" s="4">
        <v>0</v>
      </c>
      <c r="Z14" s="4">
        <v>0</v>
      </c>
      <c r="AA14" s="4">
        <v>2</v>
      </c>
    </row>
    <row r="15" spans="1:27" s="2" customFormat="1" ht="15" customHeight="1">
      <c r="A15" s="14" t="s">
        <v>302</v>
      </c>
      <c r="B15" s="19">
        <f t="shared" si="2"/>
        <v>0.01678133915086424</v>
      </c>
      <c r="C15" s="18">
        <f t="shared" si="3"/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</row>
    <row r="16" spans="1:27" s="2" customFormat="1" ht="15" customHeight="1">
      <c r="A16" s="14" t="s">
        <v>303</v>
      </c>
      <c r="B16" s="19">
        <f t="shared" si="2"/>
        <v>2.517200872629636</v>
      </c>
      <c r="C16" s="18">
        <f t="shared" si="3"/>
        <v>150</v>
      </c>
      <c r="D16" s="4">
        <v>2</v>
      </c>
      <c r="E16" s="4">
        <v>12</v>
      </c>
      <c r="F16" s="4">
        <v>6</v>
      </c>
      <c r="G16" s="4">
        <v>3</v>
      </c>
      <c r="H16" s="4">
        <v>0</v>
      </c>
      <c r="I16" s="4">
        <v>1</v>
      </c>
      <c r="J16" s="4">
        <v>5</v>
      </c>
      <c r="K16" s="4">
        <v>4</v>
      </c>
      <c r="L16" s="4">
        <v>6</v>
      </c>
      <c r="M16" s="4">
        <v>4</v>
      </c>
      <c r="N16" s="4">
        <v>0</v>
      </c>
      <c r="O16" s="4">
        <v>8</v>
      </c>
      <c r="P16" s="4">
        <v>27</v>
      </c>
      <c r="Q16" s="4">
        <v>7</v>
      </c>
      <c r="R16" s="4">
        <v>10</v>
      </c>
      <c r="S16" s="4">
        <v>9</v>
      </c>
      <c r="T16" s="4">
        <v>0</v>
      </c>
      <c r="U16" s="4">
        <v>1</v>
      </c>
      <c r="V16" s="4">
        <v>0</v>
      </c>
      <c r="W16" s="4">
        <v>26</v>
      </c>
      <c r="X16" s="4">
        <v>16</v>
      </c>
      <c r="Y16" s="4">
        <v>0</v>
      </c>
      <c r="Z16" s="4">
        <v>1</v>
      </c>
      <c r="AA16" s="4">
        <v>2</v>
      </c>
    </row>
    <row r="17" spans="1:27" s="2" customFormat="1" ht="15" customHeight="1">
      <c r="A17" s="14" t="s">
        <v>304</v>
      </c>
      <c r="B17" s="19">
        <f t="shared" si="2"/>
        <v>2.181574089612351</v>
      </c>
      <c r="C17" s="18">
        <f>SUM(D17:AA17)</f>
        <v>130</v>
      </c>
      <c r="D17" s="4">
        <v>21</v>
      </c>
      <c r="E17" s="4">
        <v>25</v>
      </c>
      <c r="F17" s="4">
        <v>1</v>
      </c>
      <c r="G17" s="4">
        <v>0</v>
      </c>
      <c r="H17" s="4">
        <v>0</v>
      </c>
      <c r="I17" s="4">
        <v>1</v>
      </c>
      <c r="J17" s="4">
        <v>2</v>
      </c>
      <c r="K17" s="4">
        <v>0</v>
      </c>
      <c r="L17" s="4">
        <v>0</v>
      </c>
      <c r="M17" s="4">
        <v>13</v>
      </c>
      <c r="N17" s="4">
        <v>0</v>
      </c>
      <c r="O17" s="4">
        <v>2</v>
      </c>
      <c r="P17" s="4">
        <v>11</v>
      </c>
      <c r="Q17" s="4">
        <v>8</v>
      </c>
      <c r="R17" s="4">
        <v>0</v>
      </c>
      <c r="S17" s="4">
        <v>4</v>
      </c>
      <c r="T17" s="4">
        <v>0</v>
      </c>
      <c r="U17" s="4">
        <v>1</v>
      </c>
      <c r="V17" s="4">
        <v>2</v>
      </c>
      <c r="W17" s="4">
        <v>7</v>
      </c>
      <c r="X17" s="4">
        <v>4</v>
      </c>
      <c r="Y17" s="4">
        <v>0</v>
      </c>
      <c r="Z17" s="4">
        <v>1</v>
      </c>
      <c r="AA17" s="4">
        <v>27</v>
      </c>
    </row>
    <row r="18" spans="1:27" s="2" customFormat="1" ht="27.75" customHeight="1">
      <c r="A18" s="14" t="s">
        <v>305</v>
      </c>
      <c r="B18" s="19">
        <f>C18/$C$5*100</f>
        <v>0.40275213962074174</v>
      </c>
      <c r="C18" s="18">
        <f t="shared" si="3"/>
        <v>24</v>
      </c>
      <c r="D18" s="4">
        <v>3</v>
      </c>
      <c r="E18" s="4">
        <v>3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2</v>
      </c>
      <c r="L18" s="4">
        <v>2</v>
      </c>
      <c r="M18" s="4">
        <v>1</v>
      </c>
      <c r="N18" s="4">
        <v>0</v>
      </c>
      <c r="O18" s="4">
        <v>1</v>
      </c>
      <c r="P18" s="4">
        <v>6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2</v>
      </c>
      <c r="AA18" s="4">
        <v>0</v>
      </c>
    </row>
    <row r="19" spans="1:27" s="2" customFormat="1" ht="15" customHeight="1">
      <c r="A19" s="14" t="s">
        <v>306</v>
      </c>
      <c r="B19" s="19">
        <f t="shared" si="2"/>
        <v>0.45309615707333445</v>
      </c>
      <c r="C19" s="18">
        <f t="shared" si="3"/>
        <v>27</v>
      </c>
      <c r="D19" s="4">
        <v>2</v>
      </c>
      <c r="E19" s="4">
        <v>6</v>
      </c>
      <c r="F19" s="4">
        <v>1</v>
      </c>
      <c r="G19" s="4">
        <v>0</v>
      </c>
      <c r="H19" s="4">
        <v>0</v>
      </c>
      <c r="I19" s="4">
        <v>4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6</v>
      </c>
      <c r="Q19" s="4">
        <v>2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4</v>
      </c>
      <c r="X19" s="4">
        <v>0</v>
      </c>
      <c r="Y19" s="4">
        <v>0</v>
      </c>
      <c r="Z19" s="4">
        <v>1</v>
      </c>
      <c r="AA19" s="4">
        <v>0</v>
      </c>
    </row>
    <row r="20" spans="1:27" s="2" customFormat="1" ht="15" customHeight="1">
      <c r="A20" s="14" t="s">
        <v>307</v>
      </c>
      <c r="B20" s="19">
        <f t="shared" si="2"/>
        <v>0.31884544386642055</v>
      </c>
      <c r="C20" s="18">
        <f t="shared" si="3"/>
        <v>19</v>
      </c>
      <c r="D20" s="4">
        <v>0</v>
      </c>
      <c r="E20" s="4">
        <v>3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3</v>
      </c>
      <c r="N20" s="4">
        <v>0</v>
      </c>
      <c r="O20" s="4">
        <v>0</v>
      </c>
      <c r="P20" s="4">
        <v>3</v>
      </c>
      <c r="Q20" s="4">
        <v>1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6</v>
      </c>
    </row>
    <row r="21" spans="1:27" s="2" customFormat="1" ht="15" customHeight="1">
      <c r="A21" s="14" t="s">
        <v>308</v>
      </c>
      <c r="B21" s="19">
        <f t="shared" si="2"/>
        <v>0.5370028528276557</v>
      </c>
      <c r="C21" s="18">
        <f t="shared" si="3"/>
        <v>32</v>
      </c>
      <c r="D21" s="4">
        <v>1</v>
      </c>
      <c r="E21" s="4">
        <v>3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2</v>
      </c>
      <c r="N21" s="4">
        <v>0</v>
      </c>
      <c r="O21" s="4">
        <v>1</v>
      </c>
      <c r="P21" s="4">
        <v>3</v>
      </c>
      <c r="Q21" s="4">
        <v>1</v>
      </c>
      <c r="R21" s="4">
        <v>0</v>
      </c>
      <c r="S21" s="4">
        <v>2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17</v>
      </c>
      <c r="AA21" s="4">
        <v>0</v>
      </c>
    </row>
    <row r="22" spans="1:27" s="2" customFormat="1" ht="27.75" customHeight="1">
      <c r="A22" s="14" t="s">
        <v>309</v>
      </c>
      <c r="B22" s="19">
        <f t="shared" si="2"/>
        <v>3.6247692565866756</v>
      </c>
      <c r="C22" s="18">
        <f t="shared" si="3"/>
        <v>216</v>
      </c>
      <c r="D22" s="4">
        <v>15</v>
      </c>
      <c r="E22" s="4">
        <v>15</v>
      </c>
      <c r="F22" s="4">
        <v>1</v>
      </c>
      <c r="G22" s="4">
        <v>3</v>
      </c>
      <c r="H22" s="4">
        <v>0</v>
      </c>
      <c r="I22" s="4">
        <v>0</v>
      </c>
      <c r="J22" s="4">
        <v>2</v>
      </c>
      <c r="K22" s="4">
        <v>1</v>
      </c>
      <c r="L22" s="4">
        <v>3</v>
      </c>
      <c r="M22" s="4">
        <v>3</v>
      </c>
      <c r="N22" s="4">
        <v>0</v>
      </c>
      <c r="O22" s="4">
        <v>8</v>
      </c>
      <c r="P22" s="4">
        <v>32</v>
      </c>
      <c r="Q22" s="4">
        <v>50</v>
      </c>
      <c r="R22" s="4">
        <v>1</v>
      </c>
      <c r="S22" s="4">
        <v>4</v>
      </c>
      <c r="T22" s="4">
        <v>0</v>
      </c>
      <c r="U22" s="4">
        <v>5</v>
      </c>
      <c r="V22" s="4">
        <v>4</v>
      </c>
      <c r="W22" s="4">
        <v>10</v>
      </c>
      <c r="X22" s="4">
        <v>29</v>
      </c>
      <c r="Y22" s="4">
        <v>0</v>
      </c>
      <c r="Z22" s="4">
        <v>0</v>
      </c>
      <c r="AA22" s="4">
        <v>30</v>
      </c>
    </row>
    <row r="23" spans="1:27" s="2" customFormat="1" ht="15" customHeight="1">
      <c r="A23" s="14" t="s">
        <v>310</v>
      </c>
      <c r="B23" s="19">
        <f t="shared" si="2"/>
        <v>3.2891424735693913</v>
      </c>
      <c r="C23" s="18">
        <f t="shared" si="3"/>
        <v>196</v>
      </c>
      <c r="D23" s="4">
        <v>22</v>
      </c>
      <c r="E23" s="4">
        <v>6</v>
      </c>
      <c r="F23" s="4">
        <v>3</v>
      </c>
      <c r="G23" s="4">
        <v>3</v>
      </c>
      <c r="H23" s="4">
        <v>0</v>
      </c>
      <c r="I23" s="4">
        <v>1</v>
      </c>
      <c r="J23" s="4">
        <v>4</v>
      </c>
      <c r="K23" s="4">
        <v>3</v>
      </c>
      <c r="L23" s="4">
        <v>1</v>
      </c>
      <c r="M23" s="4">
        <v>2</v>
      </c>
      <c r="N23" s="4">
        <v>0</v>
      </c>
      <c r="O23" s="4">
        <v>8</v>
      </c>
      <c r="P23" s="4">
        <v>26</v>
      </c>
      <c r="Q23" s="4">
        <v>29</v>
      </c>
      <c r="R23" s="4">
        <v>0</v>
      </c>
      <c r="S23" s="4">
        <v>5</v>
      </c>
      <c r="T23" s="4">
        <v>1</v>
      </c>
      <c r="U23" s="4">
        <v>0</v>
      </c>
      <c r="V23" s="4">
        <v>3</v>
      </c>
      <c r="W23" s="4">
        <v>17</v>
      </c>
      <c r="X23" s="4">
        <v>33</v>
      </c>
      <c r="Y23" s="4">
        <v>0</v>
      </c>
      <c r="Z23" s="4">
        <v>2</v>
      </c>
      <c r="AA23" s="4">
        <v>27</v>
      </c>
    </row>
    <row r="24" spans="1:27" s="2" customFormat="1" ht="15" customHeight="1">
      <c r="A24" s="14" t="s">
        <v>311</v>
      </c>
      <c r="B24" s="19">
        <f>C24/$C$5*100</f>
        <v>0.6712535660345695</v>
      </c>
      <c r="C24" s="18">
        <f t="shared" si="3"/>
        <v>40</v>
      </c>
      <c r="D24" s="4">
        <v>3</v>
      </c>
      <c r="E24" s="4">
        <v>3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1</v>
      </c>
      <c r="N24" s="4">
        <v>0</v>
      </c>
      <c r="O24" s="4">
        <v>0</v>
      </c>
      <c r="P24" s="4">
        <v>5</v>
      </c>
      <c r="Q24" s="4">
        <v>8</v>
      </c>
      <c r="R24" s="4">
        <v>0</v>
      </c>
      <c r="S24" s="4">
        <v>2</v>
      </c>
      <c r="T24" s="4">
        <v>0</v>
      </c>
      <c r="U24" s="4">
        <v>1</v>
      </c>
      <c r="V24" s="4">
        <v>3</v>
      </c>
      <c r="W24" s="4">
        <v>0</v>
      </c>
      <c r="X24" s="4">
        <v>5</v>
      </c>
      <c r="Y24" s="4">
        <v>0</v>
      </c>
      <c r="Z24" s="4">
        <v>0</v>
      </c>
      <c r="AA24" s="4">
        <v>7</v>
      </c>
    </row>
    <row r="25" spans="1:27" s="2" customFormat="1" ht="27.75" customHeight="1">
      <c r="A25" s="14" t="s">
        <v>312</v>
      </c>
      <c r="B25" s="19"/>
      <c r="C25" s="1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2" customFormat="1" ht="15" customHeight="1">
      <c r="A26" s="14" t="s">
        <v>313</v>
      </c>
      <c r="B26" s="19">
        <f t="shared" si="2"/>
        <v>37.657325054539356</v>
      </c>
      <c r="C26" s="18">
        <f t="shared" si="3"/>
        <v>2244</v>
      </c>
      <c r="D26" s="18">
        <v>224</v>
      </c>
      <c r="E26" s="18">
        <v>126</v>
      </c>
      <c r="F26" s="18">
        <v>42</v>
      </c>
      <c r="G26" s="18">
        <v>112</v>
      </c>
      <c r="H26" s="18">
        <v>51</v>
      </c>
      <c r="I26" s="18">
        <v>16</v>
      </c>
      <c r="J26" s="18">
        <v>124</v>
      </c>
      <c r="K26" s="18">
        <v>8</v>
      </c>
      <c r="L26" s="18">
        <v>47</v>
      </c>
      <c r="M26" s="18">
        <v>80</v>
      </c>
      <c r="N26" s="18">
        <v>19</v>
      </c>
      <c r="O26" s="18">
        <v>42</v>
      </c>
      <c r="P26" s="18">
        <v>232</v>
      </c>
      <c r="Q26" s="18">
        <v>34</v>
      </c>
      <c r="R26" s="18">
        <v>35</v>
      </c>
      <c r="S26" s="18">
        <v>65</v>
      </c>
      <c r="T26" s="18">
        <v>3</v>
      </c>
      <c r="U26" s="18">
        <v>47</v>
      </c>
      <c r="V26" s="18">
        <v>298</v>
      </c>
      <c r="W26" s="18">
        <v>275</v>
      </c>
      <c r="X26" s="18">
        <v>209</v>
      </c>
      <c r="Y26" s="18">
        <v>4</v>
      </c>
      <c r="Z26" s="18">
        <v>77</v>
      </c>
      <c r="AA26" s="18">
        <v>74</v>
      </c>
    </row>
    <row r="27" spans="1:27" s="2" customFormat="1" ht="15" customHeight="1" thickBot="1">
      <c r="A27" s="14" t="s">
        <v>314</v>
      </c>
      <c r="B27" s="19">
        <f t="shared" si="2"/>
        <v>11.965094814566202</v>
      </c>
      <c r="C27" s="18">
        <f t="shared" si="3"/>
        <v>713</v>
      </c>
      <c r="D27" s="18">
        <v>76</v>
      </c>
      <c r="E27" s="18">
        <v>45</v>
      </c>
      <c r="F27" s="18">
        <v>10</v>
      </c>
      <c r="G27" s="18">
        <v>42</v>
      </c>
      <c r="H27" s="18">
        <v>14</v>
      </c>
      <c r="I27" s="18">
        <v>6</v>
      </c>
      <c r="J27" s="18">
        <v>32</v>
      </c>
      <c r="K27" s="18">
        <v>1</v>
      </c>
      <c r="L27" s="18">
        <v>21</v>
      </c>
      <c r="M27" s="18">
        <v>21</v>
      </c>
      <c r="N27" s="18">
        <v>6</v>
      </c>
      <c r="O27" s="18">
        <v>12</v>
      </c>
      <c r="P27" s="18">
        <v>91</v>
      </c>
      <c r="Q27" s="18">
        <v>9</v>
      </c>
      <c r="R27" s="18">
        <v>6</v>
      </c>
      <c r="S27" s="18">
        <v>14</v>
      </c>
      <c r="T27" s="18">
        <v>1</v>
      </c>
      <c r="U27" s="18">
        <v>6</v>
      </c>
      <c r="V27" s="18">
        <v>117</v>
      </c>
      <c r="W27" s="18">
        <v>99</v>
      </c>
      <c r="X27" s="18">
        <v>49</v>
      </c>
      <c r="Y27" s="18">
        <v>3</v>
      </c>
      <c r="Z27" s="18">
        <v>11</v>
      </c>
      <c r="AA27" s="18">
        <v>21</v>
      </c>
    </row>
    <row r="28" spans="1:27" s="2" customFormat="1" ht="26.25" customHeight="1">
      <c r="A28" s="73" t="s">
        <v>343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="2" customFormat="1" ht="60.75" customHeight="1">
      <c r="A29" s="2" t="s">
        <v>331</v>
      </c>
    </row>
    <row r="30" spans="1:27" s="2" customFormat="1" ht="11.25" customHeight="1">
      <c r="A30" s="45" t="s">
        <v>402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 t="s">
        <v>403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</sheetData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A44"/>
  <sheetViews>
    <sheetView workbookViewId="0" topLeftCell="A1">
      <selection activeCell="A1" sqref="A1:K1"/>
    </sheetView>
  </sheetViews>
  <sheetFormatPr defaultColWidth="9.00390625" defaultRowHeight="16.5"/>
  <cols>
    <col min="1" max="1" width="23.875" style="10" customWidth="1"/>
    <col min="2" max="2" width="6.75390625" style="10" customWidth="1"/>
    <col min="3" max="3" width="6.375" style="10" customWidth="1"/>
    <col min="4" max="12" width="5.125" style="10" customWidth="1"/>
    <col min="13" max="13" width="4.875" style="10" customWidth="1"/>
    <col min="14" max="14" width="5.00390625" style="10" customWidth="1"/>
    <col min="15" max="17" width="5.125" style="10" customWidth="1"/>
    <col min="18" max="18" width="4.625" style="10" customWidth="1"/>
    <col min="19" max="19" width="4.75390625" style="10" customWidth="1"/>
    <col min="20" max="20" width="4.625" style="10" customWidth="1"/>
    <col min="21" max="25" width="5.125" style="10" customWidth="1"/>
    <col min="26" max="26" width="4.875" style="10" customWidth="1"/>
    <col min="27" max="27" width="4.625" style="10" customWidth="1"/>
    <col min="28" max="16384" width="11.875" style="10" customWidth="1"/>
  </cols>
  <sheetData>
    <row r="1" spans="1:27" s="1" customFormat="1" ht="45" customHeight="1">
      <c r="A1" s="62" t="s">
        <v>411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47" t="s">
        <v>344</v>
      </c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s="12" customFormat="1" ht="13.5" customHeight="1" thickBot="1">
      <c r="A2" s="70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48" t="s">
        <v>412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AA2" s="36" t="s">
        <v>150</v>
      </c>
    </row>
    <row r="3" spans="1:27" s="13" customFormat="1" ht="72" customHeight="1" thickBot="1">
      <c r="A3" s="43" t="s">
        <v>345</v>
      </c>
      <c r="B3" s="42" t="s">
        <v>346</v>
      </c>
      <c r="C3" s="40" t="s">
        <v>347</v>
      </c>
      <c r="D3" s="40" t="s">
        <v>133</v>
      </c>
      <c r="E3" s="40" t="s">
        <v>348</v>
      </c>
      <c r="F3" s="40" t="s">
        <v>134</v>
      </c>
      <c r="G3" s="40" t="s">
        <v>135</v>
      </c>
      <c r="H3" s="40" t="s">
        <v>349</v>
      </c>
      <c r="I3" s="40" t="s">
        <v>350</v>
      </c>
      <c r="J3" s="40" t="s">
        <v>136</v>
      </c>
      <c r="K3" s="40" t="s">
        <v>351</v>
      </c>
      <c r="L3" s="39" t="s">
        <v>137</v>
      </c>
      <c r="M3" s="40" t="s">
        <v>138</v>
      </c>
      <c r="N3" s="40" t="s">
        <v>352</v>
      </c>
      <c r="O3" s="40" t="s">
        <v>140</v>
      </c>
      <c r="P3" s="40" t="s">
        <v>141</v>
      </c>
      <c r="Q3" s="40" t="s">
        <v>142</v>
      </c>
      <c r="R3" s="40" t="s">
        <v>143</v>
      </c>
      <c r="S3" s="40" t="s">
        <v>144</v>
      </c>
      <c r="T3" s="40" t="s">
        <v>353</v>
      </c>
      <c r="U3" s="40" t="s">
        <v>145</v>
      </c>
      <c r="V3" s="40" t="s">
        <v>146</v>
      </c>
      <c r="W3" s="40" t="s">
        <v>147</v>
      </c>
      <c r="X3" s="40" t="s">
        <v>148</v>
      </c>
      <c r="Y3" s="40" t="s">
        <v>354</v>
      </c>
      <c r="Z3" s="40" t="s">
        <v>355</v>
      </c>
      <c r="AA3" s="41" t="s">
        <v>356</v>
      </c>
    </row>
    <row r="4" spans="1:209" s="2" customFormat="1" ht="24" customHeight="1">
      <c r="A4" s="35" t="s">
        <v>359</v>
      </c>
      <c r="B4" s="19">
        <f>SUM(D4:AA4)</f>
        <v>100</v>
      </c>
      <c r="C4" s="18"/>
      <c r="D4" s="19">
        <f aca="true" t="shared" si="0" ref="D4:AA4">D5/$C$5*100</f>
        <v>10.431489557034656</v>
      </c>
      <c r="E4" s="19">
        <f t="shared" si="0"/>
        <v>5.462474179481294</v>
      </c>
      <c r="F4" s="19">
        <f t="shared" si="0"/>
        <v>1.595134266697269</v>
      </c>
      <c r="G4" s="19">
        <f t="shared" si="0"/>
        <v>3.4427358274041775</v>
      </c>
      <c r="H4" s="19">
        <f t="shared" si="0"/>
        <v>1.3197154005049345</v>
      </c>
      <c r="I4" s="19">
        <f t="shared" si="0"/>
        <v>0.5623135184760156</v>
      </c>
      <c r="J4" s="19">
        <f t="shared" si="0"/>
        <v>3.7181546935965115</v>
      </c>
      <c r="K4" s="19">
        <f t="shared" si="0"/>
        <v>0.6426440211154464</v>
      </c>
      <c r="L4" s="19">
        <f t="shared" si="0"/>
        <v>2.1230204268992425</v>
      </c>
      <c r="M4" s="19">
        <f t="shared" si="0"/>
        <v>3.121413816846454</v>
      </c>
      <c r="N4" s="19">
        <f t="shared" si="0"/>
        <v>0.6311682350240991</v>
      </c>
      <c r="O4" s="19">
        <f t="shared" si="0"/>
        <v>2.409915079182924</v>
      </c>
      <c r="P4" s="19">
        <f t="shared" si="0"/>
        <v>12.233187973376177</v>
      </c>
      <c r="Q4" s="19">
        <f t="shared" si="0"/>
        <v>12.003672251549231</v>
      </c>
      <c r="R4" s="19">
        <f t="shared" si="0"/>
        <v>0.9983933899472114</v>
      </c>
      <c r="S4" s="19">
        <f t="shared" si="0"/>
        <v>2.2836814321781045</v>
      </c>
      <c r="T4" s="19">
        <f t="shared" si="0"/>
        <v>0.18361257746155613</v>
      </c>
      <c r="U4" s="19">
        <f t="shared" si="0"/>
        <v>1.388570117053018</v>
      </c>
      <c r="V4" s="19">
        <f t="shared" si="0"/>
        <v>8.641266926784484</v>
      </c>
      <c r="W4" s="19">
        <f t="shared" si="0"/>
        <v>9.146201514803764</v>
      </c>
      <c r="X4" s="19">
        <f t="shared" si="0"/>
        <v>11.234794583428965</v>
      </c>
      <c r="Y4" s="19">
        <f t="shared" si="0"/>
        <v>0.19508836355290338</v>
      </c>
      <c r="Z4" s="19">
        <f t="shared" si="0"/>
        <v>1.641037411062658</v>
      </c>
      <c r="AA4" s="19">
        <f t="shared" si="0"/>
        <v>4.590314436538903</v>
      </c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</row>
    <row r="5" spans="1:27" s="2" customFormat="1" ht="20.25" customHeight="1">
      <c r="A5" s="14" t="s">
        <v>360</v>
      </c>
      <c r="B5" s="19"/>
      <c r="C5" s="18">
        <f>SUM(C6,C7,C11,C34,C35,C36,C37,C38,C39,C40,C41)</f>
        <v>8714</v>
      </c>
      <c r="D5" s="18">
        <f aca="true" t="shared" si="1" ref="D5:AA5">SUM(D6,D7,D11,D34:D41)</f>
        <v>909</v>
      </c>
      <c r="E5" s="18">
        <f t="shared" si="1"/>
        <v>476</v>
      </c>
      <c r="F5" s="18">
        <f t="shared" si="1"/>
        <v>139</v>
      </c>
      <c r="G5" s="18">
        <f t="shared" si="1"/>
        <v>300</v>
      </c>
      <c r="H5" s="18">
        <f t="shared" si="1"/>
        <v>115</v>
      </c>
      <c r="I5" s="18">
        <f t="shared" si="1"/>
        <v>49</v>
      </c>
      <c r="J5" s="18">
        <f t="shared" si="1"/>
        <v>324</v>
      </c>
      <c r="K5" s="18">
        <f t="shared" si="1"/>
        <v>56</v>
      </c>
      <c r="L5" s="18">
        <f t="shared" si="1"/>
        <v>185</v>
      </c>
      <c r="M5" s="18">
        <f t="shared" si="1"/>
        <v>272</v>
      </c>
      <c r="N5" s="18">
        <f t="shared" si="1"/>
        <v>55</v>
      </c>
      <c r="O5" s="18">
        <f t="shared" si="1"/>
        <v>210</v>
      </c>
      <c r="P5" s="18">
        <f t="shared" si="1"/>
        <v>1066</v>
      </c>
      <c r="Q5" s="18">
        <f t="shared" si="1"/>
        <v>1046</v>
      </c>
      <c r="R5" s="18">
        <f t="shared" si="1"/>
        <v>87</v>
      </c>
      <c r="S5" s="18">
        <f t="shared" si="1"/>
        <v>199</v>
      </c>
      <c r="T5" s="18">
        <f t="shared" si="1"/>
        <v>16</v>
      </c>
      <c r="U5" s="18">
        <f t="shared" si="1"/>
        <v>121</v>
      </c>
      <c r="V5" s="18">
        <f t="shared" si="1"/>
        <v>753</v>
      </c>
      <c r="W5" s="18">
        <f t="shared" si="1"/>
        <v>797</v>
      </c>
      <c r="X5" s="18">
        <f t="shared" si="1"/>
        <v>979</v>
      </c>
      <c r="Y5" s="18">
        <f t="shared" si="1"/>
        <v>17</v>
      </c>
      <c r="Z5" s="18">
        <f t="shared" si="1"/>
        <v>143</v>
      </c>
      <c r="AA5" s="18">
        <f t="shared" si="1"/>
        <v>400</v>
      </c>
    </row>
    <row r="6" spans="1:27" s="2" customFormat="1" ht="12" customHeight="1">
      <c r="A6" s="14" t="s">
        <v>361</v>
      </c>
      <c r="B6" s="19">
        <f>C6/$C$5*100</f>
        <v>0.06885471654808355</v>
      </c>
      <c r="C6" s="18">
        <f>SUM(D6:AA6)</f>
        <v>6</v>
      </c>
      <c r="D6" s="18">
        <v>1</v>
      </c>
      <c r="E6" s="18">
        <v>2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1</v>
      </c>
      <c r="Q6" s="18">
        <v>1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1</v>
      </c>
      <c r="Y6" s="18">
        <v>0</v>
      </c>
      <c r="Z6" s="18">
        <v>0</v>
      </c>
      <c r="AA6" s="18">
        <v>0</v>
      </c>
    </row>
    <row r="7" spans="1:27" s="2" customFormat="1" ht="12" customHeight="1">
      <c r="A7" s="14" t="s">
        <v>362</v>
      </c>
      <c r="B7" s="19">
        <f aca="true" t="shared" si="2" ref="B7:B41">C7/$C$5*100</f>
        <v>0.09180628873077806</v>
      </c>
      <c r="C7" s="18">
        <f aca="true" t="shared" si="3" ref="C7:AA7">SUM(C8:C10)</f>
        <v>8</v>
      </c>
      <c r="D7" s="18">
        <f t="shared" si="3"/>
        <v>1</v>
      </c>
      <c r="E7" s="18">
        <f t="shared" si="3"/>
        <v>0</v>
      </c>
      <c r="F7" s="18">
        <f t="shared" si="3"/>
        <v>0</v>
      </c>
      <c r="G7" s="18">
        <f t="shared" si="3"/>
        <v>0</v>
      </c>
      <c r="H7" s="18">
        <f t="shared" si="3"/>
        <v>0</v>
      </c>
      <c r="I7" s="18">
        <f t="shared" si="3"/>
        <v>0</v>
      </c>
      <c r="J7" s="18">
        <f t="shared" si="3"/>
        <v>0</v>
      </c>
      <c r="K7" s="18">
        <f t="shared" si="3"/>
        <v>0</v>
      </c>
      <c r="L7" s="18">
        <f t="shared" si="3"/>
        <v>0</v>
      </c>
      <c r="M7" s="18">
        <f t="shared" si="3"/>
        <v>2</v>
      </c>
      <c r="N7" s="18">
        <f t="shared" si="3"/>
        <v>1</v>
      </c>
      <c r="O7" s="18">
        <f t="shared" si="3"/>
        <v>1</v>
      </c>
      <c r="P7" s="18">
        <f t="shared" si="3"/>
        <v>0</v>
      </c>
      <c r="Q7" s="18">
        <f t="shared" si="3"/>
        <v>2</v>
      </c>
      <c r="R7" s="18">
        <f t="shared" si="3"/>
        <v>0</v>
      </c>
      <c r="S7" s="18">
        <f t="shared" si="3"/>
        <v>0</v>
      </c>
      <c r="T7" s="18">
        <f t="shared" si="3"/>
        <v>0</v>
      </c>
      <c r="U7" s="18">
        <f t="shared" si="3"/>
        <v>0</v>
      </c>
      <c r="V7" s="18">
        <f t="shared" si="3"/>
        <v>0</v>
      </c>
      <c r="W7" s="18">
        <f t="shared" si="3"/>
        <v>1</v>
      </c>
      <c r="X7" s="18">
        <f t="shared" si="3"/>
        <v>0</v>
      </c>
      <c r="Y7" s="18">
        <f t="shared" si="3"/>
        <v>0</v>
      </c>
      <c r="Z7" s="18">
        <f t="shared" si="3"/>
        <v>0</v>
      </c>
      <c r="AA7" s="18">
        <f t="shared" si="3"/>
        <v>0</v>
      </c>
    </row>
    <row r="8" spans="1:27" s="2" customFormat="1" ht="12" customHeight="1">
      <c r="A8" s="14" t="s">
        <v>363</v>
      </c>
      <c r="B8" s="19">
        <f t="shared" si="2"/>
        <v>0.06885471654808355</v>
      </c>
      <c r="C8" s="18">
        <f>SUM(D8:AA8)</f>
        <v>6</v>
      </c>
      <c r="D8" s="18">
        <v>1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2</v>
      </c>
      <c r="N8" s="18">
        <v>1</v>
      </c>
      <c r="O8" s="18">
        <v>1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1</v>
      </c>
      <c r="X8" s="18">
        <v>0</v>
      </c>
      <c r="Y8" s="18">
        <v>0</v>
      </c>
      <c r="Z8" s="18">
        <v>0</v>
      </c>
      <c r="AA8" s="18">
        <v>0</v>
      </c>
    </row>
    <row r="9" spans="1:27" s="2" customFormat="1" ht="12" customHeight="1">
      <c r="A9" s="14" t="s">
        <v>364</v>
      </c>
      <c r="B9" s="19">
        <f t="shared" si="2"/>
        <v>0.022951572182694516</v>
      </c>
      <c r="C9" s="18">
        <f>SUM(D9:AA9)</f>
        <v>2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2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</row>
    <row r="10" spans="1:27" s="2" customFormat="1" ht="12" customHeight="1">
      <c r="A10" s="14" t="s">
        <v>365</v>
      </c>
      <c r="B10" s="19">
        <f t="shared" si="2"/>
        <v>0</v>
      </c>
      <c r="C10" s="18">
        <f>SUM(D10:AA10)</f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</row>
    <row r="11" spans="1:27" s="2" customFormat="1" ht="23.25" customHeight="1">
      <c r="A11" s="14" t="s">
        <v>366</v>
      </c>
      <c r="B11" s="19">
        <f t="shared" si="2"/>
        <v>68.3842093183383</v>
      </c>
      <c r="C11" s="18">
        <f aca="true" t="shared" si="4" ref="C11:AA11">SUM(C12:C33)</f>
        <v>5959</v>
      </c>
      <c r="D11" s="18">
        <f t="shared" si="4"/>
        <v>585</v>
      </c>
      <c r="E11" s="18">
        <f t="shared" si="4"/>
        <v>324</v>
      </c>
      <c r="F11" s="18">
        <f t="shared" si="4"/>
        <v>77</v>
      </c>
      <c r="G11" s="18">
        <f t="shared" si="4"/>
        <v>203</v>
      </c>
      <c r="H11" s="18">
        <f t="shared" si="4"/>
        <v>73</v>
      </c>
      <c r="I11" s="18">
        <f t="shared" si="4"/>
        <v>36</v>
      </c>
      <c r="J11" s="18">
        <f t="shared" si="4"/>
        <v>223</v>
      </c>
      <c r="K11" s="18">
        <f t="shared" si="4"/>
        <v>42</v>
      </c>
      <c r="L11" s="18">
        <f t="shared" si="4"/>
        <v>124</v>
      </c>
      <c r="M11" s="18">
        <f t="shared" si="4"/>
        <v>167</v>
      </c>
      <c r="N11" s="18">
        <f t="shared" si="4"/>
        <v>40</v>
      </c>
      <c r="O11" s="18">
        <f t="shared" si="4"/>
        <v>114</v>
      </c>
      <c r="P11" s="18">
        <f t="shared" si="4"/>
        <v>776</v>
      </c>
      <c r="Q11" s="18">
        <f t="shared" si="4"/>
        <v>782</v>
      </c>
      <c r="R11" s="18">
        <f t="shared" si="4"/>
        <v>63</v>
      </c>
      <c r="S11" s="18">
        <f t="shared" si="4"/>
        <v>159</v>
      </c>
      <c r="T11" s="18">
        <f t="shared" si="4"/>
        <v>12</v>
      </c>
      <c r="U11" s="18">
        <f t="shared" si="4"/>
        <v>80</v>
      </c>
      <c r="V11" s="18">
        <f t="shared" si="4"/>
        <v>509</v>
      </c>
      <c r="W11" s="18">
        <f t="shared" si="4"/>
        <v>583</v>
      </c>
      <c r="X11" s="18">
        <f t="shared" si="4"/>
        <v>592</v>
      </c>
      <c r="Y11" s="18">
        <f t="shared" si="4"/>
        <v>9</v>
      </c>
      <c r="Z11" s="18">
        <f t="shared" si="4"/>
        <v>122</v>
      </c>
      <c r="AA11" s="18">
        <f t="shared" si="4"/>
        <v>264</v>
      </c>
    </row>
    <row r="12" spans="1:27" s="2" customFormat="1" ht="12" customHeight="1">
      <c r="A12" s="14" t="s">
        <v>367</v>
      </c>
      <c r="B12" s="19">
        <f t="shared" si="2"/>
        <v>2.9607528115675925</v>
      </c>
      <c r="C12" s="18">
        <f>SUM(D12:AA12)</f>
        <v>258</v>
      </c>
      <c r="D12" s="18">
        <v>22</v>
      </c>
      <c r="E12" s="18">
        <v>10</v>
      </c>
      <c r="F12" s="18">
        <v>3</v>
      </c>
      <c r="G12" s="18">
        <v>12</v>
      </c>
      <c r="H12" s="18">
        <v>2</v>
      </c>
      <c r="I12" s="18">
        <v>3</v>
      </c>
      <c r="J12" s="18">
        <v>7</v>
      </c>
      <c r="K12" s="18">
        <v>2</v>
      </c>
      <c r="L12" s="18">
        <v>13</v>
      </c>
      <c r="M12" s="18">
        <v>6</v>
      </c>
      <c r="N12" s="18">
        <v>2</v>
      </c>
      <c r="O12" s="18">
        <v>6</v>
      </c>
      <c r="P12" s="18">
        <v>47</v>
      </c>
      <c r="Q12" s="18">
        <v>35</v>
      </c>
      <c r="R12" s="18">
        <v>3</v>
      </c>
      <c r="S12" s="18">
        <v>5</v>
      </c>
      <c r="T12" s="18">
        <v>1</v>
      </c>
      <c r="U12" s="18">
        <v>8</v>
      </c>
      <c r="V12" s="18">
        <v>11</v>
      </c>
      <c r="W12" s="18">
        <v>29</v>
      </c>
      <c r="X12" s="18">
        <v>19</v>
      </c>
      <c r="Y12" s="18">
        <v>0</v>
      </c>
      <c r="Z12" s="18">
        <v>4</v>
      </c>
      <c r="AA12" s="18">
        <v>8</v>
      </c>
    </row>
    <row r="13" spans="1:27" s="2" customFormat="1" ht="12" customHeight="1">
      <c r="A13" s="14" t="s">
        <v>368</v>
      </c>
      <c r="B13" s="19">
        <f t="shared" si="2"/>
        <v>0.011475786091347258</v>
      </c>
      <c r="C13" s="18">
        <f aca="true" t="shared" si="5" ref="C13:C41">SUM(D13:AA13)</f>
        <v>1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1</v>
      </c>
      <c r="X13" s="18">
        <v>0</v>
      </c>
      <c r="Y13" s="18">
        <v>0</v>
      </c>
      <c r="Z13" s="18">
        <v>0</v>
      </c>
      <c r="AA13" s="18">
        <v>0</v>
      </c>
    </row>
    <row r="14" spans="1:27" s="2" customFormat="1" ht="12" customHeight="1">
      <c r="A14" s="14" t="s">
        <v>369</v>
      </c>
      <c r="B14" s="19">
        <f t="shared" si="2"/>
        <v>3.3624053247647465</v>
      </c>
      <c r="C14" s="18">
        <f t="shared" si="5"/>
        <v>293</v>
      </c>
      <c r="D14" s="18">
        <v>36</v>
      </c>
      <c r="E14" s="18">
        <v>24</v>
      </c>
      <c r="F14" s="18">
        <v>3</v>
      </c>
      <c r="G14" s="18">
        <v>7</v>
      </c>
      <c r="H14" s="18">
        <v>1</v>
      </c>
      <c r="I14" s="18">
        <v>0</v>
      </c>
      <c r="J14" s="18">
        <v>10</v>
      </c>
      <c r="K14" s="18">
        <v>1</v>
      </c>
      <c r="L14" s="18">
        <v>7</v>
      </c>
      <c r="M14" s="18">
        <v>4</v>
      </c>
      <c r="N14" s="18">
        <v>2</v>
      </c>
      <c r="O14" s="18">
        <v>7</v>
      </c>
      <c r="P14" s="18">
        <v>47</v>
      </c>
      <c r="Q14" s="18">
        <v>46</v>
      </c>
      <c r="R14" s="18">
        <v>3</v>
      </c>
      <c r="S14" s="18">
        <v>7</v>
      </c>
      <c r="T14" s="18">
        <v>0</v>
      </c>
      <c r="U14" s="18">
        <v>7</v>
      </c>
      <c r="V14" s="18">
        <v>13</v>
      </c>
      <c r="W14" s="18">
        <v>26</v>
      </c>
      <c r="X14" s="18">
        <v>32</v>
      </c>
      <c r="Y14" s="18">
        <v>0</v>
      </c>
      <c r="Z14" s="18">
        <v>4</v>
      </c>
      <c r="AA14" s="18">
        <v>6</v>
      </c>
    </row>
    <row r="15" spans="1:27" s="2" customFormat="1" ht="12" customHeight="1">
      <c r="A15" s="14" t="s">
        <v>370</v>
      </c>
      <c r="B15" s="19">
        <f t="shared" si="2"/>
        <v>0.19508836355290338</v>
      </c>
      <c r="C15" s="18">
        <f t="shared" si="5"/>
        <v>17</v>
      </c>
      <c r="D15" s="18">
        <v>2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2</v>
      </c>
      <c r="K15" s="18">
        <v>0</v>
      </c>
      <c r="L15" s="18">
        <v>1</v>
      </c>
      <c r="M15" s="18">
        <v>0</v>
      </c>
      <c r="N15" s="18">
        <v>0</v>
      </c>
      <c r="O15" s="18">
        <v>0</v>
      </c>
      <c r="P15" s="18">
        <v>1</v>
      </c>
      <c r="Q15" s="18">
        <v>3</v>
      </c>
      <c r="R15" s="18">
        <v>0</v>
      </c>
      <c r="S15" s="18">
        <v>0</v>
      </c>
      <c r="T15" s="18">
        <v>0</v>
      </c>
      <c r="U15" s="18">
        <v>0</v>
      </c>
      <c r="V15" s="18">
        <v>3</v>
      </c>
      <c r="W15" s="18">
        <v>2</v>
      </c>
      <c r="X15" s="18">
        <v>2</v>
      </c>
      <c r="Y15" s="18">
        <v>0</v>
      </c>
      <c r="Z15" s="18">
        <v>0</v>
      </c>
      <c r="AA15" s="18">
        <v>1</v>
      </c>
    </row>
    <row r="16" spans="1:27" s="2" customFormat="1" ht="12" customHeight="1">
      <c r="A16" s="14" t="s">
        <v>371</v>
      </c>
      <c r="B16" s="19">
        <f t="shared" si="2"/>
        <v>0.1606610052788616</v>
      </c>
      <c r="C16" s="18">
        <f t="shared" si="5"/>
        <v>14</v>
      </c>
      <c r="D16" s="18">
        <v>4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1</v>
      </c>
      <c r="N16" s="18">
        <v>1</v>
      </c>
      <c r="O16" s="18">
        <v>0</v>
      </c>
      <c r="P16" s="18">
        <v>0</v>
      </c>
      <c r="Q16" s="18">
        <v>3</v>
      </c>
      <c r="R16" s="18">
        <v>0</v>
      </c>
      <c r="S16" s="18">
        <v>2</v>
      </c>
      <c r="T16" s="18">
        <v>0</v>
      </c>
      <c r="U16" s="18">
        <v>0</v>
      </c>
      <c r="V16" s="18">
        <v>0</v>
      </c>
      <c r="W16" s="18">
        <v>1</v>
      </c>
      <c r="X16" s="18">
        <v>1</v>
      </c>
      <c r="Y16" s="18">
        <v>0</v>
      </c>
      <c r="Z16" s="18">
        <v>0</v>
      </c>
      <c r="AA16" s="18">
        <v>1</v>
      </c>
    </row>
    <row r="17" spans="1:27" s="2" customFormat="1" ht="12" customHeight="1">
      <c r="A17" s="14" t="s">
        <v>372</v>
      </c>
      <c r="B17" s="19">
        <f t="shared" si="2"/>
        <v>0.1377094330961671</v>
      </c>
      <c r="C17" s="18">
        <f t="shared" si="5"/>
        <v>12</v>
      </c>
      <c r="D17" s="18">
        <v>1</v>
      </c>
      <c r="E17" s="18">
        <v>0</v>
      </c>
      <c r="F17" s="18">
        <v>0</v>
      </c>
      <c r="G17" s="18">
        <v>0</v>
      </c>
      <c r="H17" s="18">
        <v>0</v>
      </c>
      <c r="I17" s="18">
        <v>1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1</v>
      </c>
      <c r="Q17" s="18">
        <v>4</v>
      </c>
      <c r="R17" s="18">
        <v>0</v>
      </c>
      <c r="S17" s="18">
        <v>0</v>
      </c>
      <c r="T17" s="18">
        <v>0</v>
      </c>
      <c r="U17" s="18">
        <v>0</v>
      </c>
      <c r="V17" s="18">
        <v>2</v>
      </c>
      <c r="W17" s="18">
        <v>1</v>
      </c>
      <c r="X17" s="18">
        <v>1</v>
      </c>
      <c r="Y17" s="18">
        <v>0</v>
      </c>
      <c r="Z17" s="18">
        <v>0</v>
      </c>
      <c r="AA17" s="18">
        <v>1</v>
      </c>
    </row>
    <row r="18" spans="1:27" s="2" customFormat="1" ht="12" customHeight="1">
      <c r="A18" s="14" t="s">
        <v>373</v>
      </c>
      <c r="B18" s="19">
        <f t="shared" si="2"/>
        <v>0.757401882028919</v>
      </c>
      <c r="C18" s="18">
        <f t="shared" si="5"/>
        <v>66</v>
      </c>
      <c r="D18" s="18">
        <v>5</v>
      </c>
      <c r="E18" s="18">
        <v>7</v>
      </c>
      <c r="F18" s="18">
        <v>0</v>
      </c>
      <c r="G18" s="18">
        <v>0</v>
      </c>
      <c r="H18" s="18">
        <v>0</v>
      </c>
      <c r="I18" s="18">
        <v>1</v>
      </c>
      <c r="J18" s="18">
        <v>2</v>
      </c>
      <c r="K18" s="18">
        <v>0</v>
      </c>
      <c r="L18" s="18">
        <v>2</v>
      </c>
      <c r="M18" s="18">
        <v>0</v>
      </c>
      <c r="N18" s="18">
        <v>0</v>
      </c>
      <c r="O18" s="18">
        <v>2</v>
      </c>
      <c r="P18" s="18">
        <v>12</v>
      </c>
      <c r="Q18" s="18">
        <v>16</v>
      </c>
      <c r="R18" s="18">
        <v>0</v>
      </c>
      <c r="S18" s="18">
        <v>4</v>
      </c>
      <c r="T18" s="18">
        <v>0</v>
      </c>
      <c r="U18" s="18">
        <v>0</v>
      </c>
      <c r="V18" s="18">
        <v>5</v>
      </c>
      <c r="W18" s="18">
        <v>7</v>
      </c>
      <c r="X18" s="18">
        <v>3</v>
      </c>
      <c r="Y18" s="18">
        <v>0</v>
      </c>
      <c r="Z18" s="18">
        <v>0</v>
      </c>
      <c r="AA18" s="18">
        <v>0</v>
      </c>
    </row>
    <row r="19" spans="1:27" s="2" customFormat="1" ht="12" customHeight="1">
      <c r="A19" s="14" t="s">
        <v>374</v>
      </c>
      <c r="B19" s="19">
        <f t="shared" si="2"/>
        <v>1.159054395226073</v>
      </c>
      <c r="C19" s="18">
        <f t="shared" si="5"/>
        <v>101</v>
      </c>
      <c r="D19" s="18">
        <v>15</v>
      </c>
      <c r="E19" s="18">
        <v>1</v>
      </c>
      <c r="F19" s="18">
        <v>0</v>
      </c>
      <c r="G19" s="18">
        <v>3</v>
      </c>
      <c r="H19" s="18">
        <v>1</v>
      </c>
      <c r="I19" s="18">
        <v>0</v>
      </c>
      <c r="J19" s="18">
        <v>3</v>
      </c>
      <c r="K19" s="18">
        <v>3</v>
      </c>
      <c r="L19" s="18">
        <v>1</v>
      </c>
      <c r="M19" s="18">
        <v>2</v>
      </c>
      <c r="N19" s="18">
        <v>2</v>
      </c>
      <c r="O19" s="18">
        <v>3</v>
      </c>
      <c r="P19" s="18">
        <v>15</v>
      </c>
      <c r="Q19" s="18">
        <v>16</v>
      </c>
      <c r="R19" s="18">
        <v>0</v>
      </c>
      <c r="S19" s="18">
        <v>1</v>
      </c>
      <c r="T19" s="18">
        <v>1</v>
      </c>
      <c r="U19" s="18">
        <v>0</v>
      </c>
      <c r="V19" s="18">
        <v>3</v>
      </c>
      <c r="W19" s="18">
        <v>6</v>
      </c>
      <c r="X19" s="18">
        <v>15</v>
      </c>
      <c r="Y19" s="18">
        <v>0</v>
      </c>
      <c r="Z19" s="18">
        <v>2</v>
      </c>
      <c r="AA19" s="18">
        <v>8</v>
      </c>
    </row>
    <row r="20" spans="1:27" s="2" customFormat="1" ht="12" customHeight="1">
      <c r="A20" s="14" t="s">
        <v>375</v>
      </c>
      <c r="B20" s="19">
        <f t="shared" si="2"/>
        <v>0.0803305026394308</v>
      </c>
      <c r="C20" s="18">
        <f t="shared" si="5"/>
        <v>7</v>
      </c>
      <c r="D20" s="18">
        <v>1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1</v>
      </c>
      <c r="O20" s="18">
        <v>0</v>
      </c>
      <c r="P20" s="18">
        <v>0</v>
      </c>
      <c r="Q20" s="18">
        <v>2</v>
      </c>
      <c r="R20" s="18">
        <v>0</v>
      </c>
      <c r="S20" s="18">
        <v>0</v>
      </c>
      <c r="T20" s="18">
        <v>0</v>
      </c>
      <c r="U20" s="18">
        <v>0</v>
      </c>
      <c r="V20" s="18">
        <v>1</v>
      </c>
      <c r="W20" s="18">
        <v>0</v>
      </c>
      <c r="X20" s="18">
        <v>2</v>
      </c>
      <c r="Y20" s="18">
        <v>0</v>
      </c>
      <c r="Z20" s="18">
        <v>0</v>
      </c>
      <c r="AA20" s="18">
        <v>0</v>
      </c>
    </row>
    <row r="21" spans="1:27" s="2" customFormat="1" ht="12" customHeight="1">
      <c r="A21" s="14" t="s">
        <v>376</v>
      </c>
      <c r="B21" s="19">
        <f t="shared" si="2"/>
        <v>2.857470736745467</v>
      </c>
      <c r="C21" s="18">
        <f t="shared" si="5"/>
        <v>249</v>
      </c>
      <c r="D21" s="18">
        <v>22</v>
      </c>
      <c r="E21" s="18">
        <v>18</v>
      </c>
      <c r="F21" s="18">
        <v>3</v>
      </c>
      <c r="G21" s="18">
        <v>6</v>
      </c>
      <c r="H21" s="18">
        <v>7</v>
      </c>
      <c r="I21" s="18">
        <v>1</v>
      </c>
      <c r="J21" s="18">
        <v>8</v>
      </c>
      <c r="K21" s="18">
        <v>4</v>
      </c>
      <c r="L21" s="18">
        <v>5</v>
      </c>
      <c r="M21" s="18">
        <v>11</v>
      </c>
      <c r="N21" s="18">
        <v>5</v>
      </c>
      <c r="O21" s="18">
        <v>7</v>
      </c>
      <c r="P21" s="18">
        <v>28</v>
      </c>
      <c r="Q21" s="18">
        <v>32</v>
      </c>
      <c r="R21" s="18">
        <v>5</v>
      </c>
      <c r="S21" s="18">
        <v>4</v>
      </c>
      <c r="T21" s="18">
        <v>0</v>
      </c>
      <c r="U21" s="18">
        <v>6</v>
      </c>
      <c r="V21" s="18">
        <v>15</v>
      </c>
      <c r="W21" s="18">
        <v>17</v>
      </c>
      <c r="X21" s="18">
        <v>29</v>
      </c>
      <c r="Y21" s="18">
        <v>2</v>
      </c>
      <c r="Z21" s="18">
        <v>7</v>
      </c>
      <c r="AA21" s="18">
        <v>7</v>
      </c>
    </row>
    <row r="22" spans="1:27" s="2" customFormat="1" ht="12" customHeight="1">
      <c r="A22" s="14" t="s">
        <v>377</v>
      </c>
      <c r="B22" s="19">
        <f t="shared" si="2"/>
        <v>0.6196924489327519</v>
      </c>
      <c r="C22" s="18">
        <f t="shared" si="5"/>
        <v>54</v>
      </c>
      <c r="D22" s="18">
        <v>4</v>
      </c>
      <c r="E22" s="18">
        <v>4</v>
      </c>
      <c r="F22" s="18">
        <v>1</v>
      </c>
      <c r="G22" s="18">
        <v>1</v>
      </c>
      <c r="H22" s="18">
        <v>1</v>
      </c>
      <c r="I22" s="18">
        <v>0</v>
      </c>
      <c r="J22" s="18">
        <v>1</v>
      </c>
      <c r="K22" s="18">
        <v>0</v>
      </c>
      <c r="L22" s="18">
        <v>1</v>
      </c>
      <c r="M22" s="18">
        <v>2</v>
      </c>
      <c r="N22" s="18">
        <v>0</v>
      </c>
      <c r="O22" s="18">
        <v>2</v>
      </c>
      <c r="P22" s="18">
        <v>8</v>
      </c>
      <c r="Q22" s="18">
        <v>8</v>
      </c>
      <c r="R22" s="18">
        <v>0</v>
      </c>
      <c r="S22" s="18">
        <v>1</v>
      </c>
      <c r="T22" s="18">
        <v>1</v>
      </c>
      <c r="U22" s="18">
        <v>1</v>
      </c>
      <c r="V22" s="18">
        <v>0</v>
      </c>
      <c r="W22" s="18">
        <v>3</v>
      </c>
      <c r="X22" s="18">
        <v>4</v>
      </c>
      <c r="Y22" s="18">
        <v>0</v>
      </c>
      <c r="Z22" s="18">
        <v>10</v>
      </c>
      <c r="AA22" s="18">
        <v>1</v>
      </c>
    </row>
    <row r="23" spans="1:27" s="2" customFormat="1" ht="12" customHeight="1">
      <c r="A23" s="14" t="s">
        <v>378</v>
      </c>
      <c r="B23" s="19">
        <f t="shared" si="2"/>
        <v>0.4819830158365848</v>
      </c>
      <c r="C23" s="18">
        <f t="shared" si="5"/>
        <v>42</v>
      </c>
      <c r="D23" s="18">
        <v>3</v>
      </c>
      <c r="E23" s="18">
        <v>2</v>
      </c>
      <c r="F23" s="18">
        <v>0</v>
      </c>
      <c r="G23" s="18">
        <v>1</v>
      </c>
      <c r="H23" s="18">
        <v>1</v>
      </c>
      <c r="I23" s="18">
        <v>1</v>
      </c>
      <c r="J23" s="18">
        <v>2</v>
      </c>
      <c r="K23" s="18">
        <v>0</v>
      </c>
      <c r="L23" s="18">
        <v>1</v>
      </c>
      <c r="M23" s="18">
        <v>5</v>
      </c>
      <c r="N23" s="18">
        <v>1</v>
      </c>
      <c r="O23" s="18">
        <v>2</v>
      </c>
      <c r="P23" s="18">
        <v>2</v>
      </c>
      <c r="Q23" s="18">
        <v>5</v>
      </c>
      <c r="R23" s="18">
        <v>1</v>
      </c>
      <c r="S23" s="18">
        <v>1</v>
      </c>
      <c r="T23" s="18">
        <v>0</v>
      </c>
      <c r="U23" s="18">
        <v>1</v>
      </c>
      <c r="V23" s="18">
        <v>4</v>
      </c>
      <c r="W23" s="18">
        <v>4</v>
      </c>
      <c r="X23" s="18">
        <v>2</v>
      </c>
      <c r="Y23" s="18">
        <v>1</v>
      </c>
      <c r="Z23" s="18">
        <v>0</v>
      </c>
      <c r="AA23" s="18">
        <v>2</v>
      </c>
    </row>
    <row r="24" spans="1:27" s="2" customFormat="1" ht="23.25" customHeight="1">
      <c r="A24" s="14" t="s">
        <v>379</v>
      </c>
      <c r="B24" s="19">
        <f t="shared" si="2"/>
        <v>2.7541886619233416</v>
      </c>
      <c r="C24" s="18">
        <f t="shared" si="5"/>
        <v>240</v>
      </c>
      <c r="D24" s="18">
        <v>15</v>
      </c>
      <c r="E24" s="18">
        <v>8</v>
      </c>
      <c r="F24" s="18">
        <v>3</v>
      </c>
      <c r="G24" s="18">
        <v>11</v>
      </c>
      <c r="H24" s="18">
        <v>2</v>
      </c>
      <c r="I24" s="18">
        <v>0</v>
      </c>
      <c r="J24" s="18">
        <v>10</v>
      </c>
      <c r="K24" s="18">
        <v>4</v>
      </c>
      <c r="L24" s="18">
        <v>7</v>
      </c>
      <c r="M24" s="18">
        <v>17</v>
      </c>
      <c r="N24" s="18">
        <v>1</v>
      </c>
      <c r="O24" s="18">
        <v>6</v>
      </c>
      <c r="P24" s="18">
        <v>33</v>
      </c>
      <c r="Q24" s="18">
        <v>38</v>
      </c>
      <c r="R24" s="18">
        <v>3</v>
      </c>
      <c r="S24" s="18">
        <v>15</v>
      </c>
      <c r="T24" s="18">
        <v>0</v>
      </c>
      <c r="U24" s="18">
        <v>1</v>
      </c>
      <c r="V24" s="18">
        <v>11</v>
      </c>
      <c r="W24" s="18">
        <v>20</v>
      </c>
      <c r="X24" s="18">
        <v>25</v>
      </c>
      <c r="Y24" s="18">
        <v>0</v>
      </c>
      <c r="Z24" s="18">
        <v>3</v>
      </c>
      <c r="AA24" s="18">
        <v>7</v>
      </c>
    </row>
    <row r="25" spans="1:27" s="2" customFormat="1" ht="12" customHeight="1">
      <c r="A25" s="14" t="s">
        <v>380</v>
      </c>
      <c r="B25" s="19">
        <f t="shared" si="2"/>
        <v>2.3410603626348405</v>
      </c>
      <c r="C25" s="18">
        <f t="shared" si="5"/>
        <v>204</v>
      </c>
      <c r="D25" s="18">
        <v>13</v>
      </c>
      <c r="E25" s="18">
        <v>10</v>
      </c>
      <c r="F25" s="18">
        <v>4</v>
      </c>
      <c r="G25" s="18">
        <v>4</v>
      </c>
      <c r="H25" s="18">
        <v>3</v>
      </c>
      <c r="I25" s="18">
        <v>0</v>
      </c>
      <c r="J25" s="18">
        <v>4</v>
      </c>
      <c r="K25" s="18">
        <v>0</v>
      </c>
      <c r="L25" s="18">
        <v>8</v>
      </c>
      <c r="M25" s="18">
        <v>1</v>
      </c>
      <c r="N25" s="18">
        <v>0</v>
      </c>
      <c r="O25" s="18">
        <v>1</v>
      </c>
      <c r="P25" s="18">
        <v>35</v>
      </c>
      <c r="Q25" s="18">
        <v>42</v>
      </c>
      <c r="R25" s="18">
        <v>1</v>
      </c>
      <c r="S25" s="18">
        <v>5</v>
      </c>
      <c r="T25" s="18">
        <v>0</v>
      </c>
      <c r="U25" s="18">
        <v>8</v>
      </c>
      <c r="V25" s="18">
        <v>9</v>
      </c>
      <c r="W25" s="18">
        <v>23</v>
      </c>
      <c r="X25" s="18">
        <v>23</v>
      </c>
      <c r="Y25" s="18">
        <v>0</v>
      </c>
      <c r="Z25" s="18">
        <v>4</v>
      </c>
      <c r="AA25" s="18">
        <v>6</v>
      </c>
    </row>
    <row r="26" spans="1:27" s="2" customFormat="1" ht="12" customHeight="1">
      <c r="A26" s="14" t="s">
        <v>381</v>
      </c>
      <c r="B26" s="19">
        <f t="shared" si="2"/>
        <v>3.660775763139775</v>
      </c>
      <c r="C26" s="18">
        <f t="shared" si="5"/>
        <v>319</v>
      </c>
      <c r="D26" s="18">
        <v>30</v>
      </c>
      <c r="E26" s="18">
        <v>11</v>
      </c>
      <c r="F26" s="18">
        <v>4</v>
      </c>
      <c r="G26" s="18">
        <v>15</v>
      </c>
      <c r="H26" s="18">
        <v>5</v>
      </c>
      <c r="I26" s="18">
        <v>2</v>
      </c>
      <c r="J26" s="18">
        <v>9</v>
      </c>
      <c r="K26" s="18">
        <v>5</v>
      </c>
      <c r="L26" s="18">
        <v>10</v>
      </c>
      <c r="M26" s="18">
        <v>10</v>
      </c>
      <c r="N26" s="18">
        <v>1</v>
      </c>
      <c r="O26" s="18">
        <v>4</v>
      </c>
      <c r="P26" s="18">
        <v>47</v>
      </c>
      <c r="Q26" s="18">
        <v>50</v>
      </c>
      <c r="R26" s="18">
        <v>2</v>
      </c>
      <c r="S26" s="18">
        <v>10</v>
      </c>
      <c r="T26" s="18">
        <v>0</v>
      </c>
      <c r="U26" s="18">
        <v>3</v>
      </c>
      <c r="V26" s="18">
        <v>15</v>
      </c>
      <c r="W26" s="18">
        <v>23</v>
      </c>
      <c r="X26" s="18">
        <v>40</v>
      </c>
      <c r="Y26" s="18">
        <v>0</v>
      </c>
      <c r="Z26" s="18">
        <v>2</v>
      </c>
      <c r="AA26" s="18">
        <v>21</v>
      </c>
    </row>
    <row r="27" spans="1:27" s="2" customFormat="1" ht="12" customHeight="1">
      <c r="A27" s="14" t="s">
        <v>382</v>
      </c>
      <c r="B27" s="19">
        <f t="shared" si="2"/>
        <v>3.924718843240762</v>
      </c>
      <c r="C27" s="18">
        <f t="shared" si="5"/>
        <v>342</v>
      </c>
      <c r="D27" s="18">
        <v>27</v>
      </c>
      <c r="E27" s="18">
        <v>21</v>
      </c>
      <c r="F27" s="18">
        <v>4</v>
      </c>
      <c r="G27" s="18">
        <v>11</v>
      </c>
      <c r="H27" s="18">
        <v>4</v>
      </c>
      <c r="I27" s="18">
        <v>8</v>
      </c>
      <c r="J27" s="18">
        <v>13</v>
      </c>
      <c r="K27" s="18">
        <v>6</v>
      </c>
      <c r="L27" s="18">
        <v>10</v>
      </c>
      <c r="M27" s="18">
        <v>18</v>
      </c>
      <c r="N27" s="18">
        <v>2</v>
      </c>
      <c r="O27" s="18">
        <v>6</v>
      </c>
      <c r="P27" s="18">
        <v>37</v>
      </c>
      <c r="Q27" s="18">
        <v>38</v>
      </c>
      <c r="R27" s="18">
        <v>4</v>
      </c>
      <c r="S27" s="18">
        <v>10</v>
      </c>
      <c r="T27" s="18">
        <v>0</v>
      </c>
      <c r="U27" s="18">
        <v>0</v>
      </c>
      <c r="V27" s="18">
        <v>33</v>
      </c>
      <c r="W27" s="18">
        <v>29</v>
      </c>
      <c r="X27" s="18">
        <v>44</v>
      </c>
      <c r="Y27" s="18">
        <v>0</v>
      </c>
      <c r="Z27" s="18">
        <v>3</v>
      </c>
      <c r="AA27" s="18">
        <v>14</v>
      </c>
    </row>
    <row r="28" spans="1:27" s="2" customFormat="1" ht="12" customHeight="1">
      <c r="A28" s="14" t="s">
        <v>383</v>
      </c>
      <c r="B28" s="19">
        <f t="shared" si="2"/>
        <v>2.306633004360799</v>
      </c>
      <c r="C28" s="18">
        <f t="shared" si="5"/>
        <v>201</v>
      </c>
      <c r="D28" s="18">
        <v>16</v>
      </c>
      <c r="E28" s="18">
        <v>10</v>
      </c>
      <c r="F28" s="18">
        <v>1</v>
      </c>
      <c r="G28" s="18">
        <v>9</v>
      </c>
      <c r="H28" s="18">
        <v>2</v>
      </c>
      <c r="I28" s="18">
        <v>1</v>
      </c>
      <c r="J28" s="18">
        <v>5</v>
      </c>
      <c r="K28" s="18">
        <v>1</v>
      </c>
      <c r="L28" s="18">
        <v>3</v>
      </c>
      <c r="M28" s="18">
        <v>8</v>
      </c>
      <c r="N28" s="18">
        <v>0</v>
      </c>
      <c r="O28" s="18">
        <v>2</v>
      </c>
      <c r="P28" s="18">
        <v>27</v>
      </c>
      <c r="Q28" s="18">
        <v>56</v>
      </c>
      <c r="R28" s="18">
        <v>1</v>
      </c>
      <c r="S28" s="18">
        <v>8</v>
      </c>
      <c r="T28" s="18">
        <v>2</v>
      </c>
      <c r="U28" s="18">
        <v>1</v>
      </c>
      <c r="V28" s="18">
        <v>7</v>
      </c>
      <c r="W28" s="18">
        <v>12</v>
      </c>
      <c r="X28" s="18">
        <v>25</v>
      </c>
      <c r="Y28" s="18">
        <v>0</v>
      </c>
      <c r="Z28" s="18">
        <v>0</v>
      </c>
      <c r="AA28" s="18">
        <v>4</v>
      </c>
    </row>
    <row r="29" spans="1:27" s="2" customFormat="1" ht="12" customHeight="1">
      <c r="A29" s="14" t="s">
        <v>384</v>
      </c>
      <c r="B29" s="19">
        <f t="shared" si="2"/>
        <v>1.7557952719761305</v>
      </c>
      <c r="C29" s="18">
        <f t="shared" si="5"/>
        <v>153</v>
      </c>
      <c r="D29" s="18">
        <v>9</v>
      </c>
      <c r="E29" s="18">
        <v>9</v>
      </c>
      <c r="F29" s="18">
        <v>3</v>
      </c>
      <c r="G29" s="18">
        <v>3</v>
      </c>
      <c r="H29" s="18">
        <v>1</v>
      </c>
      <c r="I29" s="18">
        <v>0</v>
      </c>
      <c r="J29" s="18">
        <v>5</v>
      </c>
      <c r="K29" s="18">
        <v>2</v>
      </c>
      <c r="L29" s="18">
        <v>1</v>
      </c>
      <c r="M29" s="18">
        <v>3</v>
      </c>
      <c r="N29" s="18">
        <v>1</v>
      </c>
      <c r="O29" s="18">
        <v>3</v>
      </c>
      <c r="P29" s="18">
        <v>19</v>
      </c>
      <c r="Q29" s="18">
        <v>41</v>
      </c>
      <c r="R29" s="18">
        <v>2</v>
      </c>
      <c r="S29" s="18">
        <v>6</v>
      </c>
      <c r="T29" s="18">
        <v>0</v>
      </c>
      <c r="U29" s="18">
        <v>0</v>
      </c>
      <c r="V29" s="18">
        <v>8</v>
      </c>
      <c r="W29" s="18">
        <v>11</v>
      </c>
      <c r="X29" s="18">
        <v>15</v>
      </c>
      <c r="Y29" s="18">
        <v>1</v>
      </c>
      <c r="Z29" s="18">
        <v>2</v>
      </c>
      <c r="AA29" s="18">
        <v>8</v>
      </c>
    </row>
    <row r="30" spans="1:27" s="2" customFormat="1" ht="12" customHeight="1">
      <c r="A30" s="14" t="s">
        <v>385</v>
      </c>
      <c r="B30" s="19">
        <f t="shared" si="2"/>
        <v>31.684645398209778</v>
      </c>
      <c r="C30" s="18">
        <f t="shared" si="5"/>
        <v>2761</v>
      </c>
      <c r="D30" s="18">
        <v>287</v>
      </c>
      <c r="E30" s="18">
        <v>146</v>
      </c>
      <c r="F30" s="18">
        <v>39</v>
      </c>
      <c r="G30" s="18">
        <v>100</v>
      </c>
      <c r="H30" s="18">
        <v>33</v>
      </c>
      <c r="I30" s="18">
        <v>13</v>
      </c>
      <c r="J30" s="18">
        <v>127</v>
      </c>
      <c r="K30" s="18">
        <v>4</v>
      </c>
      <c r="L30" s="18">
        <v>46</v>
      </c>
      <c r="M30" s="18">
        <v>64</v>
      </c>
      <c r="N30" s="18">
        <v>14</v>
      </c>
      <c r="O30" s="18">
        <v>52</v>
      </c>
      <c r="P30" s="18">
        <v>325</v>
      </c>
      <c r="Q30" s="18">
        <v>247</v>
      </c>
      <c r="R30" s="18">
        <v>34</v>
      </c>
      <c r="S30" s="18">
        <v>68</v>
      </c>
      <c r="T30" s="18">
        <v>4</v>
      </c>
      <c r="U30" s="18">
        <v>41</v>
      </c>
      <c r="V30" s="18">
        <v>317</v>
      </c>
      <c r="W30" s="18">
        <v>314</v>
      </c>
      <c r="X30" s="18">
        <v>264</v>
      </c>
      <c r="Y30" s="18">
        <v>5</v>
      </c>
      <c r="Z30" s="18">
        <v>72</v>
      </c>
      <c r="AA30" s="18">
        <v>145</v>
      </c>
    </row>
    <row r="31" spans="1:27" s="2" customFormat="1" ht="12" customHeight="1">
      <c r="A31" s="14" t="s">
        <v>386</v>
      </c>
      <c r="B31" s="19">
        <f t="shared" si="2"/>
        <v>3.936194629332109</v>
      </c>
      <c r="C31" s="18">
        <f t="shared" si="5"/>
        <v>343</v>
      </c>
      <c r="D31" s="18">
        <v>38</v>
      </c>
      <c r="E31" s="18">
        <v>28</v>
      </c>
      <c r="F31" s="18">
        <v>5</v>
      </c>
      <c r="G31" s="18">
        <v>9</v>
      </c>
      <c r="H31" s="18">
        <v>8</v>
      </c>
      <c r="I31" s="18">
        <v>4</v>
      </c>
      <c r="J31" s="18">
        <v>7</v>
      </c>
      <c r="K31" s="18">
        <v>9</v>
      </c>
      <c r="L31" s="18">
        <v>6</v>
      </c>
      <c r="M31" s="18">
        <v>8</v>
      </c>
      <c r="N31" s="18">
        <v>5</v>
      </c>
      <c r="O31" s="18">
        <v>9</v>
      </c>
      <c r="P31" s="18">
        <v>47</v>
      </c>
      <c r="Q31" s="18">
        <v>56</v>
      </c>
      <c r="R31" s="18">
        <v>1</v>
      </c>
      <c r="S31" s="18">
        <v>5</v>
      </c>
      <c r="T31" s="18">
        <v>2</v>
      </c>
      <c r="U31" s="18">
        <v>0</v>
      </c>
      <c r="V31" s="18">
        <v>21</v>
      </c>
      <c r="W31" s="18">
        <v>29</v>
      </c>
      <c r="X31" s="18">
        <v>23</v>
      </c>
      <c r="Y31" s="18">
        <v>0</v>
      </c>
      <c r="Z31" s="18">
        <v>7</v>
      </c>
      <c r="AA31" s="18">
        <v>16</v>
      </c>
    </row>
    <row r="32" spans="1:27" s="2" customFormat="1" ht="12" customHeight="1">
      <c r="A32" s="14" t="s">
        <v>387</v>
      </c>
      <c r="B32" s="19">
        <f t="shared" si="2"/>
        <v>2.627955014918522</v>
      </c>
      <c r="C32" s="18">
        <f t="shared" si="5"/>
        <v>229</v>
      </c>
      <c r="D32" s="18">
        <v>28</v>
      </c>
      <c r="E32" s="18">
        <v>14</v>
      </c>
      <c r="F32" s="18">
        <v>4</v>
      </c>
      <c r="G32" s="18">
        <v>8</v>
      </c>
      <c r="H32" s="18">
        <v>2</v>
      </c>
      <c r="I32" s="18">
        <v>1</v>
      </c>
      <c r="J32" s="18">
        <v>5</v>
      </c>
      <c r="K32" s="18">
        <v>1</v>
      </c>
      <c r="L32" s="18">
        <v>1</v>
      </c>
      <c r="M32" s="18">
        <v>7</v>
      </c>
      <c r="N32" s="18">
        <v>2</v>
      </c>
      <c r="O32" s="18">
        <v>2</v>
      </c>
      <c r="P32" s="18">
        <v>37</v>
      </c>
      <c r="Q32" s="18">
        <v>29</v>
      </c>
      <c r="R32" s="18">
        <v>3</v>
      </c>
      <c r="S32" s="18">
        <v>5</v>
      </c>
      <c r="T32" s="18">
        <v>1</v>
      </c>
      <c r="U32" s="18">
        <v>2</v>
      </c>
      <c r="V32" s="18">
        <v>26</v>
      </c>
      <c r="W32" s="18">
        <v>22</v>
      </c>
      <c r="X32" s="18">
        <v>19</v>
      </c>
      <c r="Y32" s="18">
        <v>0</v>
      </c>
      <c r="Z32" s="18">
        <v>2</v>
      </c>
      <c r="AA32" s="18">
        <v>8</v>
      </c>
    </row>
    <row r="33" spans="1:27" s="2" customFormat="1" ht="12" customHeight="1">
      <c r="A33" s="14" t="s">
        <v>388</v>
      </c>
      <c r="B33" s="19">
        <f t="shared" si="2"/>
        <v>0.6082166628414046</v>
      </c>
      <c r="C33" s="18">
        <f t="shared" si="5"/>
        <v>53</v>
      </c>
      <c r="D33" s="18">
        <v>7</v>
      </c>
      <c r="E33" s="18">
        <v>1</v>
      </c>
      <c r="F33" s="18">
        <v>0</v>
      </c>
      <c r="G33" s="18">
        <v>3</v>
      </c>
      <c r="H33" s="18">
        <v>0</v>
      </c>
      <c r="I33" s="18">
        <v>0</v>
      </c>
      <c r="J33" s="18">
        <v>3</v>
      </c>
      <c r="K33" s="18">
        <v>0</v>
      </c>
      <c r="L33" s="18">
        <v>1</v>
      </c>
      <c r="M33" s="18">
        <v>0</v>
      </c>
      <c r="N33" s="18">
        <v>0</v>
      </c>
      <c r="O33" s="18">
        <v>0</v>
      </c>
      <c r="P33" s="18">
        <v>8</v>
      </c>
      <c r="Q33" s="18">
        <v>15</v>
      </c>
      <c r="R33" s="18">
        <v>0</v>
      </c>
      <c r="S33" s="18">
        <v>2</v>
      </c>
      <c r="T33" s="18">
        <v>0</v>
      </c>
      <c r="U33" s="18">
        <v>1</v>
      </c>
      <c r="V33" s="18">
        <v>5</v>
      </c>
      <c r="W33" s="18">
        <v>3</v>
      </c>
      <c r="X33" s="18">
        <v>4</v>
      </c>
      <c r="Y33" s="18">
        <v>0</v>
      </c>
      <c r="Z33" s="18">
        <v>0</v>
      </c>
      <c r="AA33" s="18">
        <v>0</v>
      </c>
    </row>
    <row r="34" spans="1:27" s="2" customFormat="1" ht="23.25" customHeight="1">
      <c r="A34" s="14" t="s">
        <v>389</v>
      </c>
      <c r="B34" s="19">
        <f t="shared" si="2"/>
        <v>0.5508377323846684</v>
      </c>
      <c r="C34" s="18">
        <f t="shared" si="5"/>
        <v>48</v>
      </c>
      <c r="D34" s="18">
        <v>9</v>
      </c>
      <c r="E34" s="18">
        <v>0</v>
      </c>
      <c r="F34" s="18">
        <v>0</v>
      </c>
      <c r="G34" s="18">
        <v>1</v>
      </c>
      <c r="H34" s="18">
        <v>1</v>
      </c>
      <c r="I34" s="18">
        <v>0</v>
      </c>
      <c r="J34" s="18">
        <v>0</v>
      </c>
      <c r="K34" s="18">
        <v>0</v>
      </c>
      <c r="L34" s="18">
        <v>0</v>
      </c>
      <c r="M34" s="18">
        <v>7</v>
      </c>
      <c r="N34" s="18">
        <v>1</v>
      </c>
      <c r="O34" s="18">
        <v>1</v>
      </c>
      <c r="P34" s="18">
        <v>3</v>
      </c>
      <c r="Q34" s="18">
        <v>3</v>
      </c>
      <c r="R34" s="18">
        <v>4</v>
      </c>
      <c r="S34" s="18">
        <v>1</v>
      </c>
      <c r="T34" s="18">
        <v>1</v>
      </c>
      <c r="U34" s="18">
        <v>3</v>
      </c>
      <c r="V34" s="18">
        <v>3</v>
      </c>
      <c r="W34" s="18">
        <v>4</v>
      </c>
      <c r="X34" s="18">
        <v>3</v>
      </c>
      <c r="Y34" s="18">
        <v>0</v>
      </c>
      <c r="Z34" s="18">
        <v>0</v>
      </c>
      <c r="AA34" s="18">
        <v>3</v>
      </c>
    </row>
    <row r="35" spans="1:27" s="2" customFormat="1" ht="12" customHeight="1">
      <c r="A35" s="14" t="s">
        <v>390</v>
      </c>
      <c r="B35" s="19">
        <f t="shared" si="2"/>
        <v>1.1475786091347258</v>
      </c>
      <c r="C35" s="18">
        <f t="shared" si="5"/>
        <v>100</v>
      </c>
      <c r="D35" s="18">
        <v>14</v>
      </c>
      <c r="E35" s="18">
        <v>9</v>
      </c>
      <c r="F35" s="18">
        <v>3</v>
      </c>
      <c r="G35" s="18">
        <v>2</v>
      </c>
      <c r="H35" s="18">
        <v>7</v>
      </c>
      <c r="I35" s="18">
        <v>1</v>
      </c>
      <c r="J35" s="18">
        <v>2</v>
      </c>
      <c r="K35" s="18">
        <v>3</v>
      </c>
      <c r="L35" s="18">
        <v>1</v>
      </c>
      <c r="M35" s="18">
        <v>4</v>
      </c>
      <c r="N35" s="18">
        <v>0</v>
      </c>
      <c r="O35" s="18">
        <v>5</v>
      </c>
      <c r="P35" s="18">
        <v>5</v>
      </c>
      <c r="Q35" s="18">
        <v>10</v>
      </c>
      <c r="R35" s="18">
        <v>1</v>
      </c>
      <c r="S35" s="18">
        <v>1</v>
      </c>
      <c r="T35" s="18">
        <v>0</v>
      </c>
      <c r="U35" s="18">
        <v>5</v>
      </c>
      <c r="V35" s="18">
        <v>6</v>
      </c>
      <c r="W35" s="18">
        <v>8</v>
      </c>
      <c r="X35" s="18">
        <v>8</v>
      </c>
      <c r="Y35" s="18">
        <v>0</v>
      </c>
      <c r="Z35" s="18">
        <v>3</v>
      </c>
      <c r="AA35" s="18">
        <v>2</v>
      </c>
    </row>
    <row r="36" spans="1:27" s="2" customFormat="1" ht="12" customHeight="1">
      <c r="A36" s="14" t="s">
        <v>391</v>
      </c>
      <c r="B36" s="19">
        <f t="shared" si="2"/>
        <v>1.9279320633463393</v>
      </c>
      <c r="C36" s="18">
        <f t="shared" si="5"/>
        <v>168</v>
      </c>
      <c r="D36" s="18">
        <v>23</v>
      </c>
      <c r="E36" s="18">
        <v>15</v>
      </c>
      <c r="F36" s="18">
        <v>7</v>
      </c>
      <c r="G36" s="18">
        <v>4</v>
      </c>
      <c r="H36" s="18">
        <v>7</v>
      </c>
      <c r="I36" s="18">
        <v>1</v>
      </c>
      <c r="J36" s="18">
        <v>4</v>
      </c>
      <c r="K36" s="18">
        <v>0</v>
      </c>
      <c r="L36" s="18">
        <v>2</v>
      </c>
      <c r="M36" s="18">
        <v>6</v>
      </c>
      <c r="N36" s="18">
        <v>1</v>
      </c>
      <c r="O36" s="18">
        <v>2</v>
      </c>
      <c r="P36" s="18">
        <v>15</v>
      </c>
      <c r="Q36" s="18">
        <v>15</v>
      </c>
      <c r="R36" s="18">
        <v>1</v>
      </c>
      <c r="S36" s="18">
        <v>6</v>
      </c>
      <c r="T36" s="18">
        <v>0</v>
      </c>
      <c r="U36" s="18">
        <v>2</v>
      </c>
      <c r="V36" s="18">
        <v>16</v>
      </c>
      <c r="W36" s="18">
        <v>18</v>
      </c>
      <c r="X36" s="18">
        <v>14</v>
      </c>
      <c r="Y36" s="18">
        <v>1</v>
      </c>
      <c r="Z36" s="18">
        <v>1</v>
      </c>
      <c r="AA36" s="18">
        <v>7</v>
      </c>
    </row>
    <row r="37" spans="1:27" s="2" customFormat="1" ht="12" customHeight="1">
      <c r="A37" s="14" t="s">
        <v>392</v>
      </c>
      <c r="B37" s="19">
        <f t="shared" si="2"/>
        <v>10.83314207023181</v>
      </c>
      <c r="C37" s="18">
        <f t="shared" si="5"/>
        <v>944</v>
      </c>
      <c r="D37" s="18">
        <v>102</v>
      </c>
      <c r="E37" s="18">
        <v>49</v>
      </c>
      <c r="F37" s="18">
        <v>21</v>
      </c>
      <c r="G37" s="18">
        <v>33</v>
      </c>
      <c r="H37" s="18">
        <v>14</v>
      </c>
      <c r="I37" s="18">
        <v>4</v>
      </c>
      <c r="J37" s="18">
        <v>36</v>
      </c>
      <c r="K37" s="18">
        <v>1</v>
      </c>
      <c r="L37" s="18">
        <v>32</v>
      </c>
      <c r="M37" s="18">
        <v>47</v>
      </c>
      <c r="N37" s="18">
        <v>7</v>
      </c>
      <c r="O37" s="18">
        <v>48</v>
      </c>
      <c r="P37" s="18">
        <v>83</v>
      </c>
      <c r="Q37" s="18">
        <v>49</v>
      </c>
      <c r="R37" s="18">
        <v>7</v>
      </c>
      <c r="S37" s="18">
        <v>15</v>
      </c>
      <c r="T37" s="18">
        <v>1</v>
      </c>
      <c r="U37" s="18">
        <v>12</v>
      </c>
      <c r="V37" s="18">
        <v>100</v>
      </c>
      <c r="W37" s="18">
        <v>73</v>
      </c>
      <c r="X37" s="18">
        <v>148</v>
      </c>
      <c r="Y37" s="18">
        <v>2</v>
      </c>
      <c r="Z37" s="18">
        <v>3</v>
      </c>
      <c r="AA37" s="18">
        <v>57</v>
      </c>
    </row>
    <row r="38" spans="1:27" s="2" customFormat="1" ht="12" customHeight="1">
      <c r="A38" s="14" t="s">
        <v>393</v>
      </c>
      <c r="B38" s="19">
        <f t="shared" si="2"/>
        <v>0.30984622446637594</v>
      </c>
      <c r="C38" s="18">
        <f t="shared" si="5"/>
        <v>27</v>
      </c>
      <c r="D38" s="18">
        <v>1</v>
      </c>
      <c r="E38" s="18">
        <v>3</v>
      </c>
      <c r="F38" s="18">
        <v>2</v>
      </c>
      <c r="G38" s="18">
        <v>0</v>
      </c>
      <c r="H38" s="18">
        <v>1</v>
      </c>
      <c r="I38" s="18">
        <v>0</v>
      </c>
      <c r="J38" s="18">
        <v>2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4</v>
      </c>
      <c r="Q38" s="18">
        <v>0</v>
      </c>
      <c r="R38" s="18">
        <v>0</v>
      </c>
      <c r="S38" s="18">
        <v>1</v>
      </c>
      <c r="T38" s="18">
        <v>0</v>
      </c>
      <c r="U38" s="18">
        <v>0</v>
      </c>
      <c r="V38" s="18">
        <v>3</v>
      </c>
      <c r="W38" s="18">
        <v>3</v>
      </c>
      <c r="X38" s="18">
        <v>6</v>
      </c>
      <c r="Y38" s="18">
        <v>0</v>
      </c>
      <c r="Z38" s="18">
        <v>0</v>
      </c>
      <c r="AA38" s="18">
        <v>1</v>
      </c>
    </row>
    <row r="39" spans="1:27" s="2" customFormat="1" ht="12" customHeight="1">
      <c r="A39" s="14" t="s">
        <v>394</v>
      </c>
      <c r="B39" s="19">
        <f t="shared" si="2"/>
        <v>0.36722515492311225</v>
      </c>
      <c r="C39" s="18">
        <f t="shared" si="5"/>
        <v>32</v>
      </c>
      <c r="D39" s="18">
        <v>6</v>
      </c>
      <c r="E39" s="18">
        <v>3</v>
      </c>
      <c r="F39" s="18">
        <v>1</v>
      </c>
      <c r="G39" s="18">
        <v>2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2</v>
      </c>
      <c r="Q39" s="18">
        <v>2</v>
      </c>
      <c r="R39" s="18">
        <v>0</v>
      </c>
      <c r="S39" s="18">
        <v>1</v>
      </c>
      <c r="T39" s="18">
        <v>0</v>
      </c>
      <c r="U39" s="18">
        <v>0</v>
      </c>
      <c r="V39" s="18">
        <v>5</v>
      </c>
      <c r="W39" s="18">
        <v>2</v>
      </c>
      <c r="X39" s="18">
        <v>4</v>
      </c>
      <c r="Y39" s="18">
        <v>1</v>
      </c>
      <c r="Z39" s="18">
        <v>0</v>
      </c>
      <c r="AA39" s="18">
        <v>2</v>
      </c>
    </row>
    <row r="40" spans="1:27" s="2" customFormat="1" ht="12" customHeight="1">
      <c r="A40" s="14" t="s">
        <v>395</v>
      </c>
      <c r="B40" s="19">
        <f t="shared" si="2"/>
        <v>14.666054624741795</v>
      </c>
      <c r="C40" s="18">
        <f t="shared" si="5"/>
        <v>1278</v>
      </c>
      <c r="D40" s="18">
        <v>144</v>
      </c>
      <c r="E40" s="18">
        <v>66</v>
      </c>
      <c r="F40" s="18">
        <v>28</v>
      </c>
      <c r="G40" s="18">
        <v>51</v>
      </c>
      <c r="H40" s="18">
        <v>11</v>
      </c>
      <c r="I40" s="18">
        <v>6</v>
      </c>
      <c r="J40" s="18">
        <v>54</v>
      </c>
      <c r="K40" s="18">
        <v>10</v>
      </c>
      <c r="L40" s="18">
        <v>25</v>
      </c>
      <c r="M40" s="18">
        <v>31</v>
      </c>
      <c r="N40" s="18">
        <v>5</v>
      </c>
      <c r="O40" s="18">
        <v>35</v>
      </c>
      <c r="P40" s="18">
        <v>143</v>
      </c>
      <c r="Q40" s="18">
        <v>175</v>
      </c>
      <c r="R40" s="18">
        <v>11</v>
      </c>
      <c r="S40" s="18">
        <v>15</v>
      </c>
      <c r="T40" s="18">
        <v>2</v>
      </c>
      <c r="U40" s="18">
        <v>19</v>
      </c>
      <c r="V40" s="18">
        <v>103</v>
      </c>
      <c r="W40" s="18">
        <v>94</v>
      </c>
      <c r="X40" s="18">
        <v>178</v>
      </c>
      <c r="Y40" s="18">
        <v>3</v>
      </c>
      <c r="Z40" s="18">
        <v>12</v>
      </c>
      <c r="AA40" s="18">
        <v>57</v>
      </c>
    </row>
    <row r="41" spans="1:27" s="2" customFormat="1" ht="12" customHeight="1" thickBot="1">
      <c r="A41" s="15" t="s">
        <v>396</v>
      </c>
      <c r="B41" s="19">
        <f t="shared" si="2"/>
        <v>1.6525131971540052</v>
      </c>
      <c r="C41" s="18">
        <f t="shared" si="5"/>
        <v>144</v>
      </c>
      <c r="D41" s="18">
        <v>23</v>
      </c>
      <c r="E41" s="18">
        <v>5</v>
      </c>
      <c r="F41" s="18">
        <v>0</v>
      </c>
      <c r="G41" s="18">
        <v>4</v>
      </c>
      <c r="H41" s="18">
        <v>1</v>
      </c>
      <c r="I41" s="18">
        <v>1</v>
      </c>
      <c r="J41" s="18">
        <v>3</v>
      </c>
      <c r="K41" s="18">
        <v>0</v>
      </c>
      <c r="L41" s="18">
        <v>1</v>
      </c>
      <c r="M41" s="18">
        <v>8</v>
      </c>
      <c r="N41" s="18">
        <v>0</v>
      </c>
      <c r="O41" s="18">
        <v>3</v>
      </c>
      <c r="P41" s="18">
        <v>34</v>
      </c>
      <c r="Q41" s="18">
        <v>7</v>
      </c>
      <c r="R41" s="18">
        <v>0</v>
      </c>
      <c r="S41" s="18">
        <v>0</v>
      </c>
      <c r="T41" s="18">
        <v>0</v>
      </c>
      <c r="U41" s="18">
        <v>0</v>
      </c>
      <c r="V41" s="18">
        <v>8</v>
      </c>
      <c r="W41" s="18">
        <v>11</v>
      </c>
      <c r="X41" s="18">
        <v>25</v>
      </c>
      <c r="Y41" s="18">
        <v>1</v>
      </c>
      <c r="Z41" s="18">
        <v>2</v>
      </c>
      <c r="AA41" s="18">
        <v>7</v>
      </c>
    </row>
    <row r="42" spans="1:27" s="2" customFormat="1" ht="26.25" customHeight="1">
      <c r="A42" s="73" t="s">
        <v>357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="2" customFormat="1" ht="33.75" customHeight="1">
      <c r="A43" s="2" t="s">
        <v>358</v>
      </c>
    </row>
    <row r="44" spans="1:27" s="2" customFormat="1" ht="12.75" customHeight="1">
      <c r="A44" s="45" t="s">
        <v>424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 t="s">
        <v>425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</row>
  </sheetData>
  <mergeCells count="8">
    <mergeCell ref="A44:K44"/>
    <mergeCell ref="L44:AA44"/>
    <mergeCell ref="A1:K1"/>
    <mergeCell ref="A2:K2"/>
    <mergeCell ref="L2:Y2"/>
    <mergeCell ref="A42:L42"/>
    <mergeCell ref="L1:V1"/>
    <mergeCell ref="W1:AA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Cla</cp:lastModifiedBy>
  <cp:lastPrinted>2003-09-23T06:47:19Z</cp:lastPrinted>
  <dcterms:created xsi:type="dcterms:W3CDTF">2000-07-04T10:20:00Z</dcterms:created>
  <dcterms:modified xsi:type="dcterms:W3CDTF">2003-05-16T12:15:14Z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