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20" tabRatio="724" activeTab="0"/>
  </bookViews>
  <sheets>
    <sheet name="M042(8-1)" sheetId="1" r:id="rId1"/>
    <sheet name="M043(8-2)" sheetId="2" r:id="rId2"/>
    <sheet name="M044(8-3)" sheetId="3" r:id="rId3"/>
    <sheet name="M045(8-4)" sheetId="4" r:id="rId4"/>
    <sheet name="M046(8-5)" sheetId="5" r:id="rId5"/>
    <sheet name="M047(8-6)" sheetId="6" r:id="rId6"/>
    <sheet name="M048(8-7)" sheetId="7" r:id="rId7"/>
    <sheet name="M049(8-8)" sheetId="8" r:id="rId8"/>
  </sheets>
  <definedNames/>
  <calcPr fullCalcOnLoad="1" refMode="R1C1"/>
</workbook>
</file>

<file path=xl/sharedStrings.xml><?xml version="1.0" encoding="utf-8"?>
<sst xmlns="http://schemas.openxmlformats.org/spreadsheetml/2006/main" count="636" uniqueCount="455">
  <si>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</si>
  <si>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</si>
  <si>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</si>
  <si>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</si>
  <si>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</si>
  <si>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</si>
  <si>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</si>
  <si>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</si>
  <si>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</si>
  <si>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</si>
  <si>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</si>
  <si>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</si>
  <si>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</si>
  <si>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</si>
  <si>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</si>
  <si>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</si>
  <si>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</si>
  <si>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</si>
  <si>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</si>
  <si>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</si>
  <si>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</si>
  <si>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</si>
  <si>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</si>
  <si>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</si>
  <si>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</si>
  <si>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</si>
  <si>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</si>
  <si>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</si>
  <si>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</si>
  <si>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</si>
  <si>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</si>
  <si>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</si>
  <si>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</si>
  <si>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</si>
  <si>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</si>
  <si>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</si>
  <si>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</si>
  <si>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</si>
  <si>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</si>
  <si>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</si>
  <si>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</si>
  <si>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</si>
  <si>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</si>
  <si>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</si>
  <si>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</si>
  <si>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</si>
  <si>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</si>
  <si>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</si>
  <si>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</si>
  <si>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</si>
  <si>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</si>
  <si>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</si>
  <si>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</si>
  <si>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</si>
  <si>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</si>
  <si>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</si>
  <si>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</si>
  <si>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</si>
  <si>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</si>
  <si>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</si>
  <si>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</si>
  <si>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</si>
  <si>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</si>
  <si>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</si>
  <si>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</si>
  <si>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</si>
  <si>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</si>
  <si>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</si>
  <si>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</si>
  <si>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</si>
  <si>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</si>
  <si>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</si>
  <si>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</si>
  <si>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</si>
  <si>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</si>
  <si>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</si>
  <si>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</si>
  <si>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</si>
  <si>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</si>
  <si>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</si>
  <si>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</si>
  <si>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</si>
  <si>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</si>
  <si>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</si>
  <si>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</si>
  <si>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</si>
  <si>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</si>
  <si>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</si>
  <si>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</si>
  <si>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</si>
  <si>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</si>
  <si>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</si>
  <si>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</si>
  <si>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</si>
  <si>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</si>
  <si>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</si>
  <si>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</si>
  <si>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</si>
  <si>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</si>
  <si>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</si>
  <si>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</si>
  <si>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</si>
  <si>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</si>
  <si>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</si>
  <si>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</si>
  <si>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</si>
  <si>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</si>
  <si>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</si>
  <si>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</si>
  <si>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</si>
  <si>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</si>
  <si>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</si>
  <si>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</si>
  <si>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</si>
  <si>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</si>
  <si>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</si>
  <si>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</si>
  <si>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</si>
  <si>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</si>
  <si>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</si>
  <si>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</si>
  <si>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</si>
  <si>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</si>
  <si>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</si>
  <si>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</si>
  <si>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</si>
  <si>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</si>
  <si>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</si>
  <si>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</si>
  <si>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</si>
  <si>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</si>
  <si>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</si>
  <si>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</si>
  <si>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</si>
  <si>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</si>
  <si>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</si>
  <si>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</si>
  <si>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</si>
  <si>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</si>
  <si>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</si>
  <si>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</si>
  <si>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</si>
  <si>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</si>
  <si>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</si>
  <si>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</si>
  <si>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</si>
  <si>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</si>
  <si>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</si>
  <si>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</si>
  <si>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</si>
  <si>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</si>
  <si>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</si>
  <si>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</si>
  <si>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</si>
  <si>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</si>
  <si>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</si>
  <si>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</si>
  <si>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</si>
  <si>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</si>
  <si>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</si>
  <si>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</si>
  <si>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</si>
  <si>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</si>
  <si>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</si>
  <si>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</si>
  <si>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</si>
  <si>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</si>
  <si>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</si>
  <si>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</si>
  <si>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</si>
  <si>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</si>
  <si>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</si>
  <si>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</si>
  <si>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</si>
  <si>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</si>
  <si>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 xml:space="preserve">    食品及飲料製造業</t>
  </si>
  <si>
    <t xml:space="preserve">    木竹製品製造業</t>
  </si>
  <si>
    <t xml:space="preserve">    石油及煤製品製造業</t>
  </si>
  <si>
    <t xml:space="preserve">    橡膠製品製造業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</si>
  <si>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</si>
  <si>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</si>
  <si>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</si>
  <si>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</si>
  <si>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</si>
  <si>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</si>
  <si>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</si>
  <si>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</si>
  <si>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傷部位之關係按全產業分</t>
  </si>
  <si>
    <r>
      <t>說明：1.行業百分率＝各行業受傷部位數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</si>
  <si>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            2.受傷部位百比率＝各受傷部位數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</si>
  <si>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</si>
  <si>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</si>
  <si>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</si>
  <si>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食品及飲料製造業</t>
    </r>
  </si>
  <si>
    <r>
      <t xml:space="preserve">    </t>
    </r>
    <r>
      <rPr>
        <sz val="8"/>
        <rFont val="新細明體"/>
        <family val="1"/>
      </rPr>
      <t>菸草製造業</t>
    </r>
  </si>
  <si>
    <r>
      <t xml:space="preserve">    </t>
    </r>
    <r>
      <rPr>
        <sz val="8"/>
        <rFont val="新細明體"/>
        <family val="1"/>
      </rPr>
      <t>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</si>
  <si>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成衣、服飾品及其他紡織品製造業</t>
    </r>
  </si>
  <si>
    <r>
      <t xml:space="preserve">    </t>
    </r>
    <r>
      <rPr>
        <sz val="8"/>
        <rFont val="新細明體"/>
        <family val="1"/>
      </rPr>
      <t>皮革、毛皮及其製品製造業</t>
    </r>
  </si>
  <si>
    <r>
      <t xml:space="preserve">    </t>
    </r>
    <r>
      <rPr>
        <sz val="8"/>
        <rFont val="新細明體"/>
        <family val="1"/>
      </rPr>
      <t>木竹製品製造業</t>
    </r>
  </si>
  <si>
    <r>
      <t xml:space="preserve">    </t>
    </r>
    <r>
      <rPr>
        <sz val="8"/>
        <rFont val="新細明體"/>
        <family val="1"/>
      </rPr>
      <t>家具及裝設品製造業</t>
    </r>
  </si>
  <si>
    <r>
      <t xml:space="preserve">    </t>
    </r>
    <r>
      <rPr>
        <sz val="8"/>
        <rFont val="新細明體"/>
        <family val="1"/>
      </rPr>
      <t>紙漿、紙及紙製品製造業</t>
    </r>
  </si>
  <si>
    <r>
      <t xml:space="preserve">    </t>
    </r>
    <r>
      <rPr>
        <sz val="8"/>
        <rFont val="新細明體"/>
        <family val="1"/>
      </rPr>
      <t>印刷及其輔助業</t>
    </r>
  </si>
  <si>
    <r>
      <t xml:space="preserve">    </t>
    </r>
    <r>
      <rPr>
        <sz val="8"/>
        <rFont val="新細明體"/>
        <family val="1"/>
      </rPr>
      <t>化學材料製造業</t>
    </r>
  </si>
  <si>
    <r>
      <t xml:space="preserve">    </t>
    </r>
    <r>
      <rPr>
        <sz val="8"/>
        <rFont val="新細明體"/>
        <family val="1"/>
      </rPr>
      <t>化學製品製造業</t>
    </r>
  </si>
  <si>
    <r>
      <t xml:space="preserve">    </t>
    </r>
    <r>
      <rPr>
        <sz val="8"/>
        <rFont val="新細明體"/>
        <family val="1"/>
      </rPr>
      <t>石油及煤製品製造業</t>
    </r>
  </si>
  <si>
    <r>
      <t xml:space="preserve">    </t>
    </r>
    <r>
      <rPr>
        <sz val="8"/>
        <rFont val="新細明體"/>
        <family val="1"/>
      </rPr>
      <t>橡膠製品製造業</t>
    </r>
  </si>
  <si>
    <r>
      <t xml:space="preserve">    </t>
    </r>
    <r>
      <rPr>
        <sz val="8"/>
        <rFont val="新細明體"/>
        <family val="1"/>
      </rPr>
      <t>塑膠製品製造業</t>
    </r>
  </si>
  <si>
    <r>
      <t xml:space="preserve">    </t>
    </r>
    <r>
      <rPr>
        <sz val="8"/>
        <rFont val="新細明體"/>
        <family val="1"/>
      </rPr>
      <t>非金屬礦物製品製造業</t>
    </r>
  </si>
  <si>
    <r>
      <t xml:space="preserve">    </t>
    </r>
    <r>
      <rPr>
        <sz val="8"/>
        <rFont val="新細明體"/>
        <family val="1"/>
      </rPr>
      <t>金屬基本工業</t>
    </r>
  </si>
  <si>
    <r>
      <t xml:space="preserve">    </t>
    </r>
    <r>
      <rPr>
        <sz val="8"/>
        <rFont val="新細明體"/>
        <family val="1"/>
      </rPr>
      <t>金屬製品製造業</t>
    </r>
  </si>
  <si>
    <r>
      <t xml:space="preserve">    </t>
    </r>
    <r>
      <rPr>
        <sz val="8"/>
        <rFont val="新細明體"/>
        <family val="1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</si>
  <si>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</si>
  <si>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</si>
  <si>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新細明體"/>
        <family val="1"/>
      </rPr>
      <t>電力機械器材及設備製造修配業</t>
    </r>
  </si>
  <si>
    <r>
      <t xml:space="preserve">    </t>
    </r>
    <r>
      <rPr>
        <sz val="8"/>
        <rFont val="新細明體"/>
        <family val="1"/>
      </rPr>
      <t>運輸工具製造修配業</t>
    </r>
  </si>
  <si>
    <r>
      <t xml:space="preserve">    </t>
    </r>
    <r>
      <rPr>
        <sz val="8"/>
        <rFont val="新細明體"/>
        <family val="1"/>
      </rPr>
      <t>精密、光學、醫療器材及鐘錶製造業</t>
    </r>
  </si>
  <si>
    <r>
      <t xml:space="preserve">    </t>
    </r>
    <r>
      <rPr>
        <sz val="8"/>
        <rFont val="新細明體"/>
        <family val="1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</si>
  <si>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</si>
  <si>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</si>
  <si>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</si>
  <si>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</si>
  <si>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</si>
  <si>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</si>
  <si>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</si>
  <si>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</si>
  <si>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</si>
  <si>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醫療保健及社會福利服務業</t>
  </si>
  <si>
    <t>文化、運動及休閒服務業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</si>
  <si>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</si>
  <si>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</si>
  <si>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</si>
  <si>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</si>
  <si>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</si>
  <si>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</si>
  <si>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</si>
  <si>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</si>
  <si>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</si>
  <si>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</si>
  <si>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</si>
  <si>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</si>
  <si>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</si>
  <si>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</si>
  <si>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</si>
  <si>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</si>
  <si>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</si>
  <si>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</si>
  <si>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</si>
  <si>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</si>
  <si>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</si>
  <si>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</si>
  <si>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</si>
  <si>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</si>
  <si>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</si>
  <si>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</si>
  <si>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</si>
  <si>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</si>
  <si>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</si>
  <si>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</si>
  <si>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</si>
  <si>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</si>
  <si>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</si>
  <si>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</si>
  <si>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</si>
  <si>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</si>
  <si>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</si>
  <si>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</si>
  <si>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</si>
  <si>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</si>
  <si>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</si>
  <si>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t>全              產                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</si>
  <si>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</si>
  <si>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</si>
  <si>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</si>
  <si>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</si>
  <si>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</si>
  <si>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</si>
  <si>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</si>
  <si>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</si>
  <si>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</si>
  <si>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</si>
  <si>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</si>
  <si>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</si>
  <si>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</si>
  <si>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</si>
  <si>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</si>
  <si>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</si>
  <si>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</si>
  <si>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</si>
  <si>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</si>
  <si>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</si>
  <si>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</si>
  <si>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</si>
  <si>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</si>
  <si>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</si>
  <si>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</si>
  <si>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</si>
  <si>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</si>
  <si>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</si>
  <si>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</si>
  <si>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</si>
  <si>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</si>
  <si>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</si>
  <si>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</si>
  <si>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</si>
  <si>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</si>
  <si>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</si>
  <si>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</si>
  <si>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</si>
  <si>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</si>
  <si>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</si>
  <si>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</si>
  <si>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</si>
  <si>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</si>
  <si>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</si>
  <si>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</si>
  <si>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</si>
  <si>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</si>
  <si>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</si>
  <si>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</si>
  <si>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</si>
  <si>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</si>
  <si>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</si>
  <si>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電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燃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氣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</si>
  <si>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</si>
  <si>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</si>
  <si>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他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</si>
  <si>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共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行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政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</si>
  <si>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說明：1.行業別比率＝各行業職業災害人次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</si>
  <si>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概況按全產業分(續)</t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</si>
  <si>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</si>
  <si>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</si>
  <si>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</si>
  <si>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</si>
  <si>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</si>
  <si>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</si>
  <si>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</si>
  <si>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</si>
  <si>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</si>
  <si>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</si>
  <si>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</si>
  <si>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</si>
  <si>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</si>
  <si>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</si>
  <si>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</si>
  <si>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</si>
  <si>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</si>
  <si>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</si>
  <si>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</si>
  <si>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</si>
  <si>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</si>
  <si>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</si>
  <si>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</si>
  <si>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</si>
  <si>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</si>
  <si>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</si>
  <si>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 xml:space="preserve">           2.職業災害類型比率＝各職業災害類型人次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</si>
  <si>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說明：媒介物比率＝各媒介物人次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</si>
  <si>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</si>
  <si>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</si>
  <si>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</si>
  <si>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</si>
  <si>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</si>
  <si>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</si>
  <si>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</si>
  <si>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</si>
  <si>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</si>
  <si>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</si>
  <si>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</si>
  <si>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</si>
  <si>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</si>
  <si>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</si>
  <si>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</si>
  <si>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</si>
  <si>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</si>
  <si>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</si>
  <si>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</si>
  <si>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</si>
  <si>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</si>
  <si>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</si>
  <si>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</si>
  <si>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</si>
  <si>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</si>
  <si>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</si>
  <si>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</si>
  <si>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</si>
  <si>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</si>
  <si>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</si>
  <si>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</si>
  <si>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</si>
  <si>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</si>
  <si>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</si>
  <si>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</si>
  <si>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</si>
  <si>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</si>
  <si>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</si>
  <si>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</si>
  <si>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</si>
  <si>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</si>
  <si>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</si>
  <si>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</si>
  <si>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</si>
  <si>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</si>
  <si>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</si>
  <si>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</si>
  <si>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</si>
  <si>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</si>
  <si>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</si>
  <si>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</si>
  <si>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</si>
  <si>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</si>
  <si>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</si>
  <si>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</si>
  <si>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</si>
  <si>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</si>
  <si>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</si>
  <si>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</si>
  <si>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</si>
  <si>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</si>
  <si>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</si>
  <si>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</si>
  <si>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</si>
  <si>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</si>
  <si>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</si>
  <si>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</si>
  <si>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</si>
  <si>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</si>
  <si>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</si>
  <si>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</si>
  <si>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</si>
  <si>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</si>
  <si>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</si>
  <si>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</si>
  <si>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</si>
  <si>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</si>
  <si>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</si>
  <si>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</si>
  <si>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</t>
    </r>
    <r>
      <rPr>
        <sz val="9"/>
        <rFont val="新細明體"/>
        <family val="1"/>
      </rPr>
      <t>-184-</t>
    </r>
  </si>
  <si>
    <t xml:space="preserve">  -185-</t>
  </si>
  <si>
    <t xml:space="preserve">  -186-</t>
  </si>
  <si>
    <t xml:space="preserve">  -187-</t>
  </si>
  <si>
    <r>
      <t xml:space="preserve"> </t>
    </r>
    <r>
      <rPr>
        <sz val="9"/>
        <rFont val="新細明體"/>
        <family val="1"/>
      </rPr>
      <t>-188-</t>
    </r>
  </si>
  <si>
    <t xml:space="preserve">  - 189-</t>
  </si>
  <si>
    <r>
      <t xml:space="preserve"> </t>
    </r>
    <r>
      <rPr>
        <sz val="9"/>
        <rFont val="新細明體"/>
        <family val="1"/>
      </rPr>
      <t>-190-</t>
    </r>
  </si>
  <si>
    <t xml:space="preserve"> -191-</t>
  </si>
  <si>
    <r>
      <t xml:space="preserve"> </t>
    </r>
    <r>
      <rPr>
        <sz val="9"/>
        <rFont val="新細明體"/>
        <family val="1"/>
      </rPr>
      <t>-192-</t>
    </r>
  </si>
  <si>
    <r>
      <t xml:space="preserve"> </t>
    </r>
    <r>
      <rPr>
        <sz val="9"/>
        <rFont val="新細明體"/>
        <family val="1"/>
      </rPr>
      <t xml:space="preserve"> -193-</t>
    </r>
  </si>
  <si>
    <t>-194-</t>
  </si>
  <si>
    <t xml:space="preserve"> -195-</t>
  </si>
  <si>
    <r>
      <t xml:space="preserve"> </t>
    </r>
    <r>
      <rPr>
        <sz val="9"/>
        <rFont val="新細明體"/>
        <family val="1"/>
      </rPr>
      <t>-196-</t>
    </r>
  </si>
  <si>
    <t xml:space="preserve">  -197-</t>
  </si>
  <si>
    <r>
      <t xml:space="preserve"> </t>
    </r>
    <r>
      <rPr>
        <sz val="9"/>
        <rFont val="新細明體"/>
        <family val="1"/>
      </rPr>
      <t>-198-</t>
    </r>
  </si>
  <si>
    <t xml:space="preserve">  -199-</t>
  </si>
  <si>
    <r>
      <t xml:space="preserve"> </t>
    </r>
    <r>
      <rPr>
        <sz val="9"/>
        <rFont val="新細明體"/>
        <family val="1"/>
      </rPr>
      <t>-200-</t>
    </r>
  </si>
  <si>
    <t xml:space="preserve">  -201-</t>
  </si>
  <si>
    <t>97年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</si>
</sst>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</numFmts>
  <fonts count="11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6" customWidth="1"/>
    <col min="2" max="5" width="9.50390625" style="6" customWidth="1"/>
    <col min="6" max="6" width="11.125" style="6" customWidth="1"/>
    <col min="7" max="7" width="8.375" style="6" customWidth="1"/>
    <col min="8" max="8" width="13.625" style="6" customWidth="1"/>
    <col min="9" max="9" width="10.375" style="6" customWidth="1"/>
    <col min="10" max="14" width="12.00390625" style="6" customWidth="1"/>
    <col min="15" max="15" width="28.625" style="6" customWidth="1"/>
    <col min="16" max="19" width="9.50390625" style="6" customWidth="1"/>
    <col min="20" max="20" width="10.00390625" style="6" customWidth="1"/>
    <col min="21" max="21" width="9.50390625" style="6" customWidth="1"/>
    <col min="22" max="27" width="14.00390625" style="6" customWidth="1"/>
    <col min="28" max="16384" width="8.875" style="6" customWidth="1"/>
  </cols>
  <sheetData>
    <row r="1" spans="1:27" s="4" customFormat="1" ht="36.75" customHeight="1">
      <c r="A1" s="73" t="s">
        <v>265</v>
      </c>
      <c r="B1" s="73"/>
      <c r="C1" s="73"/>
      <c r="D1" s="73"/>
      <c r="E1" s="73"/>
      <c r="F1" s="73"/>
      <c r="G1" s="73"/>
      <c r="H1" s="81" t="s">
        <v>266</v>
      </c>
      <c r="I1" s="81"/>
      <c r="J1" s="81"/>
      <c r="K1" s="81"/>
      <c r="L1" s="81"/>
      <c r="M1" s="81"/>
      <c r="N1" s="81"/>
      <c r="O1" s="73" t="s">
        <v>265</v>
      </c>
      <c r="P1" s="73"/>
      <c r="Q1" s="73"/>
      <c r="R1" s="73"/>
      <c r="S1" s="73"/>
      <c r="T1" s="73"/>
      <c r="U1" s="73"/>
      <c r="V1" s="89" t="s">
        <v>328</v>
      </c>
      <c r="W1" s="89"/>
      <c r="X1" s="89"/>
      <c r="Y1" s="89"/>
      <c r="Z1" s="89"/>
      <c r="AA1" s="89"/>
    </row>
    <row r="2" spans="1:27" s="5" customFormat="1" ht="13.5" customHeight="1" thickBot="1">
      <c r="A2" s="74" t="s">
        <v>59</v>
      </c>
      <c r="B2" s="74"/>
      <c r="C2" s="74"/>
      <c r="D2" s="74"/>
      <c r="E2" s="74"/>
      <c r="F2" s="74"/>
      <c r="G2" s="74"/>
      <c r="H2" s="82" t="s">
        <v>454</v>
      </c>
      <c r="I2" s="82"/>
      <c r="J2" s="82"/>
      <c r="K2" s="82"/>
      <c r="L2" s="82"/>
      <c r="M2" s="82"/>
      <c r="N2" s="82"/>
      <c r="O2" s="87" t="s">
        <v>59</v>
      </c>
      <c r="P2" s="87"/>
      <c r="Q2" s="87"/>
      <c r="R2" s="87"/>
      <c r="S2" s="87"/>
      <c r="T2" s="87"/>
      <c r="U2" s="87"/>
      <c r="V2" s="82" t="s">
        <v>454</v>
      </c>
      <c r="W2" s="82"/>
      <c r="X2" s="82"/>
      <c r="Y2" s="82"/>
      <c r="Z2" s="82"/>
      <c r="AA2" s="82"/>
    </row>
    <row r="3" spans="1:146" s="49" customFormat="1" ht="24" customHeight="1">
      <c r="A3" s="75" t="s">
        <v>244</v>
      </c>
      <c r="B3" s="77" t="s">
        <v>245</v>
      </c>
      <c r="C3" s="79" t="s">
        <v>246</v>
      </c>
      <c r="D3" s="79" t="s">
        <v>247</v>
      </c>
      <c r="E3" s="79" t="s">
        <v>246</v>
      </c>
      <c r="F3" s="79" t="s">
        <v>248</v>
      </c>
      <c r="G3" s="79" t="s">
        <v>246</v>
      </c>
      <c r="H3" s="83" t="s">
        <v>249</v>
      </c>
      <c r="I3" s="79" t="s">
        <v>246</v>
      </c>
      <c r="J3" s="79" t="s">
        <v>250</v>
      </c>
      <c r="K3" s="79" t="s">
        <v>246</v>
      </c>
      <c r="L3" s="79" t="s">
        <v>251</v>
      </c>
      <c r="M3" s="79" t="s">
        <v>252</v>
      </c>
      <c r="N3" s="85" t="s">
        <v>246</v>
      </c>
      <c r="O3" s="75" t="s">
        <v>244</v>
      </c>
      <c r="P3" s="88" t="s">
        <v>253</v>
      </c>
      <c r="Q3" s="88"/>
      <c r="R3" s="88"/>
      <c r="S3" s="88"/>
      <c r="T3" s="88"/>
      <c r="U3" s="88"/>
      <c r="V3" s="88" t="s">
        <v>254</v>
      </c>
      <c r="W3" s="90"/>
      <c r="X3" s="79" t="s">
        <v>255</v>
      </c>
      <c r="Y3" s="79" t="s">
        <v>256</v>
      </c>
      <c r="Z3" s="79" t="s">
        <v>257</v>
      </c>
      <c r="AA3" s="85" t="s">
        <v>258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s="49" customFormat="1" ht="30" customHeight="1" thickBot="1">
      <c r="A4" s="76"/>
      <c r="B4" s="78"/>
      <c r="C4" s="80"/>
      <c r="D4" s="80"/>
      <c r="E4" s="80"/>
      <c r="F4" s="80"/>
      <c r="G4" s="80"/>
      <c r="H4" s="84"/>
      <c r="I4" s="80"/>
      <c r="J4" s="80"/>
      <c r="K4" s="80"/>
      <c r="L4" s="80"/>
      <c r="M4" s="80"/>
      <c r="N4" s="86"/>
      <c r="O4" s="76"/>
      <c r="P4" s="50" t="s">
        <v>259</v>
      </c>
      <c r="Q4" s="39" t="s">
        <v>260</v>
      </c>
      <c r="R4" s="39" t="s">
        <v>261</v>
      </c>
      <c r="S4" s="39" t="s">
        <v>260</v>
      </c>
      <c r="T4" s="39" t="s">
        <v>262</v>
      </c>
      <c r="U4" s="39" t="s">
        <v>260</v>
      </c>
      <c r="V4" s="50" t="s">
        <v>263</v>
      </c>
      <c r="W4" s="39" t="s">
        <v>264</v>
      </c>
      <c r="X4" s="80"/>
      <c r="Y4" s="80"/>
      <c r="Z4" s="80"/>
      <c r="AA4" s="86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27" s="5" customFormat="1" ht="13.5" customHeight="1">
      <c r="A5" s="41" t="s">
        <v>190</v>
      </c>
      <c r="B5" s="32">
        <f>SUM(B6+B7+B8+B33+B34+B35+B36+B37+B38+B39+B40+B41+B42+B43+B44+B45)</f>
        <v>13637</v>
      </c>
      <c r="C5" s="35">
        <f aca="true" t="shared" si="0" ref="C5:K5">SUM(C6+C7+C8+C33+C34+C35+C37+C38+C43+C44+C45)</f>
        <v>86.95460878492338</v>
      </c>
      <c r="D5" s="32">
        <f>SUM(D6+D7+D8+D33+D34+D35+D36+D37+D38+D39+D40+D41+D42+D43+D44+D45)</f>
        <v>2723323</v>
      </c>
      <c r="E5" s="35">
        <f t="shared" si="0"/>
        <v>85.88210065423748</v>
      </c>
      <c r="F5" s="32">
        <f>SUM(F6+F7+F8+F33+F34+F35+F36+F37+F38+F39+F40+F41+F42+F43+F44+F45)</f>
        <v>701290726</v>
      </c>
      <c r="G5" s="35">
        <f t="shared" si="0"/>
        <v>86.00766595621572</v>
      </c>
      <c r="H5" s="32">
        <f>SUM(H6+H7+H8+H33+H34+H35+H36+H37+H38+H39+H40+H41+H42+H43+H44+H45)</f>
        <v>5716555136</v>
      </c>
      <c r="I5" s="35">
        <f t="shared" si="0"/>
        <v>86.28889606847311</v>
      </c>
      <c r="J5" s="32">
        <f>SUM(J6+J7+J8+J33+J34+J35+J36+J37+J38+J39+J40+J41+J42+J43+J44+J45)</f>
        <v>11920</v>
      </c>
      <c r="K5" s="35">
        <f t="shared" si="0"/>
        <v>87.13926174496643</v>
      </c>
      <c r="L5" s="44">
        <f aca="true" t="shared" si="1" ref="L5:L45">J5*1000000/H5</f>
        <v>2.0851718764914575</v>
      </c>
      <c r="M5" s="32">
        <f>SUM(M6+M7+M8+M33+M34+M35+M36+M37+M38+M39+M40+M41+M42+M43+M44+M45)</f>
        <v>11920</v>
      </c>
      <c r="N5" s="35">
        <f>SUM(N6+N7+N8+N33+N34+N35+N37+N38+N43+N44+N45)</f>
        <v>87.13926174496643</v>
      </c>
      <c r="O5" s="41" t="s">
        <v>269</v>
      </c>
      <c r="P5" s="32">
        <f>SUM(P6+P7+P8+P33+P34+P35+P36+P37+P38+P39+P40+P41+P42+P43+P44+P45)</f>
        <v>77</v>
      </c>
      <c r="Q5" s="35">
        <f aca="true" t="shared" si="2" ref="Q5:Y5">SUM(Q6+Q7+Q8+Q33+Q34+Q35+Q37+Q38+Q43+Q44+Q45)</f>
        <v>94.8051948051948</v>
      </c>
      <c r="R5" s="32">
        <f>SUM(R6+R7+R8+R33+R34+R35+R36+R37+R38+R39+R40+R41+R42+R43+R44+R45)</f>
        <v>15</v>
      </c>
      <c r="S5" s="35">
        <f t="shared" si="2"/>
        <v>100</v>
      </c>
      <c r="T5" s="32">
        <f>SUM(T6+T7+T8+T33+T34+T35+T36+T37+T38+T39+T40+T41+T42+T43+T44+T45)</f>
        <v>334</v>
      </c>
      <c r="U5" s="35">
        <f t="shared" si="2"/>
        <v>96.10778443113772</v>
      </c>
      <c r="V5" s="32">
        <f>SUM(V6+V7+V8+V33+V34+V35+V36+V37+V38+V39+V40+V41+V42+V43+V44+V45)</f>
        <v>11494</v>
      </c>
      <c r="W5" s="35">
        <f t="shared" si="2"/>
        <v>86.81050983121628</v>
      </c>
      <c r="X5" s="32">
        <f>SUM(X6+X7+X8+X33+X34+X35+X36+X37+X38+X39+X40+X41+X42+X43+X44+X45)</f>
        <v>949056</v>
      </c>
      <c r="Y5" s="35">
        <f t="shared" si="2"/>
        <v>95.58329540090365</v>
      </c>
      <c r="Z5" s="45">
        <f aca="true" t="shared" si="3" ref="Z5:Z45">X5*1000000/H5</f>
        <v>166.01886580666752</v>
      </c>
      <c r="AA5" s="44">
        <f aca="true" t="shared" si="4" ref="AA5:AA45">SQRT(L5*Z5/1000)</f>
        <v>0.5883688213587396</v>
      </c>
    </row>
    <row r="6" spans="1:27" s="5" customFormat="1" ht="15.75" customHeight="1">
      <c r="A6" s="41" t="s">
        <v>191</v>
      </c>
      <c r="B6" s="32">
        <v>33</v>
      </c>
      <c r="C6" s="35">
        <f aca="true" t="shared" si="5" ref="C6:C45">B6/$B$5*100</f>
        <v>0.24198870719366428</v>
      </c>
      <c r="D6" s="32">
        <v>3561</v>
      </c>
      <c r="E6" s="44">
        <f aca="true" t="shared" si="6" ref="E6:E45">D6/$D$5*100</f>
        <v>0.1307593700783932</v>
      </c>
      <c r="F6" s="32">
        <v>977783</v>
      </c>
      <c r="G6" s="44">
        <f aca="true" t="shared" si="7" ref="G6:G45">F6/$F$5*100</f>
        <v>0.13942619854351246</v>
      </c>
      <c r="H6" s="32">
        <v>7419363</v>
      </c>
      <c r="I6" s="44">
        <f aca="true" t="shared" si="8" ref="I6:I45">H6/$H$5*100</f>
        <v>0.12978730762652088</v>
      </c>
      <c r="J6" s="32">
        <v>17</v>
      </c>
      <c r="K6" s="44">
        <f aca="true" t="shared" si="9" ref="K6:K45">J6/$J$5*100</f>
        <v>0.14261744966442952</v>
      </c>
      <c r="L6" s="44">
        <f t="shared" si="1"/>
        <v>2.2913018273940766</v>
      </c>
      <c r="M6" s="32">
        <f>SUM(P6+R6+T6+V6)</f>
        <v>17</v>
      </c>
      <c r="N6" s="44">
        <f aca="true" t="shared" si="10" ref="N6:N45">M6/$M$5*100</f>
        <v>0.14261744966442952</v>
      </c>
      <c r="O6" s="41" t="s">
        <v>268</v>
      </c>
      <c r="P6" s="32">
        <v>0</v>
      </c>
      <c r="Q6" s="44">
        <f aca="true" t="shared" si="11" ref="Q6:Q45">P6/$P$5*100</f>
        <v>0</v>
      </c>
      <c r="R6" s="32">
        <v>0</v>
      </c>
      <c r="S6" s="44">
        <f aca="true" t="shared" si="12" ref="S6:S45">R6/$R$5*100</f>
        <v>0</v>
      </c>
      <c r="T6" s="32">
        <v>0</v>
      </c>
      <c r="U6" s="44">
        <f aca="true" t="shared" si="13" ref="U6:U45">T6/$T$5*100</f>
        <v>0</v>
      </c>
      <c r="V6" s="32">
        <v>17</v>
      </c>
      <c r="W6" s="44">
        <f aca="true" t="shared" si="14" ref="W6:W45">V6/$V$5*100</f>
        <v>0.14790325387158518</v>
      </c>
      <c r="X6" s="32">
        <v>788</v>
      </c>
      <c r="Y6" s="44">
        <f>X6/$X$5*100</f>
        <v>0.08302987389574482</v>
      </c>
      <c r="Z6" s="45">
        <f>X6*1000000/H6</f>
        <v>106.20857882273721</v>
      </c>
      <c r="AA6" s="44">
        <f t="shared" si="4"/>
        <v>0.49331117029869254</v>
      </c>
    </row>
    <row r="7" spans="1:27" s="5" customFormat="1" ht="12.75" customHeight="1">
      <c r="A7" s="41" t="s">
        <v>60</v>
      </c>
      <c r="B7" s="32">
        <v>27</v>
      </c>
      <c r="C7" s="35">
        <f t="shared" si="5"/>
        <v>0.19799076043117989</v>
      </c>
      <c r="D7" s="32">
        <v>3882</v>
      </c>
      <c r="E7" s="44">
        <f t="shared" si="6"/>
        <v>0.1425464405066898</v>
      </c>
      <c r="F7" s="32">
        <v>977589</v>
      </c>
      <c r="G7" s="44">
        <f t="shared" si="7"/>
        <v>0.1393985352659576</v>
      </c>
      <c r="H7" s="32">
        <v>7834787</v>
      </c>
      <c r="I7" s="44">
        <f t="shared" si="8"/>
        <v>0.1370543415327255</v>
      </c>
      <c r="J7" s="32">
        <v>12</v>
      </c>
      <c r="K7" s="44">
        <f t="shared" si="9"/>
        <v>0.10067114093959732</v>
      </c>
      <c r="L7" s="44">
        <f t="shared" si="1"/>
        <v>1.5316306620716045</v>
      </c>
      <c r="M7" s="32">
        <f>SUM(P7+R7+T7+V7)</f>
        <v>12</v>
      </c>
      <c r="N7" s="44">
        <f t="shared" si="10"/>
        <v>0.10067114093959732</v>
      </c>
      <c r="O7" s="41" t="s">
        <v>60</v>
      </c>
      <c r="P7" s="32">
        <v>0</v>
      </c>
      <c r="Q7" s="44">
        <f t="shared" si="11"/>
        <v>0</v>
      </c>
      <c r="R7" s="32">
        <v>0</v>
      </c>
      <c r="S7" s="44">
        <f t="shared" si="12"/>
        <v>0</v>
      </c>
      <c r="T7" s="32">
        <v>1</v>
      </c>
      <c r="U7" s="44">
        <f t="shared" si="13"/>
        <v>0.29940119760479045</v>
      </c>
      <c r="V7" s="32">
        <v>11</v>
      </c>
      <c r="W7" s="44">
        <f t="shared" si="14"/>
        <v>0.09570210544631982</v>
      </c>
      <c r="X7" s="32">
        <v>580</v>
      </c>
      <c r="Y7" s="44">
        <f>X7/$X$5*100</f>
        <v>0.06111335895879695</v>
      </c>
      <c r="Z7" s="45">
        <f>X7*1000000/H7</f>
        <v>74.02881533346088</v>
      </c>
      <c r="AA7" s="44">
        <f t="shared" si="4"/>
        <v>0.3367266004365637</v>
      </c>
    </row>
    <row r="8" spans="1:27" s="5" customFormat="1" ht="16.5" customHeight="1">
      <c r="A8" s="41" t="s">
        <v>192</v>
      </c>
      <c r="B8" s="32">
        <f>SUM(B9:B32)</f>
        <v>7798</v>
      </c>
      <c r="C8" s="35">
        <f t="shared" si="5"/>
        <v>57.18266480897558</v>
      </c>
      <c r="D8" s="32">
        <f>SUM(D9:D32)</f>
        <v>1406867</v>
      </c>
      <c r="E8" s="44">
        <f t="shared" si="6"/>
        <v>51.65993897896063</v>
      </c>
      <c r="F8" s="32">
        <f>SUM(F9:F32)</f>
        <v>362061485</v>
      </c>
      <c r="G8" s="44">
        <f t="shared" si="7"/>
        <v>51.62787294580593</v>
      </c>
      <c r="H8" s="32">
        <f>SUM(H9:H32)</f>
        <v>2981884501</v>
      </c>
      <c r="I8" s="44">
        <f t="shared" si="8"/>
        <v>52.16226258750809</v>
      </c>
      <c r="J8" s="32">
        <f>SUM(J9:J32)</f>
        <v>6846</v>
      </c>
      <c r="K8" s="44">
        <f t="shared" si="9"/>
        <v>57.43288590604026</v>
      </c>
      <c r="L8" s="44">
        <f t="shared" si="1"/>
        <v>2.2958635714106754</v>
      </c>
      <c r="M8" s="32">
        <f>SUM(M9:M32)</f>
        <v>6846</v>
      </c>
      <c r="N8" s="44">
        <f t="shared" si="10"/>
        <v>57.43288590604026</v>
      </c>
      <c r="O8" s="41" t="s">
        <v>270</v>
      </c>
      <c r="P8" s="32">
        <f>SUM(P9:P32)</f>
        <v>35</v>
      </c>
      <c r="Q8" s="44">
        <f t="shared" si="11"/>
        <v>45.45454545454545</v>
      </c>
      <c r="R8" s="32">
        <f>SUM(R9:R32)</f>
        <v>7</v>
      </c>
      <c r="S8" s="44">
        <f t="shared" si="12"/>
        <v>46.666666666666664</v>
      </c>
      <c r="T8" s="32">
        <f>SUM(T9:T32)</f>
        <v>262</v>
      </c>
      <c r="U8" s="44">
        <f t="shared" si="13"/>
        <v>78.44311377245509</v>
      </c>
      <c r="V8" s="32">
        <f>SUM(V9:V32)</f>
        <v>6542</v>
      </c>
      <c r="W8" s="44">
        <f t="shared" si="14"/>
        <v>56.91665216634766</v>
      </c>
      <c r="X8" s="32">
        <f>SUM(X9:X32)</f>
        <v>519736</v>
      </c>
      <c r="Y8" s="44">
        <f aca="true" t="shared" si="15" ref="Y8:Y45">X8/$X$5*100</f>
        <v>54.76347022725741</v>
      </c>
      <c r="Z8" s="45">
        <f t="shared" si="3"/>
        <v>174.29783072607344</v>
      </c>
      <c r="AA8" s="44">
        <f t="shared" si="4"/>
        <v>0.6325852038578648</v>
      </c>
    </row>
    <row r="9" spans="1:27" s="5" customFormat="1" ht="11.25" customHeight="1">
      <c r="A9" s="43" t="s">
        <v>193</v>
      </c>
      <c r="B9" s="32">
        <v>426</v>
      </c>
      <c r="C9" s="35">
        <f t="shared" si="5"/>
        <v>3.1238542201363937</v>
      </c>
      <c r="D9" s="32">
        <v>61085</v>
      </c>
      <c r="E9" s="44">
        <f t="shared" si="6"/>
        <v>2.243031766705602</v>
      </c>
      <c r="F9" s="32">
        <v>16181099</v>
      </c>
      <c r="G9" s="44">
        <f t="shared" si="7"/>
        <v>2.307331096803924</v>
      </c>
      <c r="H9" s="32">
        <v>131561886</v>
      </c>
      <c r="I9" s="44">
        <f t="shared" si="8"/>
        <v>2.301418999206168</v>
      </c>
      <c r="J9" s="32">
        <v>480</v>
      </c>
      <c r="K9" s="44">
        <f t="shared" si="9"/>
        <v>4.026845637583892</v>
      </c>
      <c r="L9" s="44">
        <f t="shared" si="1"/>
        <v>3.6484730843703472</v>
      </c>
      <c r="M9" s="32">
        <f aca="true" t="shared" si="16" ref="M9:M45">SUM(P9+R9+T9+V9)</f>
        <v>480</v>
      </c>
      <c r="N9" s="44">
        <f t="shared" si="10"/>
        <v>4.026845637583892</v>
      </c>
      <c r="O9" s="41" t="s">
        <v>271</v>
      </c>
      <c r="P9" s="32">
        <v>3</v>
      </c>
      <c r="Q9" s="44">
        <f t="shared" si="11"/>
        <v>3.896103896103896</v>
      </c>
      <c r="R9" s="32">
        <v>0</v>
      </c>
      <c r="S9" s="44">
        <f t="shared" si="12"/>
        <v>0</v>
      </c>
      <c r="T9" s="32">
        <v>17</v>
      </c>
      <c r="U9" s="44">
        <f t="shared" si="13"/>
        <v>5.089820359281437</v>
      </c>
      <c r="V9" s="32">
        <v>460</v>
      </c>
      <c r="W9" s="44">
        <f t="shared" si="14"/>
        <v>4.00208804593701</v>
      </c>
      <c r="X9" s="32">
        <v>35508</v>
      </c>
      <c r="Y9" s="44">
        <f t="shared" si="15"/>
        <v>3.741401982601659</v>
      </c>
      <c r="Z9" s="45">
        <f t="shared" si="3"/>
        <v>269.89579641629643</v>
      </c>
      <c r="AA9" s="44">
        <f t="shared" si="4"/>
        <v>0.9923243163449923</v>
      </c>
    </row>
    <row r="10" spans="1:27" s="5" customFormat="1" ht="11.25" customHeight="1">
      <c r="A10" s="43" t="s">
        <v>194</v>
      </c>
      <c r="B10" s="32">
        <v>3</v>
      </c>
      <c r="C10" s="35">
        <f t="shared" si="5"/>
        <v>0.02199897338124221</v>
      </c>
      <c r="D10" s="32">
        <v>981</v>
      </c>
      <c r="E10" s="44">
        <f t="shared" si="6"/>
        <v>0.03602216850516813</v>
      </c>
      <c r="F10" s="32">
        <v>234288</v>
      </c>
      <c r="G10" s="44">
        <f t="shared" si="7"/>
        <v>0.03340811325658397</v>
      </c>
      <c r="H10" s="32">
        <v>1836524</v>
      </c>
      <c r="I10" s="44">
        <f t="shared" si="8"/>
        <v>0.03212641103440938</v>
      </c>
      <c r="J10" s="32">
        <v>1</v>
      </c>
      <c r="K10" s="44">
        <f t="shared" si="9"/>
        <v>0.008389261744966443</v>
      </c>
      <c r="L10" s="44">
        <f t="shared" si="1"/>
        <v>0.5445069054365748</v>
      </c>
      <c r="M10" s="32">
        <f t="shared" si="16"/>
        <v>1</v>
      </c>
      <c r="N10" s="44">
        <f t="shared" si="10"/>
        <v>0.008389261744966443</v>
      </c>
      <c r="O10" s="41" t="s">
        <v>272</v>
      </c>
      <c r="P10" s="32">
        <v>0</v>
      </c>
      <c r="Q10" s="44">
        <f t="shared" si="11"/>
        <v>0</v>
      </c>
      <c r="R10" s="32">
        <v>0</v>
      </c>
      <c r="S10" s="44">
        <f t="shared" si="12"/>
        <v>0</v>
      </c>
      <c r="T10" s="32">
        <v>0</v>
      </c>
      <c r="U10" s="44">
        <f t="shared" si="13"/>
        <v>0</v>
      </c>
      <c r="V10" s="32">
        <v>1</v>
      </c>
      <c r="W10" s="44">
        <f t="shared" si="14"/>
        <v>0.008700191404210893</v>
      </c>
      <c r="X10" s="32">
        <v>9</v>
      </c>
      <c r="Y10" s="44">
        <f t="shared" si="15"/>
        <v>0.0009483107424640906</v>
      </c>
      <c r="Z10" s="45">
        <f t="shared" si="3"/>
        <v>4.900562148929173</v>
      </c>
      <c r="AA10" s="44">
        <f t="shared" si="4"/>
        <v>0.0516564606860849</v>
      </c>
    </row>
    <row r="11" spans="1:27" s="5" customFormat="1" ht="11.25" customHeight="1">
      <c r="A11" s="43" t="s">
        <v>195</v>
      </c>
      <c r="B11" s="32">
        <v>407</v>
      </c>
      <c r="C11" s="35">
        <f t="shared" si="5"/>
        <v>2.9845273887218595</v>
      </c>
      <c r="D11" s="32">
        <v>58712</v>
      </c>
      <c r="E11" s="44">
        <f t="shared" si="6"/>
        <v>2.1558955731655773</v>
      </c>
      <c r="F11" s="32">
        <v>15981208</v>
      </c>
      <c r="G11" s="44">
        <f t="shared" si="7"/>
        <v>2.278827796733191</v>
      </c>
      <c r="H11" s="32">
        <v>130869362</v>
      </c>
      <c r="I11" s="44">
        <f t="shared" si="8"/>
        <v>2.289304640409227</v>
      </c>
      <c r="J11" s="32">
        <v>370</v>
      </c>
      <c r="K11" s="44">
        <f t="shared" si="9"/>
        <v>3.104026845637584</v>
      </c>
      <c r="L11" s="44">
        <f t="shared" si="1"/>
        <v>2.827246915133582</v>
      </c>
      <c r="M11" s="32">
        <f t="shared" si="16"/>
        <v>370</v>
      </c>
      <c r="N11" s="44">
        <f t="shared" si="10"/>
        <v>3.104026845637584</v>
      </c>
      <c r="O11" s="41" t="s">
        <v>273</v>
      </c>
      <c r="P11" s="32">
        <v>1</v>
      </c>
      <c r="Q11" s="44">
        <f t="shared" si="11"/>
        <v>1.2987012987012987</v>
      </c>
      <c r="R11" s="32">
        <v>0</v>
      </c>
      <c r="S11" s="44">
        <f t="shared" si="12"/>
        <v>0</v>
      </c>
      <c r="T11" s="32">
        <v>13</v>
      </c>
      <c r="U11" s="44">
        <f t="shared" si="13"/>
        <v>3.8922155688622757</v>
      </c>
      <c r="V11" s="32">
        <v>356</v>
      </c>
      <c r="W11" s="44">
        <f t="shared" si="14"/>
        <v>3.097268139899078</v>
      </c>
      <c r="X11" s="32">
        <v>19598</v>
      </c>
      <c r="Y11" s="44">
        <f t="shared" si="15"/>
        <v>2.064999325645694</v>
      </c>
      <c r="Z11" s="45">
        <f t="shared" si="3"/>
        <v>149.75239200753495</v>
      </c>
      <c r="AA11" s="44">
        <f t="shared" si="4"/>
        <v>0.650681940995121</v>
      </c>
    </row>
    <row r="12" spans="1:27" s="5" customFormat="1" ht="11.25" customHeight="1">
      <c r="A12" s="43" t="s">
        <v>196</v>
      </c>
      <c r="B12" s="32">
        <v>207</v>
      </c>
      <c r="C12" s="35">
        <f t="shared" si="5"/>
        <v>1.5179291633057124</v>
      </c>
      <c r="D12" s="32">
        <v>23320</v>
      </c>
      <c r="E12" s="44">
        <f t="shared" si="6"/>
        <v>0.8563067987161274</v>
      </c>
      <c r="F12" s="32">
        <v>6172434</v>
      </c>
      <c r="G12" s="44">
        <f t="shared" si="7"/>
        <v>0.8801533759338491</v>
      </c>
      <c r="H12" s="32">
        <v>49165546</v>
      </c>
      <c r="I12" s="44">
        <f t="shared" si="8"/>
        <v>0.8600554849962003</v>
      </c>
      <c r="J12" s="32">
        <v>76</v>
      </c>
      <c r="K12" s="44">
        <f t="shared" si="9"/>
        <v>0.6375838926174496</v>
      </c>
      <c r="L12" s="44">
        <f t="shared" si="1"/>
        <v>1.5457979455775799</v>
      </c>
      <c r="M12" s="32">
        <f t="shared" si="16"/>
        <v>76</v>
      </c>
      <c r="N12" s="44">
        <f t="shared" si="10"/>
        <v>0.6375838926174496</v>
      </c>
      <c r="O12" s="41" t="s">
        <v>274</v>
      </c>
      <c r="P12" s="32">
        <v>0</v>
      </c>
      <c r="Q12" s="44">
        <f t="shared" si="11"/>
        <v>0</v>
      </c>
      <c r="R12" s="32">
        <v>0</v>
      </c>
      <c r="S12" s="44">
        <f t="shared" si="12"/>
        <v>0</v>
      </c>
      <c r="T12" s="32">
        <v>2</v>
      </c>
      <c r="U12" s="44">
        <f t="shared" si="13"/>
        <v>0.5988023952095809</v>
      </c>
      <c r="V12" s="32">
        <v>74</v>
      </c>
      <c r="W12" s="44">
        <f t="shared" si="14"/>
        <v>0.6438141639116061</v>
      </c>
      <c r="X12" s="32">
        <v>5767</v>
      </c>
      <c r="Y12" s="44">
        <f t="shared" si="15"/>
        <v>0.6076564501989346</v>
      </c>
      <c r="Z12" s="45">
        <f t="shared" si="3"/>
        <v>117.29758884402504</v>
      </c>
      <c r="AA12" s="44">
        <f t="shared" si="4"/>
        <v>0.425814950249868</v>
      </c>
    </row>
    <row r="13" spans="1:27" s="5" customFormat="1" ht="11.25" customHeight="1">
      <c r="A13" s="43" t="s">
        <v>197</v>
      </c>
      <c r="B13" s="32">
        <v>106</v>
      </c>
      <c r="C13" s="35">
        <f t="shared" si="5"/>
        <v>0.777297059470558</v>
      </c>
      <c r="D13" s="32">
        <v>12968</v>
      </c>
      <c r="E13" s="44">
        <f t="shared" si="6"/>
        <v>0.4761829573649545</v>
      </c>
      <c r="F13" s="32">
        <v>3410600</v>
      </c>
      <c r="G13" s="44">
        <f t="shared" si="7"/>
        <v>0.48633182695189386</v>
      </c>
      <c r="H13" s="32">
        <v>27419196</v>
      </c>
      <c r="I13" s="44">
        <f t="shared" si="8"/>
        <v>0.4796454393893211</v>
      </c>
      <c r="J13" s="32">
        <v>67</v>
      </c>
      <c r="K13" s="44">
        <f t="shared" si="9"/>
        <v>0.5620805369127517</v>
      </c>
      <c r="L13" s="44">
        <f t="shared" si="1"/>
        <v>2.443543567068852</v>
      </c>
      <c r="M13" s="32">
        <f t="shared" si="16"/>
        <v>67</v>
      </c>
      <c r="N13" s="44">
        <f t="shared" si="10"/>
        <v>0.5620805369127517</v>
      </c>
      <c r="O13" s="41" t="s">
        <v>275</v>
      </c>
      <c r="P13" s="32">
        <v>0</v>
      </c>
      <c r="Q13" s="44">
        <f t="shared" si="11"/>
        <v>0</v>
      </c>
      <c r="R13" s="32">
        <v>0</v>
      </c>
      <c r="S13" s="44">
        <f t="shared" si="12"/>
        <v>0</v>
      </c>
      <c r="T13" s="32">
        <v>5</v>
      </c>
      <c r="U13" s="44">
        <f t="shared" si="13"/>
        <v>1.4970059880239521</v>
      </c>
      <c r="V13" s="32">
        <v>62</v>
      </c>
      <c r="W13" s="44">
        <f t="shared" si="14"/>
        <v>0.5394118670610754</v>
      </c>
      <c r="X13" s="32">
        <v>2952</v>
      </c>
      <c r="Y13" s="44">
        <f t="shared" si="15"/>
        <v>0.31104592352822175</v>
      </c>
      <c r="Z13" s="45">
        <f t="shared" si="3"/>
        <v>107.66180014906345</v>
      </c>
      <c r="AA13" s="44">
        <f t="shared" si="4"/>
        <v>0.5129096403590953</v>
      </c>
    </row>
    <row r="14" spans="1:27" s="5" customFormat="1" ht="11.25" customHeight="1">
      <c r="A14" s="43" t="s">
        <v>198</v>
      </c>
      <c r="B14" s="32">
        <v>40</v>
      </c>
      <c r="C14" s="35">
        <f t="shared" si="5"/>
        <v>0.29331964508322944</v>
      </c>
      <c r="D14" s="32">
        <v>3188</v>
      </c>
      <c r="E14" s="44">
        <f t="shared" si="6"/>
        <v>0.11706286768040368</v>
      </c>
      <c r="F14" s="32">
        <v>832772</v>
      </c>
      <c r="G14" s="44">
        <f t="shared" si="7"/>
        <v>0.11874846894809786</v>
      </c>
      <c r="H14" s="32">
        <v>6782473</v>
      </c>
      <c r="I14" s="44">
        <f t="shared" si="8"/>
        <v>0.11864615732099537</v>
      </c>
      <c r="J14" s="32">
        <v>105</v>
      </c>
      <c r="K14" s="44">
        <f t="shared" si="9"/>
        <v>0.8808724832214765</v>
      </c>
      <c r="L14" s="44">
        <f t="shared" si="1"/>
        <v>15.481078951585948</v>
      </c>
      <c r="M14" s="32">
        <f t="shared" si="16"/>
        <v>105</v>
      </c>
      <c r="N14" s="44">
        <f t="shared" si="10"/>
        <v>0.8808724832214765</v>
      </c>
      <c r="O14" s="41" t="s">
        <v>276</v>
      </c>
      <c r="P14" s="32">
        <v>0</v>
      </c>
      <c r="Q14" s="44">
        <f t="shared" si="11"/>
        <v>0</v>
      </c>
      <c r="R14" s="32">
        <v>0</v>
      </c>
      <c r="S14" s="44">
        <f t="shared" si="12"/>
        <v>0</v>
      </c>
      <c r="T14" s="32">
        <v>2</v>
      </c>
      <c r="U14" s="44">
        <f t="shared" si="13"/>
        <v>0.5988023952095809</v>
      </c>
      <c r="V14" s="32">
        <v>103</v>
      </c>
      <c r="W14" s="44">
        <f t="shared" si="14"/>
        <v>0.8961197146337219</v>
      </c>
      <c r="X14" s="32">
        <v>7146</v>
      </c>
      <c r="Y14" s="44">
        <f t="shared" si="15"/>
        <v>0.7529587295164879</v>
      </c>
      <c r="Z14" s="45">
        <f t="shared" si="3"/>
        <v>1053.5980017907923</v>
      </c>
      <c r="AA14" s="44">
        <f t="shared" si="4"/>
        <v>4.038667335762683</v>
      </c>
    </row>
    <row r="15" spans="1:27" s="5" customFormat="1" ht="11.25" customHeight="1">
      <c r="A15" s="43" t="s">
        <v>199</v>
      </c>
      <c r="B15" s="32">
        <v>80</v>
      </c>
      <c r="C15" s="35">
        <f t="shared" si="5"/>
        <v>0.5866392901664589</v>
      </c>
      <c r="D15" s="32">
        <v>7634</v>
      </c>
      <c r="E15" s="44">
        <f t="shared" si="6"/>
        <v>0.2803193010891473</v>
      </c>
      <c r="F15" s="32">
        <v>2012877</v>
      </c>
      <c r="G15" s="44">
        <f t="shared" si="7"/>
        <v>0.2870246140970642</v>
      </c>
      <c r="H15" s="32">
        <v>16177966</v>
      </c>
      <c r="I15" s="44">
        <f t="shared" si="8"/>
        <v>0.2830020110908977</v>
      </c>
      <c r="J15" s="32">
        <v>74</v>
      </c>
      <c r="K15" s="44">
        <f t="shared" si="9"/>
        <v>0.6208053691275168</v>
      </c>
      <c r="L15" s="44">
        <f t="shared" si="1"/>
        <v>4.574122606018581</v>
      </c>
      <c r="M15" s="32">
        <f t="shared" si="16"/>
        <v>74</v>
      </c>
      <c r="N15" s="44">
        <f t="shared" si="10"/>
        <v>0.6208053691275168</v>
      </c>
      <c r="O15" s="41" t="s">
        <v>277</v>
      </c>
      <c r="P15" s="32">
        <v>0</v>
      </c>
      <c r="Q15" s="44">
        <f t="shared" si="11"/>
        <v>0</v>
      </c>
      <c r="R15" s="32">
        <v>1</v>
      </c>
      <c r="S15" s="44">
        <f t="shared" si="12"/>
        <v>6.666666666666667</v>
      </c>
      <c r="T15" s="32">
        <v>3</v>
      </c>
      <c r="U15" s="44">
        <f t="shared" si="13"/>
        <v>0.8982035928143712</v>
      </c>
      <c r="V15" s="32">
        <v>70</v>
      </c>
      <c r="W15" s="44">
        <f t="shared" si="14"/>
        <v>0.6090133982947624</v>
      </c>
      <c r="X15" s="32">
        <v>7732</v>
      </c>
      <c r="Y15" s="44">
        <f t="shared" si="15"/>
        <v>0.8147042956369276</v>
      </c>
      <c r="Z15" s="45">
        <f t="shared" si="3"/>
        <v>477.9339998612928</v>
      </c>
      <c r="AA15" s="44">
        <f t="shared" si="4"/>
        <v>1.478556293466847</v>
      </c>
    </row>
    <row r="16" spans="1:27" s="5" customFormat="1" ht="11.25" customHeight="1">
      <c r="A16" s="43" t="s">
        <v>200</v>
      </c>
      <c r="B16" s="32">
        <v>153</v>
      </c>
      <c r="C16" s="35">
        <f t="shared" si="5"/>
        <v>1.1219476424433525</v>
      </c>
      <c r="D16" s="32">
        <v>20715</v>
      </c>
      <c r="E16" s="44">
        <f t="shared" si="6"/>
        <v>0.7606516010036268</v>
      </c>
      <c r="F16" s="32">
        <v>5388441</v>
      </c>
      <c r="G16" s="44">
        <f t="shared" si="7"/>
        <v>0.7683605101602328</v>
      </c>
      <c r="H16" s="32">
        <v>44028822</v>
      </c>
      <c r="I16" s="44">
        <f t="shared" si="8"/>
        <v>0.770198501589332</v>
      </c>
      <c r="J16" s="32">
        <v>181</v>
      </c>
      <c r="K16" s="44">
        <f t="shared" si="9"/>
        <v>1.518456375838926</v>
      </c>
      <c r="L16" s="44">
        <f t="shared" si="1"/>
        <v>4.110943508777046</v>
      </c>
      <c r="M16" s="32">
        <f t="shared" si="16"/>
        <v>181</v>
      </c>
      <c r="N16" s="44">
        <f t="shared" si="10"/>
        <v>1.518456375838926</v>
      </c>
      <c r="O16" s="41" t="s">
        <v>278</v>
      </c>
      <c r="P16" s="32">
        <v>2</v>
      </c>
      <c r="Q16" s="44">
        <f t="shared" si="11"/>
        <v>2.5974025974025974</v>
      </c>
      <c r="R16" s="32">
        <v>0</v>
      </c>
      <c r="S16" s="44">
        <f t="shared" si="12"/>
        <v>0</v>
      </c>
      <c r="T16" s="32">
        <v>16</v>
      </c>
      <c r="U16" s="44">
        <f t="shared" si="13"/>
        <v>4.790419161676647</v>
      </c>
      <c r="V16" s="32">
        <v>163</v>
      </c>
      <c r="W16" s="44">
        <f t="shared" si="14"/>
        <v>1.4181311988863754</v>
      </c>
      <c r="X16" s="32">
        <v>22394</v>
      </c>
      <c r="Y16" s="44">
        <f t="shared" si="15"/>
        <v>2.3596078629712047</v>
      </c>
      <c r="Z16" s="45">
        <f t="shared" si="3"/>
        <v>508.6213753345479</v>
      </c>
      <c r="AA16" s="44">
        <f t="shared" si="4"/>
        <v>1.4459992190028366</v>
      </c>
    </row>
    <row r="17" spans="1:27" s="5" customFormat="1" ht="11.25" customHeight="1">
      <c r="A17" s="43" t="s">
        <v>201</v>
      </c>
      <c r="B17" s="32">
        <v>113</v>
      </c>
      <c r="C17" s="35">
        <f t="shared" si="5"/>
        <v>0.8286279973601232</v>
      </c>
      <c r="D17" s="32">
        <v>11522</v>
      </c>
      <c r="E17" s="44">
        <f t="shared" si="6"/>
        <v>0.42308606066926324</v>
      </c>
      <c r="F17" s="32">
        <v>3037435</v>
      </c>
      <c r="G17" s="44">
        <f t="shared" si="7"/>
        <v>0.4331206570098005</v>
      </c>
      <c r="H17" s="32">
        <v>24578573</v>
      </c>
      <c r="I17" s="44">
        <f t="shared" si="8"/>
        <v>0.42995427167694866</v>
      </c>
      <c r="J17" s="32">
        <v>102</v>
      </c>
      <c r="K17" s="44">
        <f t="shared" si="9"/>
        <v>0.8557046979865772</v>
      </c>
      <c r="L17" s="44">
        <f t="shared" si="1"/>
        <v>4.149956142693882</v>
      </c>
      <c r="M17" s="32">
        <f t="shared" si="16"/>
        <v>102</v>
      </c>
      <c r="N17" s="44">
        <f t="shared" si="10"/>
        <v>0.8557046979865772</v>
      </c>
      <c r="O17" s="41" t="s">
        <v>279</v>
      </c>
      <c r="P17" s="32">
        <v>1</v>
      </c>
      <c r="Q17" s="44">
        <f t="shared" si="11"/>
        <v>1.2987012987012987</v>
      </c>
      <c r="R17" s="32">
        <v>0</v>
      </c>
      <c r="S17" s="44">
        <f t="shared" si="12"/>
        <v>0</v>
      </c>
      <c r="T17" s="32">
        <v>2</v>
      </c>
      <c r="U17" s="44">
        <f t="shared" si="13"/>
        <v>0.5988023952095809</v>
      </c>
      <c r="V17" s="32">
        <v>99</v>
      </c>
      <c r="W17" s="44">
        <f t="shared" si="14"/>
        <v>0.8613189490168784</v>
      </c>
      <c r="X17" s="32">
        <v>7458</v>
      </c>
      <c r="Y17" s="44">
        <f t="shared" si="15"/>
        <v>0.7858335019219098</v>
      </c>
      <c r="Z17" s="45">
        <f t="shared" si="3"/>
        <v>303.43502855108795</v>
      </c>
      <c r="AA17" s="44">
        <f t="shared" si="4"/>
        <v>1.1221595522224463</v>
      </c>
    </row>
    <row r="18" spans="1:27" s="5" customFormat="1" ht="11.25" customHeight="1">
      <c r="A18" s="43" t="s">
        <v>202</v>
      </c>
      <c r="B18" s="32">
        <v>252</v>
      </c>
      <c r="C18" s="35">
        <f t="shared" si="5"/>
        <v>1.8479137640243455</v>
      </c>
      <c r="D18" s="32">
        <v>45609</v>
      </c>
      <c r="E18" s="44">
        <f t="shared" si="6"/>
        <v>1.6747554366485358</v>
      </c>
      <c r="F18" s="32">
        <v>11716796</v>
      </c>
      <c r="G18" s="44">
        <f t="shared" si="7"/>
        <v>1.6707473185664228</v>
      </c>
      <c r="H18" s="32">
        <v>96499238</v>
      </c>
      <c r="I18" s="44">
        <f t="shared" si="8"/>
        <v>1.688066251513891</v>
      </c>
      <c r="J18" s="32">
        <v>146</v>
      </c>
      <c r="K18" s="44">
        <f t="shared" si="9"/>
        <v>1.2248322147651007</v>
      </c>
      <c r="L18" s="44">
        <f t="shared" si="1"/>
        <v>1.5129653148141957</v>
      </c>
      <c r="M18" s="32">
        <f t="shared" si="16"/>
        <v>146</v>
      </c>
      <c r="N18" s="44">
        <f t="shared" si="10"/>
        <v>1.2248322147651007</v>
      </c>
      <c r="O18" s="41" t="s">
        <v>280</v>
      </c>
      <c r="P18" s="32">
        <v>2</v>
      </c>
      <c r="Q18" s="44">
        <f t="shared" si="11"/>
        <v>2.5974025974025974</v>
      </c>
      <c r="R18" s="32">
        <v>0</v>
      </c>
      <c r="S18" s="44">
        <f t="shared" si="12"/>
        <v>0</v>
      </c>
      <c r="T18" s="32">
        <v>5</v>
      </c>
      <c r="U18" s="44">
        <f t="shared" si="13"/>
        <v>1.4970059880239521</v>
      </c>
      <c r="V18" s="32">
        <v>139</v>
      </c>
      <c r="W18" s="44">
        <f t="shared" si="14"/>
        <v>1.209326605185314</v>
      </c>
      <c r="X18" s="32">
        <v>16179</v>
      </c>
      <c r="Y18" s="44">
        <f t="shared" si="15"/>
        <v>1.7047466113696137</v>
      </c>
      <c r="Z18" s="45">
        <f t="shared" si="3"/>
        <v>167.65935498889638</v>
      </c>
      <c r="AA18" s="44">
        <f t="shared" si="4"/>
        <v>0.5036494701698003</v>
      </c>
    </row>
    <row r="19" spans="1:27" s="5" customFormat="1" ht="11.25" customHeight="1">
      <c r="A19" s="43" t="s">
        <v>203</v>
      </c>
      <c r="B19" s="32">
        <v>325</v>
      </c>
      <c r="C19" s="35">
        <f t="shared" si="5"/>
        <v>2.3832221163012393</v>
      </c>
      <c r="D19" s="32">
        <v>34039</v>
      </c>
      <c r="E19" s="44">
        <f t="shared" si="6"/>
        <v>1.2499068233918635</v>
      </c>
      <c r="F19" s="32">
        <v>8666026</v>
      </c>
      <c r="G19" s="44">
        <f t="shared" si="7"/>
        <v>1.2357251677102599</v>
      </c>
      <c r="H19" s="32">
        <v>70243930</v>
      </c>
      <c r="I19" s="44">
        <f t="shared" si="8"/>
        <v>1.2287807661932433</v>
      </c>
      <c r="J19" s="32">
        <v>111</v>
      </c>
      <c r="K19" s="44">
        <f t="shared" si="9"/>
        <v>0.9312080536912752</v>
      </c>
      <c r="L19" s="44">
        <f t="shared" si="1"/>
        <v>1.580207713321279</v>
      </c>
      <c r="M19" s="32">
        <f t="shared" si="16"/>
        <v>111</v>
      </c>
      <c r="N19" s="44">
        <f t="shared" si="10"/>
        <v>0.9312080536912752</v>
      </c>
      <c r="O19" s="41" t="s">
        <v>281</v>
      </c>
      <c r="P19" s="32">
        <v>0</v>
      </c>
      <c r="Q19" s="44">
        <f t="shared" si="11"/>
        <v>0</v>
      </c>
      <c r="R19" s="32">
        <v>0</v>
      </c>
      <c r="S19" s="44">
        <f t="shared" si="12"/>
        <v>0</v>
      </c>
      <c r="T19" s="32">
        <v>7</v>
      </c>
      <c r="U19" s="44">
        <f t="shared" si="13"/>
        <v>2.095808383233533</v>
      </c>
      <c r="V19" s="32">
        <v>104</v>
      </c>
      <c r="W19" s="44">
        <f t="shared" si="14"/>
        <v>0.9048199060379328</v>
      </c>
      <c r="X19" s="32">
        <v>3053</v>
      </c>
      <c r="Y19" s="44">
        <f t="shared" si="15"/>
        <v>0.3216880774158743</v>
      </c>
      <c r="Z19" s="45">
        <f t="shared" si="3"/>
        <v>43.462830169097884</v>
      </c>
      <c r="AA19" s="44">
        <f t="shared" si="4"/>
        <v>0.26206926465341424</v>
      </c>
    </row>
    <row r="20" spans="1:27" s="5" customFormat="1" ht="14.25" customHeight="1">
      <c r="A20" s="43" t="s">
        <v>204</v>
      </c>
      <c r="B20" s="32">
        <v>16</v>
      </c>
      <c r="C20" s="35">
        <f t="shared" si="5"/>
        <v>0.11732785803329178</v>
      </c>
      <c r="D20" s="32">
        <v>5457</v>
      </c>
      <c r="E20" s="44">
        <f t="shared" si="6"/>
        <v>0.20038019728104234</v>
      </c>
      <c r="F20" s="32">
        <v>1376012</v>
      </c>
      <c r="G20" s="44">
        <f t="shared" si="7"/>
        <v>0.19621134987032468</v>
      </c>
      <c r="H20" s="32">
        <v>11495372</v>
      </c>
      <c r="I20" s="44">
        <f t="shared" si="8"/>
        <v>0.20108914768630337</v>
      </c>
      <c r="J20" s="32">
        <v>6</v>
      </c>
      <c r="K20" s="44">
        <f t="shared" si="9"/>
        <v>0.05033557046979866</v>
      </c>
      <c r="L20" s="44">
        <f t="shared" si="1"/>
        <v>0.5219491809399469</v>
      </c>
      <c r="M20" s="32">
        <f t="shared" si="16"/>
        <v>6</v>
      </c>
      <c r="N20" s="44">
        <f t="shared" si="10"/>
        <v>0.05033557046979866</v>
      </c>
      <c r="O20" s="41" t="s">
        <v>282</v>
      </c>
      <c r="P20" s="32">
        <v>0</v>
      </c>
      <c r="Q20" s="44">
        <f t="shared" si="11"/>
        <v>0</v>
      </c>
      <c r="R20" s="32">
        <v>0</v>
      </c>
      <c r="S20" s="44">
        <f t="shared" si="12"/>
        <v>0</v>
      </c>
      <c r="T20" s="32">
        <v>0</v>
      </c>
      <c r="U20" s="44">
        <f t="shared" si="13"/>
        <v>0</v>
      </c>
      <c r="V20" s="32">
        <v>6</v>
      </c>
      <c r="W20" s="44">
        <f t="shared" si="14"/>
        <v>0.052201148425265353</v>
      </c>
      <c r="X20" s="32">
        <v>15</v>
      </c>
      <c r="Y20" s="44">
        <f t="shared" si="15"/>
        <v>0.0015805179041068177</v>
      </c>
      <c r="Z20" s="45">
        <f t="shared" si="3"/>
        <v>1.3048729523498674</v>
      </c>
      <c r="AA20" s="44">
        <f t="shared" si="4"/>
        <v>0.026097459046997347</v>
      </c>
    </row>
    <row r="21" spans="1:27" s="5" customFormat="1" ht="11.25" customHeight="1">
      <c r="A21" s="43" t="s">
        <v>205</v>
      </c>
      <c r="B21" s="32">
        <v>119</v>
      </c>
      <c r="C21" s="35">
        <f t="shared" si="5"/>
        <v>0.8726259441226076</v>
      </c>
      <c r="D21" s="32">
        <v>21094</v>
      </c>
      <c r="E21" s="44">
        <f t="shared" si="6"/>
        <v>0.7745684224750424</v>
      </c>
      <c r="F21" s="32">
        <v>5529029</v>
      </c>
      <c r="G21" s="44">
        <f t="shared" si="7"/>
        <v>0.7884075455462389</v>
      </c>
      <c r="H21" s="32">
        <v>47712645</v>
      </c>
      <c r="I21" s="44">
        <f t="shared" si="8"/>
        <v>0.8346398113005098</v>
      </c>
      <c r="J21" s="32">
        <v>210</v>
      </c>
      <c r="K21" s="44">
        <f t="shared" si="9"/>
        <v>1.761744966442953</v>
      </c>
      <c r="L21" s="44">
        <f t="shared" si="1"/>
        <v>4.4013489505769385</v>
      </c>
      <c r="M21" s="32">
        <f t="shared" si="16"/>
        <v>210</v>
      </c>
      <c r="N21" s="44">
        <f t="shared" si="10"/>
        <v>1.761744966442953</v>
      </c>
      <c r="O21" s="41" t="s">
        <v>283</v>
      </c>
      <c r="P21" s="32">
        <v>1</v>
      </c>
      <c r="Q21" s="44">
        <f t="shared" si="11"/>
        <v>1.2987012987012987</v>
      </c>
      <c r="R21" s="32">
        <v>1</v>
      </c>
      <c r="S21" s="44">
        <f t="shared" si="12"/>
        <v>6.666666666666667</v>
      </c>
      <c r="T21" s="32">
        <v>4</v>
      </c>
      <c r="U21" s="44">
        <f t="shared" si="13"/>
        <v>1.1976047904191618</v>
      </c>
      <c r="V21" s="32">
        <v>204</v>
      </c>
      <c r="W21" s="44">
        <f t="shared" si="14"/>
        <v>1.774839046459022</v>
      </c>
      <c r="X21" s="32">
        <v>19581</v>
      </c>
      <c r="Y21" s="44">
        <f t="shared" si="15"/>
        <v>2.0632080720210397</v>
      </c>
      <c r="Z21" s="45">
        <f t="shared" si="3"/>
        <v>410.39435143450964</v>
      </c>
      <c r="AA21" s="44">
        <f t="shared" si="4"/>
        <v>1.343982421019331</v>
      </c>
    </row>
    <row r="22" spans="1:27" s="5" customFormat="1" ht="11.25" customHeight="1">
      <c r="A22" s="43" t="s">
        <v>206</v>
      </c>
      <c r="B22" s="32">
        <v>460</v>
      </c>
      <c r="C22" s="35">
        <f t="shared" si="5"/>
        <v>3.3731759184571386</v>
      </c>
      <c r="D22" s="32">
        <v>53900</v>
      </c>
      <c r="E22" s="44">
        <f t="shared" si="6"/>
        <v>1.9791996762778417</v>
      </c>
      <c r="F22" s="32">
        <v>14197008</v>
      </c>
      <c r="G22" s="44">
        <f t="shared" si="7"/>
        <v>2.0244111997568326</v>
      </c>
      <c r="H22" s="32">
        <v>116457250</v>
      </c>
      <c r="I22" s="44">
        <f t="shared" si="8"/>
        <v>2.0371928063216007</v>
      </c>
      <c r="J22" s="32">
        <v>324</v>
      </c>
      <c r="K22" s="44">
        <f t="shared" si="9"/>
        <v>2.7181208053691277</v>
      </c>
      <c r="L22" s="44">
        <f t="shared" si="1"/>
        <v>2.782136792685728</v>
      </c>
      <c r="M22" s="32">
        <f t="shared" si="16"/>
        <v>324</v>
      </c>
      <c r="N22" s="44">
        <f t="shared" si="10"/>
        <v>2.7181208053691277</v>
      </c>
      <c r="O22" s="41" t="s">
        <v>284</v>
      </c>
      <c r="P22" s="32">
        <v>6</v>
      </c>
      <c r="Q22" s="44">
        <f t="shared" si="11"/>
        <v>7.792207792207792</v>
      </c>
      <c r="R22" s="32">
        <v>0</v>
      </c>
      <c r="S22" s="44">
        <f t="shared" si="12"/>
        <v>0</v>
      </c>
      <c r="T22" s="32">
        <v>15</v>
      </c>
      <c r="U22" s="44">
        <f t="shared" si="13"/>
        <v>4.491017964071856</v>
      </c>
      <c r="V22" s="32">
        <v>303</v>
      </c>
      <c r="W22" s="44">
        <f t="shared" si="14"/>
        <v>2.6361579954759002</v>
      </c>
      <c r="X22" s="32">
        <v>45752</v>
      </c>
      <c r="Y22" s="44">
        <f t="shared" si="15"/>
        <v>4.820790343246341</v>
      </c>
      <c r="Z22" s="45">
        <f t="shared" si="3"/>
        <v>392.86519302147354</v>
      </c>
      <c r="AA22" s="44">
        <f t="shared" si="4"/>
        <v>1.0454686547527965</v>
      </c>
    </row>
    <row r="23" spans="1:27" s="5" customFormat="1" ht="11.25" customHeight="1">
      <c r="A23" s="43" t="s">
        <v>207</v>
      </c>
      <c r="B23" s="32">
        <v>269</v>
      </c>
      <c r="C23" s="35">
        <f t="shared" si="5"/>
        <v>1.9725746131847182</v>
      </c>
      <c r="D23" s="32">
        <v>33483</v>
      </c>
      <c r="E23" s="44">
        <f t="shared" si="6"/>
        <v>1.229490589254378</v>
      </c>
      <c r="F23" s="32">
        <v>8776133</v>
      </c>
      <c r="G23" s="44">
        <f t="shared" si="7"/>
        <v>1.2514257888532239</v>
      </c>
      <c r="H23" s="32">
        <v>71893540</v>
      </c>
      <c r="I23" s="44">
        <f t="shared" si="8"/>
        <v>1.2576374807836717</v>
      </c>
      <c r="J23" s="32">
        <v>382</v>
      </c>
      <c r="K23" s="44">
        <f t="shared" si="9"/>
        <v>3.204697986577181</v>
      </c>
      <c r="L23" s="44">
        <f t="shared" si="1"/>
        <v>5.31341202561454</v>
      </c>
      <c r="M23" s="32">
        <f t="shared" si="16"/>
        <v>382</v>
      </c>
      <c r="N23" s="44">
        <f t="shared" si="10"/>
        <v>3.204697986577181</v>
      </c>
      <c r="O23" s="41" t="s">
        <v>285</v>
      </c>
      <c r="P23" s="32">
        <v>2</v>
      </c>
      <c r="Q23" s="44">
        <f t="shared" si="11"/>
        <v>2.5974025974025974</v>
      </c>
      <c r="R23" s="32">
        <v>0</v>
      </c>
      <c r="S23" s="44">
        <f t="shared" si="12"/>
        <v>0</v>
      </c>
      <c r="T23" s="32">
        <v>9</v>
      </c>
      <c r="U23" s="44">
        <f t="shared" si="13"/>
        <v>2.694610778443114</v>
      </c>
      <c r="V23" s="32">
        <v>371</v>
      </c>
      <c r="W23" s="44">
        <f t="shared" si="14"/>
        <v>3.227771010962241</v>
      </c>
      <c r="X23" s="32">
        <v>26622</v>
      </c>
      <c r="Y23" s="44">
        <f t="shared" si="15"/>
        <v>2.80510317620878</v>
      </c>
      <c r="Z23" s="45">
        <f t="shared" si="3"/>
        <v>370.2975260364144</v>
      </c>
      <c r="AA23" s="44">
        <f t="shared" si="4"/>
        <v>1.4026914585528771</v>
      </c>
    </row>
    <row r="24" spans="1:27" s="5" customFormat="1" ht="11.25" customHeight="1">
      <c r="A24" s="43" t="s">
        <v>208</v>
      </c>
      <c r="B24" s="32">
        <v>254</v>
      </c>
      <c r="C24" s="35">
        <f t="shared" si="5"/>
        <v>1.862579746278507</v>
      </c>
      <c r="D24" s="32">
        <v>42519</v>
      </c>
      <c r="E24" s="44">
        <f t="shared" si="6"/>
        <v>1.5612911138340917</v>
      </c>
      <c r="F24" s="32">
        <v>12321594</v>
      </c>
      <c r="G24" s="44">
        <f t="shared" si="7"/>
        <v>1.7569880141263983</v>
      </c>
      <c r="H24" s="32">
        <v>102566286</v>
      </c>
      <c r="I24" s="44">
        <f t="shared" si="8"/>
        <v>1.79419744163909</v>
      </c>
      <c r="J24" s="32">
        <v>446</v>
      </c>
      <c r="K24" s="44">
        <f t="shared" si="9"/>
        <v>3.7416107382550337</v>
      </c>
      <c r="L24" s="44">
        <f t="shared" si="1"/>
        <v>4.348407428928449</v>
      </c>
      <c r="M24" s="32">
        <f t="shared" si="16"/>
        <v>446</v>
      </c>
      <c r="N24" s="44">
        <f t="shared" si="10"/>
        <v>3.7416107382550337</v>
      </c>
      <c r="O24" s="41" t="s">
        <v>286</v>
      </c>
      <c r="P24" s="32">
        <v>3</v>
      </c>
      <c r="Q24" s="44">
        <f t="shared" si="11"/>
        <v>3.896103896103896</v>
      </c>
      <c r="R24" s="32">
        <v>0</v>
      </c>
      <c r="S24" s="44">
        <f t="shared" si="12"/>
        <v>0</v>
      </c>
      <c r="T24" s="32">
        <v>15</v>
      </c>
      <c r="U24" s="44">
        <f t="shared" si="13"/>
        <v>4.491017964071856</v>
      </c>
      <c r="V24" s="32">
        <v>428</v>
      </c>
      <c r="W24" s="44">
        <f t="shared" si="14"/>
        <v>3.723681921002262</v>
      </c>
      <c r="X24" s="32">
        <v>31158</v>
      </c>
      <c r="Y24" s="44">
        <f t="shared" si="15"/>
        <v>3.283051790410682</v>
      </c>
      <c r="Z24" s="45">
        <f t="shared" si="3"/>
        <v>303.78403289361574</v>
      </c>
      <c r="AA24" s="44">
        <f t="shared" si="4"/>
        <v>1.1493375245872917</v>
      </c>
    </row>
    <row r="25" spans="1:27" s="5" customFormat="1" ht="11.25" customHeight="1">
      <c r="A25" s="43" t="s">
        <v>209</v>
      </c>
      <c r="B25" s="32">
        <v>830</v>
      </c>
      <c r="C25" s="35">
        <f t="shared" si="5"/>
        <v>6.086382635477011</v>
      </c>
      <c r="D25" s="32">
        <v>89351</v>
      </c>
      <c r="E25" s="44">
        <f t="shared" si="6"/>
        <v>3.280954921615982</v>
      </c>
      <c r="F25" s="32">
        <v>23388899</v>
      </c>
      <c r="G25" s="44">
        <f t="shared" si="7"/>
        <v>3.335121673917587</v>
      </c>
      <c r="H25" s="32">
        <v>192935575</v>
      </c>
      <c r="I25" s="44">
        <f t="shared" si="8"/>
        <v>3.375032172522721</v>
      </c>
      <c r="J25" s="32">
        <v>877</v>
      </c>
      <c r="K25" s="44">
        <f t="shared" si="9"/>
        <v>7.35738255033557</v>
      </c>
      <c r="L25" s="44">
        <f t="shared" si="1"/>
        <v>4.545558795986691</v>
      </c>
      <c r="M25" s="32">
        <f t="shared" si="16"/>
        <v>877</v>
      </c>
      <c r="N25" s="44">
        <f t="shared" si="10"/>
        <v>7.35738255033557</v>
      </c>
      <c r="O25" s="41" t="s">
        <v>287</v>
      </c>
      <c r="P25" s="32">
        <v>7</v>
      </c>
      <c r="Q25" s="44">
        <f t="shared" si="11"/>
        <v>9.090909090909092</v>
      </c>
      <c r="R25" s="32">
        <v>1</v>
      </c>
      <c r="S25" s="44">
        <f t="shared" si="12"/>
        <v>6.666666666666667</v>
      </c>
      <c r="T25" s="32">
        <v>49</v>
      </c>
      <c r="U25" s="44">
        <f t="shared" si="13"/>
        <v>14.67065868263473</v>
      </c>
      <c r="V25" s="32">
        <v>820</v>
      </c>
      <c r="W25" s="44">
        <f t="shared" si="14"/>
        <v>7.1341569514529315</v>
      </c>
      <c r="X25" s="32">
        <v>92784</v>
      </c>
      <c r="Y25" s="44">
        <f t="shared" si="15"/>
        <v>9.776451547643132</v>
      </c>
      <c r="Z25" s="45">
        <f t="shared" si="3"/>
        <v>480.9066446144004</v>
      </c>
      <c r="AA25" s="44">
        <f t="shared" si="4"/>
        <v>1.478509191204246</v>
      </c>
    </row>
    <row r="26" spans="1:27" s="5" customFormat="1" ht="11.25" customHeight="1">
      <c r="A26" s="43" t="s">
        <v>210</v>
      </c>
      <c r="B26" s="32">
        <v>831</v>
      </c>
      <c r="C26" s="35">
        <f t="shared" si="5"/>
        <v>6.093715626604092</v>
      </c>
      <c r="D26" s="32">
        <v>94648</v>
      </c>
      <c r="E26" s="44">
        <f t="shared" si="6"/>
        <v>3.475459943605661</v>
      </c>
      <c r="F26" s="32">
        <v>24575398</v>
      </c>
      <c r="G26" s="44">
        <f t="shared" si="7"/>
        <v>3.504309566472151</v>
      </c>
      <c r="H26" s="32">
        <v>200449255</v>
      </c>
      <c r="I26" s="44">
        <f t="shared" si="8"/>
        <v>3.506469372396516</v>
      </c>
      <c r="J26" s="32">
        <v>767</v>
      </c>
      <c r="K26" s="44">
        <f t="shared" si="9"/>
        <v>6.434563758389261</v>
      </c>
      <c r="L26" s="44">
        <f t="shared" si="1"/>
        <v>3.8264048424624977</v>
      </c>
      <c r="M26" s="32">
        <f t="shared" si="16"/>
        <v>767</v>
      </c>
      <c r="N26" s="44">
        <f t="shared" si="10"/>
        <v>6.434563758389261</v>
      </c>
      <c r="O26" s="41" t="s">
        <v>288</v>
      </c>
      <c r="P26" s="32">
        <v>2</v>
      </c>
      <c r="Q26" s="44">
        <f t="shared" si="11"/>
        <v>2.5974025974025974</v>
      </c>
      <c r="R26" s="32">
        <v>2</v>
      </c>
      <c r="S26" s="44">
        <f t="shared" si="12"/>
        <v>13.333333333333334</v>
      </c>
      <c r="T26" s="32">
        <v>34</v>
      </c>
      <c r="U26" s="44">
        <f t="shared" si="13"/>
        <v>10.179640718562874</v>
      </c>
      <c r="V26" s="32">
        <v>729</v>
      </c>
      <c r="W26" s="44">
        <f t="shared" si="14"/>
        <v>6.34243953366974</v>
      </c>
      <c r="X26" s="32">
        <v>51424</v>
      </c>
      <c r="Y26" s="44">
        <f>X26/$X$5*100</f>
        <v>5.418436846719266</v>
      </c>
      <c r="Z26" s="45">
        <f>X26*1000000/H26</f>
        <v>256.5437322278898</v>
      </c>
      <c r="AA26" s="44">
        <f t="shared" si="4"/>
        <v>0.9907775629777856</v>
      </c>
    </row>
    <row r="27" spans="1:27" s="5" customFormat="1" ht="11.25" customHeight="1">
      <c r="A27" s="43" t="s">
        <v>211</v>
      </c>
      <c r="B27" s="32">
        <v>571</v>
      </c>
      <c r="C27" s="35">
        <f t="shared" si="5"/>
        <v>4.1871379335631005</v>
      </c>
      <c r="D27" s="32">
        <v>150875</v>
      </c>
      <c r="E27" s="44">
        <f t="shared" si="6"/>
        <v>5.54010670052726</v>
      </c>
      <c r="F27" s="32">
        <v>38155701</v>
      </c>
      <c r="G27" s="44">
        <f t="shared" si="7"/>
        <v>5.440782201360523</v>
      </c>
      <c r="H27" s="32">
        <v>313665295</v>
      </c>
      <c r="I27" s="44">
        <f t="shared" si="8"/>
        <v>5.486963521521783</v>
      </c>
      <c r="J27" s="32">
        <v>199</v>
      </c>
      <c r="K27" s="44">
        <f t="shared" si="9"/>
        <v>1.6694630872483223</v>
      </c>
      <c r="L27" s="44">
        <f>IF($H$27=0,0,J27*1000000/H27)</f>
        <v>0.6344342302835894</v>
      </c>
      <c r="M27" s="32">
        <f>SUM(P27+R27+T27+V27)</f>
        <v>199</v>
      </c>
      <c r="N27" s="44">
        <f t="shared" si="10"/>
        <v>1.6694630872483223</v>
      </c>
      <c r="O27" s="41" t="s">
        <v>289</v>
      </c>
      <c r="P27" s="32">
        <v>0</v>
      </c>
      <c r="Q27" s="44">
        <f t="shared" si="11"/>
        <v>0</v>
      </c>
      <c r="R27" s="32">
        <v>0</v>
      </c>
      <c r="S27" s="44">
        <f t="shared" si="12"/>
        <v>0</v>
      </c>
      <c r="T27" s="32">
        <v>10</v>
      </c>
      <c r="U27" s="44">
        <f t="shared" si="13"/>
        <v>2.9940119760479043</v>
      </c>
      <c r="V27" s="32">
        <v>189</v>
      </c>
      <c r="W27" s="44">
        <f t="shared" si="14"/>
        <v>1.6443361753958587</v>
      </c>
      <c r="X27" s="32">
        <v>6240</v>
      </c>
      <c r="Y27" s="44">
        <f>X27/$X$5*100</f>
        <v>0.6574954481084362</v>
      </c>
      <c r="Z27" s="45">
        <f>X27*1000000/H27</f>
        <v>19.893817070198985</v>
      </c>
      <c r="AA27" s="44">
        <f>SQRT(L27*Z27/1000)</f>
        <v>0.11234464170726713</v>
      </c>
    </row>
    <row r="28" spans="1:27" s="5" customFormat="1" ht="11.25" customHeight="1">
      <c r="A28" s="43" t="s">
        <v>212</v>
      </c>
      <c r="B28" s="32">
        <v>1082</v>
      </c>
      <c r="C28" s="35">
        <f t="shared" si="5"/>
        <v>7.934296399501356</v>
      </c>
      <c r="D28" s="32">
        <v>417935</v>
      </c>
      <c r="E28" s="44">
        <f t="shared" si="6"/>
        <v>15.346508658723184</v>
      </c>
      <c r="F28" s="32">
        <v>105038200</v>
      </c>
      <c r="G28" s="44">
        <f t="shared" si="7"/>
        <v>14.977839590024752</v>
      </c>
      <c r="H28" s="32">
        <v>875966730</v>
      </c>
      <c r="I28" s="44">
        <f t="shared" si="8"/>
        <v>15.32333213203176</v>
      </c>
      <c r="J28" s="32">
        <v>879</v>
      </c>
      <c r="K28" s="44">
        <f t="shared" si="9"/>
        <v>7.374161073825504</v>
      </c>
      <c r="L28" s="44">
        <f>IF($H$28=0,0,J28*1000000/H28)</f>
        <v>1.0034627685003517</v>
      </c>
      <c r="M28" s="32">
        <f>SUM(P28+R28+T28+V28)</f>
        <v>879</v>
      </c>
      <c r="N28" s="44">
        <f t="shared" si="10"/>
        <v>7.374161073825504</v>
      </c>
      <c r="O28" s="41" t="s">
        <v>290</v>
      </c>
      <c r="P28" s="32">
        <v>3</v>
      </c>
      <c r="Q28" s="44">
        <f t="shared" si="11"/>
        <v>3.896103896103896</v>
      </c>
      <c r="R28" s="32">
        <v>0</v>
      </c>
      <c r="S28" s="44">
        <f t="shared" si="12"/>
        <v>0</v>
      </c>
      <c r="T28" s="32">
        <v>13</v>
      </c>
      <c r="U28" s="44">
        <f t="shared" si="13"/>
        <v>3.8922155688622757</v>
      </c>
      <c r="V28" s="32">
        <v>863</v>
      </c>
      <c r="W28" s="44">
        <f t="shared" si="14"/>
        <v>7.508265181834001</v>
      </c>
      <c r="X28" s="32">
        <v>28612</v>
      </c>
      <c r="Y28" s="44">
        <f t="shared" si="15"/>
        <v>3.0147852181536177</v>
      </c>
      <c r="Z28" s="45">
        <f t="shared" si="3"/>
        <v>32.66334099241418</v>
      </c>
      <c r="AA28" s="44">
        <f>SQRT(L28*Z28/1000)</f>
        <v>0.1810426650840043</v>
      </c>
    </row>
    <row r="29" spans="1:27" s="5" customFormat="1" ht="11.25" customHeight="1">
      <c r="A29" s="43" t="s">
        <v>213</v>
      </c>
      <c r="B29" s="32">
        <v>454</v>
      </c>
      <c r="C29" s="35">
        <f t="shared" si="5"/>
        <v>3.3291779716946546</v>
      </c>
      <c r="D29" s="32">
        <v>74074</v>
      </c>
      <c r="E29" s="44">
        <f t="shared" si="6"/>
        <v>2.719985840827548</v>
      </c>
      <c r="F29" s="32">
        <v>18949315</v>
      </c>
      <c r="G29" s="44">
        <f t="shared" si="7"/>
        <v>2.702062682060906</v>
      </c>
      <c r="H29" s="32">
        <v>155414619</v>
      </c>
      <c r="I29" s="44">
        <f t="shared" si="8"/>
        <v>2.7186761135439172</v>
      </c>
      <c r="J29" s="32">
        <v>304</v>
      </c>
      <c r="K29" s="44">
        <f t="shared" si="9"/>
        <v>2.5503355704697985</v>
      </c>
      <c r="L29" s="44">
        <f t="shared" si="1"/>
        <v>1.9560579433006877</v>
      </c>
      <c r="M29" s="32">
        <f t="shared" si="16"/>
        <v>304</v>
      </c>
      <c r="N29" s="44">
        <f t="shared" si="10"/>
        <v>2.5503355704697985</v>
      </c>
      <c r="O29" s="41" t="s">
        <v>291</v>
      </c>
      <c r="P29" s="32">
        <v>1</v>
      </c>
      <c r="Q29" s="44">
        <f t="shared" si="11"/>
        <v>1.2987012987012987</v>
      </c>
      <c r="R29" s="32">
        <v>0</v>
      </c>
      <c r="S29" s="44">
        <f t="shared" si="12"/>
        <v>0</v>
      </c>
      <c r="T29" s="32">
        <v>3</v>
      </c>
      <c r="U29" s="44">
        <f t="shared" si="13"/>
        <v>0.8982035928143712</v>
      </c>
      <c r="V29" s="32">
        <v>300</v>
      </c>
      <c r="W29" s="44">
        <f t="shared" si="14"/>
        <v>2.6100574212632677</v>
      </c>
      <c r="X29" s="32">
        <v>32283</v>
      </c>
      <c r="Y29" s="44">
        <f t="shared" si="15"/>
        <v>3.401590633218693</v>
      </c>
      <c r="Z29" s="45">
        <f t="shared" si="3"/>
        <v>207.72177165650035</v>
      </c>
      <c r="AA29" s="44">
        <f t="shared" si="4"/>
        <v>0.6374290716975413</v>
      </c>
    </row>
    <row r="30" spans="1:27" s="5" customFormat="1" ht="11.25" customHeight="1">
      <c r="A30" s="43" t="s">
        <v>214</v>
      </c>
      <c r="B30" s="32">
        <v>462</v>
      </c>
      <c r="C30" s="35">
        <f t="shared" si="5"/>
        <v>3.3878419007113005</v>
      </c>
      <c r="D30" s="32">
        <v>86000</v>
      </c>
      <c r="E30" s="44">
        <f t="shared" si="6"/>
        <v>3.157906719107502</v>
      </c>
      <c r="F30" s="32">
        <v>21433183</v>
      </c>
      <c r="G30" s="44">
        <f t="shared" si="7"/>
        <v>3.056247887698432</v>
      </c>
      <c r="H30" s="32">
        <v>175718206</v>
      </c>
      <c r="I30" s="44">
        <f t="shared" si="8"/>
        <v>3.0738478300229235</v>
      </c>
      <c r="J30" s="32">
        <v>513</v>
      </c>
      <c r="K30" s="44">
        <f t="shared" si="9"/>
        <v>4.303691275167785</v>
      </c>
      <c r="L30" s="44">
        <f t="shared" si="1"/>
        <v>2.9194470605965552</v>
      </c>
      <c r="M30" s="32">
        <f t="shared" si="16"/>
        <v>513</v>
      </c>
      <c r="N30" s="44">
        <f t="shared" si="10"/>
        <v>4.303691275167785</v>
      </c>
      <c r="O30" s="41" t="s">
        <v>292</v>
      </c>
      <c r="P30" s="32">
        <v>0</v>
      </c>
      <c r="Q30" s="44">
        <f t="shared" si="11"/>
        <v>0</v>
      </c>
      <c r="R30" s="32">
        <v>0</v>
      </c>
      <c r="S30" s="44">
        <f t="shared" si="12"/>
        <v>0</v>
      </c>
      <c r="T30" s="32">
        <v>26</v>
      </c>
      <c r="U30" s="44">
        <f t="shared" si="13"/>
        <v>7.784431137724551</v>
      </c>
      <c r="V30" s="32">
        <v>487</v>
      </c>
      <c r="W30" s="44">
        <f t="shared" si="14"/>
        <v>4.236993213850704</v>
      </c>
      <c r="X30" s="32">
        <v>30442</v>
      </c>
      <c r="Y30" s="44">
        <f t="shared" si="15"/>
        <v>3.2076084024546496</v>
      </c>
      <c r="Z30" s="45">
        <f t="shared" si="3"/>
        <v>173.24328931516635</v>
      </c>
      <c r="AA30" s="44">
        <f t="shared" si="4"/>
        <v>0.711178326272139</v>
      </c>
    </row>
    <row r="31" spans="1:27" s="5" customFormat="1" ht="11.25" customHeight="1">
      <c r="A31" s="43" t="s">
        <v>215</v>
      </c>
      <c r="B31" s="32">
        <v>185</v>
      </c>
      <c r="C31" s="35">
        <f t="shared" si="5"/>
        <v>1.3566033585099362</v>
      </c>
      <c r="D31" s="32">
        <v>36630</v>
      </c>
      <c r="E31" s="44">
        <f t="shared" si="6"/>
        <v>1.3450479432663698</v>
      </c>
      <c r="F31" s="32">
        <v>9299984</v>
      </c>
      <c r="G31" s="44">
        <f t="shared" si="7"/>
        <v>1.326123910556319</v>
      </c>
      <c r="H31" s="32">
        <v>74684405</v>
      </c>
      <c r="I31" s="44">
        <f t="shared" si="8"/>
        <v>1.3064582291820301</v>
      </c>
      <c r="J31" s="32">
        <v>79</v>
      </c>
      <c r="K31" s="44">
        <f t="shared" si="9"/>
        <v>0.662751677852349</v>
      </c>
      <c r="L31" s="44">
        <f t="shared" si="1"/>
        <v>1.0577844196522688</v>
      </c>
      <c r="M31" s="32">
        <f t="shared" si="16"/>
        <v>79</v>
      </c>
      <c r="N31" s="44">
        <f t="shared" si="10"/>
        <v>0.662751677852349</v>
      </c>
      <c r="O31" s="41" t="s">
        <v>293</v>
      </c>
      <c r="P31" s="32">
        <v>0</v>
      </c>
      <c r="Q31" s="44">
        <f t="shared" si="11"/>
        <v>0</v>
      </c>
      <c r="R31" s="32">
        <v>0</v>
      </c>
      <c r="S31" s="44">
        <f t="shared" si="12"/>
        <v>0</v>
      </c>
      <c r="T31" s="32">
        <v>9</v>
      </c>
      <c r="U31" s="44">
        <f t="shared" si="13"/>
        <v>2.694610778443114</v>
      </c>
      <c r="V31" s="32">
        <v>70</v>
      </c>
      <c r="W31" s="44">
        <f t="shared" si="14"/>
        <v>0.6090133982947624</v>
      </c>
      <c r="X31" s="32">
        <v>1566</v>
      </c>
      <c r="Y31" s="44">
        <f t="shared" si="15"/>
        <v>0.16500606918875177</v>
      </c>
      <c r="Z31" s="45">
        <f t="shared" si="3"/>
        <v>20.968232926271554</v>
      </c>
      <c r="AA31" s="44">
        <f t="shared" si="4"/>
        <v>0.14892907740615918</v>
      </c>
    </row>
    <row r="32" spans="1:27" s="5" customFormat="1" ht="11.25" customHeight="1">
      <c r="A32" s="43" t="s">
        <v>216</v>
      </c>
      <c r="B32" s="32">
        <v>153</v>
      </c>
      <c r="C32" s="35">
        <f t="shared" si="5"/>
        <v>1.1219476424433525</v>
      </c>
      <c r="D32" s="32">
        <v>21128</v>
      </c>
      <c r="E32" s="44">
        <f t="shared" si="6"/>
        <v>0.775816897224457</v>
      </c>
      <c r="F32" s="32">
        <v>5387053</v>
      </c>
      <c r="G32" s="44">
        <f t="shared" si="7"/>
        <v>0.7681625893909226</v>
      </c>
      <c r="H32" s="32">
        <v>43761807</v>
      </c>
      <c r="I32" s="44">
        <f t="shared" si="8"/>
        <v>0.7655275941346226</v>
      </c>
      <c r="J32" s="32">
        <v>147</v>
      </c>
      <c r="K32" s="44">
        <f t="shared" si="9"/>
        <v>1.233221476510067</v>
      </c>
      <c r="L32" s="44">
        <f t="shared" si="1"/>
        <v>3.359093467049932</v>
      </c>
      <c r="M32" s="32">
        <f t="shared" si="16"/>
        <v>147</v>
      </c>
      <c r="N32" s="44">
        <f t="shared" si="10"/>
        <v>1.233221476510067</v>
      </c>
      <c r="O32" s="41" t="s">
        <v>294</v>
      </c>
      <c r="P32" s="32">
        <v>1</v>
      </c>
      <c r="Q32" s="44">
        <f t="shared" si="11"/>
        <v>1.2987012987012987</v>
      </c>
      <c r="R32" s="32">
        <v>2</v>
      </c>
      <c r="S32" s="44">
        <f t="shared" si="12"/>
        <v>13.333333333333334</v>
      </c>
      <c r="T32" s="32">
        <v>3</v>
      </c>
      <c r="U32" s="44">
        <f t="shared" si="13"/>
        <v>0.8982035928143712</v>
      </c>
      <c r="V32" s="32">
        <v>141</v>
      </c>
      <c r="W32" s="44">
        <f t="shared" si="14"/>
        <v>1.226726987993736</v>
      </c>
      <c r="X32" s="32">
        <v>25461</v>
      </c>
      <c r="Y32" s="44">
        <f t="shared" si="15"/>
        <v>2.6827710904309123</v>
      </c>
      <c r="Z32" s="45">
        <f t="shared" si="3"/>
        <v>581.8086990786281</v>
      </c>
      <c r="AA32" s="44">
        <f t="shared" si="4"/>
        <v>1.3979806150829988</v>
      </c>
    </row>
    <row r="33" spans="1:27" s="5" customFormat="1" ht="20.25" customHeight="1">
      <c r="A33" s="41" t="s">
        <v>217</v>
      </c>
      <c r="B33" s="32">
        <v>134</v>
      </c>
      <c r="C33" s="35">
        <f t="shared" si="5"/>
        <v>0.9826208110288186</v>
      </c>
      <c r="D33" s="32">
        <v>35612</v>
      </c>
      <c r="E33" s="44">
        <f t="shared" si="6"/>
        <v>1.307667140475074</v>
      </c>
      <c r="F33" s="32">
        <v>9046533</v>
      </c>
      <c r="G33" s="44">
        <f t="shared" si="7"/>
        <v>1.2899832643730127</v>
      </c>
      <c r="H33" s="32">
        <v>75392749</v>
      </c>
      <c r="I33" s="44">
        <f t="shared" si="8"/>
        <v>1.3188493280719753</v>
      </c>
      <c r="J33" s="32">
        <v>27</v>
      </c>
      <c r="K33" s="44">
        <f t="shared" si="9"/>
        <v>0.22651006711409397</v>
      </c>
      <c r="L33" s="44">
        <f t="shared" si="1"/>
        <v>0.35812462548619894</v>
      </c>
      <c r="M33" s="32">
        <f t="shared" si="16"/>
        <v>27</v>
      </c>
      <c r="N33" s="44">
        <f t="shared" si="10"/>
        <v>0.22651006711409397</v>
      </c>
      <c r="O33" s="41" t="s">
        <v>295</v>
      </c>
      <c r="P33" s="32">
        <v>1</v>
      </c>
      <c r="Q33" s="44">
        <f t="shared" si="11"/>
        <v>1.2987012987012987</v>
      </c>
      <c r="R33" s="32">
        <v>0</v>
      </c>
      <c r="S33" s="44">
        <f t="shared" si="12"/>
        <v>0</v>
      </c>
      <c r="T33" s="32">
        <v>4</v>
      </c>
      <c r="U33" s="44">
        <f t="shared" si="13"/>
        <v>1.1976047904191618</v>
      </c>
      <c r="V33" s="32">
        <v>22</v>
      </c>
      <c r="W33" s="44">
        <f t="shared" si="14"/>
        <v>0.19140421089263965</v>
      </c>
      <c r="X33" s="32">
        <v>6807</v>
      </c>
      <c r="Y33" s="44">
        <f t="shared" si="15"/>
        <v>0.717239024883674</v>
      </c>
      <c r="Z33" s="45">
        <f t="shared" si="3"/>
        <v>90.28719724757616</v>
      </c>
      <c r="AA33" s="44">
        <f t="shared" si="4"/>
        <v>0.1798167642365049</v>
      </c>
    </row>
    <row r="34" spans="1:27" s="5" customFormat="1" ht="11.25" customHeight="1">
      <c r="A34" s="41" t="s">
        <v>218</v>
      </c>
      <c r="B34" s="32">
        <v>563</v>
      </c>
      <c r="C34" s="35">
        <f t="shared" si="5"/>
        <v>4.1284740045464545</v>
      </c>
      <c r="D34" s="32">
        <v>63482</v>
      </c>
      <c r="E34" s="44">
        <f t="shared" si="6"/>
        <v>2.331049236539331</v>
      </c>
      <c r="F34" s="32">
        <v>15935121</v>
      </c>
      <c r="G34" s="44">
        <f t="shared" si="7"/>
        <v>2.2722560571833372</v>
      </c>
      <c r="H34" s="32">
        <v>129196532</v>
      </c>
      <c r="I34" s="44">
        <f t="shared" si="8"/>
        <v>2.2600417371361465</v>
      </c>
      <c r="J34" s="32">
        <v>378</v>
      </c>
      <c r="K34" s="44">
        <f t="shared" si="9"/>
        <v>3.1711409395973154</v>
      </c>
      <c r="L34" s="44">
        <f t="shared" si="1"/>
        <v>2.925775128391217</v>
      </c>
      <c r="M34" s="32">
        <f t="shared" si="16"/>
        <v>378</v>
      </c>
      <c r="N34" s="44">
        <f t="shared" si="10"/>
        <v>3.1711409395973154</v>
      </c>
      <c r="O34" s="41" t="s">
        <v>296</v>
      </c>
      <c r="P34" s="32">
        <v>9</v>
      </c>
      <c r="Q34" s="44">
        <f t="shared" si="11"/>
        <v>11.688311688311687</v>
      </c>
      <c r="R34" s="32">
        <v>2</v>
      </c>
      <c r="S34" s="44">
        <f t="shared" si="12"/>
        <v>13.333333333333334</v>
      </c>
      <c r="T34" s="32">
        <v>11</v>
      </c>
      <c r="U34" s="44">
        <f t="shared" si="13"/>
        <v>3.293413173652695</v>
      </c>
      <c r="V34" s="32">
        <v>356</v>
      </c>
      <c r="W34" s="44">
        <f t="shared" si="14"/>
        <v>3.097268139899078</v>
      </c>
      <c r="X34" s="32">
        <v>84167</v>
      </c>
      <c r="Y34" s="44">
        <f t="shared" si="15"/>
        <v>8.868496695663902</v>
      </c>
      <c r="Z34" s="45">
        <f t="shared" si="3"/>
        <v>651.4648551092687</v>
      </c>
      <c r="AA34" s="44">
        <f t="shared" si="4"/>
        <v>1.3805939555494535</v>
      </c>
    </row>
    <row r="35" spans="1:27" s="5" customFormat="1" ht="11.25" customHeight="1">
      <c r="A35" s="41" t="s">
        <v>219</v>
      </c>
      <c r="B35" s="32">
        <v>1084</v>
      </c>
      <c r="C35" s="35">
        <f t="shared" si="5"/>
        <v>7.948962381755519</v>
      </c>
      <c r="D35" s="32">
        <v>199064</v>
      </c>
      <c r="E35" s="44">
        <f t="shared" si="6"/>
        <v>7.30959933874902</v>
      </c>
      <c r="F35" s="32">
        <v>52013981</v>
      </c>
      <c r="G35" s="44">
        <f t="shared" si="7"/>
        <v>7.416892748129682</v>
      </c>
      <c r="H35" s="32">
        <v>409511640</v>
      </c>
      <c r="I35" s="44">
        <f t="shared" si="8"/>
        <v>7.163608681408509</v>
      </c>
      <c r="J35" s="32">
        <v>695</v>
      </c>
      <c r="K35" s="44">
        <f t="shared" si="9"/>
        <v>5.830536912751678</v>
      </c>
      <c r="L35" s="44">
        <f t="shared" si="1"/>
        <v>1.6971434560443752</v>
      </c>
      <c r="M35" s="32">
        <f t="shared" si="16"/>
        <v>695</v>
      </c>
      <c r="N35" s="44">
        <f t="shared" si="10"/>
        <v>5.830536912751678</v>
      </c>
      <c r="O35" s="41" t="s">
        <v>219</v>
      </c>
      <c r="P35" s="32">
        <v>5</v>
      </c>
      <c r="Q35" s="44">
        <f t="shared" si="11"/>
        <v>6.493506493506493</v>
      </c>
      <c r="R35" s="32">
        <v>1</v>
      </c>
      <c r="S35" s="44">
        <f t="shared" si="12"/>
        <v>6.666666666666667</v>
      </c>
      <c r="T35" s="32">
        <v>20</v>
      </c>
      <c r="U35" s="44">
        <f t="shared" si="13"/>
        <v>5.9880239520958085</v>
      </c>
      <c r="V35" s="32">
        <v>669</v>
      </c>
      <c r="W35" s="44">
        <f t="shared" si="14"/>
        <v>5.820428049417088</v>
      </c>
      <c r="X35" s="32">
        <v>56244</v>
      </c>
      <c r="Y35" s="44">
        <f t="shared" si="15"/>
        <v>5.926309933238924</v>
      </c>
      <c r="Z35" s="45">
        <f t="shared" si="3"/>
        <v>137.34408135505012</v>
      </c>
      <c r="AA35" s="44">
        <f t="shared" si="4"/>
        <v>0.48279665377687697</v>
      </c>
    </row>
    <row r="36" spans="1:27" s="5" customFormat="1" ht="11.25" customHeight="1">
      <c r="A36" s="41" t="s">
        <v>220</v>
      </c>
      <c r="B36" s="32">
        <v>916</v>
      </c>
      <c r="C36" s="35">
        <f t="shared" si="5"/>
        <v>6.717019872405955</v>
      </c>
      <c r="D36" s="32">
        <v>86689</v>
      </c>
      <c r="E36" s="44">
        <f t="shared" si="6"/>
        <v>3.1832066927059333</v>
      </c>
      <c r="F36" s="32">
        <v>21302765</v>
      </c>
      <c r="G36" s="44">
        <f t="shared" si="7"/>
        <v>3.0376510354708444</v>
      </c>
      <c r="H36" s="32">
        <v>166314167</v>
      </c>
      <c r="I36" s="44">
        <f t="shared" si="8"/>
        <v>2.9093424806250305</v>
      </c>
      <c r="J36" s="32">
        <v>864</v>
      </c>
      <c r="K36" s="44">
        <f t="shared" si="9"/>
        <v>7.248322147651007</v>
      </c>
      <c r="L36" s="44">
        <f>IF($H$36=0,0,J36*1000000/H36)</f>
        <v>5.194987387935509</v>
      </c>
      <c r="M36" s="32">
        <f>SUM(P36+R36+T36+V36)</f>
        <v>864</v>
      </c>
      <c r="N36" s="44">
        <f t="shared" si="10"/>
        <v>7.248322147651007</v>
      </c>
      <c r="O36" s="41" t="s">
        <v>220</v>
      </c>
      <c r="P36" s="32">
        <v>2</v>
      </c>
      <c r="Q36" s="44">
        <f t="shared" si="11"/>
        <v>2.5974025974025974</v>
      </c>
      <c r="R36" s="32">
        <v>0</v>
      </c>
      <c r="S36" s="44">
        <f t="shared" si="12"/>
        <v>0</v>
      </c>
      <c r="T36" s="32">
        <v>8</v>
      </c>
      <c r="U36" s="44">
        <f t="shared" si="13"/>
        <v>2.3952095808383236</v>
      </c>
      <c r="V36" s="32">
        <v>854</v>
      </c>
      <c r="W36" s="44">
        <f t="shared" si="14"/>
        <v>7.429963459196102</v>
      </c>
      <c r="X36" s="32">
        <v>21552</v>
      </c>
      <c r="Y36" s="44">
        <f t="shared" si="15"/>
        <v>2.270888124620676</v>
      </c>
      <c r="Z36" s="45">
        <f t="shared" si="3"/>
        <v>129.58607428794687</v>
      </c>
      <c r="AA36" s="44">
        <f>SQRT(L36*Z36/1000)</f>
        <v>0.8204864542318526</v>
      </c>
    </row>
    <row r="37" spans="1:27" s="5" customFormat="1" ht="11.25" customHeight="1">
      <c r="A37" s="41" t="s">
        <v>221</v>
      </c>
      <c r="B37" s="32">
        <v>684</v>
      </c>
      <c r="C37" s="35">
        <f t="shared" si="5"/>
        <v>5.015765930923224</v>
      </c>
      <c r="D37" s="32">
        <v>174833</v>
      </c>
      <c r="E37" s="44">
        <f t="shared" si="6"/>
        <v>6.419840760717696</v>
      </c>
      <c r="F37" s="32">
        <v>45726342</v>
      </c>
      <c r="G37" s="44">
        <f t="shared" si="7"/>
        <v>6.520311805748875</v>
      </c>
      <c r="H37" s="32">
        <v>369275842</v>
      </c>
      <c r="I37" s="44">
        <f t="shared" si="8"/>
        <v>6.459761748373348</v>
      </c>
      <c r="J37" s="32">
        <v>1246</v>
      </c>
      <c r="K37" s="44">
        <f t="shared" si="9"/>
        <v>10.453020134228188</v>
      </c>
      <c r="L37" s="44">
        <f t="shared" si="1"/>
        <v>3.374171441195983</v>
      </c>
      <c r="M37" s="32">
        <f t="shared" si="16"/>
        <v>1246</v>
      </c>
      <c r="N37" s="44">
        <f t="shared" si="10"/>
        <v>10.453020134228188</v>
      </c>
      <c r="O37" s="41" t="s">
        <v>221</v>
      </c>
      <c r="P37" s="32">
        <v>7</v>
      </c>
      <c r="Q37" s="44">
        <f t="shared" si="11"/>
        <v>9.090909090909092</v>
      </c>
      <c r="R37" s="32">
        <v>2</v>
      </c>
      <c r="S37" s="44">
        <f t="shared" si="12"/>
        <v>13.333333333333334</v>
      </c>
      <c r="T37" s="32">
        <v>10</v>
      </c>
      <c r="U37" s="44">
        <f t="shared" si="13"/>
        <v>2.9940119760479043</v>
      </c>
      <c r="V37" s="32">
        <v>1227</v>
      </c>
      <c r="W37" s="44">
        <f t="shared" si="14"/>
        <v>10.675134852966766</v>
      </c>
      <c r="X37" s="32">
        <v>87998</v>
      </c>
      <c r="Y37" s="44">
        <f t="shared" si="15"/>
        <v>9.272160968372784</v>
      </c>
      <c r="Z37" s="45">
        <f t="shared" si="3"/>
        <v>238.29882703239494</v>
      </c>
      <c r="AA37" s="44">
        <f t="shared" si="4"/>
        <v>0.8966945392067515</v>
      </c>
    </row>
    <row r="38" spans="1:27" s="5" customFormat="1" ht="11.25" customHeight="1">
      <c r="A38" s="41" t="s">
        <v>222</v>
      </c>
      <c r="B38" s="32">
        <v>733</v>
      </c>
      <c r="C38" s="35">
        <f t="shared" si="5"/>
        <v>5.3750824961501795</v>
      </c>
      <c r="D38" s="32">
        <v>287208</v>
      </c>
      <c r="E38" s="44">
        <f t="shared" si="6"/>
        <v>10.546233406760784</v>
      </c>
      <c r="F38" s="32">
        <v>71878155</v>
      </c>
      <c r="G38" s="44">
        <f t="shared" si="7"/>
        <v>10.249409030399754</v>
      </c>
      <c r="H38" s="32">
        <v>578763263</v>
      </c>
      <c r="I38" s="44">
        <f t="shared" si="8"/>
        <v>10.124336234513667</v>
      </c>
      <c r="J38" s="32">
        <v>193</v>
      </c>
      <c r="K38" s="44">
        <f t="shared" si="9"/>
        <v>1.6191275167785235</v>
      </c>
      <c r="L38" s="44">
        <f t="shared" si="1"/>
        <v>0.3334696798127631</v>
      </c>
      <c r="M38" s="32">
        <f t="shared" si="16"/>
        <v>193</v>
      </c>
      <c r="N38" s="44">
        <f t="shared" si="10"/>
        <v>1.6191275167785235</v>
      </c>
      <c r="O38" s="41" t="s">
        <v>222</v>
      </c>
      <c r="P38" s="32">
        <v>1</v>
      </c>
      <c r="Q38" s="44">
        <f t="shared" si="11"/>
        <v>1.2987012987012987</v>
      </c>
      <c r="R38" s="32">
        <v>0</v>
      </c>
      <c r="S38" s="44">
        <f t="shared" si="12"/>
        <v>0</v>
      </c>
      <c r="T38" s="32">
        <v>2</v>
      </c>
      <c r="U38" s="44">
        <f t="shared" si="13"/>
        <v>0.5988023952095809</v>
      </c>
      <c r="V38" s="32">
        <v>190</v>
      </c>
      <c r="W38" s="44">
        <f t="shared" si="14"/>
        <v>1.6530363668000696</v>
      </c>
      <c r="X38" s="32">
        <v>12289</v>
      </c>
      <c r="Y38" s="44">
        <f t="shared" si="15"/>
        <v>1.2948656349045788</v>
      </c>
      <c r="Z38" s="45">
        <f t="shared" si="3"/>
        <v>21.233206710979513</v>
      </c>
      <c r="AA38" s="44">
        <f t="shared" si="4"/>
        <v>0.08414648324979809</v>
      </c>
    </row>
    <row r="39" spans="1:27" s="5" customFormat="1" ht="11.25" customHeight="1">
      <c r="A39" s="41" t="s">
        <v>223</v>
      </c>
      <c r="B39" s="32">
        <v>156</v>
      </c>
      <c r="C39" s="35">
        <f t="shared" si="5"/>
        <v>1.1439466158245948</v>
      </c>
      <c r="D39" s="32">
        <v>23919</v>
      </c>
      <c r="E39" s="44">
        <f t="shared" si="6"/>
        <v>0.8783019862131668</v>
      </c>
      <c r="F39" s="32">
        <v>6465430</v>
      </c>
      <c r="G39" s="44">
        <f t="shared" si="7"/>
        <v>0.9219329103177104</v>
      </c>
      <c r="H39" s="32">
        <v>53440620</v>
      </c>
      <c r="I39" s="44">
        <f t="shared" si="8"/>
        <v>0.9348395795827762</v>
      </c>
      <c r="J39" s="32">
        <v>108</v>
      </c>
      <c r="K39" s="44">
        <f t="shared" si="9"/>
        <v>0.9060402684563759</v>
      </c>
      <c r="L39" s="44">
        <f>IF($H$39=0,0,J39*1000000/H39)</f>
        <v>2.0209346373601202</v>
      </c>
      <c r="M39" s="32">
        <f>SUM(P39+R39+T39+V39)</f>
        <v>108</v>
      </c>
      <c r="N39" s="44">
        <f t="shared" si="10"/>
        <v>0.9060402684563759</v>
      </c>
      <c r="O39" s="41" t="s">
        <v>223</v>
      </c>
      <c r="P39" s="32">
        <v>0</v>
      </c>
      <c r="Q39" s="44">
        <f t="shared" si="11"/>
        <v>0</v>
      </c>
      <c r="R39" s="32">
        <v>0</v>
      </c>
      <c r="S39" s="44">
        <f t="shared" si="12"/>
        <v>0</v>
      </c>
      <c r="T39" s="32">
        <v>1</v>
      </c>
      <c r="U39" s="44">
        <f t="shared" si="13"/>
        <v>0.29940119760479045</v>
      </c>
      <c r="V39" s="32">
        <v>107</v>
      </c>
      <c r="W39" s="44">
        <f t="shared" si="14"/>
        <v>0.9309204802505655</v>
      </c>
      <c r="X39" s="32">
        <v>1881</v>
      </c>
      <c r="Y39" s="44">
        <f t="shared" si="15"/>
        <v>0.19819694517499495</v>
      </c>
      <c r="Z39" s="45">
        <f t="shared" si="3"/>
        <v>35.1979449340221</v>
      </c>
      <c r="AA39" s="44">
        <f>SQRT(L39*Z39/1000)</f>
        <v>0.26670722915035394</v>
      </c>
    </row>
    <row r="40" spans="1:27" s="5" customFormat="1" ht="11.25" customHeight="1">
      <c r="A40" s="41" t="s">
        <v>224</v>
      </c>
      <c r="B40" s="32">
        <v>263</v>
      </c>
      <c r="C40" s="35">
        <f t="shared" si="5"/>
        <v>1.9285766664222337</v>
      </c>
      <c r="D40" s="32">
        <v>60128</v>
      </c>
      <c r="E40" s="44">
        <f t="shared" si="6"/>
        <v>2.207890874494138</v>
      </c>
      <c r="F40" s="32">
        <v>15093263</v>
      </c>
      <c r="G40" s="44">
        <f t="shared" si="7"/>
        <v>2.1522119772050146</v>
      </c>
      <c r="H40" s="32">
        <v>123442563</v>
      </c>
      <c r="I40" s="44">
        <f t="shared" si="8"/>
        <v>2.1593872544431623</v>
      </c>
      <c r="J40" s="32">
        <v>67</v>
      </c>
      <c r="K40" s="44">
        <f t="shared" si="9"/>
        <v>0.5620805369127517</v>
      </c>
      <c r="L40" s="44">
        <f>IF($H$40=0,0,J40*1000000/H40)</f>
        <v>0.5427625477931789</v>
      </c>
      <c r="M40" s="32">
        <f>SUM(P40+R40+T40+V40)</f>
        <v>67</v>
      </c>
      <c r="N40" s="44">
        <f t="shared" si="10"/>
        <v>0.5620805369127517</v>
      </c>
      <c r="O40" s="41" t="s">
        <v>224</v>
      </c>
      <c r="P40" s="32">
        <v>1</v>
      </c>
      <c r="Q40" s="44">
        <f t="shared" si="11"/>
        <v>1.2987012987012987</v>
      </c>
      <c r="R40" s="32">
        <v>0</v>
      </c>
      <c r="S40" s="44">
        <f t="shared" si="12"/>
        <v>0</v>
      </c>
      <c r="T40" s="32">
        <v>0</v>
      </c>
      <c r="U40" s="44">
        <f t="shared" si="13"/>
        <v>0</v>
      </c>
      <c r="V40" s="32">
        <v>66</v>
      </c>
      <c r="W40" s="44">
        <f t="shared" si="14"/>
        <v>0.5742126326779189</v>
      </c>
      <c r="X40" s="32">
        <v>6790</v>
      </c>
      <c r="Y40" s="44">
        <f t="shared" si="15"/>
        <v>0.7154477712590195</v>
      </c>
      <c r="Z40" s="45">
        <f t="shared" si="3"/>
        <v>55.00533879874156</v>
      </c>
      <c r="AA40" s="44">
        <f>SQRT(L40*Z40/1000)</f>
        <v>0.17278552551829093</v>
      </c>
    </row>
    <row r="41" spans="1:27" s="5" customFormat="1" ht="11.25" customHeight="1">
      <c r="A41" s="41" t="s">
        <v>225</v>
      </c>
      <c r="B41" s="32">
        <v>39</v>
      </c>
      <c r="C41" s="35">
        <f t="shared" si="5"/>
        <v>0.2859866539561487</v>
      </c>
      <c r="D41" s="32">
        <v>24250</v>
      </c>
      <c r="E41" s="44">
        <f t="shared" si="6"/>
        <v>0.8904562550971735</v>
      </c>
      <c r="F41" s="32">
        <v>6037837</v>
      </c>
      <c r="G41" s="44">
        <f t="shared" si="7"/>
        <v>0.8609606224851175</v>
      </c>
      <c r="H41" s="32">
        <v>48187241</v>
      </c>
      <c r="I41" s="44">
        <f t="shared" si="8"/>
        <v>0.8429419441184237</v>
      </c>
      <c r="J41" s="32">
        <v>5</v>
      </c>
      <c r="K41" s="44">
        <f t="shared" si="9"/>
        <v>0.04194630872483222</v>
      </c>
      <c r="L41" s="44">
        <f>IF($H$41=0,0,J41*1000000/H41)</f>
        <v>0.10376190660096103</v>
      </c>
      <c r="M41" s="32">
        <f>SUM(P41+R41+T41+V41)</f>
        <v>5</v>
      </c>
      <c r="N41" s="44">
        <f t="shared" si="10"/>
        <v>0.04194630872483222</v>
      </c>
      <c r="O41" s="41" t="s">
        <v>297</v>
      </c>
      <c r="P41" s="32">
        <v>0</v>
      </c>
      <c r="Q41" s="44">
        <f t="shared" si="11"/>
        <v>0</v>
      </c>
      <c r="R41" s="32">
        <v>0</v>
      </c>
      <c r="S41" s="44">
        <f t="shared" si="12"/>
        <v>0</v>
      </c>
      <c r="T41" s="32">
        <v>1</v>
      </c>
      <c r="U41" s="44">
        <f t="shared" si="13"/>
        <v>0.29940119760479045</v>
      </c>
      <c r="V41" s="32">
        <v>4</v>
      </c>
      <c r="W41" s="44">
        <f t="shared" si="14"/>
        <v>0.034800765616843574</v>
      </c>
      <c r="X41" s="32">
        <v>309</v>
      </c>
      <c r="Y41" s="44">
        <f t="shared" si="15"/>
        <v>0.03255866882460044</v>
      </c>
      <c r="Z41" s="45">
        <f t="shared" si="3"/>
        <v>6.412485827939392</v>
      </c>
      <c r="AA41" s="44">
        <f>SQRT(L41*Z41/1000)</f>
        <v>0.02579480094047313</v>
      </c>
    </row>
    <row r="42" spans="1:27" s="5" customFormat="1" ht="11.25" customHeight="1">
      <c r="A42" s="41" t="s">
        <v>226</v>
      </c>
      <c r="B42" s="32">
        <v>405</v>
      </c>
      <c r="C42" s="35">
        <f t="shared" si="5"/>
        <v>2.969861406467698</v>
      </c>
      <c r="D42" s="32">
        <v>189490</v>
      </c>
      <c r="E42" s="44">
        <f t="shared" si="6"/>
        <v>6.9580435372521</v>
      </c>
      <c r="F42" s="32">
        <v>49227646</v>
      </c>
      <c r="G42" s="44">
        <f t="shared" si="7"/>
        <v>7.019577498305603</v>
      </c>
      <c r="H42" s="32">
        <v>392418225</v>
      </c>
      <c r="I42" s="44">
        <f t="shared" si="8"/>
        <v>6.864592672757526</v>
      </c>
      <c r="J42" s="32">
        <v>489</v>
      </c>
      <c r="K42" s="44">
        <f t="shared" si="9"/>
        <v>4.10234899328859</v>
      </c>
      <c r="L42" s="44">
        <f>IF($H$42=0,0,J42*1000000/H42)</f>
        <v>1.2461194940678404</v>
      </c>
      <c r="M42" s="32">
        <f>SUM(P42+R42+T42+V42)</f>
        <v>489</v>
      </c>
      <c r="N42" s="44">
        <f t="shared" si="10"/>
        <v>4.10234899328859</v>
      </c>
      <c r="O42" s="41" t="s">
        <v>226</v>
      </c>
      <c r="P42" s="32">
        <v>1</v>
      </c>
      <c r="Q42" s="44">
        <f t="shared" si="11"/>
        <v>1.2987012987012987</v>
      </c>
      <c r="R42" s="32">
        <v>0</v>
      </c>
      <c r="S42" s="44">
        <f t="shared" si="12"/>
        <v>0</v>
      </c>
      <c r="T42" s="32">
        <v>3</v>
      </c>
      <c r="U42" s="44">
        <f t="shared" si="13"/>
        <v>0.8982035928143712</v>
      </c>
      <c r="V42" s="32">
        <v>485</v>
      </c>
      <c r="W42" s="44">
        <f t="shared" si="14"/>
        <v>4.2195928310422826</v>
      </c>
      <c r="X42" s="32">
        <v>11385</v>
      </c>
      <c r="Y42" s="44">
        <f t="shared" si="15"/>
        <v>1.1996130892170747</v>
      </c>
      <c r="Z42" s="45">
        <f t="shared" si="3"/>
        <v>29.012413987653098</v>
      </c>
      <c r="AA42" s="44">
        <f>SQRT(L42*Z42/1000)</f>
        <v>0.1901392506558838</v>
      </c>
    </row>
    <row r="43" spans="1:27" s="5" customFormat="1" ht="11.25" customHeight="1">
      <c r="A43" s="41" t="s">
        <v>227</v>
      </c>
      <c r="B43" s="32">
        <v>269</v>
      </c>
      <c r="C43" s="35">
        <f t="shared" si="5"/>
        <v>1.9725746131847182</v>
      </c>
      <c r="D43" s="32">
        <v>42410</v>
      </c>
      <c r="E43" s="44">
        <f t="shared" si="6"/>
        <v>1.5572886506668506</v>
      </c>
      <c r="F43" s="32">
        <v>10923734</v>
      </c>
      <c r="G43" s="44">
        <f t="shared" si="7"/>
        <v>1.557661265864223</v>
      </c>
      <c r="H43" s="32">
        <v>86404009</v>
      </c>
      <c r="I43" s="44">
        <f t="shared" si="8"/>
        <v>1.5114698790512986</v>
      </c>
      <c r="J43" s="32">
        <v>206</v>
      </c>
      <c r="K43" s="44">
        <f t="shared" si="9"/>
        <v>1.7281879194630874</v>
      </c>
      <c r="L43" s="44">
        <f t="shared" si="1"/>
        <v>2.384148633658885</v>
      </c>
      <c r="M43" s="32">
        <f t="shared" si="16"/>
        <v>206</v>
      </c>
      <c r="N43" s="44">
        <f t="shared" si="10"/>
        <v>1.7281879194630874</v>
      </c>
      <c r="O43" s="41" t="s">
        <v>227</v>
      </c>
      <c r="P43" s="32">
        <v>0</v>
      </c>
      <c r="Q43" s="44">
        <f t="shared" si="11"/>
        <v>0</v>
      </c>
      <c r="R43" s="32">
        <v>0</v>
      </c>
      <c r="S43" s="44">
        <f t="shared" si="12"/>
        <v>0</v>
      </c>
      <c r="T43" s="32">
        <v>0</v>
      </c>
      <c r="U43" s="44">
        <f t="shared" si="13"/>
        <v>0</v>
      </c>
      <c r="V43" s="32">
        <v>206</v>
      </c>
      <c r="W43" s="44">
        <f t="shared" si="14"/>
        <v>1.7922394292674437</v>
      </c>
      <c r="X43" s="32">
        <v>3308</v>
      </c>
      <c r="Y43" s="44">
        <f t="shared" si="15"/>
        <v>0.3485568817856902</v>
      </c>
      <c r="Z43" s="45">
        <f t="shared" si="3"/>
        <v>38.285260583221316</v>
      </c>
      <c r="AA43" s="44">
        <f t="shared" si="4"/>
        <v>0.3021220808030447</v>
      </c>
    </row>
    <row r="44" spans="1:27" s="5" customFormat="1" ht="11.25" customHeight="1">
      <c r="A44" s="41" t="s">
        <v>228</v>
      </c>
      <c r="B44" s="32">
        <v>477</v>
      </c>
      <c r="C44" s="35">
        <f t="shared" si="5"/>
        <v>3.4978367676175113</v>
      </c>
      <c r="D44" s="32">
        <v>98235</v>
      </c>
      <c r="E44" s="44">
        <f t="shared" si="6"/>
        <v>3.607174029668901</v>
      </c>
      <c r="F44" s="32">
        <v>27392239</v>
      </c>
      <c r="G44" s="44">
        <f t="shared" si="7"/>
        <v>3.9059747953946276</v>
      </c>
      <c r="H44" s="32">
        <v>236975261</v>
      </c>
      <c r="I44" s="44">
        <f t="shared" si="8"/>
        <v>4.145420718636098</v>
      </c>
      <c r="J44" s="32">
        <v>540</v>
      </c>
      <c r="K44" s="44">
        <f t="shared" si="9"/>
        <v>4.530201342281879</v>
      </c>
      <c r="L44" s="44">
        <f t="shared" si="1"/>
        <v>2.2787188743722915</v>
      </c>
      <c r="M44" s="32">
        <f t="shared" si="16"/>
        <v>540</v>
      </c>
      <c r="N44" s="44">
        <f t="shared" si="10"/>
        <v>4.530201342281879</v>
      </c>
      <c r="O44" s="41" t="s">
        <v>298</v>
      </c>
      <c r="P44" s="32">
        <v>12</v>
      </c>
      <c r="Q44" s="44">
        <f t="shared" si="11"/>
        <v>15.584415584415584</v>
      </c>
      <c r="R44" s="32">
        <v>3</v>
      </c>
      <c r="S44" s="44">
        <f t="shared" si="12"/>
        <v>20</v>
      </c>
      <c r="T44" s="32">
        <v>10</v>
      </c>
      <c r="U44" s="44">
        <f t="shared" si="13"/>
        <v>2.9940119760479043</v>
      </c>
      <c r="V44" s="32">
        <v>515</v>
      </c>
      <c r="W44" s="44">
        <f t="shared" si="14"/>
        <v>4.48059857316861</v>
      </c>
      <c r="X44" s="32">
        <v>112270</v>
      </c>
      <c r="Y44" s="44">
        <f t="shared" si="15"/>
        <v>11.829649672938162</v>
      </c>
      <c r="Z44" s="45">
        <f t="shared" si="3"/>
        <v>473.76253338106886</v>
      </c>
      <c r="AA44" s="44">
        <f t="shared" si="4"/>
        <v>1.0390243629414444</v>
      </c>
    </row>
    <row r="45" spans="1:27" s="5" customFormat="1" ht="11.25" customHeight="1" thickBot="1">
      <c r="A45" s="41" t="s">
        <v>229</v>
      </c>
      <c r="B45" s="32">
        <v>56</v>
      </c>
      <c r="C45" s="44">
        <f t="shared" si="5"/>
        <v>0.4106475031165212</v>
      </c>
      <c r="D45" s="32">
        <v>23693</v>
      </c>
      <c r="E45" s="44">
        <f t="shared" si="6"/>
        <v>0.870003301114117</v>
      </c>
      <c r="F45" s="32">
        <v>6230823</v>
      </c>
      <c r="G45" s="44">
        <f t="shared" si="7"/>
        <v>0.8884793095067964</v>
      </c>
      <c r="H45" s="32">
        <v>50094373</v>
      </c>
      <c r="I45" s="44">
        <f t="shared" si="8"/>
        <v>0.8763035046147064</v>
      </c>
      <c r="J45" s="32">
        <v>227</v>
      </c>
      <c r="K45" s="44">
        <f t="shared" si="9"/>
        <v>1.9043624161073827</v>
      </c>
      <c r="L45" s="44">
        <f t="shared" si="1"/>
        <v>4.531447074904002</v>
      </c>
      <c r="M45" s="51">
        <f t="shared" si="16"/>
        <v>227</v>
      </c>
      <c r="N45" s="44">
        <f t="shared" si="10"/>
        <v>1.9043624161073827</v>
      </c>
      <c r="O45" s="52" t="s">
        <v>299</v>
      </c>
      <c r="P45" s="32">
        <v>3</v>
      </c>
      <c r="Q45" s="44">
        <f t="shared" si="11"/>
        <v>3.896103896103896</v>
      </c>
      <c r="R45" s="32">
        <v>0</v>
      </c>
      <c r="S45" s="44">
        <f t="shared" si="12"/>
        <v>0</v>
      </c>
      <c r="T45" s="32">
        <v>1</v>
      </c>
      <c r="U45" s="44">
        <f t="shared" si="13"/>
        <v>0.29940119760479045</v>
      </c>
      <c r="V45" s="32">
        <v>223</v>
      </c>
      <c r="W45" s="44">
        <f t="shared" si="14"/>
        <v>1.940142683139029</v>
      </c>
      <c r="X45" s="32">
        <v>22952</v>
      </c>
      <c r="Y45" s="44">
        <f t="shared" si="15"/>
        <v>2.4184031290039787</v>
      </c>
      <c r="Z45" s="45">
        <f t="shared" si="3"/>
        <v>458.1752126132011</v>
      </c>
      <c r="AA45" s="44">
        <f t="shared" si="4"/>
        <v>1.4409013592156852</v>
      </c>
    </row>
    <row r="46" spans="1:27" s="33" customFormat="1" ht="11.25" customHeight="1">
      <c r="A46" s="46" t="s">
        <v>230</v>
      </c>
      <c r="B46" s="46"/>
      <c r="C46" s="46"/>
      <c r="D46" s="46"/>
      <c r="E46" s="46"/>
      <c r="F46" s="46"/>
      <c r="G46" s="46"/>
      <c r="H46" s="46" t="s">
        <v>231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8" s="33" customFormat="1" ht="10.5" customHeight="1">
      <c r="A47" s="33" t="s">
        <v>232</v>
      </c>
      <c r="H47" s="33" t="s">
        <v>233</v>
      </c>
    </row>
    <row r="48" spans="1:8" s="33" customFormat="1" ht="10.5" customHeight="1">
      <c r="A48" s="33" t="s">
        <v>234</v>
      </c>
      <c r="H48" s="33" t="s">
        <v>235</v>
      </c>
    </row>
    <row r="49" spans="1:8" s="33" customFormat="1" ht="10.5" customHeight="1">
      <c r="A49" s="33" t="s">
        <v>236</v>
      </c>
      <c r="H49" s="33" t="s">
        <v>237</v>
      </c>
    </row>
    <row r="50" spans="1:8" s="33" customFormat="1" ht="10.5" customHeight="1">
      <c r="A50" s="33" t="s">
        <v>238</v>
      </c>
      <c r="H50" s="33" t="s">
        <v>239</v>
      </c>
    </row>
    <row r="51" spans="1:8" s="33" customFormat="1" ht="10.5" customHeight="1">
      <c r="A51" s="33" t="s">
        <v>240</v>
      </c>
      <c r="H51" s="33" t="s">
        <v>241</v>
      </c>
    </row>
    <row r="52" spans="1:8" s="33" customFormat="1" ht="10.5" customHeight="1">
      <c r="A52" s="33" t="s">
        <v>242</v>
      </c>
      <c r="H52" s="33" t="s">
        <v>243</v>
      </c>
    </row>
    <row r="53" s="5" customFormat="1" ht="10.5" customHeight="1"/>
    <row r="54" s="5" customFormat="1" ht="10.5" customHeight="1"/>
    <row r="55" s="5" customFormat="1" ht="6" customHeight="1"/>
    <row r="56" s="5" customFormat="1" ht="7.5" customHeight="1"/>
    <row r="57" s="5" customFormat="1" ht="6" customHeight="1"/>
    <row r="58" spans="1:27" s="5" customFormat="1" ht="12" customHeight="1">
      <c r="A58" s="91" t="s">
        <v>436</v>
      </c>
      <c r="B58" s="92"/>
      <c r="C58" s="92"/>
      <c r="D58" s="92"/>
      <c r="E58" s="92"/>
      <c r="F58" s="92"/>
      <c r="G58" s="92"/>
      <c r="H58" s="91" t="s">
        <v>437</v>
      </c>
      <c r="I58" s="92"/>
      <c r="J58" s="92"/>
      <c r="K58" s="92"/>
      <c r="L58" s="92"/>
      <c r="M58" s="92"/>
      <c r="N58" s="92"/>
      <c r="O58" s="91" t="s">
        <v>438</v>
      </c>
      <c r="P58" s="92"/>
      <c r="Q58" s="92"/>
      <c r="R58" s="92"/>
      <c r="S58" s="92"/>
      <c r="T58" s="92"/>
      <c r="U58" s="92"/>
      <c r="V58" s="91" t="s">
        <v>439</v>
      </c>
      <c r="W58" s="92"/>
      <c r="X58" s="92"/>
      <c r="Y58" s="92"/>
      <c r="Z58" s="92"/>
      <c r="AA58" s="92"/>
    </row>
  </sheetData>
  <mergeCells count="33">
    <mergeCell ref="A58:G58"/>
    <mergeCell ref="H58:N58"/>
    <mergeCell ref="O58:U58"/>
    <mergeCell ref="V58:AA58"/>
    <mergeCell ref="V1:AA1"/>
    <mergeCell ref="V2:AA2"/>
    <mergeCell ref="V3:W3"/>
    <mergeCell ref="X3:X4"/>
    <mergeCell ref="Y3:Y4"/>
    <mergeCell ref="Z3:Z4"/>
    <mergeCell ref="AA3:AA4"/>
    <mergeCell ref="O1:U1"/>
    <mergeCell ref="O2:U2"/>
    <mergeCell ref="O3:O4"/>
    <mergeCell ref="P3:U3"/>
    <mergeCell ref="H1:N1"/>
    <mergeCell ref="H2:N2"/>
    <mergeCell ref="H3:H4"/>
    <mergeCell ref="I3:I4"/>
    <mergeCell ref="J3:J4"/>
    <mergeCell ref="K3:K4"/>
    <mergeCell ref="L3:L4"/>
    <mergeCell ref="M3:M4"/>
    <mergeCell ref="N3:N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3" width="5.875" style="6" customWidth="1"/>
    <col min="4" max="11" width="5.75390625" style="6" customWidth="1"/>
    <col min="12" max="12" width="5.625" style="6" customWidth="1"/>
    <col min="13" max="26" width="5.75390625" style="6" customWidth="1"/>
    <col min="27" max="16384" width="9.00390625" style="6" customWidth="1"/>
  </cols>
  <sheetData>
    <row r="1" spans="1:26" s="4" customFormat="1" ht="45" customHeight="1">
      <c r="A1" s="73" t="s">
        <v>329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89" t="s">
        <v>61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5" s="33" customFormat="1" ht="13.5" customHeight="1" thickBo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82" t="s">
        <v>454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33" t="s">
        <v>62</v>
      </c>
    </row>
    <row r="3" spans="1:26" s="34" customFormat="1" ht="25.5" customHeight="1">
      <c r="A3" s="75" t="s">
        <v>354</v>
      </c>
      <c r="B3" s="77" t="s">
        <v>330</v>
      </c>
      <c r="C3" s="93" t="s">
        <v>331</v>
      </c>
      <c r="D3" s="79" t="s">
        <v>332</v>
      </c>
      <c r="E3" s="93" t="s">
        <v>333</v>
      </c>
      <c r="F3" s="93" t="s">
        <v>334</v>
      </c>
      <c r="G3" s="79" t="s">
        <v>335</v>
      </c>
      <c r="H3" s="79" t="s">
        <v>336</v>
      </c>
      <c r="I3" s="93" t="s">
        <v>337</v>
      </c>
      <c r="J3" s="79" t="s">
        <v>338</v>
      </c>
      <c r="K3" s="79" t="s">
        <v>432</v>
      </c>
      <c r="L3" s="95" t="s">
        <v>339</v>
      </c>
      <c r="M3" s="93" t="s">
        <v>340</v>
      </c>
      <c r="N3" s="79" t="s">
        <v>341</v>
      </c>
      <c r="O3" s="79" t="s">
        <v>342</v>
      </c>
      <c r="P3" s="93" t="s">
        <v>343</v>
      </c>
      <c r="Q3" s="93" t="s">
        <v>344</v>
      </c>
      <c r="R3" s="79" t="s">
        <v>345</v>
      </c>
      <c r="S3" s="93" t="s">
        <v>346</v>
      </c>
      <c r="T3" s="79" t="s">
        <v>347</v>
      </c>
      <c r="U3" s="93" t="s">
        <v>348</v>
      </c>
      <c r="V3" s="79" t="s">
        <v>349</v>
      </c>
      <c r="W3" s="94" t="s">
        <v>350</v>
      </c>
      <c r="X3" s="88"/>
      <c r="Y3" s="88"/>
      <c r="Z3" s="88"/>
    </row>
    <row r="4" spans="1:26" s="34" customFormat="1" ht="39.75" customHeight="1" thickBot="1">
      <c r="A4" s="76"/>
      <c r="B4" s="78"/>
      <c r="C4" s="80"/>
      <c r="D4" s="80"/>
      <c r="E4" s="80"/>
      <c r="F4" s="80"/>
      <c r="G4" s="80"/>
      <c r="H4" s="80"/>
      <c r="I4" s="80"/>
      <c r="J4" s="80"/>
      <c r="K4" s="80"/>
      <c r="L4" s="84"/>
      <c r="M4" s="80"/>
      <c r="N4" s="80"/>
      <c r="O4" s="80"/>
      <c r="P4" s="80"/>
      <c r="Q4" s="80"/>
      <c r="R4" s="80"/>
      <c r="S4" s="80"/>
      <c r="T4" s="80"/>
      <c r="U4" s="80"/>
      <c r="V4" s="80"/>
      <c r="W4" s="38" t="s">
        <v>351</v>
      </c>
      <c r="X4" s="38" t="s">
        <v>352</v>
      </c>
      <c r="Y4" s="39" t="s">
        <v>353</v>
      </c>
      <c r="Z4" s="40" t="s">
        <v>348</v>
      </c>
    </row>
    <row r="5" spans="1:26" s="5" customFormat="1" ht="12" customHeight="1">
      <c r="A5" s="41" t="s">
        <v>300</v>
      </c>
      <c r="B5" s="35">
        <f>SUM(D5:Z5)</f>
        <v>99.99999999999999</v>
      </c>
      <c r="C5" s="35"/>
      <c r="D5" s="35">
        <f aca="true" t="shared" si="0" ref="D5:Z5">D6/$C$6*100</f>
        <v>5.201342281879195</v>
      </c>
      <c r="E5" s="35">
        <f t="shared" si="0"/>
        <v>15.72986577181208</v>
      </c>
      <c r="F5" s="35">
        <f t="shared" si="0"/>
        <v>3.464765100671141</v>
      </c>
      <c r="G5" s="35">
        <f t="shared" si="0"/>
        <v>3.5151006711409396</v>
      </c>
      <c r="H5" s="35">
        <f t="shared" si="0"/>
        <v>2.533557046979866</v>
      </c>
      <c r="I5" s="35">
        <f t="shared" si="0"/>
        <v>6.317114093959732</v>
      </c>
      <c r="J5" s="35">
        <f t="shared" si="0"/>
        <v>18.003355704697988</v>
      </c>
      <c r="K5" s="35">
        <f t="shared" si="0"/>
        <v>17.357382550335572</v>
      </c>
      <c r="L5" s="35">
        <f t="shared" si="0"/>
        <v>1.1493288590604027</v>
      </c>
      <c r="M5" s="35">
        <f t="shared" si="0"/>
        <v>0.016778523489932886</v>
      </c>
      <c r="N5" s="35">
        <f t="shared" si="0"/>
        <v>4.152684563758389</v>
      </c>
      <c r="O5" s="35">
        <f t="shared" si="0"/>
        <v>1.8708053691275168</v>
      </c>
      <c r="P5" s="35">
        <f t="shared" si="0"/>
        <v>0.4278523489932886</v>
      </c>
      <c r="Q5" s="35">
        <f t="shared" si="0"/>
        <v>0.2181208053691275</v>
      </c>
      <c r="R5" s="35">
        <f t="shared" si="0"/>
        <v>0.3104026845637584</v>
      </c>
      <c r="S5" s="35">
        <f t="shared" si="0"/>
        <v>0.27684563758389263</v>
      </c>
      <c r="T5" s="35">
        <f t="shared" si="0"/>
        <v>6.74496644295302</v>
      </c>
      <c r="U5" s="35">
        <f t="shared" si="0"/>
        <v>7.273489932885906</v>
      </c>
      <c r="V5" s="35">
        <f t="shared" si="0"/>
        <v>1.4261744966442953</v>
      </c>
      <c r="W5" s="35">
        <f t="shared" si="0"/>
        <v>3.036912751677852</v>
      </c>
      <c r="X5" s="35">
        <f t="shared" si="0"/>
        <v>0</v>
      </c>
      <c r="Y5" s="35">
        <f t="shared" si="0"/>
        <v>0</v>
      </c>
      <c r="Z5" s="35">
        <f t="shared" si="0"/>
        <v>0.9731543624161074</v>
      </c>
    </row>
    <row r="6" spans="1:26" s="5" customFormat="1" ht="18.75" customHeight="1">
      <c r="A6" s="41" t="s">
        <v>267</v>
      </c>
      <c r="B6" s="35"/>
      <c r="C6" s="36">
        <f>SUM(C7+C8+C9,C34:C46)</f>
        <v>11920</v>
      </c>
      <c r="D6" s="36">
        <f>SUM(D7+D8+D9,D34:D46)</f>
        <v>620</v>
      </c>
      <c r="E6" s="36">
        <f aca="true" t="shared" si="1" ref="E6:Z6">SUM(E7+E8+E9,E34:E46)</f>
        <v>1875</v>
      </c>
      <c r="F6" s="36">
        <f t="shared" si="1"/>
        <v>413</v>
      </c>
      <c r="G6" s="36">
        <f t="shared" si="1"/>
        <v>419</v>
      </c>
      <c r="H6" s="36">
        <f t="shared" si="1"/>
        <v>302</v>
      </c>
      <c r="I6" s="36">
        <f t="shared" si="1"/>
        <v>753</v>
      </c>
      <c r="J6" s="36">
        <f t="shared" si="1"/>
        <v>2146</v>
      </c>
      <c r="K6" s="36">
        <f t="shared" si="1"/>
        <v>2069</v>
      </c>
      <c r="L6" s="36">
        <f t="shared" si="1"/>
        <v>137</v>
      </c>
      <c r="M6" s="36">
        <f t="shared" si="1"/>
        <v>2</v>
      </c>
      <c r="N6" s="36">
        <f t="shared" si="1"/>
        <v>495</v>
      </c>
      <c r="O6" s="36">
        <f t="shared" si="1"/>
        <v>223</v>
      </c>
      <c r="P6" s="36">
        <f t="shared" si="1"/>
        <v>51</v>
      </c>
      <c r="Q6" s="36">
        <f t="shared" si="1"/>
        <v>26</v>
      </c>
      <c r="R6" s="36">
        <f t="shared" si="1"/>
        <v>37</v>
      </c>
      <c r="S6" s="36">
        <f t="shared" si="1"/>
        <v>33</v>
      </c>
      <c r="T6" s="36">
        <f t="shared" si="1"/>
        <v>804</v>
      </c>
      <c r="U6" s="36">
        <f t="shared" si="1"/>
        <v>867</v>
      </c>
      <c r="V6" s="36">
        <f t="shared" si="1"/>
        <v>170</v>
      </c>
      <c r="W6" s="36">
        <f t="shared" si="1"/>
        <v>362</v>
      </c>
      <c r="X6" s="36">
        <f t="shared" si="1"/>
        <v>0</v>
      </c>
      <c r="Y6" s="36">
        <f t="shared" si="1"/>
        <v>0</v>
      </c>
      <c r="Z6" s="36">
        <f t="shared" si="1"/>
        <v>116</v>
      </c>
    </row>
    <row r="7" spans="1:26" s="5" customFormat="1" ht="12" customHeight="1">
      <c r="A7" s="42" t="s">
        <v>174</v>
      </c>
      <c r="B7" s="35">
        <f aca="true" t="shared" si="2" ref="B7:B46">C7/$C$6*100</f>
        <v>0.14261744966442952</v>
      </c>
      <c r="C7" s="36">
        <f>SUM(D7:Z7)</f>
        <v>17</v>
      </c>
      <c r="D7" s="36">
        <v>3</v>
      </c>
      <c r="E7" s="36">
        <v>0</v>
      </c>
      <c r="F7" s="36">
        <v>0</v>
      </c>
      <c r="G7" s="36">
        <v>2</v>
      </c>
      <c r="H7" s="36">
        <v>0</v>
      </c>
      <c r="I7" s="36">
        <v>2</v>
      </c>
      <c r="J7" s="36">
        <v>1</v>
      </c>
      <c r="K7" s="36">
        <v>2</v>
      </c>
      <c r="L7" s="36">
        <v>1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3</v>
      </c>
      <c r="U7" s="36">
        <v>3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s="5" customFormat="1" ht="12" customHeight="1">
      <c r="A8" s="42" t="s">
        <v>60</v>
      </c>
      <c r="B8" s="35">
        <f t="shared" si="2"/>
        <v>0.10067114093959732</v>
      </c>
      <c r="C8" s="36">
        <f>SUM(D8:Z8)</f>
        <v>12</v>
      </c>
      <c r="D8" s="36">
        <v>0</v>
      </c>
      <c r="E8" s="36">
        <v>4</v>
      </c>
      <c r="F8" s="36">
        <v>0</v>
      </c>
      <c r="G8" s="36">
        <v>0</v>
      </c>
      <c r="H8" s="36">
        <v>0</v>
      </c>
      <c r="I8" s="36">
        <v>0</v>
      </c>
      <c r="J8" s="36">
        <v>6</v>
      </c>
      <c r="K8" s="36">
        <v>1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1</v>
      </c>
      <c r="W8" s="36">
        <v>0</v>
      </c>
      <c r="X8" s="36">
        <v>0</v>
      </c>
      <c r="Y8" s="36">
        <v>0</v>
      </c>
      <c r="Z8" s="36">
        <v>0</v>
      </c>
    </row>
    <row r="9" spans="1:26" s="5" customFormat="1" ht="18" customHeight="1">
      <c r="A9" s="42" t="s">
        <v>301</v>
      </c>
      <c r="B9" s="35">
        <f t="shared" si="2"/>
        <v>57.43288590604026</v>
      </c>
      <c r="C9" s="36">
        <f>SUM(C10:C33)</f>
        <v>6846</v>
      </c>
      <c r="D9" s="36">
        <f>SUM(D10:D33)</f>
        <v>296</v>
      </c>
      <c r="E9" s="36">
        <f aca="true" t="shared" si="3" ref="E9:Z9">SUM(E10:E33)</f>
        <v>702</v>
      </c>
      <c r="F9" s="36">
        <f t="shared" si="3"/>
        <v>157</v>
      </c>
      <c r="G9" s="36">
        <f t="shared" si="3"/>
        <v>241</v>
      </c>
      <c r="H9" s="36">
        <f t="shared" si="3"/>
        <v>199</v>
      </c>
      <c r="I9" s="36">
        <f t="shared" si="3"/>
        <v>360</v>
      </c>
      <c r="J9" s="36">
        <f t="shared" si="3"/>
        <v>1796</v>
      </c>
      <c r="K9" s="36">
        <f t="shared" si="3"/>
        <v>1426</v>
      </c>
      <c r="L9" s="36">
        <f t="shared" si="3"/>
        <v>55</v>
      </c>
      <c r="M9" s="36">
        <f t="shared" si="3"/>
        <v>0</v>
      </c>
      <c r="N9" s="36">
        <f t="shared" si="3"/>
        <v>249</v>
      </c>
      <c r="O9" s="36">
        <f t="shared" si="3"/>
        <v>162</v>
      </c>
      <c r="P9" s="36">
        <f t="shared" si="3"/>
        <v>30</v>
      </c>
      <c r="Q9" s="36">
        <f t="shared" si="3"/>
        <v>16</v>
      </c>
      <c r="R9" s="36">
        <f t="shared" si="3"/>
        <v>24</v>
      </c>
      <c r="S9" s="36">
        <f t="shared" si="3"/>
        <v>21</v>
      </c>
      <c r="T9" s="36">
        <f t="shared" si="3"/>
        <v>536</v>
      </c>
      <c r="U9" s="36">
        <f t="shared" si="3"/>
        <v>434</v>
      </c>
      <c r="V9" s="36">
        <f t="shared" si="3"/>
        <v>59</v>
      </c>
      <c r="W9" s="36">
        <f t="shared" si="3"/>
        <v>44</v>
      </c>
      <c r="X9" s="36">
        <f t="shared" si="3"/>
        <v>0</v>
      </c>
      <c r="Y9" s="36">
        <f t="shared" si="3"/>
        <v>0</v>
      </c>
      <c r="Z9" s="36">
        <f t="shared" si="3"/>
        <v>39</v>
      </c>
    </row>
    <row r="10" spans="1:37" s="5" customFormat="1" ht="12" customHeight="1">
      <c r="A10" s="41" t="s">
        <v>175</v>
      </c>
      <c r="B10" s="35">
        <f t="shared" si="2"/>
        <v>4.026845637583892</v>
      </c>
      <c r="C10" s="36">
        <f aca="true" t="shared" si="4" ref="C10:C46">SUM(D10:Z10)</f>
        <v>480</v>
      </c>
      <c r="D10" s="36">
        <v>31</v>
      </c>
      <c r="E10" s="36">
        <v>104</v>
      </c>
      <c r="F10" s="36">
        <v>13</v>
      </c>
      <c r="G10" s="36">
        <v>9</v>
      </c>
      <c r="H10" s="36">
        <v>12</v>
      </c>
      <c r="I10" s="36">
        <v>19</v>
      </c>
      <c r="J10" s="36">
        <v>98</v>
      </c>
      <c r="K10" s="36">
        <v>99</v>
      </c>
      <c r="L10" s="36">
        <v>8</v>
      </c>
      <c r="M10" s="36">
        <v>0</v>
      </c>
      <c r="N10" s="36">
        <v>30</v>
      </c>
      <c r="O10" s="36">
        <v>4</v>
      </c>
      <c r="P10" s="36">
        <v>1</v>
      </c>
      <c r="Q10" s="36">
        <v>0</v>
      </c>
      <c r="R10" s="36">
        <v>0</v>
      </c>
      <c r="S10" s="36">
        <v>0</v>
      </c>
      <c r="T10" s="36">
        <v>26</v>
      </c>
      <c r="U10" s="36">
        <v>21</v>
      </c>
      <c r="V10" s="36">
        <v>4</v>
      </c>
      <c r="W10" s="36">
        <v>0</v>
      </c>
      <c r="X10" s="36">
        <v>0</v>
      </c>
      <c r="Y10" s="36">
        <v>0</v>
      </c>
      <c r="Z10" s="36">
        <v>1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5" customFormat="1" ht="12" customHeight="1">
      <c r="A11" s="43" t="s">
        <v>302</v>
      </c>
      <c r="B11" s="35">
        <f t="shared" si="2"/>
        <v>0.008389261744966443</v>
      </c>
      <c r="C11" s="36">
        <f t="shared" si="4"/>
        <v>1</v>
      </c>
      <c r="D11" s="36">
        <v>0</v>
      </c>
      <c r="E11" s="36">
        <v>1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5" customFormat="1" ht="12" customHeight="1">
      <c r="A12" s="43" t="s">
        <v>303</v>
      </c>
      <c r="B12" s="35">
        <f t="shared" si="2"/>
        <v>3.104026845637584</v>
      </c>
      <c r="C12" s="36">
        <f t="shared" si="4"/>
        <v>370</v>
      </c>
      <c r="D12" s="36">
        <v>20</v>
      </c>
      <c r="E12" s="36">
        <v>44</v>
      </c>
      <c r="F12" s="36">
        <v>5</v>
      </c>
      <c r="G12" s="36">
        <v>12</v>
      </c>
      <c r="H12" s="36">
        <v>9</v>
      </c>
      <c r="I12" s="36">
        <v>26</v>
      </c>
      <c r="J12" s="36">
        <v>105</v>
      </c>
      <c r="K12" s="36">
        <v>54</v>
      </c>
      <c r="L12" s="36">
        <v>2</v>
      </c>
      <c r="M12" s="36">
        <v>0</v>
      </c>
      <c r="N12" s="36">
        <v>17</v>
      </c>
      <c r="O12" s="36">
        <v>7</v>
      </c>
      <c r="P12" s="36">
        <v>1</v>
      </c>
      <c r="Q12" s="36">
        <v>0</v>
      </c>
      <c r="R12" s="36">
        <v>1</v>
      </c>
      <c r="S12" s="36">
        <v>1</v>
      </c>
      <c r="T12" s="36">
        <v>44</v>
      </c>
      <c r="U12" s="36">
        <v>11</v>
      </c>
      <c r="V12" s="36">
        <v>8</v>
      </c>
      <c r="W12" s="36">
        <v>1</v>
      </c>
      <c r="X12" s="36">
        <v>0</v>
      </c>
      <c r="Y12" s="36">
        <v>0</v>
      </c>
      <c r="Z12" s="36">
        <v>2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5" customFormat="1" ht="12" customHeight="1">
      <c r="A13" s="43" t="s">
        <v>304</v>
      </c>
      <c r="B13" s="35">
        <f t="shared" si="2"/>
        <v>0.6375838926174496</v>
      </c>
      <c r="C13" s="36">
        <f t="shared" si="4"/>
        <v>76</v>
      </c>
      <c r="D13" s="36">
        <v>23</v>
      </c>
      <c r="E13" s="36">
        <v>13</v>
      </c>
      <c r="F13" s="36">
        <v>0</v>
      </c>
      <c r="G13" s="36">
        <v>1</v>
      </c>
      <c r="H13" s="36">
        <v>4</v>
      </c>
      <c r="I13" s="36">
        <v>2</v>
      </c>
      <c r="J13" s="36">
        <v>15</v>
      </c>
      <c r="K13" s="36">
        <v>11</v>
      </c>
      <c r="L13" s="36">
        <v>1</v>
      </c>
      <c r="M13" s="36">
        <v>0</v>
      </c>
      <c r="N13" s="36">
        <v>2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</v>
      </c>
      <c r="V13" s="36">
        <v>2</v>
      </c>
      <c r="W13" s="36">
        <v>0</v>
      </c>
      <c r="X13" s="36">
        <v>0</v>
      </c>
      <c r="Y13" s="36">
        <v>0</v>
      </c>
      <c r="Z13" s="36">
        <v>0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5" customFormat="1" ht="12" customHeight="1">
      <c r="A14" s="43" t="s">
        <v>305</v>
      </c>
      <c r="B14" s="35">
        <f t="shared" si="2"/>
        <v>0.5620805369127517</v>
      </c>
      <c r="C14" s="36">
        <f t="shared" si="4"/>
        <v>67</v>
      </c>
      <c r="D14" s="36">
        <v>1</v>
      </c>
      <c r="E14" s="36">
        <v>4</v>
      </c>
      <c r="F14" s="36">
        <v>1</v>
      </c>
      <c r="G14" s="36">
        <v>1</v>
      </c>
      <c r="H14" s="36">
        <v>2</v>
      </c>
      <c r="I14" s="36">
        <v>1</v>
      </c>
      <c r="J14" s="36">
        <v>29</v>
      </c>
      <c r="K14" s="36">
        <v>13</v>
      </c>
      <c r="L14" s="36">
        <v>1</v>
      </c>
      <c r="M14" s="36">
        <v>0</v>
      </c>
      <c r="N14" s="36">
        <v>2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  <c r="T14" s="36">
        <v>5</v>
      </c>
      <c r="U14" s="36">
        <v>6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5" customFormat="1" ht="12" customHeight="1">
      <c r="A15" s="41" t="s">
        <v>176</v>
      </c>
      <c r="B15" s="35">
        <f t="shared" si="2"/>
        <v>0.8808724832214765</v>
      </c>
      <c r="C15" s="36">
        <f t="shared" si="4"/>
        <v>105</v>
      </c>
      <c r="D15" s="36">
        <v>3</v>
      </c>
      <c r="E15" s="36">
        <v>4</v>
      </c>
      <c r="F15" s="36">
        <v>4</v>
      </c>
      <c r="G15" s="36">
        <v>7</v>
      </c>
      <c r="H15" s="36">
        <v>8</v>
      </c>
      <c r="I15" s="36">
        <v>5</v>
      </c>
      <c r="J15" s="36">
        <v>23</v>
      </c>
      <c r="K15" s="36">
        <v>35</v>
      </c>
      <c r="L15" s="36">
        <v>0</v>
      </c>
      <c r="M15" s="36">
        <v>0</v>
      </c>
      <c r="N15" s="36">
        <v>2</v>
      </c>
      <c r="O15" s="36">
        <v>3</v>
      </c>
      <c r="P15" s="36">
        <v>1</v>
      </c>
      <c r="Q15" s="36">
        <v>0</v>
      </c>
      <c r="R15" s="36">
        <v>0</v>
      </c>
      <c r="S15" s="36">
        <v>0</v>
      </c>
      <c r="T15" s="36">
        <v>0</v>
      </c>
      <c r="U15" s="36">
        <v>7</v>
      </c>
      <c r="V15" s="36">
        <v>2</v>
      </c>
      <c r="W15" s="36">
        <v>0</v>
      </c>
      <c r="X15" s="36">
        <v>0</v>
      </c>
      <c r="Y15" s="36">
        <v>0</v>
      </c>
      <c r="Z15" s="36">
        <v>1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5" customFormat="1" ht="12" customHeight="1">
      <c r="A16" s="43" t="s">
        <v>306</v>
      </c>
      <c r="B16" s="35">
        <f t="shared" si="2"/>
        <v>0.6208053691275168</v>
      </c>
      <c r="C16" s="36">
        <f t="shared" si="4"/>
        <v>74</v>
      </c>
      <c r="D16" s="36">
        <v>0</v>
      </c>
      <c r="E16" s="36">
        <v>3</v>
      </c>
      <c r="F16" s="36">
        <v>0</v>
      </c>
      <c r="G16" s="36">
        <v>5</v>
      </c>
      <c r="H16" s="36">
        <v>0</v>
      </c>
      <c r="I16" s="36">
        <v>2</v>
      </c>
      <c r="J16" s="36">
        <v>19</v>
      </c>
      <c r="K16" s="36">
        <v>27</v>
      </c>
      <c r="L16" s="36">
        <v>2</v>
      </c>
      <c r="M16" s="36">
        <v>0</v>
      </c>
      <c r="N16" s="36">
        <v>2</v>
      </c>
      <c r="O16" s="36">
        <v>0</v>
      </c>
      <c r="P16" s="36">
        <v>1</v>
      </c>
      <c r="Q16" s="36">
        <v>0</v>
      </c>
      <c r="R16" s="36">
        <v>0</v>
      </c>
      <c r="S16" s="36">
        <v>0</v>
      </c>
      <c r="T16" s="36">
        <v>5</v>
      </c>
      <c r="U16" s="36">
        <v>4</v>
      </c>
      <c r="V16" s="36">
        <v>1</v>
      </c>
      <c r="W16" s="36">
        <v>2</v>
      </c>
      <c r="X16" s="36">
        <v>0</v>
      </c>
      <c r="Y16" s="36">
        <v>0</v>
      </c>
      <c r="Z16" s="36">
        <v>1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5" customFormat="1" ht="12" customHeight="1">
      <c r="A17" s="43" t="s">
        <v>307</v>
      </c>
      <c r="B17" s="35">
        <f t="shared" si="2"/>
        <v>1.518456375838926</v>
      </c>
      <c r="C17" s="36">
        <f t="shared" si="4"/>
        <v>181</v>
      </c>
      <c r="D17" s="36">
        <v>13</v>
      </c>
      <c r="E17" s="36">
        <v>14</v>
      </c>
      <c r="F17" s="36">
        <v>5</v>
      </c>
      <c r="G17" s="36">
        <v>3</v>
      </c>
      <c r="H17" s="36">
        <v>4</v>
      </c>
      <c r="I17" s="36">
        <v>9</v>
      </c>
      <c r="J17" s="36">
        <v>76</v>
      </c>
      <c r="K17" s="36">
        <v>24</v>
      </c>
      <c r="L17" s="36">
        <v>1</v>
      </c>
      <c r="M17" s="36">
        <v>0</v>
      </c>
      <c r="N17" s="36">
        <v>7</v>
      </c>
      <c r="O17" s="36">
        <v>6</v>
      </c>
      <c r="P17" s="36">
        <v>0</v>
      </c>
      <c r="Q17" s="36">
        <v>1</v>
      </c>
      <c r="R17" s="36">
        <v>0</v>
      </c>
      <c r="S17" s="36">
        <v>0</v>
      </c>
      <c r="T17" s="36">
        <v>5</v>
      </c>
      <c r="U17" s="36">
        <v>9</v>
      </c>
      <c r="V17" s="36">
        <v>0</v>
      </c>
      <c r="W17" s="36">
        <v>2</v>
      </c>
      <c r="X17" s="36">
        <v>0</v>
      </c>
      <c r="Y17" s="36">
        <v>0</v>
      </c>
      <c r="Z17" s="36">
        <v>2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5" customFormat="1" ht="12" customHeight="1">
      <c r="A18" s="43" t="s">
        <v>308</v>
      </c>
      <c r="B18" s="35">
        <f t="shared" si="2"/>
        <v>0.8557046979865772</v>
      </c>
      <c r="C18" s="36">
        <f t="shared" si="4"/>
        <v>102</v>
      </c>
      <c r="D18" s="36">
        <v>3</v>
      </c>
      <c r="E18" s="36">
        <v>6</v>
      </c>
      <c r="F18" s="36">
        <v>2</v>
      </c>
      <c r="G18" s="36">
        <v>2</v>
      </c>
      <c r="H18" s="36">
        <v>1</v>
      </c>
      <c r="I18" s="36">
        <v>4</v>
      </c>
      <c r="J18" s="36">
        <v>41</v>
      </c>
      <c r="K18" s="36">
        <v>32</v>
      </c>
      <c r="L18" s="36">
        <v>0</v>
      </c>
      <c r="M18" s="36">
        <v>0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1</v>
      </c>
      <c r="T18" s="36">
        <v>3</v>
      </c>
      <c r="U18" s="36">
        <v>4</v>
      </c>
      <c r="V18" s="36">
        <v>1</v>
      </c>
      <c r="W18" s="36">
        <v>0</v>
      </c>
      <c r="X18" s="36">
        <v>0</v>
      </c>
      <c r="Y18" s="36">
        <v>0</v>
      </c>
      <c r="Z18" s="36">
        <v>1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5" customFormat="1" ht="12" customHeight="1">
      <c r="A19" s="43" t="s">
        <v>309</v>
      </c>
      <c r="B19" s="35">
        <f t="shared" si="2"/>
        <v>1.2248322147651007</v>
      </c>
      <c r="C19" s="36">
        <f t="shared" si="4"/>
        <v>146</v>
      </c>
      <c r="D19" s="36">
        <v>9</v>
      </c>
      <c r="E19" s="36">
        <v>16</v>
      </c>
      <c r="F19" s="36">
        <v>6</v>
      </c>
      <c r="G19" s="36">
        <v>4</v>
      </c>
      <c r="H19" s="36">
        <v>0</v>
      </c>
      <c r="I19" s="36">
        <v>7</v>
      </c>
      <c r="J19" s="36">
        <v>31</v>
      </c>
      <c r="K19" s="36">
        <v>12</v>
      </c>
      <c r="L19" s="36">
        <v>0</v>
      </c>
      <c r="M19" s="36">
        <v>0</v>
      </c>
      <c r="N19" s="36">
        <v>17</v>
      </c>
      <c r="O19" s="36">
        <v>18</v>
      </c>
      <c r="P19" s="36">
        <v>2</v>
      </c>
      <c r="Q19" s="36">
        <v>1</v>
      </c>
      <c r="R19" s="36">
        <v>0</v>
      </c>
      <c r="S19" s="36">
        <v>0</v>
      </c>
      <c r="T19" s="36">
        <v>6</v>
      </c>
      <c r="U19" s="36">
        <v>9</v>
      </c>
      <c r="V19" s="36">
        <v>5</v>
      </c>
      <c r="W19" s="36">
        <v>0</v>
      </c>
      <c r="X19" s="36">
        <v>0</v>
      </c>
      <c r="Y19" s="36">
        <v>0</v>
      </c>
      <c r="Z19" s="36">
        <v>3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s="5" customFormat="1" ht="12" customHeight="1">
      <c r="A20" s="43" t="s">
        <v>310</v>
      </c>
      <c r="B20" s="35">
        <f t="shared" si="2"/>
        <v>0.9312080536912752</v>
      </c>
      <c r="C20" s="36">
        <f t="shared" si="4"/>
        <v>111</v>
      </c>
      <c r="D20" s="36">
        <v>5</v>
      </c>
      <c r="E20" s="36">
        <v>14</v>
      </c>
      <c r="F20" s="36">
        <v>2</v>
      </c>
      <c r="G20" s="36">
        <v>3</v>
      </c>
      <c r="H20" s="36">
        <v>1</v>
      </c>
      <c r="I20" s="36">
        <v>1</v>
      </c>
      <c r="J20" s="36">
        <v>29</v>
      </c>
      <c r="K20" s="36">
        <v>11</v>
      </c>
      <c r="L20" s="36">
        <v>1</v>
      </c>
      <c r="M20" s="36">
        <v>0</v>
      </c>
      <c r="N20" s="36">
        <v>9</v>
      </c>
      <c r="O20" s="36">
        <v>10</v>
      </c>
      <c r="P20" s="36">
        <v>1</v>
      </c>
      <c r="Q20" s="36">
        <v>0</v>
      </c>
      <c r="R20" s="36">
        <v>0</v>
      </c>
      <c r="S20" s="36">
        <v>1</v>
      </c>
      <c r="T20" s="36">
        <v>12</v>
      </c>
      <c r="U20" s="36">
        <v>6</v>
      </c>
      <c r="V20" s="36">
        <v>1</v>
      </c>
      <c r="W20" s="36">
        <v>1</v>
      </c>
      <c r="X20" s="36">
        <v>0</v>
      </c>
      <c r="Y20" s="36">
        <v>0</v>
      </c>
      <c r="Z20" s="36">
        <v>3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5" customFormat="1" ht="18.75" customHeight="1">
      <c r="A21" s="41" t="s">
        <v>177</v>
      </c>
      <c r="B21" s="35">
        <f t="shared" si="2"/>
        <v>0.05033557046979866</v>
      </c>
      <c r="C21" s="36">
        <f t="shared" si="4"/>
        <v>6</v>
      </c>
      <c r="D21" s="36">
        <v>1</v>
      </c>
      <c r="E21" s="36">
        <v>1</v>
      </c>
      <c r="F21" s="36">
        <v>0</v>
      </c>
      <c r="G21" s="36">
        <v>0</v>
      </c>
      <c r="H21" s="36">
        <v>0</v>
      </c>
      <c r="I21" s="36">
        <v>1</v>
      </c>
      <c r="J21" s="36">
        <v>1</v>
      </c>
      <c r="K21" s="36">
        <v>1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1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s="5" customFormat="1" ht="12" customHeight="1">
      <c r="A22" s="41" t="s">
        <v>178</v>
      </c>
      <c r="B22" s="35">
        <f t="shared" si="2"/>
        <v>1.761744966442953</v>
      </c>
      <c r="C22" s="36">
        <f t="shared" si="4"/>
        <v>210</v>
      </c>
      <c r="D22" s="36">
        <v>5</v>
      </c>
      <c r="E22" s="36">
        <v>11</v>
      </c>
      <c r="F22" s="36">
        <v>3</v>
      </c>
      <c r="G22" s="36">
        <v>6</v>
      </c>
      <c r="H22" s="36">
        <v>3</v>
      </c>
      <c r="I22" s="36">
        <v>11</v>
      </c>
      <c r="J22" s="36">
        <v>72</v>
      </c>
      <c r="K22" s="36">
        <v>27</v>
      </c>
      <c r="L22" s="36">
        <v>1</v>
      </c>
      <c r="M22" s="36">
        <v>0</v>
      </c>
      <c r="N22" s="36">
        <v>8</v>
      </c>
      <c r="O22" s="36">
        <v>2</v>
      </c>
      <c r="P22" s="36">
        <v>0</v>
      </c>
      <c r="Q22" s="36">
        <v>1</v>
      </c>
      <c r="R22" s="36">
        <v>1</v>
      </c>
      <c r="S22" s="36">
        <v>0</v>
      </c>
      <c r="T22" s="36">
        <v>40</v>
      </c>
      <c r="U22" s="36">
        <v>17</v>
      </c>
      <c r="V22" s="36">
        <v>0</v>
      </c>
      <c r="W22" s="36">
        <v>1</v>
      </c>
      <c r="X22" s="36">
        <v>0</v>
      </c>
      <c r="Y22" s="36">
        <v>0</v>
      </c>
      <c r="Z22" s="36">
        <v>1</v>
      </c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5" customFormat="1" ht="12" customHeight="1">
      <c r="A23" s="43" t="s">
        <v>311</v>
      </c>
      <c r="B23" s="35">
        <f t="shared" si="2"/>
        <v>2.7181208053691277</v>
      </c>
      <c r="C23" s="36">
        <f t="shared" si="4"/>
        <v>324</v>
      </c>
      <c r="D23" s="36">
        <v>4</v>
      </c>
      <c r="E23" s="36">
        <v>30</v>
      </c>
      <c r="F23" s="36">
        <v>4</v>
      </c>
      <c r="G23" s="36">
        <v>10</v>
      </c>
      <c r="H23" s="36">
        <v>3</v>
      </c>
      <c r="I23" s="36">
        <v>13</v>
      </c>
      <c r="J23" s="36">
        <v>92</v>
      </c>
      <c r="K23" s="36">
        <v>80</v>
      </c>
      <c r="L23" s="36">
        <v>1</v>
      </c>
      <c r="M23" s="36">
        <v>0</v>
      </c>
      <c r="N23" s="36">
        <v>17</v>
      </c>
      <c r="O23" s="36">
        <v>5</v>
      </c>
      <c r="P23" s="36">
        <v>1</v>
      </c>
      <c r="Q23" s="36">
        <v>1</v>
      </c>
      <c r="R23" s="36">
        <v>1</v>
      </c>
      <c r="S23" s="36">
        <v>13</v>
      </c>
      <c r="T23" s="36">
        <v>26</v>
      </c>
      <c r="U23" s="36">
        <v>14</v>
      </c>
      <c r="V23" s="36">
        <v>4</v>
      </c>
      <c r="W23" s="36">
        <v>4</v>
      </c>
      <c r="X23" s="36">
        <v>0</v>
      </c>
      <c r="Y23" s="36">
        <v>0</v>
      </c>
      <c r="Z23" s="36">
        <v>1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s="5" customFormat="1" ht="12" customHeight="1">
      <c r="A24" s="43" t="s">
        <v>312</v>
      </c>
      <c r="B24" s="35">
        <f t="shared" si="2"/>
        <v>3.204697986577181</v>
      </c>
      <c r="C24" s="36">
        <f t="shared" si="4"/>
        <v>382</v>
      </c>
      <c r="D24" s="36">
        <v>22</v>
      </c>
      <c r="E24" s="36">
        <v>21</v>
      </c>
      <c r="F24" s="36">
        <v>3</v>
      </c>
      <c r="G24" s="36">
        <v>18</v>
      </c>
      <c r="H24" s="36">
        <v>18</v>
      </c>
      <c r="I24" s="36">
        <v>14</v>
      </c>
      <c r="J24" s="36">
        <v>92</v>
      </c>
      <c r="K24" s="36">
        <v>99</v>
      </c>
      <c r="L24" s="36">
        <v>4</v>
      </c>
      <c r="M24" s="36">
        <v>0</v>
      </c>
      <c r="N24" s="36">
        <v>11</v>
      </c>
      <c r="O24" s="36">
        <v>2</v>
      </c>
      <c r="P24" s="36">
        <v>3</v>
      </c>
      <c r="Q24" s="36">
        <v>0</v>
      </c>
      <c r="R24" s="36">
        <v>2</v>
      </c>
      <c r="S24" s="36">
        <v>0</v>
      </c>
      <c r="T24" s="36">
        <v>27</v>
      </c>
      <c r="U24" s="36">
        <v>42</v>
      </c>
      <c r="V24" s="36">
        <v>3</v>
      </c>
      <c r="W24" s="36">
        <v>1</v>
      </c>
      <c r="X24" s="36">
        <v>0</v>
      </c>
      <c r="Y24" s="36">
        <v>0</v>
      </c>
      <c r="Z24" s="36">
        <v>0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s="5" customFormat="1" ht="12" customHeight="1">
      <c r="A25" s="43" t="s">
        <v>313</v>
      </c>
      <c r="B25" s="35">
        <f t="shared" si="2"/>
        <v>3.7416107382550337</v>
      </c>
      <c r="C25" s="36">
        <f t="shared" si="4"/>
        <v>446</v>
      </c>
      <c r="D25" s="36">
        <v>19</v>
      </c>
      <c r="E25" s="36">
        <v>42</v>
      </c>
      <c r="F25" s="36">
        <v>10</v>
      </c>
      <c r="G25" s="36">
        <v>14</v>
      </c>
      <c r="H25" s="36">
        <v>18</v>
      </c>
      <c r="I25" s="36">
        <v>32</v>
      </c>
      <c r="J25" s="36">
        <v>120</v>
      </c>
      <c r="K25" s="36">
        <v>79</v>
      </c>
      <c r="L25" s="36">
        <v>2</v>
      </c>
      <c r="M25" s="36">
        <v>0</v>
      </c>
      <c r="N25" s="36">
        <v>41</v>
      </c>
      <c r="O25" s="36">
        <v>3</v>
      </c>
      <c r="P25" s="36">
        <v>3</v>
      </c>
      <c r="Q25" s="36">
        <v>1</v>
      </c>
      <c r="R25" s="36">
        <v>0</v>
      </c>
      <c r="S25" s="36">
        <v>0</v>
      </c>
      <c r="T25" s="36">
        <v>33</v>
      </c>
      <c r="U25" s="36">
        <v>26</v>
      </c>
      <c r="V25" s="36">
        <v>0</v>
      </c>
      <c r="W25" s="36">
        <v>3</v>
      </c>
      <c r="X25" s="36">
        <v>0</v>
      </c>
      <c r="Y25" s="36">
        <v>0</v>
      </c>
      <c r="Z25" s="36">
        <v>0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s="5" customFormat="1" ht="12" customHeight="1">
      <c r="A26" s="43" t="s">
        <v>314</v>
      </c>
      <c r="B26" s="35">
        <f t="shared" si="2"/>
        <v>7.35738255033557</v>
      </c>
      <c r="C26" s="36">
        <f t="shared" si="4"/>
        <v>877</v>
      </c>
      <c r="D26" s="36">
        <v>30</v>
      </c>
      <c r="E26" s="36">
        <v>53</v>
      </c>
      <c r="F26" s="36">
        <v>16</v>
      </c>
      <c r="G26" s="36">
        <v>36</v>
      </c>
      <c r="H26" s="36">
        <v>26</v>
      </c>
      <c r="I26" s="36">
        <v>48</v>
      </c>
      <c r="J26" s="36">
        <v>300</v>
      </c>
      <c r="K26" s="36">
        <v>200</v>
      </c>
      <c r="L26" s="36">
        <v>3</v>
      </c>
      <c r="M26" s="36">
        <v>0</v>
      </c>
      <c r="N26" s="36">
        <v>22</v>
      </c>
      <c r="O26" s="36">
        <v>11</v>
      </c>
      <c r="P26" s="36">
        <v>3</v>
      </c>
      <c r="Q26" s="36">
        <v>4</v>
      </c>
      <c r="R26" s="36">
        <v>6</v>
      </c>
      <c r="S26" s="36">
        <v>0</v>
      </c>
      <c r="T26" s="36">
        <v>66</v>
      </c>
      <c r="U26" s="36">
        <v>42</v>
      </c>
      <c r="V26" s="36">
        <v>4</v>
      </c>
      <c r="W26" s="36">
        <v>5</v>
      </c>
      <c r="X26" s="36">
        <v>0</v>
      </c>
      <c r="Y26" s="36">
        <v>0</v>
      </c>
      <c r="Z26" s="36">
        <v>2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s="5" customFormat="1" ht="12" customHeight="1">
      <c r="A27" s="43" t="s">
        <v>315</v>
      </c>
      <c r="B27" s="35">
        <f t="shared" si="2"/>
        <v>6.434563758389261</v>
      </c>
      <c r="C27" s="36">
        <f t="shared" si="4"/>
        <v>767</v>
      </c>
      <c r="D27" s="36">
        <v>35</v>
      </c>
      <c r="E27" s="36">
        <v>52</v>
      </c>
      <c r="F27" s="36">
        <v>16</v>
      </c>
      <c r="G27" s="36">
        <v>35</v>
      </c>
      <c r="H27" s="36">
        <v>30</v>
      </c>
      <c r="I27" s="36">
        <v>45</v>
      </c>
      <c r="J27" s="36">
        <v>178</v>
      </c>
      <c r="K27" s="36">
        <v>202</v>
      </c>
      <c r="L27" s="36">
        <v>1</v>
      </c>
      <c r="M27" s="36">
        <v>0</v>
      </c>
      <c r="N27" s="36">
        <v>18</v>
      </c>
      <c r="O27" s="36">
        <v>11</v>
      </c>
      <c r="P27" s="36">
        <v>4</v>
      </c>
      <c r="Q27" s="36">
        <v>4</v>
      </c>
      <c r="R27" s="36">
        <v>5</v>
      </c>
      <c r="S27" s="36">
        <v>0</v>
      </c>
      <c r="T27" s="36">
        <v>47</v>
      </c>
      <c r="U27" s="36">
        <v>75</v>
      </c>
      <c r="V27" s="36">
        <v>4</v>
      </c>
      <c r="W27" s="36">
        <v>1</v>
      </c>
      <c r="X27" s="36">
        <v>0</v>
      </c>
      <c r="Y27" s="36">
        <v>0</v>
      </c>
      <c r="Z27" s="36">
        <v>4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5" customFormat="1" ht="12" customHeight="1">
      <c r="A28" s="43" t="s">
        <v>316</v>
      </c>
      <c r="B28" s="35">
        <f t="shared" si="2"/>
        <v>1.6694630872483223</v>
      </c>
      <c r="C28" s="36">
        <f t="shared" si="4"/>
        <v>199</v>
      </c>
      <c r="D28" s="36">
        <v>3</v>
      </c>
      <c r="E28" s="36">
        <v>30</v>
      </c>
      <c r="F28" s="36">
        <v>8</v>
      </c>
      <c r="G28" s="36">
        <v>5</v>
      </c>
      <c r="H28" s="36">
        <v>3</v>
      </c>
      <c r="I28" s="36">
        <v>17</v>
      </c>
      <c r="J28" s="36">
        <v>51</v>
      </c>
      <c r="K28" s="36">
        <v>34</v>
      </c>
      <c r="L28" s="36">
        <v>2</v>
      </c>
      <c r="M28" s="36">
        <v>0</v>
      </c>
      <c r="N28" s="36">
        <v>3</v>
      </c>
      <c r="O28" s="36">
        <v>2</v>
      </c>
      <c r="P28" s="36">
        <v>1</v>
      </c>
      <c r="Q28" s="36">
        <v>1</v>
      </c>
      <c r="R28" s="36">
        <v>0</v>
      </c>
      <c r="S28" s="36">
        <v>0</v>
      </c>
      <c r="T28" s="36">
        <v>26</v>
      </c>
      <c r="U28" s="36">
        <v>8</v>
      </c>
      <c r="V28" s="36">
        <v>2</v>
      </c>
      <c r="W28" s="36">
        <v>2</v>
      </c>
      <c r="X28" s="36">
        <v>0</v>
      </c>
      <c r="Y28" s="36">
        <v>0</v>
      </c>
      <c r="Z28" s="36">
        <v>1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5" customFormat="1" ht="12" customHeight="1">
      <c r="A29" s="43" t="s">
        <v>317</v>
      </c>
      <c r="B29" s="35">
        <f t="shared" si="2"/>
        <v>7.374161073825504</v>
      </c>
      <c r="C29" s="36">
        <f t="shared" si="4"/>
        <v>879</v>
      </c>
      <c r="D29" s="36">
        <v>23</v>
      </c>
      <c r="E29" s="36">
        <v>132</v>
      </c>
      <c r="F29" s="36">
        <v>39</v>
      </c>
      <c r="G29" s="36">
        <v>33</v>
      </c>
      <c r="H29" s="36">
        <v>29</v>
      </c>
      <c r="I29" s="36">
        <v>44</v>
      </c>
      <c r="J29" s="36">
        <v>180</v>
      </c>
      <c r="K29" s="36">
        <v>145</v>
      </c>
      <c r="L29" s="36">
        <v>5</v>
      </c>
      <c r="M29" s="36">
        <v>0</v>
      </c>
      <c r="N29" s="36">
        <v>17</v>
      </c>
      <c r="O29" s="36">
        <v>68</v>
      </c>
      <c r="P29" s="36">
        <v>3</v>
      </c>
      <c r="Q29" s="36">
        <v>0</v>
      </c>
      <c r="R29" s="36">
        <v>3</v>
      </c>
      <c r="S29" s="36">
        <v>0</v>
      </c>
      <c r="T29" s="36">
        <v>70</v>
      </c>
      <c r="U29" s="36">
        <v>61</v>
      </c>
      <c r="V29" s="36">
        <v>9</v>
      </c>
      <c r="W29" s="36">
        <v>9</v>
      </c>
      <c r="X29" s="36">
        <v>0</v>
      </c>
      <c r="Y29" s="36">
        <v>0</v>
      </c>
      <c r="Z29" s="36">
        <v>9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s="5" customFormat="1" ht="12" customHeight="1">
      <c r="A30" s="43" t="s">
        <v>318</v>
      </c>
      <c r="B30" s="35">
        <f t="shared" si="2"/>
        <v>2.5503355704697985</v>
      </c>
      <c r="C30" s="36">
        <f t="shared" si="4"/>
        <v>304</v>
      </c>
      <c r="D30" s="36">
        <v>16</v>
      </c>
      <c r="E30" s="36">
        <v>35</v>
      </c>
      <c r="F30" s="36">
        <v>9</v>
      </c>
      <c r="G30" s="36">
        <v>11</v>
      </c>
      <c r="H30" s="36">
        <v>17</v>
      </c>
      <c r="I30" s="36">
        <v>14</v>
      </c>
      <c r="J30" s="36">
        <v>58</v>
      </c>
      <c r="K30" s="36">
        <v>74</v>
      </c>
      <c r="L30" s="36">
        <v>1</v>
      </c>
      <c r="M30" s="36">
        <v>0</v>
      </c>
      <c r="N30" s="36">
        <v>7</v>
      </c>
      <c r="O30" s="36">
        <v>3</v>
      </c>
      <c r="P30" s="36">
        <v>4</v>
      </c>
      <c r="Q30" s="36">
        <v>0</v>
      </c>
      <c r="R30" s="36">
        <v>1</v>
      </c>
      <c r="S30" s="36">
        <v>0</v>
      </c>
      <c r="T30" s="36">
        <v>28</v>
      </c>
      <c r="U30" s="36">
        <v>18</v>
      </c>
      <c r="V30" s="36">
        <v>4</v>
      </c>
      <c r="W30" s="36">
        <v>3</v>
      </c>
      <c r="X30" s="36">
        <v>0</v>
      </c>
      <c r="Y30" s="36">
        <v>0</v>
      </c>
      <c r="Z30" s="36">
        <v>1</v>
      </c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s="5" customFormat="1" ht="12" customHeight="1">
      <c r="A31" s="43" t="s">
        <v>319</v>
      </c>
      <c r="B31" s="35">
        <f t="shared" si="2"/>
        <v>4.303691275167785</v>
      </c>
      <c r="C31" s="36">
        <f t="shared" si="4"/>
        <v>513</v>
      </c>
      <c r="D31" s="36">
        <v>24</v>
      </c>
      <c r="E31" s="36">
        <v>50</v>
      </c>
      <c r="F31" s="36">
        <v>6</v>
      </c>
      <c r="G31" s="36">
        <v>18</v>
      </c>
      <c r="H31" s="36">
        <v>9</v>
      </c>
      <c r="I31" s="36">
        <v>21</v>
      </c>
      <c r="J31" s="36">
        <v>136</v>
      </c>
      <c r="K31" s="36">
        <v>114</v>
      </c>
      <c r="L31" s="36">
        <v>13</v>
      </c>
      <c r="M31" s="36">
        <v>0</v>
      </c>
      <c r="N31" s="36">
        <v>10</v>
      </c>
      <c r="O31" s="36">
        <v>3</v>
      </c>
      <c r="P31" s="36">
        <v>1</v>
      </c>
      <c r="Q31" s="36">
        <v>1</v>
      </c>
      <c r="R31" s="36">
        <v>3</v>
      </c>
      <c r="S31" s="36">
        <v>2</v>
      </c>
      <c r="T31" s="36">
        <v>51</v>
      </c>
      <c r="U31" s="36">
        <v>39</v>
      </c>
      <c r="V31" s="36">
        <v>3</v>
      </c>
      <c r="W31" s="36">
        <v>6</v>
      </c>
      <c r="X31" s="36">
        <v>0</v>
      </c>
      <c r="Y31" s="36">
        <v>0</v>
      </c>
      <c r="Z31" s="36">
        <v>3</v>
      </c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s="5" customFormat="1" ht="12" customHeight="1">
      <c r="A32" s="43" t="s">
        <v>320</v>
      </c>
      <c r="B32" s="35">
        <f t="shared" si="2"/>
        <v>0.662751677852349</v>
      </c>
      <c r="C32" s="36">
        <f t="shared" si="4"/>
        <v>79</v>
      </c>
      <c r="D32" s="36">
        <v>1</v>
      </c>
      <c r="E32" s="36">
        <v>11</v>
      </c>
      <c r="F32" s="36">
        <v>0</v>
      </c>
      <c r="G32" s="36">
        <v>2</v>
      </c>
      <c r="H32" s="36">
        <v>2</v>
      </c>
      <c r="I32" s="36">
        <v>6</v>
      </c>
      <c r="J32" s="36">
        <v>22</v>
      </c>
      <c r="K32" s="36">
        <v>14</v>
      </c>
      <c r="L32" s="36">
        <v>3</v>
      </c>
      <c r="M32" s="36">
        <v>0</v>
      </c>
      <c r="N32" s="36">
        <v>3</v>
      </c>
      <c r="O32" s="36">
        <v>1</v>
      </c>
      <c r="P32" s="36">
        <v>0</v>
      </c>
      <c r="Q32" s="36">
        <v>0</v>
      </c>
      <c r="R32" s="36">
        <v>0</v>
      </c>
      <c r="S32" s="36">
        <v>3</v>
      </c>
      <c r="T32" s="36">
        <v>4</v>
      </c>
      <c r="U32" s="36">
        <v>4</v>
      </c>
      <c r="V32" s="36">
        <v>1</v>
      </c>
      <c r="W32" s="36">
        <v>2</v>
      </c>
      <c r="X32" s="36">
        <v>0</v>
      </c>
      <c r="Y32" s="36">
        <v>0</v>
      </c>
      <c r="Z32" s="36">
        <v>0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s="5" customFormat="1" ht="12" customHeight="1">
      <c r="A33" s="43" t="s">
        <v>321</v>
      </c>
      <c r="B33" s="35">
        <f t="shared" si="2"/>
        <v>1.233221476510067</v>
      </c>
      <c r="C33" s="36">
        <f t="shared" si="4"/>
        <v>147</v>
      </c>
      <c r="D33" s="36">
        <v>5</v>
      </c>
      <c r="E33" s="36">
        <v>11</v>
      </c>
      <c r="F33" s="36">
        <v>5</v>
      </c>
      <c r="G33" s="36">
        <v>6</v>
      </c>
      <c r="H33" s="36">
        <v>0</v>
      </c>
      <c r="I33" s="36">
        <v>18</v>
      </c>
      <c r="J33" s="36">
        <v>28</v>
      </c>
      <c r="K33" s="36">
        <v>39</v>
      </c>
      <c r="L33" s="36">
        <v>3</v>
      </c>
      <c r="M33" s="36">
        <v>0</v>
      </c>
      <c r="N33" s="36">
        <v>3</v>
      </c>
      <c r="O33" s="36">
        <v>2</v>
      </c>
      <c r="P33" s="36">
        <v>0</v>
      </c>
      <c r="Q33" s="36">
        <v>1</v>
      </c>
      <c r="R33" s="36">
        <v>1</v>
      </c>
      <c r="S33" s="36">
        <v>0</v>
      </c>
      <c r="T33" s="36">
        <v>12</v>
      </c>
      <c r="U33" s="36">
        <v>9</v>
      </c>
      <c r="V33" s="36">
        <v>1</v>
      </c>
      <c r="W33" s="36">
        <v>1</v>
      </c>
      <c r="X33" s="36">
        <v>0</v>
      </c>
      <c r="Y33" s="36">
        <v>0</v>
      </c>
      <c r="Z33" s="36">
        <v>2</v>
      </c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s="5" customFormat="1" ht="20.25" customHeight="1">
      <c r="A34" s="42" t="s">
        <v>322</v>
      </c>
      <c r="B34" s="35">
        <f t="shared" si="2"/>
        <v>0.22651006711409397</v>
      </c>
      <c r="C34" s="36">
        <f t="shared" si="4"/>
        <v>27</v>
      </c>
      <c r="D34" s="36">
        <v>1</v>
      </c>
      <c r="E34" s="36">
        <v>7</v>
      </c>
      <c r="F34" s="36">
        <v>1</v>
      </c>
      <c r="G34" s="36">
        <v>1</v>
      </c>
      <c r="H34" s="36">
        <v>0</v>
      </c>
      <c r="I34" s="36">
        <v>0</v>
      </c>
      <c r="J34" s="36">
        <v>1</v>
      </c>
      <c r="K34" s="36">
        <v>1</v>
      </c>
      <c r="L34" s="36">
        <v>0</v>
      </c>
      <c r="M34" s="36">
        <v>0</v>
      </c>
      <c r="N34" s="36">
        <v>6</v>
      </c>
      <c r="O34" s="36">
        <v>0</v>
      </c>
      <c r="P34" s="36">
        <v>1</v>
      </c>
      <c r="Q34" s="36">
        <v>0</v>
      </c>
      <c r="R34" s="36">
        <v>0</v>
      </c>
      <c r="S34" s="36">
        <v>0</v>
      </c>
      <c r="T34" s="36">
        <v>1</v>
      </c>
      <c r="U34" s="36">
        <v>0</v>
      </c>
      <c r="V34" s="36">
        <v>0</v>
      </c>
      <c r="W34" s="36">
        <v>6</v>
      </c>
      <c r="X34" s="36">
        <v>0</v>
      </c>
      <c r="Y34" s="36">
        <v>0</v>
      </c>
      <c r="Z34" s="36">
        <v>1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s="5" customFormat="1" ht="12" customHeight="1">
      <c r="A35" s="42" t="s">
        <v>323</v>
      </c>
      <c r="B35" s="35">
        <f t="shared" si="2"/>
        <v>3.1711409395973154</v>
      </c>
      <c r="C35" s="36">
        <f t="shared" si="4"/>
        <v>378</v>
      </c>
      <c r="D35" s="36">
        <v>55</v>
      </c>
      <c r="E35" s="36">
        <v>56</v>
      </c>
      <c r="F35" s="36">
        <v>5</v>
      </c>
      <c r="G35" s="36">
        <v>30</v>
      </c>
      <c r="H35" s="36">
        <v>13</v>
      </c>
      <c r="I35" s="36">
        <v>29</v>
      </c>
      <c r="J35" s="36">
        <v>65</v>
      </c>
      <c r="K35" s="36">
        <v>42</v>
      </c>
      <c r="L35" s="36">
        <v>6</v>
      </c>
      <c r="M35" s="36">
        <v>1</v>
      </c>
      <c r="N35" s="36">
        <v>7</v>
      </c>
      <c r="O35" s="36">
        <v>1</v>
      </c>
      <c r="P35" s="36">
        <v>8</v>
      </c>
      <c r="Q35" s="36">
        <v>4</v>
      </c>
      <c r="R35" s="36">
        <v>4</v>
      </c>
      <c r="S35" s="36">
        <v>2</v>
      </c>
      <c r="T35" s="36">
        <v>12</v>
      </c>
      <c r="U35" s="36">
        <v>19</v>
      </c>
      <c r="V35" s="36">
        <v>6</v>
      </c>
      <c r="W35" s="36">
        <v>12</v>
      </c>
      <c r="X35" s="36">
        <v>0</v>
      </c>
      <c r="Y35" s="36">
        <v>0</v>
      </c>
      <c r="Z35" s="36">
        <v>1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s="5" customFormat="1" ht="12" customHeight="1">
      <c r="A36" s="42" t="s">
        <v>179</v>
      </c>
      <c r="B36" s="35">
        <f t="shared" si="2"/>
        <v>5.830536912751678</v>
      </c>
      <c r="C36" s="36">
        <f t="shared" si="4"/>
        <v>695</v>
      </c>
      <c r="D36" s="36">
        <v>54</v>
      </c>
      <c r="E36" s="36">
        <v>123</v>
      </c>
      <c r="F36" s="36">
        <v>31</v>
      </c>
      <c r="G36" s="36">
        <v>16</v>
      </c>
      <c r="H36" s="36">
        <v>18</v>
      </c>
      <c r="I36" s="36">
        <v>69</v>
      </c>
      <c r="J36" s="36">
        <v>72</v>
      </c>
      <c r="K36" s="36">
        <v>153</v>
      </c>
      <c r="L36" s="36">
        <v>5</v>
      </c>
      <c r="M36" s="36">
        <v>0</v>
      </c>
      <c r="N36" s="36">
        <v>27</v>
      </c>
      <c r="O36" s="36">
        <v>8</v>
      </c>
      <c r="P36" s="36">
        <v>5</v>
      </c>
      <c r="Q36" s="36">
        <v>2</v>
      </c>
      <c r="R36" s="36">
        <v>1</v>
      </c>
      <c r="S36" s="36">
        <v>0</v>
      </c>
      <c r="T36" s="36">
        <v>47</v>
      </c>
      <c r="U36" s="36">
        <v>33</v>
      </c>
      <c r="V36" s="36">
        <v>11</v>
      </c>
      <c r="W36" s="36">
        <v>16</v>
      </c>
      <c r="X36" s="36">
        <v>0</v>
      </c>
      <c r="Y36" s="36">
        <v>0</v>
      </c>
      <c r="Z36" s="36">
        <v>4</v>
      </c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s="5" customFormat="1" ht="12" customHeight="1">
      <c r="A37" s="42" t="s">
        <v>180</v>
      </c>
      <c r="B37" s="35">
        <f t="shared" si="2"/>
        <v>7.248322147651007</v>
      </c>
      <c r="C37" s="36">
        <f t="shared" si="4"/>
        <v>864</v>
      </c>
      <c r="D37" s="36">
        <v>27</v>
      </c>
      <c r="E37" s="36">
        <v>193</v>
      </c>
      <c r="F37" s="36">
        <v>57</v>
      </c>
      <c r="G37" s="36">
        <v>17</v>
      </c>
      <c r="H37" s="36">
        <v>10</v>
      </c>
      <c r="I37" s="36">
        <v>35</v>
      </c>
      <c r="J37" s="36">
        <v>17</v>
      </c>
      <c r="K37" s="36">
        <v>217</v>
      </c>
      <c r="L37" s="36">
        <v>10</v>
      </c>
      <c r="M37" s="36">
        <v>0</v>
      </c>
      <c r="N37" s="36">
        <v>163</v>
      </c>
      <c r="O37" s="36">
        <v>12</v>
      </c>
      <c r="P37" s="36">
        <v>3</v>
      </c>
      <c r="Q37" s="36">
        <v>2</v>
      </c>
      <c r="R37" s="36">
        <v>1</v>
      </c>
      <c r="S37" s="36">
        <v>0</v>
      </c>
      <c r="T37" s="36">
        <v>28</v>
      </c>
      <c r="U37" s="36">
        <v>46</v>
      </c>
      <c r="V37" s="36">
        <v>16</v>
      </c>
      <c r="W37" s="36">
        <v>7</v>
      </c>
      <c r="X37" s="36">
        <v>0</v>
      </c>
      <c r="Y37" s="36">
        <v>0</v>
      </c>
      <c r="Z37" s="36">
        <v>3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s="5" customFormat="1" ht="12" customHeight="1">
      <c r="A38" s="42" t="s">
        <v>181</v>
      </c>
      <c r="B38" s="35">
        <f t="shared" si="2"/>
        <v>10.453020134228188</v>
      </c>
      <c r="C38" s="36">
        <f t="shared" si="4"/>
        <v>1246</v>
      </c>
      <c r="D38" s="36">
        <v>73</v>
      </c>
      <c r="E38" s="36">
        <v>322</v>
      </c>
      <c r="F38" s="36">
        <v>69</v>
      </c>
      <c r="G38" s="36">
        <v>60</v>
      </c>
      <c r="H38" s="36">
        <v>33</v>
      </c>
      <c r="I38" s="36">
        <v>111</v>
      </c>
      <c r="J38" s="36">
        <v>90</v>
      </c>
      <c r="K38" s="36">
        <v>62</v>
      </c>
      <c r="L38" s="36">
        <v>35</v>
      </c>
      <c r="M38" s="36">
        <v>1</v>
      </c>
      <c r="N38" s="36">
        <v>11</v>
      </c>
      <c r="O38" s="36">
        <v>8</v>
      </c>
      <c r="P38" s="36">
        <v>1</v>
      </c>
      <c r="Q38" s="36">
        <v>0</v>
      </c>
      <c r="R38" s="36">
        <v>1</v>
      </c>
      <c r="S38" s="36">
        <v>1</v>
      </c>
      <c r="T38" s="36">
        <v>75</v>
      </c>
      <c r="U38" s="36">
        <v>109</v>
      </c>
      <c r="V38" s="36">
        <v>17</v>
      </c>
      <c r="W38" s="36">
        <v>129</v>
      </c>
      <c r="X38" s="36">
        <v>0</v>
      </c>
      <c r="Y38" s="36">
        <v>0</v>
      </c>
      <c r="Z38" s="36">
        <v>38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s="5" customFormat="1" ht="12" customHeight="1">
      <c r="A39" s="42" t="s">
        <v>182</v>
      </c>
      <c r="B39" s="35">
        <f t="shared" si="2"/>
        <v>1.6191275167785235</v>
      </c>
      <c r="C39" s="36">
        <f t="shared" si="4"/>
        <v>193</v>
      </c>
      <c r="D39" s="36">
        <v>6</v>
      </c>
      <c r="E39" s="36">
        <v>64</v>
      </c>
      <c r="F39" s="36">
        <v>10</v>
      </c>
      <c r="G39" s="36">
        <v>0</v>
      </c>
      <c r="H39" s="36">
        <v>0</v>
      </c>
      <c r="I39" s="36">
        <v>18</v>
      </c>
      <c r="J39" s="36">
        <v>3</v>
      </c>
      <c r="K39" s="36">
        <v>3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1</v>
      </c>
      <c r="T39" s="36">
        <v>0</v>
      </c>
      <c r="U39" s="36">
        <v>12</v>
      </c>
      <c r="V39" s="36">
        <v>3</v>
      </c>
      <c r="W39" s="36">
        <v>69</v>
      </c>
      <c r="X39" s="36">
        <v>0</v>
      </c>
      <c r="Y39" s="36">
        <v>0</v>
      </c>
      <c r="Z39" s="36">
        <v>4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s="5" customFormat="1" ht="12" customHeight="1">
      <c r="A40" s="42" t="s">
        <v>183</v>
      </c>
      <c r="B40" s="35">
        <f t="shared" si="2"/>
        <v>0.9060402684563759</v>
      </c>
      <c r="C40" s="36">
        <f t="shared" si="4"/>
        <v>108</v>
      </c>
      <c r="D40" s="36">
        <v>8</v>
      </c>
      <c r="E40" s="36">
        <v>19</v>
      </c>
      <c r="F40" s="36">
        <v>22</v>
      </c>
      <c r="G40" s="36">
        <v>1</v>
      </c>
      <c r="H40" s="36">
        <v>3</v>
      </c>
      <c r="I40" s="36">
        <v>11</v>
      </c>
      <c r="J40" s="36">
        <v>2</v>
      </c>
      <c r="K40" s="36">
        <v>10</v>
      </c>
      <c r="L40" s="36">
        <v>2</v>
      </c>
      <c r="M40" s="36">
        <v>0</v>
      </c>
      <c r="N40" s="36">
        <v>1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1</v>
      </c>
      <c r="U40" s="36">
        <v>8</v>
      </c>
      <c r="V40" s="36">
        <v>2</v>
      </c>
      <c r="W40" s="36">
        <v>13</v>
      </c>
      <c r="X40" s="36">
        <v>0</v>
      </c>
      <c r="Y40" s="36">
        <v>0</v>
      </c>
      <c r="Z40" s="36">
        <v>5</v>
      </c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s="5" customFormat="1" ht="12" customHeight="1">
      <c r="A41" s="42" t="s">
        <v>184</v>
      </c>
      <c r="B41" s="35">
        <f t="shared" si="2"/>
        <v>0.5620805369127517</v>
      </c>
      <c r="C41" s="36">
        <f t="shared" si="4"/>
        <v>67</v>
      </c>
      <c r="D41" s="36">
        <v>2</v>
      </c>
      <c r="E41" s="36">
        <v>11</v>
      </c>
      <c r="F41" s="36">
        <v>1</v>
      </c>
      <c r="G41" s="36">
        <v>2</v>
      </c>
      <c r="H41" s="36">
        <v>0</v>
      </c>
      <c r="I41" s="36">
        <v>8</v>
      </c>
      <c r="J41" s="36">
        <v>4</v>
      </c>
      <c r="K41" s="36">
        <v>5</v>
      </c>
      <c r="L41" s="36">
        <v>0</v>
      </c>
      <c r="M41" s="36">
        <v>0</v>
      </c>
      <c r="N41" s="36">
        <v>1</v>
      </c>
      <c r="O41" s="36">
        <v>2</v>
      </c>
      <c r="P41" s="36">
        <v>0</v>
      </c>
      <c r="Q41" s="36">
        <v>1</v>
      </c>
      <c r="R41" s="36">
        <v>1</v>
      </c>
      <c r="S41" s="36">
        <v>0</v>
      </c>
      <c r="T41" s="36">
        <v>5</v>
      </c>
      <c r="U41" s="36">
        <v>11</v>
      </c>
      <c r="V41" s="36">
        <v>1</v>
      </c>
      <c r="W41" s="36">
        <v>3</v>
      </c>
      <c r="X41" s="36">
        <v>0</v>
      </c>
      <c r="Y41" s="36">
        <v>0</v>
      </c>
      <c r="Z41" s="36">
        <v>9</v>
      </c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s="5" customFormat="1" ht="12" customHeight="1">
      <c r="A42" s="42" t="s">
        <v>324</v>
      </c>
      <c r="B42" s="35">
        <f t="shared" si="2"/>
        <v>0.04194630872483222</v>
      </c>
      <c r="C42" s="36">
        <f t="shared" si="4"/>
        <v>5</v>
      </c>
      <c r="D42" s="36">
        <v>0</v>
      </c>
      <c r="E42" s="36">
        <v>1</v>
      </c>
      <c r="F42" s="36">
        <v>0</v>
      </c>
      <c r="G42" s="36">
        <v>0</v>
      </c>
      <c r="H42" s="36">
        <v>1</v>
      </c>
      <c r="I42" s="36">
        <v>0</v>
      </c>
      <c r="J42" s="36">
        <v>1</v>
      </c>
      <c r="K42" s="36">
        <v>2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s="5" customFormat="1" ht="12" customHeight="1">
      <c r="A43" s="42" t="s">
        <v>185</v>
      </c>
      <c r="B43" s="35">
        <f t="shared" si="2"/>
        <v>4.10234899328859</v>
      </c>
      <c r="C43" s="36">
        <f t="shared" si="4"/>
        <v>489</v>
      </c>
      <c r="D43" s="36">
        <v>14</v>
      </c>
      <c r="E43" s="36">
        <v>123</v>
      </c>
      <c r="F43" s="36">
        <v>8</v>
      </c>
      <c r="G43" s="36">
        <v>8</v>
      </c>
      <c r="H43" s="36">
        <v>10</v>
      </c>
      <c r="I43" s="36">
        <v>26</v>
      </c>
      <c r="J43" s="36">
        <v>28</v>
      </c>
      <c r="K43" s="36">
        <v>47</v>
      </c>
      <c r="L43" s="36">
        <v>8</v>
      </c>
      <c r="M43" s="36">
        <v>0</v>
      </c>
      <c r="N43" s="36">
        <v>10</v>
      </c>
      <c r="O43" s="36">
        <v>4</v>
      </c>
      <c r="P43" s="36">
        <v>0</v>
      </c>
      <c r="Q43" s="36">
        <v>0</v>
      </c>
      <c r="R43" s="36">
        <v>1</v>
      </c>
      <c r="S43" s="36">
        <v>3</v>
      </c>
      <c r="T43" s="36">
        <v>47</v>
      </c>
      <c r="U43" s="36">
        <v>108</v>
      </c>
      <c r="V43" s="36">
        <v>33</v>
      </c>
      <c r="W43" s="36">
        <v>9</v>
      </c>
      <c r="X43" s="36">
        <v>0</v>
      </c>
      <c r="Y43" s="36">
        <v>0</v>
      </c>
      <c r="Z43" s="36">
        <v>2</v>
      </c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s="5" customFormat="1" ht="12" customHeight="1">
      <c r="A44" s="42" t="s">
        <v>186</v>
      </c>
      <c r="B44" s="35">
        <f t="shared" si="2"/>
        <v>1.7281879194630874</v>
      </c>
      <c r="C44" s="36">
        <f t="shared" si="4"/>
        <v>206</v>
      </c>
      <c r="D44" s="36">
        <v>19</v>
      </c>
      <c r="E44" s="36">
        <v>55</v>
      </c>
      <c r="F44" s="36">
        <v>14</v>
      </c>
      <c r="G44" s="36">
        <v>16</v>
      </c>
      <c r="H44" s="36">
        <v>6</v>
      </c>
      <c r="I44" s="36">
        <v>10</v>
      </c>
      <c r="J44" s="36">
        <v>11</v>
      </c>
      <c r="K44" s="36">
        <v>13</v>
      </c>
      <c r="L44" s="36">
        <v>2</v>
      </c>
      <c r="M44" s="36">
        <v>0</v>
      </c>
      <c r="N44" s="36">
        <v>11</v>
      </c>
      <c r="O44" s="36">
        <v>5</v>
      </c>
      <c r="P44" s="36">
        <v>3</v>
      </c>
      <c r="Q44" s="36">
        <v>0</v>
      </c>
      <c r="R44" s="36">
        <v>0</v>
      </c>
      <c r="S44" s="36">
        <v>0</v>
      </c>
      <c r="T44" s="36">
        <v>8</v>
      </c>
      <c r="U44" s="36">
        <v>20</v>
      </c>
      <c r="V44" s="36">
        <v>8</v>
      </c>
      <c r="W44" s="36">
        <v>5</v>
      </c>
      <c r="X44" s="36">
        <v>0</v>
      </c>
      <c r="Y44" s="36">
        <v>0</v>
      </c>
      <c r="Z44" s="36">
        <v>0</v>
      </c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s="5" customFormat="1" ht="12" customHeight="1">
      <c r="A45" s="42" t="s">
        <v>325</v>
      </c>
      <c r="B45" s="35">
        <f t="shared" si="2"/>
        <v>4.530201342281879</v>
      </c>
      <c r="C45" s="36">
        <f t="shared" si="4"/>
        <v>540</v>
      </c>
      <c r="D45" s="36">
        <v>50</v>
      </c>
      <c r="E45" s="36">
        <v>144</v>
      </c>
      <c r="F45" s="36">
        <v>27</v>
      </c>
      <c r="G45" s="36">
        <v>18</v>
      </c>
      <c r="H45" s="36">
        <v>9</v>
      </c>
      <c r="I45" s="36">
        <v>34</v>
      </c>
      <c r="J45" s="36">
        <v>34</v>
      </c>
      <c r="K45" s="36">
        <v>52</v>
      </c>
      <c r="L45" s="36">
        <v>6</v>
      </c>
      <c r="M45" s="36">
        <v>0</v>
      </c>
      <c r="N45" s="36">
        <v>9</v>
      </c>
      <c r="O45" s="36">
        <v>21</v>
      </c>
      <c r="P45" s="36">
        <v>0</v>
      </c>
      <c r="Q45" s="36">
        <v>1</v>
      </c>
      <c r="R45" s="36">
        <v>2</v>
      </c>
      <c r="S45" s="36">
        <v>2</v>
      </c>
      <c r="T45" s="36">
        <v>33</v>
      </c>
      <c r="U45" s="36">
        <v>44</v>
      </c>
      <c r="V45" s="36">
        <v>12</v>
      </c>
      <c r="W45" s="36">
        <v>34</v>
      </c>
      <c r="X45" s="36">
        <v>0</v>
      </c>
      <c r="Y45" s="36">
        <v>0</v>
      </c>
      <c r="Z45" s="36">
        <v>8</v>
      </c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256" s="7" customFormat="1" ht="12" customHeight="1" thickBot="1">
      <c r="A46" s="42" t="s">
        <v>326</v>
      </c>
      <c r="B46" s="44">
        <f t="shared" si="2"/>
        <v>1.9043624161073827</v>
      </c>
      <c r="C46" s="45">
        <f t="shared" si="4"/>
        <v>227</v>
      </c>
      <c r="D46" s="36">
        <v>12</v>
      </c>
      <c r="E46" s="36">
        <v>51</v>
      </c>
      <c r="F46" s="36">
        <v>11</v>
      </c>
      <c r="G46" s="36">
        <v>7</v>
      </c>
      <c r="H46" s="36">
        <v>0</v>
      </c>
      <c r="I46" s="36">
        <v>40</v>
      </c>
      <c r="J46" s="36">
        <v>15</v>
      </c>
      <c r="K46" s="36">
        <v>33</v>
      </c>
      <c r="L46" s="36">
        <v>7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2</v>
      </c>
      <c r="S46" s="36">
        <v>3</v>
      </c>
      <c r="T46" s="36">
        <v>8</v>
      </c>
      <c r="U46" s="36">
        <v>20</v>
      </c>
      <c r="V46" s="36">
        <v>1</v>
      </c>
      <c r="W46" s="36">
        <v>15</v>
      </c>
      <c r="X46" s="36">
        <v>0</v>
      </c>
      <c r="Y46" s="36">
        <v>0</v>
      </c>
      <c r="Z46" s="36">
        <v>2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3" customFormat="1" ht="15" customHeight="1">
      <c r="A47" s="46" t="s">
        <v>327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33" customFormat="1" ht="11.25" customHeight="1">
      <c r="A48" s="33" t="s">
        <v>355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="5" customFormat="1" ht="4.5" customHeight="1"/>
    <row r="50" spans="1:26" s="5" customFormat="1" ht="10.5" customHeight="1">
      <c r="A50" s="91" t="s">
        <v>440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1" t="s">
        <v>441</v>
      </c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</sheetData>
  <mergeCells count="2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50:K50"/>
    <mergeCell ref="L50:Z50"/>
    <mergeCell ref="T3:T4"/>
    <mergeCell ref="U3:U4"/>
    <mergeCell ref="V3:V4"/>
    <mergeCell ref="W3:Z3"/>
    <mergeCell ref="I3:I4"/>
    <mergeCell ref="J3:J4"/>
    <mergeCell ref="K3:K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11" width="5.75390625" style="6" customWidth="1"/>
    <col min="12" max="12" width="5.625" style="6" customWidth="1"/>
    <col min="13" max="26" width="5.75390625" style="6" customWidth="1"/>
    <col min="27" max="16384" width="8.875" style="6" customWidth="1"/>
  </cols>
  <sheetData>
    <row r="1" spans="1:26" s="4" customFormat="1" ht="45" customHeight="1">
      <c r="A1" s="73" t="s">
        <v>390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89" t="s">
        <v>64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s="5" customFormat="1" ht="13.5" customHeight="1" thickBo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82" t="s">
        <v>454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33" t="s">
        <v>62</v>
      </c>
      <c r="Z2" s="33"/>
    </row>
    <row r="3" spans="1:26" s="49" customFormat="1" ht="24" customHeight="1">
      <c r="A3" s="75" t="s">
        <v>357</v>
      </c>
      <c r="B3" s="90" t="s">
        <v>358</v>
      </c>
      <c r="C3" s="93" t="s">
        <v>359</v>
      </c>
      <c r="D3" s="93"/>
      <c r="E3" s="93"/>
      <c r="F3" s="93"/>
      <c r="G3" s="93"/>
      <c r="H3" s="93" t="s">
        <v>360</v>
      </c>
      <c r="I3" s="93"/>
      <c r="J3" s="93"/>
      <c r="K3" s="48" t="s">
        <v>63</v>
      </c>
      <c r="L3" s="88" t="s">
        <v>361</v>
      </c>
      <c r="M3" s="88"/>
      <c r="N3" s="88"/>
      <c r="O3" s="88"/>
      <c r="P3" s="88"/>
      <c r="Q3" s="88"/>
      <c r="R3" s="90"/>
      <c r="S3" s="47" t="s">
        <v>362</v>
      </c>
      <c r="T3" s="93" t="s">
        <v>363</v>
      </c>
      <c r="U3" s="93"/>
      <c r="V3" s="47" t="s">
        <v>364</v>
      </c>
      <c r="W3" s="47" t="s">
        <v>365</v>
      </c>
      <c r="X3" s="94" t="s">
        <v>366</v>
      </c>
      <c r="Y3" s="88"/>
      <c r="Z3" s="88"/>
    </row>
    <row r="4" spans="1:26" s="49" customFormat="1" ht="48" customHeight="1" thickBot="1">
      <c r="A4" s="76"/>
      <c r="B4" s="78"/>
      <c r="C4" s="38" t="s">
        <v>367</v>
      </c>
      <c r="D4" s="39" t="s">
        <v>368</v>
      </c>
      <c r="E4" s="39" t="s">
        <v>369</v>
      </c>
      <c r="F4" s="39" t="s">
        <v>370</v>
      </c>
      <c r="G4" s="39" t="s">
        <v>371</v>
      </c>
      <c r="H4" s="39" t="s">
        <v>372</v>
      </c>
      <c r="I4" s="39" t="s">
        <v>373</v>
      </c>
      <c r="J4" s="39" t="s">
        <v>374</v>
      </c>
      <c r="K4" s="50" t="s">
        <v>375</v>
      </c>
      <c r="L4" s="50" t="s">
        <v>376</v>
      </c>
      <c r="M4" s="53" t="s">
        <v>377</v>
      </c>
      <c r="N4" s="54" t="s">
        <v>378</v>
      </c>
      <c r="O4" s="53" t="s">
        <v>379</v>
      </c>
      <c r="P4" s="53" t="s">
        <v>380</v>
      </c>
      <c r="Q4" s="54" t="s">
        <v>381</v>
      </c>
      <c r="R4" s="53" t="s">
        <v>382</v>
      </c>
      <c r="S4" s="39" t="s">
        <v>383</v>
      </c>
      <c r="T4" s="39" t="s">
        <v>384</v>
      </c>
      <c r="U4" s="38" t="s">
        <v>385</v>
      </c>
      <c r="V4" s="39" t="s">
        <v>386</v>
      </c>
      <c r="W4" s="38" t="s">
        <v>365</v>
      </c>
      <c r="X4" s="53" t="s">
        <v>387</v>
      </c>
      <c r="Y4" s="53" t="s">
        <v>388</v>
      </c>
      <c r="Z4" s="55" t="s">
        <v>389</v>
      </c>
    </row>
    <row r="5" spans="1:26" s="57" customFormat="1" ht="12" customHeight="1">
      <c r="A5" s="56" t="s">
        <v>391</v>
      </c>
      <c r="B5" s="35">
        <f>SUM(C5:Z5)</f>
        <v>100.00000000000001</v>
      </c>
      <c r="C5" s="35">
        <f aca="true" t="shared" si="0" ref="C5:Z5">C6/$B$6*100</f>
        <v>0.5201342281879194</v>
      </c>
      <c r="D5" s="35">
        <f t="shared" si="0"/>
        <v>4.5385906040268456</v>
      </c>
      <c r="E5" s="35">
        <f t="shared" si="0"/>
        <v>1.1241610738255035</v>
      </c>
      <c r="F5" s="35">
        <f t="shared" si="0"/>
        <v>1.1157718120805369</v>
      </c>
      <c r="G5" s="35">
        <f t="shared" si="0"/>
        <v>13.011744966442954</v>
      </c>
      <c r="H5" s="35">
        <f t="shared" si="0"/>
        <v>1.8456375838926176</v>
      </c>
      <c r="I5" s="35">
        <f t="shared" si="0"/>
        <v>5.125838926174497</v>
      </c>
      <c r="J5" s="35">
        <f t="shared" si="0"/>
        <v>10.562080536912752</v>
      </c>
      <c r="K5" s="35">
        <f t="shared" si="0"/>
        <v>0.889261744966443</v>
      </c>
      <c r="L5" s="35">
        <f t="shared" si="0"/>
        <v>0.3439597315436242</v>
      </c>
      <c r="M5" s="35">
        <f t="shared" si="0"/>
        <v>0.3439597315436242</v>
      </c>
      <c r="N5" s="35">
        <f t="shared" si="0"/>
        <v>0.27684563758389263</v>
      </c>
      <c r="O5" s="35">
        <f t="shared" si="0"/>
        <v>0.87248322147651</v>
      </c>
      <c r="P5" s="35">
        <f t="shared" si="0"/>
        <v>4.320469798657718</v>
      </c>
      <c r="Q5" s="35">
        <f t="shared" si="0"/>
        <v>4.320469798657718</v>
      </c>
      <c r="R5" s="35">
        <f t="shared" si="0"/>
        <v>2.273489932885906</v>
      </c>
      <c r="S5" s="35">
        <f t="shared" si="0"/>
        <v>6.602348993288591</v>
      </c>
      <c r="T5" s="35">
        <f t="shared" si="0"/>
        <v>2.38255033557047</v>
      </c>
      <c r="U5" s="35">
        <f t="shared" si="0"/>
        <v>9.983221476510067</v>
      </c>
      <c r="V5" s="35">
        <f t="shared" si="0"/>
        <v>2.12248322147651</v>
      </c>
      <c r="W5" s="35">
        <f t="shared" si="0"/>
        <v>8.565436241610739</v>
      </c>
      <c r="X5" s="35">
        <f t="shared" si="0"/>
        <v>10.40268456375839</v>
      </c>
      <c r="Y5" s="35">
        <f t="shared" si="0"/>
        <v>3.1459731543624163</v>
      </c>
      <c r="Z5" s="35">
        <f t="shared" si="0"/>
        <v>5.310402684563758</v>
      </c>
    </row>
    <row r="6" spans="1:26" s="5" customFormat="1" ht="15.75" customHeight="1">
      <c r="A6" s="41" t="s">
        <v>269</v>
      </c>
      <c r="B6" s="37">
        <f aca="true" t="shared" si="1" ref="B6:Z6">SUM(B7+B8+B9+B34+B35+B36+B37+B38+B39+B40+B41+B42+B43+B44+B45+B46)</f>
        <v>11920</v>
      </c>
      <c r="C6" s="37">
        <f t="shared" si="1"/>
        <v>62</v>
      </c>
      <c r="D6" s="37">
        <f t="shared" si="1"/>
        <v>541</v>
      </c>
      <c r="E6" s="37">
        <f t="shared" si="1"/>
        <v>134</v>
      </c>
      <c r="F6" s="37">
        <f t="shared" si="1"/>
        <v>133</v>
      </c>
      <c r="G6" s="37">
        <f t="shared" si="1"/>
        <v>1551</v>
      </c>
      <c r="H6" s="37">
        <f t="shared" si="1"/>
        <v>220</v>
      </c>
      <c r="I6" s="37">
        <f t="shared" si="1"/>
        <v>611</v>
      </c>
      <c r="J6" s="37">
        <f t="shared" si="1"/>
        <v>1259</v>
      </c>
      <c r="K6" s="37">
        <f t="shared" si="1"/>
        <v>106</v>
      </c>
      <c r="L6" s="37">
        <f t="shared" si="1"/>
        <v>41</v>
      </c>
      <c r="M6" s="37">
        <f t="shared" si="1"/>
        <v>41</v>
      </c>
      <c r="N6" s="37">
        <f t="shared" si="1"/>
        <v>33</v>
      </c>
      <c r="O6" s="37">
        <f t="shared" si="1"/>
        <v>104</v>
      </c>
      <c r="P6" s="37">
        <f t="shared" si="1"/>
        <v>515</v>
      </c>
      <c r="Q6" s="37">
        <f t="shared" si="1"/>
        <v>515</v>
      </c>
      <c r="R6" s="37">
        <f t="shared" si="1"/>
        <v>271</v>
      </c>
      <c r="S6" s="37">
        <f t="shared" si="1"/>
        <v>787</v>
      </c>
      <c r="T6" s="37">
        <f t="shared" si="1"/>
        <v>284</v>
      </c>
      <c r="U6" s="37">
        <f t="shared" si="1"/>
        <v>1190</v>
      </c>
      <c r="V6" s="37">
        <f t="shared" si="1"/>
        <v>253</v>
      </c>
      <c r="W6" s="37">
        <f t="shared" si="1"/>
        <v>1021</v>
      </c>
      <c r="X6" s="37">
        <f t="shared" si="1"/>
        <v>1240</v>
      </c>
      <c r="Y6" s="37">
        <f t="shared" si="1"/>
        <v>375</v>
      </c>
      <c r="Z6" s="37">
        <f t="shared" si="1"/>
        <v>633</v>
      </c>
    </row>
    <row r="7" spans="1:26" s="5" customFormat="1" ht="12" customHeight="1">
      <c r="A7" s="41" t="s">
        <v>174</v>
      </c>
      <c r="B7" s="37">
        <f>SUM(C7:Z7)</f>
        <v>17</v>
      </c>
      <c r="C7" s="37">
        <v>0</v>
      </c>
      <c r="D7" s="37">
        <v>0</v>
      </c>
      <c r="E7" s="37">
        <v>0</v>
      </c>
      <c r="F7" s="37">
        <v>0</v>
      </c>
      <c r="G7" s="37">
        <v>1</v>
      </c>
      <c r="H7" s="37">
        <v>0</v>
      </c>
      <c r="I7" s="37">
        <v>1</v>
      </c>
      <c r="J7" s="37">
        <v>1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1</v>
      </c>
      <c r="Q7" s="37">
        <v>1</v>
      </c>
      <c r="R7" s="37">
        <v>0</v>
      </c>
      <c r="S7" s="37">
        <v>4</v>
      </c>
      <c r="T7" s="37">
        <v>0</v>
      </c>
      <c r="U7" s="37">
        <v>0</v>
      </c>
      <c r="V7" s="37">
        <v>0</v>
      </c>
      <c r="W7" s="37">
        <v>3</v>
      </c>
      <c r="X7" s="37">
        <v>3</v>
      </c>
      <c r="Y7" s="37">
        <v>0</v>
      </c>
      <c r="Z7" s="37">
        <v>2</v>
      </c>
    </row>
    <row r="8" spans="1:34" s="5" customFormat="1" ht="12" customHeight="1">
      <c r="A8" s="41" t="s">
        <v>60</v>
      </c>
      <c r="B8" s="37">
        <f>SUM(C8:Z8)</f>
        <v>12</v>
      </c>
      <c r="C8" s="37">
        <v>0</v>
      </c>
      <c r="D8" s="37">
        <v>1</v>
      </c>
      <c r="E8" s="37">
        <v>0</v>
      </c>
      <c r="F8" s="37">
        <v>0</v>
      </c>
      <c r="G8" s="37">
        <v>0</v>
      </c>
      <c r="H8" s="37">
        <v>2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1</v>
      </c>
      <c r="T8" s="37">
        <v>0</v>
      </c>
      <c r="U8" s="37">
        <v>3</v>
      </c>
      <c r="V8" s="37">
        <v>0</v>
      </c>
      <c r="W8" s="37">
        <v>0</v>
      </c>
      <c r="X8" s="37">
        <v>0</v>
      </c>
      <c r="Y8" s="37">
        <v>4</v>
      </c>
      <c r="Z8" s="37">
        <v>1</v>
      </c>
      <c r="AA8" s="31"/>
      <c r="AB8" s="31"/>
      <c r="AC8" s="31"/>
      <c r="AD8" s="31"/>
      <c r="AE8" s="31"/>
      <c r="AF8" s="31"/>
      <c r="AG8" s="31"/>
      <c r="AH8" s="31"/>
    </row>
    <row r="9" spans="1:26" s="5" customFormat="1" ht="18" customHeight="1">
      <c r="A9" s="41" t="s">
        <v>392</v>
      </c>
      <c r="B9" s="37">
        <f>SUM(B10:B33)</f>
        <v>6846</v>
      </c>
      <c r="C9" s="37">
        <f>SUM(C10:C33)</f>
        <v>56</v>
      </c>
      <c r="D9" s="37">
        <f aca="true" t="shared" si="2" ref="D9:Z9">SUM(D10:D33)</f>
        <v>494</v>
      </c>
      <c r="E9" s="37">
        <f t="shared" si="2"/>
        <v>113</v>
      </c>
      <c r="F9" s="37">
        <f t="shared" si="2"/>
        <v>107</v>
      </c>
      <c r="G9" s="37">
        <f t="shared" si="2"/>
        <v>1443</v>
      </c>
      <c r="H9" s="37">
        <f t="shared" si="2"/>
        <v>151</v>
      </c>
      <c r="I9" s="37">
        <f t="shared" si="2"/>
        <v>362</v>
      </c>
      <c r="J9" s="37">
        <f t="shared" si="2"/>
        <v>260</v>
      </c>
      <c r="K9" s="37">
        <f t="shared" si="2"/>
        <v>71</v>
      </c>
      <c r="L9" s="37">
        <f t="shared" si="2"/>
        <v>36</v>
      </c>
      <c r="M9" s="37">
        <f t="shared" si="2"/>
        <v>34</v>
      </c>
      <c r="N9" s="37">
        <f t="shared" si="2"/>
        <v>26</v>
      </c>
      <c r="O9" s="37">
        <f t="shared" si="2"/>
        <v>61</v>
      </c>
      <c r="P9" s="37">
        <f t="shared" si="2"/>
        <v>362</v>
      </c>
      <c r="Q9" s="37">
        <f t="shared" si="2"/>
        <v>280</v>
      </c>
      <c r="R9" s="37">
        <f t="shared" si="2"/>
        <v>201</v>
      </c>
      <c r="S9" s="37">
        <f t="shared" si="2"/>
        <v>375</v>
      </c>
      <c r="T9" s="37">
        <f t="shared" si="2"/>
        <v>202</v>
      </c>
      <c r="U9" s="37">
        <f t="shared" si="2"/>
        <v>817</v>
      </c>
      <c r="V9" s="37">
        <f t="shared" si="2"/>
        <v>126</v>
      </c>
      <c r="W9" s="37">
        <f t="shared" si="2"/>
        <v>396</v>
      </c>
      <c r="X9" s="37">
        <f t="shared" si="2"/>
        <v>483</v>
      </c>
      <c r="Y9" s="37">
        <f t="shared" si="2"/>
        <v>129</v>
      </c>
      <c r="Z9" s="37">
        <f t="shared" si="2"/>
        <v>261</v>
      </c>
    </row>
    <row r="10" spans="1:26" s="5" customFormat="1" ht="12" customHeight="1">
      <c r="A10" s="41" t="s">
        <v>175</v>
      </c>
      <c r="B10" s="37">
        <f aca="true" t="shared" si="3" ref="B10:B46">SUM(C10:Z10)</f>
        <v>480</v>
      </c>
      <c r="C10" s="37">
        <v>1</v>
      </c>
      <c r="D10" s="37">
        <v>35</v>
      </c>
      <c r="E10" s="37">
        <v>3</v>
      </c>
      <c r="F10" s="37">
        <v>3</v>
      </c>
      <c r="G10" s="37">
        <v>53</v>
      </c>
      <c r="H10" s="37">
        <v>7</v>
      </c>
      <c r="I10" s="37">
        <v>50</v>
      </c>
      <c r="J10" s="37">
        <v>19</v>
      </c>
      <c r="K10" s="37">
        <v>12</v>
      </c>
      <c r="L10" s="37">
        <v>0</v>
      </c>
      <c r="M10" s="37">
        <v>1</v>
      </c>
      <c r="N10" s="37">
        <v>1</v>
      </c>
      <c r="O10" s="37">
        <v>3</v>
      </c>
      <c r="P10" s="37">
        <v>33</v>
      </c>
      <c r="Q10" s="37">
        <v>16</v>
      </c>
      <c r="R10" s="37">
        <v>13</v>
      </c>
      <c r="S10" s="37">
        <v>36</v>
      </c>
      <c r="T10" s="37">
        <v>4</v>
      </c>
      <c r="U10" s="37">
        <v>19</v>
      </c>
      <c r="V10" s="37">
        <v>8</v>
      </c>
      <c r="W10" s="37">
        <v>56</v>
      </c>
      <c r="X10" s="37">
        <v>39</v>
      </c>
      <c r="Y10" s="37">
        <v>16</v>
      </c>
      <c r="Z10" s="37">
        <v>52</v>
      </c>
    </row>
    <row r="11" spans="1:26" s="5" customFormat="1" ht="12" customHeight="1">
      <c r="A11" s="41" t="s">
        <v>393</v>
      </c>
      <c r="B11" s="37">
        <f t="shared" si="3"/>
        <v>1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1</v>
      </c>
      <c r="Z11" s="37">
        <v>0</v>
      </c>
    </row>
    <row r="12" spans="1:26" s="5" customFormat="1" ht="12" customHeight="1">
      <c r="A12" s="41" t="s">
        <v>394</v>
      </c>
      <c r="B12" s="37">
        <f t="shared" si="3"/>
        <v>370</v>
      </c>
      <c r="C12" s="37">
        <v>7</v>
      </c>
      <c r="D12" s="37">
        <v>62</v>
      </c>
      <c r="E12" s="37">
        <v>0</v>
      </c>
      <c r="F12" s="37">
        <v>1</v>
      </c>
      <c r="G12" s="37">
        <v>59</v>
      </c>
      <c r="H12" s="37">
        <v>9</v>
      </c>
      <c r="I12" s="37">
        <v>24</v>
      </c>
      <c r="J12" s="37">
        <v>9</v>
      </c>
      <c r="K12" s="37">
        <v>10</v>
      </c>
      <c r="L12" s="37">
        <v>3</v>
      </c>
      <c r="M12" s="37">
        <v>1</v>
      </c>
      <c r="N12" s="37">
        <v>0</v>
      </c>
      <c r="O12" s="37">
        <v>2</v>
      </c>
      <c r="P12" s="37">
        <v>25</v>
      </c>
      <c r="Q12" s="37">
        <v>22</v>
      </c>
      <c r="R12" s="37">
        <v>16</v>
      </c>
      <c r="S12" s="37">
        <v>23</v>
      </c>
      <c r="T12" s="37">
        <v>9</v>
      </c>
      <c r="U12" s="37">
        <v>18</v>
      </c>
      <c r="V12" s="37">
        <v>9</v>
      </c>
      <c r="W12" s="37">
        <v>16</v>
      </c>
      <c r="X12" s="37">
        <v>27</v>
      </c>
      <c r="Y12" s="37">
        <v>7</v>
      </c>
      <c r="Z12" s="37">
        <v>11</v>
      </c>
    </row>
    <row r="13" spans="1:26" s="5" customFormat="1" ht="12" customHeight="1">
      <c r="A13" s="41" t="s">
        <v>395</v>
      </c>
      <c r="B13" s="37">
        <f t="shared" si="3"/>
        <v>76</v>
      </c>
      <c r="C13" s="37">
        <v>0</v>
      </c>
      <c r="D13" s="37">
        <v>6</v>
      </c>
      <c r="E13" s="37">
        <v>1</v>
      </c>
      <c r="F13" s="37">
        <v>1</v>
      </c>
      <c r="G13" s="37">
        <v>5</v>
      </c>
      <c r="H13" s="37">
        <v>0</v>
      </c>
      <c r="I13" s="37">
        <v>0</v>
      </c>
      <c r="J13" s="37">
        <v>3</v>
      </c>
      <c r="K13" s="37">
        <v>0</v>
      </c>
      <c r="L13" s="37">
        <v>0</v>
      </c>
      <c r="M13" s="37">
        <v>0</v>
      </c>
      <c r="N13" s="37">
        <v>0</v>
      </c>
      <c r="O13" s="37">
        <v>1</v>
      </c>
      <c r="P13" s="37">
        <v>2</v>
      </c>
      <c r="Q13" s="37">
        <v>4</v>
      </c>
      <c r="R13" s="37">
        <v>1</v>
      </c>
      <c r="S13" s="37">
        <v>13</v>
      </c>
      <c r="T13" s="37">
        <v>3</v>
      </c>
      <c r="U13" s="37">
        <v>0</v>
      </c>
      <c r="V13" s="37">
        <v>2</v>
      </c>
      <c r="W13" s="37">
        <v>16</v>
      </c>
      <c r="X13" s="37">
        <v>15</v>
      </c>
      <c r="Y13" s="37">
        <v>2</v>
      </c>
      <c r="Z13" s="37">
        <v>1</v>
      </c>
    </row>
    <row r="14" spans="1:26" s="5" customFormat="1" ht="12" customHeight="1">
      <c r="A14" s="41" t="s">
        <v>396</v>
      </c>
      <c r="B14" s="37">
        <f t="shared" si="3"/>
        <v>67</v>
      </c>
      <c r="C14" s="37">
        <v>3</v>
      </c>
      <c r="D14" s="37">
        <v>6</v>
      </c>
      <c r="E14" s="37">
        <v>0</v>
      </c>
      <c r="F14" s="37">
        <v>1</v>
      </c>
      <c r="G14" s="37">
        <v>17</v>
      </c>
      <c r="H14" s="37">
        <v>3</v>
      </c>
      <c r="I14" s="37">
        <v>2</v>
      </c>
      <c r="J14" s="37">
        <v>0</v>
      </c>
      <c r="K14" s="37">
        <v>0</v>
      </c>
      <c r="L14" s="37">
        <v>1</v>
      </c>
      <c r="M14" s="37">
        <v>0</v>
      </c>
      <c r="N14" s="37">
        <v>0</v>
      </c>
      <c r="O14" s="37">
        <v>0</v>
      </c>
      <c r="P14" s="37">
        <v>12</v>
      </c>
      <c r="Q14" s="37">
        <v>2</v>
      </c>
      <c r="R14" s="37">
        <v>0</v>
      </c>
      <c r="S14" s="37">
        <v>1</v>
      </c>
      <c r="T14" s="37">
        <v>0</v>
      </c>
      <c r="U14" s="37">
        <v>5</v>
      </c>
      <c r="V14" s="37">
        <v>0</v>
      </c>
      <c r="W14" s="37">
        <v>4</v>
      </c>
      <c r="X14" s="37">
        <v>6</v>
      </c>
      <c r="Y14" s="37">
        <v>0</v>
      </c>
      <c r="Z14" s="37">
        <v>4</v>
      </c>
    </row>
    <row r="15" spans="1:26" s="5" customFormat="1" ht="12" customHeight="1">
      <c r="A15" s="41" t="s">
        <v>176</v>
      </c>
      <c r="B15" s="37">
        <f t="shared" si="3"/>
        <v>105</v>
      </c>
      <c r="C15" s="37">
        <v>0</v>
      </c>
      <c r="D15" s="37">
        <v>5</v>
      </c>
      <c r="E15" s="37">
        <v>39</v>
      </c>
      <c r="F15" s="37">
        <v>3</v>
      </c>
      <c r="G15" s="37">
        <v>5</v>
      </c>
      <c r="H15" s="37">
        <v>1</v>
      </c>
      <c r="I15" s="37">
        <v>6</v>
      </c>
      <c r="J15" s="37">
        <v>4</v>
      </c>
      <c r="K15" s="37">
        <v>1</v>
      </c>
      <c r="L15" s="37">
        <v>0</v>
      </c>
      <c r="M15" s="37">
        <v>0</v>
      </c>
      <c r="N15" s="37">
        <v>0</v>
      </c>
      <c r="O15" s="37">
        <v>4</v>
      </c>
      <c r="P15" s="37">
        <v>0</v>
      </c>
      <c r="Q15" s="37">
        <v>3</v>
      </c>
      <c r="R15" s="37">
        <v>1</v>
      </c>
      <c r="S15" s="37">
        <v>1</v>
      </c>
      <c r="T15" s="37">
        <v>2</v>
      </c>
      <c r="U15" s="37">
        <v>17</v>
      </c>
      <c r="V15" s="37">
        <v>3</v>
      </c>
      <c r="W15" s="37">
        <v>2</v>
      </c>
      <c r="X15" s="37">
        <v>2</v>
      </c>
      <c r="Y15" s="37">
        <v>4</v>
      </c>
      <c r="Z15" s="37">
        <v>2</v>
      </c>
    </row>
    <row r="16" spans="1:26" s="5" customFormat="1" ht="12" customHeight="1">
      <c r="A16" s="41" t="s">
        <v>397</v>
      </c>
      <c r="B16" s="37">
        <f t="shared" si="3"/>
        <v>74</v>
      </c>
      <c r="C16" s="37">
        <v>0</v>
      </c>
      <c r="D16" s="37">
        <v>1</v>
      </c>
      <c r="E16" s="37">
        <v>6</v>
      </c>
      <c r="F16" s="37">
        <v>1</v>
      </c>
      <c r="G16" s="37">
        <v>21</v>
      </c>
      <c r="H16" s="37">
        <v>1</v>
      </c>
      <c r="I16" s="37">
        <v>4</v>
      </c>
      <c r="J16" s="37">
        <v>3</v>
      </c>
      <c r="K16" s="37">
        <v>0</v>
      </c>
      <c r="L16" s="37">
        <v>0</v>
      </c>
      <c r="M16" s="37">
        <v>1</v>
      </c>
      <c r="N16" s="37">
        <v>0</v>
      </c>
      <c r="O16" s="37">
        <v>0</v>
      </c>
      <c r="P16" s="37">
        <v>2</v>
      </c>
      <c r="Q16" s="37">
        <v>1</v>
      </c>
      <c r="R16" s="37">
        <v>2</v>
      </c>
      <c r="S16" s="37">
        <v>0</v>
      </c>
      <c r="T16" s="37">
        <v>1</v>
      </c>
      <c r="U16" s="37">
        <v>22</v>
      </c>
      <c r="V16" s="37">
        <v>0</v>
      </c>
      <c r="W16" s="37">
        <v>3</v>
      </c>
      <c r="X16" s="37">
        <v>4</v>
      </c>
      <c r="Y16" s="37">
        <v>0</v>
      </c>
      <c r="Z16" s="37">
        <v>1</v>
      </c>
    </row>
    <row r="17" spans="1:26" s="5" customFormat="1" ht="12" customHeight="1">
      <c r="A17" s="41" t="s">
        <v>398</v>
      </c>
      <c r="B17" s="37">
        <f t="shared" si="3"/>
        <v>181</v>
      </c>
      <c r="C17" s="37">
        <v>3</v>
      </c>
      <c r="D17" s="37">
        <v>56</v>
      </c>
      <c r="E17" s="37">
        <v>3</v>
      </c>
      <c r="F17" s="37">
        <v>2</v>
      </c>
      <c r="G17" s="37">
        <v>22</v>
      </c>
      <c r="H17" s="37">
        <v>3</v>
      </c>
      <c r="I17" s="37">
        <v>13</v>
      </c>
      <c r="J17" s="37">
        <v>6</v>
      </c>
      <c r="K17" s="37">
        <v>0</v>
      </c>
      <c r="L17" s="37">
        <v>1</v>
      </c>
      <c r="M17" s="37">
        <v>1</v>
      </c>
      <c r="N17" s="37">
        <v>0</v>
      </c>
      <c r="O17" s="37">
        <v>0</v>
      </c>
      <c r="P17" s="37">
        <v>2</v>
      </c>
      <c r="Q17" s="37">
        <v>11</v>
      </c>
      <c r="R17" s="37">
        <v>5</v>
      </c>
      <c r="S17" s="37">
        <v>12</v>
      </c>
      <c r="T17" s="37">
        <v>9</v>
      </c>
      <c r="U17" s="37">
        <v>13</v>
      </c>
      <c r="V17" s="37">
        <v>6</v>
      </c>
      <c r="W17" s="37">
        <v>6</v>
      </c>
      <c r="X17" s="37">
        <v>5</v>
      </c>
      <c r="Y17" s="37">
        <v>1</v>
      </c>
      <c r="Z17" s="37">
        <v>1</v>
      </c>
    </row>
    <row r="18" spans="1:26" s="5" customFormat="1" ht="12" customHeight="1">
      <c r="A18" s="41" t="s">
        <v>399</v>
      </c>
      <c r="B18" s="37">
        <f t="shared" si="3"/>
        <v>102</v>
      </c>
      <c r="C18" s="37">
        <v>0</v>
      </c>
      <c r="D18" s="37">
        <v>13</v>
      </c>
      <c r="E18" s="37">
        <v>0</v>
      </c>
      <c r="F18" s="37">
        <v>4</v>
      </c>
      <c r="G18" s="37">
        <v>29</v>
      </c>
      <c r="H18" s="37">
        <v>0</v>
      </c>
      <c r="I18" s="37">
        <v>5</v>
      </c>
      <c r="J18" s="37">
        <v>1</v>
      </c>
      <c r="K18" s="37">
        <v>1</v>
      </c>
      <c r="L18" s="37">
        <v>0</v>
      </c>
      <c r="M18" s="37">
        <v>0</v>
      </c>
      <c r="N18" s="37">
        <v>0</v>
      </c>
      <c r="O18" s="37">
        <v>0</v>
      </c>
      <c r="P18" s="37">
        <v>2</v>
      </c>
      <c r="Q18" s="37">
        <v>4</v>
      </c>
      <c r="R18" s="37">
        <v>9</v>
      </c>
      <c r="S18" s="37">
        <v>6</v>
      </c>
      <c r="T18" s="37">
        <v>1</v>
      </c>
      <c r="U18" s="37">
        <v>7</v>
      </c>
      <c r="V18" s="37">
        <v>1</v>
      </c>
      <c r="W18" s="37">
        <v>7</v>
      </c>
      <c r="X18" s="37">
        <v>7</v>
      </c>
      <c r="Y18" s="37">
        <v>1</v>
      </c>
      <c r="Z18" s="37">
        <v>4</v>
      </c>
    </row>
    <row r="19" spans="1:26" s="5" customFormat="1" ht="12" customHeight="1">
      <c r="A19" s="41" t="s">
        <v>400</v>
      </c>
      <c r="B19" s="37">
        <f t="shared" si="3"/>
        <v>146</v>
      </c>
      <c r="C19" s="37">
        <v>1</v>
      </c>
      <c r="D19" s="37">
        <v>10</v>
      </c>
      <c r="E19" s="37">
        <v>0</v>
      </c>
      <c r="F19" s="37">
        <v>0</v>
      </c>
      <c r="G19" s="37">
        <v>19</v>
      </c>
      <c r="H19" s="37">
        <v>2</v>
      </c>
      <c r="I19" s="37">
        <v>16</v>
      </c>
      <c r="J19" s="37">
        <v>2</v>
      </c>
      <c r="K19" s="37">
        <v>3</v>
      </c>
      <c r="L19" s="37">
        <v>6</v>
      </c>
      <c r="M19" s="37">
        <v>2</v>
      </c>
      <c r="N19" s="37">
        <v>0</v>
      </c>
      <c r="O19" s="37">
        <v>3</v>
      </c>
      <c r="P19" s="37">
        <v>5</v>
      </c>
      <c r="Q19" s="37">
        <v>7</v>
      </c>
      <c r="R19" s="37">
        <v>7</v>
      </c>
      <c r="S19" s="37">
        <v>10</v>
      </c>
      <c r="T19" s="37">
        <v>18</v>
      </c>
      <c r="U19" s="37">
        <v>7</v>
      </c>
      <c r="V19" s="37">
        <v>0</v>
      </c>
      <c r="W19" s="37">
        <v>12</v>
      </c>
      <c r="X19" s="37">
        <v>7</v>
      </c>
      <c r="Y19" s="37">
        <v>2</v>
      </c>
      <c r="Z19" s="37">
        <v>7</v>
      </c>
    </row>
    <row r="20" spans="1:26" s="5" customFormat="1" ht="12" customHeight="1">
      <c r="A20" s="41" t="s">
        <v>401</v>
      </c>
      <c r="B20" s="37">
        <f t="shared" si="3"/>
        <v>111</v>
      </c>
      <c r="C20" s="37">
        <v>1</v>
      </c>
      <c r="D20" s="37">
        <v>13</v>
      </c>
      <c r="E20" s="37">
        <v>0</v>
      </c>
      <c r="F20" s="37">
        <v>2</v>
      </c>
      <c r="G20" s="37">
        <v>12</v>
      </c>
      <c r="H20" s="37">
        <v>0</v>
      </c>
      <c r="I20" s="37">
        <v>3</v>
      </c>
      <c r="J20" s="37">
        <v>5</v>
      </c>
      <c r="K20" s="37">
        <v>4</v>
      </c>
      <c r="L20" s="37">
        <v>4</v>
      </c>
      <c r="M20" s="37">
        <v>1</v>
      </c>
      <c r="N20" s="37">
        <v>0</v>
      </c>
      <c r="O20" s="37">
        <v>1</v>
      </c>
      <c r="P20" s="37">
        <v>2</v>
      </c>
      <c r="Q20" s="37">
        <v>8</v>
      </c>
      <c r="R20" s="37">
        <v>2</v>
      </c>
      <c r="S20" s="37">
        <v>8</v>
      </c>
      <c r="T20" s="37">
        <v>10</v>
      </c>
      <c r="U20" s="37">
        <v>6</v>
      </c>
      <c r="V20" s="37">
        <v>4</v>
      </c>
      <c r="W20" s="37">
        <v>8</v>
      </c>
      <c r="X20" s="37">
        <v>9</v>
      </c>
      <c r="Y20" s="37">
        <v>1</v>
      </c>
      <c r="Z20" s="37">
        <v>7</v>
      </c>
    </row>
    <row r="21" spans="1:26" s="5" customFormat="1" ht="15" customHeight="1">
      <c r="A21" s="41" t="s">
        <v>177</v>
      </c>
      <c r="B21" s="37">
        <f t="shared" si="3"/>
        <v>6</v>
      </c>
      <c r="C21" s="37">
        <v>0</v>
      </c>
      <c r="D21" s="37">
        <v>0</v>
      </c>
      <c r="E21" s="37">
        <v>0</v>
      </c>
      <c r="F21" s="37">
        <v>0</v>
      </c>
      <c r="G21" s="37">
        <v>2</v>
      </c>
      <c r="H21" s="37">
        <v>0</v>
      </c>
      <c r="I21" s="37">
        <v>0</v>
      </c>
      <c r="J21" s="37">
        <v>1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2</v>
      </c>
      <c r="X21" s="37">
        <v>1</v>
      </c>
      <c r="Y21" s="37">
        <v>0</v>
      </c>
      <c r="Z21" s="37">
        <v>0</v>
      </c>
    </row>
    <row r="22" spans="1:26" s="5" customFormat="1" ht="12" customHeight="1">
      <c r="A22" s="41" t="s">
        <v>178</v>
      </c>
      <c r="B22" s="37">
        <f t="shared" si="3"/>
        <v>210</v>
      </c>
      <c r="C22" s="37">
        <v>0</v>
      </c>
      <c r="D22" s="37">
        <v>22</v>
      </c>
      <c r="E22" s="37">
        <v>0</v>
      </c>
      <c r="F22" s="37">
        <v>0</v>
      </c>
      <c r="G22" s="37">
        <v>84</v>
      </c>
      <c r="H22" s="37">
        <v>1</v>
      </c>
      <c r="I22" s="37">
        <v>7</v>
      </c>
      <c r="J22" s="37">
        <v>3</v>
      </c>
      <c r="K22" s="37">
        <v>2</v>
      </c>
      <c r="L22" s="37">
        <v>0</v>
      </c>
      <c r="M22" s="37">
        <v>1</v>
      </c>
      <c r="N22" s="37">
        <v>0</v>
      </c>
      <c r="O22" s="37">
        <v>0</v>
      </c>
      <c r="P22" s="37">
        <v>7</v>
      </c>
      <c r="Q22" s="37">
        <v>9</v>
      </c>
      <c r="R22" s="37">
        <v>9</v>
      </c>
      <c r="S22" s="37">
        <v>8</v>
      </c>
      <c r="T22" s="37">
        <v>2</v>
      </c>
      <c r="U22" s="37">
        <v>20</v>
      </c>
      <c r="V22" s="37">
        <v>4</v>
      </c>
      <c r="W22" s="37">
        <v>15</v>
      </c>
      <c r="X22" s="37">
        <v>10</v>
      </c>
      <c r="Y22" s="37">
        <v>1</v>
      </c>
      <c r="Z22" s="37">
        <v>5</v>
      </c>
    </row>
    <row r="23" spans="1:26" s="5" customFormat="1" ht="12" customHeight="1">
      <c r="A23" s="41" t="s">
        <v>402</v>
      </c>
      <c r="B23" s="37">
        <f t="shared" si="3"/>
        <v>324</v>
      </c>
      <c r="C23" s="37">
        <v>3</v>
      </c>
      <c r="D23" s="37">
        <v>26</v>
      </c>
      <c r="E23" s="37">
        <v>2</v>
      </c>
      <c r="F23" s="37">
        <v>2</v>
      </c>
      <c r="G23" s="37">
        <v>80</v>
      </c>
      <c r="H23" s="37">
        <v>5</v>
      </c>
      <c r="I23" s="37">
        <v>14</v>
      </c>
      <c r="J23" s="37">
        <v>14</v>
      </c>
      <c r="K23" s="37">
        <v>2</v>
      </c>
      <c r="L23" s="37">
        <v>0</v>
      </c>
      <c r="M23" s="37">
        <v>2</v>
      </c>
      <c r="N23" s="37">
        <v>0</v>
      </c>
      <c r="O23" s="37">
        <v>3</v>
      </c>
      <c r="P23" s="37">
        <v>43</v>
      </c>
      <c r="Q23" s="37">
        <v>4</v>
      </c>
      <c r="R23" s="37">
        <v>5</v>
      </c>
      <c r="S23" s="37">
        <v>11</v>
      </c>
      <c r="T23" s="37">
        <v>21</v>
      </c>
      <c r="U23" s="37">
        <v>20</v>
      </c>
      <c r="V23" s="37">
        <v>18</v>
      </c>
      <c r="W23" s="37">
        <v>17</v>
      </c>
      <c r="X23" s="37">
        <v>19</v>
      </c>
      <c r="Y23" s="37">
        <v>3</v>
      </c>
      <c r="Z23" s="37">
        <v>10</v>
      </c>
    </row>
    <row r="24" spans="1:26" s="5" customFormat="1" ht="12" customHeight="1">
      <c r="A24" s="41" t="s">
        <v>403</v>
      </c>
      <c r="B24" s="37">
        <f t="shared" si="3"/>
        <v>382</v>
      </c>
      <c r="C24" s="37">
        <v>0</v>
      </c>
      <c r="D24" s="37">
        <v>19</v>
      </c>
      <c r="E24" s="37">
        <v>4</v>
      </c>
      <c r="F24" s="37">
        <v>29</v>
      </c>
      <c r="G24" s="37">
        <v>39</v>
      </c>
      <c r="H24" s="37">
        <v>12</v>
      </c>
      <c r="I24" s="37">
        <v>29</v>
      </c>
      <c r="J24" s="37">
        <v>10</v>
      </c>
      <c r="K24" s="37">
        <v>1</v>
      </c>
      <c r="L24" s="37">
        <v>0</v>
      </c>
      <c r="M24" s="37">
        <v>2</v>
      </c>
      <c r="N24" s="37">
        <v>5</v>
      </c>
      <c r="O24" s="37">
        <v>2</v>
      </c>
      <c r="P24" s="37">
        <v>12</v>
      </c>
      <c r="Q24" s="37">
        <v>17</v>
      </c>
      <c r="R24" s="37">
        <v>10</v>
      </c>
      <c r="S24" s="37">
        <v>30</v>
      </c>
      <c r="T24" s="37">
        <v>20</v>
      </c>
      <c r="U24" s="37">
        <v>71</v>
      </c>
      <c r="V24" s="37">
        <v>2</v>
      </c>
      <c r="W24" s="37">
        <v>27</v>
      </c>
      <c r="X24" s="37">
        <v>31</v>
      </c>
      <c r="Y24" s="37">
        <v>5</v>
      </c>
      <c r="Z24" s="37">
        <v>5</v>
      </c>
    </row>
    <row r="25" spans="1:26" s="5" customFormat="1" ht="12" customHeight="1">
      <c r="A25" s="41" t="s">
        <v>404</v>
      </c>
      <c r="B25" s="37">
        <f t="shared" si="3"/>
        <v>446</v>
      </c>
      <c r="C25" s="37">
        <v>2</v>
      </c>
      <c r="D25" s="37">
        <v>25</v>
      </c>
      <c r="E25" s="37">
        <v>7</v>
      </c>
      <c r="F25" s="37">
        <v>7</v>
      </c>
      <c r="G25" s="37">
        <v>57</v>
      </c>
      <c r="H25" s="37">
        <v>11</v>
      </c>
      <c r="I25" s="37">
        <v>21</v>
      </c>
      <c r="J25" s="37">
        <v>3</v>
      </c>
      <c r="K25" s="37">
        <v>6</v>
      </c>
      <c r="L25" s="37">
        <v>0</v>
      </c>
      <c r="M25" s="37">
        <v>1</v>
      </c>
      <c r="N25" s="37">
        <v>14</v>
      </c>
      <c r="O25" s="37">
        <v>5</v>
      </c>
      <c r="P25" s="37">
        <v>14</v>
      </c>
      <c r="Q25" s="37">
        <v>16</v>
      </c>
      <c r="R25" s="37">
        <v>9</v>
      </c>
      <c r="S25" s="37">
        <v>13</v>
      </c>
      <c r="T25" s="37">
        <v>7</v>
      </c>
      <c r="U25" s="37">
        <v>130</v>
      </c>
      <c r="V25" s="37">
        <v>4</v>
      </c>
      <c r="W25" s="37">
        <v>30</v>
      </c>
      <c r="X25" s="37">
        <v>33</v>
      </c>
      <c r="Y25" s="37">
        <v>8</v>
      </c>
      <c r="Z25" s="37">
        <v>23</v>
      </c>
    </row>
    <row r="26" spans="1:26" s="5" customFormat="1" ht="12" customHeight="1">
      <c r="A26" s="41" t="s">
        <v>405</v>
      </c>
      <c r="B26" s="37">
        <f t="shared" si="3"/>
        <v>877</v>
      </c>
      <c r="C26" s="37">
        <v>6</v>
      </c>
      <c r="D26" s="37">
        <v>58</v>
      </c>
      <c r="E26" s="37">
        <v>13</v>
      </c>
      <c r="F26" s="37">
        <v>19</v>
      </c>
      <c r="G26" s="37">
        <v>292</v>
      </c>
      <c r="H26" s="37">
        <v>32</v>
      </c>
      <c r="I26" s="37">
        <v>41</v>
      </c>
      <c r="J26" s="37">
        <v>18</v>
      </c>
      <c r="K26" s="37">
        <v>8</v>
      </c>
      <c r="L26" s="37">
        <v>0</v>
      </c>
      <c r="M26" s="37">
        <v>4</v>
      </c>
      <c r="N26" s="37">
        <v>5</v>
      </c>
      <c r="O26" s="37">
        <v>6</v>
      </c>
      <c r="P26" s="37">
        <v>32</v>
      </c>
      <c r="Q26" s="37">
        <v>46</v>
      </c>
      <c r="R26" s="37">
        <v>9</v>
      </c>
      <c r="S26" s="37">
        <v>20</v>
      </c>
      <c r="T26" s="37">
        <v>13</v>
      </c>
      <c r="U26" s="37">
        <v>148</v>
      </c>
      <c r="V26" s="37">
        <v>5</v>
      </c>
      <c r="W26" s="37">
        <v>25</v>
      </c>
      <c r="X26" s="37">
        <v>45</v>
      </c>
      <c r="Y26" s="37">
        <v>11</v>
      </c>
      <c r="Z26" s="37">
        <v>21</v>
      </c>
    </row>
    <row r="27" spans="1:26" s="5" customFormat="1" ht="12" customHeight="1">
      <c r="A27" s="41" t="s">
        <v>406</v>
      </c>
      <c r="B27" s="37">
        <f t="shared" si="3"/>
        <v>767</v>
      </c>
      <c r="C27" s="37">
        <v>9</v>
      </c>
      <c r="D27" s="37">
        <v>22</v>
      </c>
      <c r="E27" s="37">
        <v>16</v>
      </c>
      <c r="F27" s="37">
        <v>15</v>
      </c>
      <c r="G27" s="37">
        <v>223</v>
      </c>
      <c r="H27" s="37">
        <v>30</v>
      </c>
      <c r="I27" s="37">
        <v>28</v>
      </c>
      <c r="J27" s="37">
        <v>23</v>
      </c>
      <c r="K27" s="37">
        <v>7</v>
      </c>
      <c r="L27" s="37">
        <v>2</v>
      </c>
      <c r="M27" s="37">
        <v>8</v>
      </c>
      <c r="N27" s="37">
        <v>0</v>
      </c>
      <c r="O27" s="37">
        <v>4</v>
      </c>
      <c r="P27" s="37">
        <v>40</v>
      </c>
      <c r="Q27" s="37">
        <v>22</v>
      </c>
      <c r="R27" s="37">
        <v>12</v>
      </c>
      <c r="S27" s="37">
        <v>29</v>
      </c>
      <c r="T27" s="37">
        <v>15</v>
      </c>
      <c r="U27" s="37">
        <v>126</v>
      </c>
      <c r="V27" s="37">
        <v>10</v>
      </c>
      <c r="W27" s="37">
        <v>32</v>
      </c>
      <c r="X27" s="37">
        <v>50</v>
      </c>
      <c r="Y27" s="37">
        <v>12</v>
      </c>
      <c r="Z27" s="37">
        <v>32</v>
      </c>
    </row>
    <row r="28" spans="1:26" s="5" customFormat="1" ht="12" customHeight="1">
      <c r="A28" s="41" t="s">
        <v>407</v>
      </c>
      <c r="B28" s="37">
        <f t="shared" si="3"/>
        <v>199</v>
      </c>
      <c r="C28" s="37">
        <v>6</v>
      </c>
      <c r="D28" s="37">
        <v>9</v>
      </c>
      <c r="E28" s="37">
        <v>0</v>
      </c>
      <c r="F28" s="37">
        <v>1</v>
      </c>
      <c r="G28" s="37">
        <v>42</v>
      </c>
      <c r="H28" s="37">
        <v>3</v>
      </c>
      <c r="I28" s="37">
        <v>16</v>
      </c>
      <c r="J28" s="37">
        <v>19</v>
      </c>
      <c r="K28" s="37">
        <v>1</v>
      </c>
      <c r="L28" s="37">
        <v>0</v>
      </c>
      <c r="M28" s="37">
        <v>2</v>
      </c>
      <c r="N28" s="37">
        <v>0</v>
      </c>
      <c r="O28" s="37">
        <v>2</v>
      </c>
      <c r="P28" s="37">
        <v>11</v>
      </c>
      <c r="Q28" s="37">
        <v>8</v>
      </c>
      <c r="R28" s="37">
        <v>6</v>
      </c>
      <c r="S28" s="37">
        <v>7</v>
      </c>
      <c r="T28" s="37">
        <v>2</v>
      </c>
      <c r="U28" s="37">
        <v>13</v>
      </c>
      <c r="V28" s="37">
        <v>4</v>
      </c>
      <c r="W28" s="37">
        <v>18</v>
      </c>
      <c r="X28" s="37">
        <v>17</v>
      </c>
      <c r="Y28" s="37">
        <v>6</v>
      </c>
      <c r="Z28" s="37">
        <v>6</v>
      </c>
    </row>
    <row r="29" spans="1:26" s="5" customFormat="1" ht="12" customHeight="1">
      <c r="A29" s="41" t="s">
        <v>408</v>
      </c>
      <c r="B29" s="37">
        <f t="shared" si="3"/>
        <v>879</v>
      </c>
      <c r="C29" s="37">
        <v>6</v>
      </c>
      <c r="D29" s="37">
        <v>44</v>
      </c>
      <c r="E29" s="37">
        <v>0</v>
      </c>
      <c r="F29" s="37">
        <v>5</v>
      </c>
      <c r="G29" s="37">
        <v>142</v>
      </c>
      <c r="H29" s="37">
        <v>2</v>
      </c>
      <c r="I29" s="37">
        <v>35</v>
      </c>
      <c r="J29" s="37">
        <v>63</v>
      </c>
      <c r="K29" s="37">
        <v>7</v>
      </c>
      <c r="L29" s="37">
        <v>19</v>
      </c>
      <c r="M29" s="37">
        <v>3</v>
      </c>
      <c r="N29" s="37">
        <v>0</v>
      </c>
      <c r="O29" s="37">
        <v>9</v>
      </c>
      <c r="P29" s="37">
        <v>50</v>
      </c>
      <c r="Q29" s="37">
        <v>38</v>
      </c>
      <c r="R29" s="37">
        <v>52</v>
      </c>
      <c r="S29" s="37">
        <v>73</v>
      </c>
      <c r="T29" s="37">
        <v>48</v>
      </c>
      <c r="U29" s="37">
        <v>55</v>
      </c>
      <c r="V29" s="37">
        <v>19</v>
      </c>
      <c r="W29" s="37">
        <v>55</v>
      </c>
      <c r="X29" s="37">
        <v>86</v>
      </c>
      <c r="Y29" s="37">
        <v>28</v>
      </c>
      <c r="Z29" s="37">
        <v>40</v>
      </c>
    </row>
    <row r="30" spans="1:26" s="5" customFormat="1" ht="12" customHeight="1">
      <c r="A30" s="41" t="s">
        <v>409</v>
      </c>
      <c r="B30" s="37">
        <f t="shared" si="3"/>
        <v>304</v>
      </c>
      <c r="C30" s="37">
        <v>5</v>
      </c>
      <c r="D30" s="37">
        <v>21</v>
      </c>
      <c r="E30" s="37">
        <v>2</v>
      </c>
      <c r="F30" s="37">
        <v>3</v>
      </c>
      <c r="G30" s="37">
        <v>53</v>
      </c>
      <c r="H30" s="37">
        <v>11</v>
      </c>
      <c r="I30" s="37">
        <v>16</v>
      </c>
      <c r="J30" s="37">
        <v>13</v>
      </c>
      <c r="K30" s="37">
        <v>3</v>
      </c>
      <c r="L30" s="37">
        <v>0</v>
      </c>
      <c r="M30" s="37">
        <v>1</v>
      </c>
      <c r="N30" s="37">
        <v>1</v>
      </c>
      <c r="O30" s="37">
        <v>8</v>
      </c>
      <c r="P30" s="37">
        <v>24</v>
      </c>
      <c r="Q30" s="37">
        <v>20</v>
      </c>
      <c r="R30" s="37">
        <v>16</v>
      </c>
      <c r="S30" s="37">
        <v>14</v>
      </c>
      <c r="T30" s="37">
        <v>3</v>
      </c>
      <c r="U30" s="37">
        <v>31</v>
      </c>
      <c r="V30" s="37">
        <v>12</v>
      </c>
      <c r="W30" s="37">
        <v>14</v>
      </c>
      <c r="X30" s="37">
        <v>21</v>
      </c>
      <c r="Y30" s="37">
        <v>2</v>
      </c>
      <c r="Z30" s="37">
        <v>10</v>
      </c>
    </row>
    <row r="31" spans="1:26" s="5" customFormat="1" ht="12" customHeight="1">
      <c r="A31" s="41" t="s">
        <v>410</v>
      </c>
      <c r="B31" s="37">
        <f t="shared" si="3"/>
        <v>513</v>
      </c>
      <c r="C31" s="37">
        <v>0</v>
      </c>
      <c r="D31" s="37">
        <v>26</v>
      </c>
      <c r="E31" s="37">
        <v>12</v>
      </c>
      <c r="F31" s="37">
        <v>4</v>
      </c>
      <c r="G31" s="37">
        <v>139</v>
      </c>
      <c r="H31" s="37">
        <v>13</v>
      </c>
      <c r="I31" s="37">
        <v>21</v>
      </c>
      <c r="J31" s="37">
        <v>22</v>
      </c>
      <c r="K31" s="37">
        <v>2</v>
      </c>
      <c r="L31" s="37">
        <v>0</v>
      </c>
      <c r="M31" s="37">
        <v>2</v>
      </c>
      <c r="N31" s="37">
        <v>0</v>
      </c>
      <c r="O31" s="37">
        <v>8</v>
      </c>
      <c r="P31" s="37">
        <v>29</v>
      </c>
      <c r="Q31" s="37">
        <v>15</v>
      </c>
      <c r="R31" s="37">
        <v>9</v>
      </c>
      <c r="S31" s="37">
        <v>45</v>
      </c>
      <c r="T31" s="37">
        <v>6</v>
      </c>
      <c r="U31" s="37">
        <v>72</v>
      </c>
      <c r="V31" s="37">
        <v>8</v>
      </c>
      <c r="W31" s="37">
        <v>19</v>
      </c>
      <c r="X31" s="37">
        <v>36</v>
      </c>
      <c r="Y31" s="37">
        <v>12</v>
      </c>
      <c r="Z31" s="37">
        <v>13</v>
      </c>
    </row>
    <row r="32" spans="1:26" s="5" customFormat="1" ht="12" customHeight="1">
      <c r="A32" s="41" t="s">
        <v>411</v>
      </c>
      <c r="B32" s="37">
        <f t="shared" si="3"/>
        <v>79</v>
      </c>
      <c r="C32" s="37">
        <v>1</v>
      </c>
      <c r="D32" s="37">
        <v>7</v>
      </c>
      <c r="E32" s="37">
        <v>1</v>
      </c>
      <c r="F32" s="37">
        <v>0</v>
      </c>
      <c r="G32" s="37">
        <v>18</v>
      </c>
      <c r="H32" s="37">
        <v>1</v>
      </c>
      <c r="I32" s="37">
        <v>3</v>
      </c>
      <c r="J32" s="37">
        <v>7</v>
      </c>
      <c r="K32" s="37">
        <v>1</v>
      </c>
      <c r="L32" s="37">
        <v>0</v>
      </c>
      <c r="M32" s="37">
        <v>0</v>
      </c>
      <c r="N32" s="37">
        <v>0</v>
      </c>
      <c r="O32" s="37">
        <v>0</v>
      </c>
      <c r="P32" s="37">
        <v>1</v>
      </c>
      <c r="Q32" s="37">
        <v>0</v>
      </c>
      <c r="R32" s="37">
        <v>6</v>
      </c>
      <c r="S32" s="37">
        <v>10</v>
      </c>
      <c r="T32" s="37">
        <v>3</v>
      </c>
      <c r="U32" s="37">
        <v>6</v>
      </c>
      <c r="V32" s="37">
        <v>1</v>
      </c>
      <c r="W32" s="37">
        <v>4</v>
      </c>
      <c r="X32" s="37">
        <v>4</v>
      </c>
      <c r="Y32" s="37">
        <v>3</v>
      </c>
      <c r="Z32" s="37">
        <v>2</v>
      </c>
    </row>
    <row r="33" spans="1:26" s="5" customFormat="1" ht="12" customHeight="1">
      <c r="A33" s="41" t="s">
        <v>412</v>
      </c>
      <c r="B33" s="37">
        <f t="shared" si="3"/>
        <v>147</v>
      </c>
      <c r="C33" s="37">
        <v>2</v>
      </c>
      <c r="D33" s="37">
        <v>8</v>
      </c>
      <c r="E33" s="37">
        <v>4</v>
      </c>
      <c r="F33" s="37">
        <v>4</v>
      </c>
      <c r="G33" s="37">
        <v>30</v>
      </c>
      <c r="H33" s="37">
        <v>4</v>
      </c>
      <c r="I33" s="37">
        <v>8</v>
      </c>
      <c r="J33" s="37">
        <v>12</v>
      </c>
      <c r="K33" s="37">
        <v>0</v>
      </c>
      <c r="L33" s="37">
        <v>0</v>
      </c>
      <c r="M33" s="37">
        <v>1</v>
      </c>
      <c r="N33" s="37">
        <v>0</v>
      </c>
      <c r="O33" s="37">
        <v>0</v>
      </c>
      <c r="P33" s="37">
        <v>14</v>
      </c>
      <c r="Q33" s="37">
        <v>7</v>
      </c>
      <c r="R33" s="37">
        <v>2</v>
      </c>
      <c r="S33" s="37">
        <v>5</v>
      </c>
      <c r="T33" s="37">
        <v>5</v>
      </c>
      <c r="U33" s="37">
        <v>11</v>
      </c>
      <c r="V33" s="37">
        <v>6</v>
      </c>
      <c r="W33" s="37">
        <v>8</v>
      </c>
      <c r="X33" s="37">
        <v>9</v>
      </c>
      <c r="Y33" s="37">
        <v>3</v>
      </c>
      <c r="Z33" s="37">
        <v>4</v>
      </c>
    </row>
    <row r="34" spans="1:26" s="5" customFormat="1" ht="17.25" customHeight="1">
      <c r="A34" s="41" t="s">
        <v>413</v>
      </c>
      <c r="B34" s="37">
        <f t="shared" si="3"/>
        <v>27</v>
      </c>
      <c r="C34" s="37">
        <v>0</v>
      </c>
      <c r="D34" s="37">
        <v>1</v>
      </c>
      <c r="E34" s="37">
        <v>1</v>
      </c>
      <c r="F34" s="37">
        <v>0</v>
      </c>
      <c r="G34" s="37">
        <v>0</v>
      </c>
      <c r="H34" s="37">
        <v>0</v>
      </c>
      <c r="I34" s="37">
        <v>2</v>
      </c>
      <c r="J34" s="37">
        <v>5</v>
      </c>
      <c r="K34" s="37">
        <v>0</v>
      </c>
      <c r="L34" s="37">
        <v>0</v>
      </c>
      <c r="M34" s="37">
        <v>0</v>
      </c>
      <c r="N34" s="37">
        <v>0</v>
      </c>
      <c r="O34" s="37">
        <v>7</v>
      </c>
      <c r="P34" s="37">
        <v>0</v>
      </c>
      <c r="Q34" s="37">
        <v>1</v>
      </c>
      <c r="R34" s="37">
        <v>0</v>
      </c>
      <c r="S34" s="37">
        <v>1</v>
      </c>
      <c r="T34" s="37">
        <v>0</v>
      </c>
      <c r="U34" s="37">
        <v>1</v>
      </c>
      <c r="V34" s="37">
        <v>0</v>
      </c>
      <c r="W34" s="37">
        <v>4</v>
      </c>
      <c r="X34" s="37">
        <v>3</v>
      </c>
      <c r="Y34" s="37">
        <v>1</v>
      </c>
      <c r="Z34" s="37">
        <v>0</v>
      </c>
    </row>
    <row r="35" spans="1:26" s="5" customFormat="1" ht="12" customHeight="1">
      <c r="A35" s="41" t="s">
        <v>414</v>
      </c>
      <c r="B35" s="37">
        <f t="shared" si="3"/>
        <v>378</v>
      </c>
      <c r="C35" s="37">
        <v>1</v>
      </c>
      <c r="D35" s="37">
        <v>5</v>
      </c>
      <c r="E35" s="37">
        <v>3</v>
      </c>
      <c r="F35" s="37">
        <v>13</v>
      </c>
      <c r="G35" s="37">
        <v>20</v>
      </c>
      <c r="H35" s="37">
        <v>21</v>
      </c>
      <c r="I35" s="37">
        <v>15</v>
      </c>
      <c r="J35" s="37">
        <v>31</v>
      </c>
      <c r="K35" s="37">
        <v>1</v>
      </c>
      <c r="L35" s="37">
        <v>0</v>
      </c>
      <c r="M35" s="37">
        <v>5</v>
      </c>
      <c r="N35" s="37">
        <v>0</v>
      </c>
      <c r="O35" s="37">
        <v>9</v>
      </c>
      <c r="P35" s="37">
        <v>18</v>
      </c>
      <c r="Q35" s="37">
        <v>28</v>
      </c>
      <c r="R35" s="37">
        <v>1</v>
      </c>
      <c r="S35" s="37">
        <v>66</v>
      </c>
      <c r="T35" s="37">
        <v>7</v>
      </c>
      <c r="U35" s="37">
        <v>69</v>
      </c>
      <c r="V35" s="37">
        <v>4</v>
      </c>
      <c r="W35" s="37">
        <v>11</v>
      </c>
      <c r="X35" s="37">
        <v>36</v>
      </c>
      <c r="Y35" s="37">
        <v>11</v>
      </c>
      <c r="Z35" s="37">
        <v>3</v>
      </c>
    </row>
    <row r="36" spans="1:26" s="5" customFormat="1" ht="12" customHeight="1">
      <c r="A36" s="41" t="s">
        <v>179</v>
      </c>
      <c r="B36" s="37">
        <f t="shared" si="3"/>
        <v>695</v>
      </c>
      <c r="C36" s="37">
        <v>2</v>
      </c>
      <c r="D36" s="37">
        <v>14</v>
      </c>
      <c r="E36" s="37">
        <v>3</v>
      </c>
      <c r="F36" s="37">
        <v>4</v>
      </c>
      <c r="G36" s="37">
        <v>54</v>
      </c>
      <c r="H36" s="37">
        <v>6</v>
      </c>
      <c r="I36" s="37">
        <v>24</v>
      </c>
      <c r="J36" s="37">
        <v>102</v>
      </c>
      <c r="K36" s="37">
        <v>13</v>
      </c>
      <c r="L36" s="37">
        <v>0</v>
      </c>
      <c r="M36" s="37">
        <v>1</v>
      </c>
      <c r="N36" s="37">
        <v>1</v>
      </c>
      <c r="O36" s="37">
        <v>7</v>
      </c>
      <c r="P36" s="37">
        <v>36</v>
      </c>
      <c r="Q36" s="37">
        <v>46</v>
      </c>
      <c r="R36" s="37">
        <v>22</v>
      </c>
      <c r="S36" s="37">
        <v>61</v>
      </c>
      <c r="T36" s="37">
        <v>10</v>
      </c>
      <c r="U36" s="37">
        <v>65</v>
      </c>
      <c r="V36" s="37">
        <v>10</v>
      </c>
      <c r="W36" s="37">
        <v>41</v>
      </c>
      <c r="X36" s="37">
        <v>68</v>
      </c>
      <c r="Y36" s="37">
        <v>20</v>
      </c>
      <c r="Z36" s="37">
        <v>85</v>
      </c>
    </row>
    <row r="37" spans="1:26" s="5" customFormat="1" ht="12" customHeight="1">
      <c r="A37" s="41" t="s">
        <v>180</v>
      </c>
      <c r="B37" s="37">
        <f t="shared" si="3"/>
        <v>864</v>
      </c>
      <c r="C37" s="37">
        <v>0</v>
      </c>
      <c r="D37" s="37">
        <v>4</v>
      </c>
      <c r="E37" s="37">
        <v>8</v>
      </c>
      <c r="F37" s="37">
        <v>3</v>
      </c>
      <c r="G37" s="37">
        <v>7</v>
      </c>
      <c r="H37" s="37">
        <v>3</v>
      </c>
      <c r="I37" s="37">
        <v>34</v>
      </c>
      <c r="J37" s="37">
        <v>69</v>
      </c>
      <c r="K37" s="37">
        <v>9</v>
      </c>
      <c r="L37" s="37">
        <v>2</v>
      </c>
      <c r="M37" s="37">
        <v>1</v>
      </c>
      <c r="N37" s="37">
        <v>5</v>
      </c>
      <c r="O37" s="37">
        <v>2</v>
      </c>
      <c r="P37" s="37">
        <v>35</v>
      </c>
      <c r="Q37" s="37">
        <v>38</v>
      </c>
      <c r="R37" s="37">
        <v>7</v>
      </c>
      <c r="S37" s="37">
        <v>64</v>
      </c>
      <c r="T37" s="37">
        <v>17</v>
      </c>
      <c r="U37" s="37">
        <v>53</v>
      </c>
      <c r="V37" s="37">
        <v>2</v>
      </c>
      <c r="W37" s="37">
        <v>198</v>
      </c>
      <c r="X37" s="37">
        <v>186</v>
      </c>
      <c r="Y37" s="37">
        <v>46</v>
      </c>
      <c r="Z37" s="37">
        <v>71</v>
      </c>
    </row>
    <row r="38" spans="1:26" s="5" customFormat="1" ht="12" customHeight="1">
      <c r="A38" s="41" t="s">
        <v>181</v>
      </c>
      <c r="B38" s="37">
        <f t="shared" si="3"/>
        <v>1246</v>
      </c>
      <c r="C38" s="37">
        <v>0</v>
      </c>
      <c r="D38" s="37">
        <v>10</v>
      </c>
      <c r="E38" s="37">
        <v>1</v>
      </c>
      <c r="F38" s="37">
        <v>3</v>
      </c>
      <c r="G38" s="37">
        <v>7</v>
      </c>
      <c r="H38" s="37">
        <v>26</v>
      </c>
      <c r="I38" s="37">
        <v>112</v>
      </c>
      <c r="J38" s="37">
        <v>346</v>
      </c>
      <c r="K38" s="37">
        <v>2</v>
      </c>
      <c r="L38" s="37">
        <v>0</v>
      </c>
      <c r="M38" s="37">
        <v>0</v>
      </c>
      <c r="N38" s="37">
        <v>0</v>
      </c>
      <c r="O38" s="37">
        <v>6</v>
      </c>
      <c r="P38" s="37">
        <v>30</v>
      </c>
      <c r="Q38" s="37">
        <v>44</v>
      </c>
      <c r="R38" s="37">
        <v>18</v>
      </c>
      <c r="S38" s="37">
        <v>61</v>
      </c>
      <c r="T38" s="37">
        <v>11</v>
      </c>
      <c r="U38" s="37">
        <v>67</v>
      </c>
      <c r="V38" s="37">
        <v>93</v>
      </c>
      <c r="W38" s="37">
        <v>93</v>
      </c>
      <c r="X38" s="37">
        <v>192</v>
      </c>
      <c r="Y38" s="37">
        <v>74</v>
      </c>
      <c r="Z38" s="37">
        <v>50</v>
      </c>
    </row>
    <row r="39" spans="1:26" s="5" customFormat="1" ht="12" customHeight="1">
      <c r="A39" s="41" t="s">
        <v>182</v>
      </c>
      <c r="B39" s="37">
        <f t="shared" si="3"/>
        <v>193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3</v>
      </c>
      <c r="J39" s="37">
        <v>107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3</v>
      </c>
      <c r="R39" s="37">
        <v>3</v>
      </c>
      <c r="S39" s="37">
        <v>20</v>
      </c>
      <c r="T39" s="37">
        <v>1</v>
      </c>
      <c r="U39" s="37">
        <v>1</v>
      </c>
      <c r="V39" s="37">
        <v>0</v>
      </c>
      <c r="W39" s="37">
        <v>19</v>
      </c>
      <c r="X39" s="37">
        <v>12</v>
      </c>
      <c r="Y39" s="37">
        <v>8</v>
      </c>
      <c r="Z39" s="37">
        <v>15</v>
      </c>
    </row>
    <row r="40" spans="1:26" s="5" customFormat="1" ht="12" customHeight="1">
      <c r="A40" s="41" t="s">
        <v>183</v>
      </c>
      <c r="B40" s="37">
        <f t="shared" si="3"/>
        <v>108</v>
      </c>
      <c r="C40" s="37">
        <v>0</v>
      </c>
      <c r="D40" s="37">
        <v>0</v>
      </c>
      <c r="E40" s="37">
        <v>1</v>
      </c>
      <c r="F40" s="37">
        <v>0</v>
      </c>
      <c r="G40" s="37">
        <v>1</v>
      </c>
      <c r="H40" s="37">
        <v>0</v>
      </c>
      <c r="I40" s="37">
        <v>12</v>
      </c>
      <c r="J40" s="37">
        <v>43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5</v>
      </c>
      <c r="Q40" s="37">
        <v>3</v>
      </c>
      <c r="R40" s="37">
        <v>1</v>
      </c>
      <c r="S40" s="37">
        <v>10</v>
      </c>
      <c r="T40" s="37">
        <v>0</v>
      </c>
      <c r="U40" s="37">
        <v>3</v>
      </c>
      <c r="V40" s="37">
        <v>1</v>
      </c>
      <c r="W40" s="37">
        <v>6</v>
      </c>
      <c r="X40" s="37">
        <v>10</v>
      </c>
      <c r="Y40" s="37">
        <v>3</v>
      </c>
      <c r="Z40" s="37">
        <v>9</v>
      </c>
    </row>
    <row r="41" spans="1:26" s="5" customFormat="1" ht="12" customHeight="1">
      <c r="A41" s="41" t="s">
        <v>184</v>
      </c>
      <c r="B41" s="37">
        <f t="shared" si="3"/>
        <v>67</v>
      </c>
      <c r="C41" s="37">
        <v>0</v>
      </c>
      <c r="D41" s="37">
        <v>0</v>
      </c>
      <c r="E41" s="37">
        <v>0</v>
      </c>
      <c r="F41" s="37">
        <v>1</v>
      </c>
      <c r="G41" s="37">
        <v>3</v>
      </c>
      <c r="H41" s="37">
        <v>1</v>
      </c>
      <c r="I41" s="37">
        <v>1</v>
      </c>
      <c r="J41" s="37">
        <v>19</v>
      </c>
      <c r="K41" s="37">
        <v>1</v>
      </c>
      <c r="L41" s="37">
        <v>2</v>
      </c>
      <c r="M41" s="37">
        <v>0</v>
      </c>
      <c r="N41" s="37">
        <v>0</v>
      </c>
      <c r="O41" s="37">
        <v>1</v>
      </c>
      <c r="P41" s="37">
        <v>2</v>
      </c>
      <c r="Q41" s="37">
        <v>4</v>
      </c>
      <c r="R41" s="37">
        <v>1</v>
      </c>
      <c r="S41" s="37">
        <v>5</v>
      </c>
      <c r="T41" s="37">
        <v>1</v>
      </c>
      <c r="U41" s="37">
        <v>4</v>
      </c>
      <c r="V41" s="37">
        <v>0</v>
      </c>
      <c r="W41" s="37">
        <v>5</v>
      </c>
      <c r="X41" s="37">
        <v>9</v>
      </c>
      <c r="Y41" s="37">
        <v>3</v>
      </c>
      <c r="Z41" s="37">
        <v>4</v>
      </c>
    </row>
    <row r="42" spans="1:26" s="5" customFormat="1" ht="12" customHeight="1">
      <c r="A42" s="41" t="s">
        <v>415</v>
      </c>
      <c r="B42" s="37">
        <f t="shared" si="3"/>
        <v>5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1</v>
      </c>
      <c r="L42" s="37">
        <v>1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1</v>
      </c>
      <c r="T42" s="37">
        <v>0</v>
      </c>
      <c r="U42" s="37">
        <v>0</v>
      </c>
      <c r="V42" s="37">
        <v>0</v>
      </c>
      <c r="W42" s="37">
        <v>0</v>
      </c>
      <c r="X42" s="37">
        <v>1</v>
      </c>
      <c r="Y42" s="37">
        <v>0</v>
      </c>
      <c r="Z42" s="37">
        <v>0</v>
      </c>
    </row>
    <row r="43" spans="1:26" s="5" customFormat="1" ht="12" customHeight="1">
      <c r="A43" s="41" t="s">
        <v>185</v>
      </c>
      <c r="B43" s="37">
        <f t="shared" si="3"/>
        <v>489</v>
      </c>
      <c r="C43" s="37">
        <v>0</v>
      </c>
      <c r="D43" s="37">
        <v>3</v>
      </c>
      <c r="E43" s="37">
        <v>1</v>
      </c>
      <c r="F43" s="37">
        <v>0</v>
      </c>
      <c r="G43" s="37">
        <v>5</v>
      </c>
      <c r="H43" s="37">
        <v>3</v>
      </c>
      <c r="I43" s="37">
        <v>4</v>
      </c>
      <c r="J43" s="37">
        <v>45</v>
      </c>
      <c r="K43" s="37">
        <v>3</v>
      </c>
      <c r="L43" s="37">
        <v>0</v>
      </c>
      <c r="M43" s="37">
        <v>0</v>
      </c>
      <c r="N43" s="37">
        <v>0</v>
      </c>
      <c r="O43" s="37">
        <v>3</v>
      </c>
      <c r="P43" s="37">
        <v>7</v>
      </c>
      <c r="Q43" s="37">
        <v>15</v>
      </c>
      <c r="R43" s="37">
        <v>9</v>
      </c>
      <c r="S43" s="37">
        <v>35</v>
      </c>
      <c r="T43" s="37">
        <v>15</v>
      </c>
      <c r="U43" s="37">
        <v>36</v>
      </c>
      <c r="V43" s="37">
        <v>2</v>
      </c>
      <c r="W43" s="37">
        <v>122</v>
      </c>
      <c r="X43" s="37">
        <v>104</v>
      </c>
      <c r="Y43" s="37">
        <v>17</v>
      </c>
      <c r="Z43" s="37">
        <v>60</v>
      </c>
    </row>
    <row r="44" spans="1:26" s="5" customFormat="1" ht="12" customHeight="1">
      <c r="A44" s="41" t="s">
        <v>186</v>
      </c>
      <c r="B44" s="37">
        <f t="shared" si="3"/>
        <v>206</v>
      </c>
      <c r="C44" s="37">
        <v>0</v>
      </c>
      <c r="D44" s="37">
        <v>3</v>
      </c>
      <c r="E44" s="37">
        <v>0</v>
      </c>
      <c r="F44" s="37">
        <v>0</v>
      </c>
      <c r="G44" s="37">
        <v>1</v>
      </c>
      <c r="H44" s="37">
        <v>3</v>
      </c>
      <c r="I44" s="37">
        <v>2</v>
      </c>
      <c r="J44" s="37">
        <v>36</v>
      </c>
      <c r="K44" s="37">
        <v>1</v>
      </c>
      <c r="L44" s="37">
        <v>0</v>
      </c>
      <c r="M44" s="37">
        <v>0</v>
      </c>
      <c r="N44" s="37">
        <v>1</v>
      </c>
      <c r="O44" s="37">
        <v>4</v>
      </c>
      <c r="P44" s="37">
        <v>7</v>
      </c>
      <c r="Q44" s="37">
        <v>21</v>
      </c>
      <c r="R44" s="37">
        <v>2</v>
      </c>
      <c r="S44" s="37">
        <v>34</v>
      </c>
      <c r="T44" s="37">
        <v>5</v>
      </c>
      <c r="U44" s="37">
        <v>8</v>
      </c>
      <c r="V44" s="37">
        <v>1</v>
      </c>
      <c r="W44" s="37">
        <v>30</v>
      </c>
      <c r="X44" s="37">
        <v>24</v>
      </c>
      <c r="Y44" s="37">
        <v>10</v>
      </c>
      <c r="Z44" s="37">
        <v>13</v>
      </c>
    </row>
    <row r="45" spans="1:26" s="5" customFormat="1" ht="12" customHeight="1">
      <c r="A45" s="41" t="s">
        <v>416</v>
      </c>
      <c r="B45" s="37">
        <f t="shared" si="3"/>
        <v>540</v>
      </c>
      <c r="C45" s="37">
        <v>1</v>
      </c>
      <c r="D45" s="37">
        <v>6</v>
      </c>
      <c r="E45" s="37">
        <v>1</v>
      </c>
      <c r="F45" s="37">
        <v>1</v>
      </c>
      <c r="G45" s="37">
        <v>8</v>
      </c>
      <c r="H45" s="37">
        <v>3</v>
      </c>
      <c r="I45" s="37">
        <v>30</v>
      </c>
      <c r="J45" s="37">
        <v>113</v>
      </c>
      <c r="K45" s="37">
        <v>3</v>
      </c>
      <c r="L45" s="37">
        <v>0</v>
      </c>
      <c r="M45" s="37">
        <v>0</v>
      </c>
      <c r="N45" s="37">
        <v>0</v>
      </c>
      <c r="O45" s="37">
        <v>2</v>
      </c>
      <c r="P45" s="37">
        <v>9</v>
      </c>
      <c r="Q45" s="37">
        <v>28</v>
      </c>
      <c r="R45" s="37">
        <v>4</v>
      </c>
      <c r="S45" s="37">
        <v>40</v>
      </c>
      <c r="T45" s="37">
        <v>15</v>
      </c>
      <c r="U45" s="37">
        <v>40</v>
      </c>
      <c r="V45" s="37">
        <v>9</v>
      </c>
      <c r="W45" s="37">
        <v>78</v>
      </c>
      <c r="X45" s="37">
        <v>70</v>
      </c>
      <c r="Y45" s="37">
        <v>40</v>
      </c>
      <c r="Z45" s="37">
        <v>39</v>
      </c>
    </row>
    <row r="46" spans="1:26" s="5" customFormat="1" ht="12" customHeight="1" thickBot="1">
      <c r="A46" s="41" t="s">
        <v>417</v>
      </c>
      <c r="B46" s="58">
        <f t="shared" si="3"/>
        <v>227</v>
      </c>
      <c r="C46" s="37">
        <v>2</v>
      </c>
      <c r="D46" s="37">
        <v>0</v>
      </c>
      <c r="E46" s="37">
        <v>2</v>
      </c>
      <c r="F46" s="37">
        <v>1</v>
      </c>
      <c r="G46" s="37">
        <v>1</v>
      </c>
      <c r="H46" s="37">
        <v>1</v>
      </c>
      <c r="I46" s="37">
        <v>8</v>
      </c>
      <c r="J46" s="37">
        <v>82</v>
      </c>
      <c r="K46" s="37">
        <v>0</v>
      </c>
      <c r="L46" s="37">
        <v>0</v>
      </c>
      <c r="M46" s="37">
        <v>0</v>
      </c>
      <c r="N46" s="37">
        <v>0</v>
      </c>
      <c r="O46" s="37">
        <v>2</v>
      </c>
      <c r="P46" s="37">
        <v>3</v>
      </c>
      <c r="Q46" s="37">
        <v>3</v>
      </c>
      <c r="R46" s="37">
        <v>2</v>
      </c>
      <c r="S46" s="37">
        <v>9</v>
      </c>
      <c r="T46" s="37">
        <v>0</v>
      </c>
      <c r="U46" s="37">
        <v>23</v>
      </c>
      <c r="V46" s="37">
        <v>5</v>
      </c>
      <c r="W46" s="37">
        <v>15</v>
      </c>
      <c r="X46" s="37">
        <v>39</v>
      </c>
      <c r="Y46" s="37">
        <v>9</v>
      </c>
      <c r="Z46" s="37">
        <v>20</v>
      </c>
    </row>
    <row r="47" spans="1:26" s="5" customFormat="1" ht="15" customHeight="1">
      <c r="A47" s="46" t="s">
        <v>356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="5" customFormat="1" ht="15" customHeight="1"/>
    <row r="49" spans="1:26" s="5" customFormat="1" ht="17.25" customHeight="1">
      <c r="A49" s="91" t="s">
        <v>442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1" t="s">
        <v>443</v>
      </c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</sheetData>
  <mergeCells count="13">
    <mergeCell ref="L3:R3"/>
    <mergeCell ref="T3:U3"/>
    <mergeCell ref="X3:Z3"/>
    <mergeCell ref="A49:K49"/>
    <mergeCell ref="L49:Z49"/>
    <mergeCell ref="A3:A4"/>
    <mergeCell ref="B3:B4"/>
    <mergeCell ref="C3:G3"/>
    <mergeCell ref="H3:J3"/>
    <mergeCell ref="L1:Z1"/>
    <mergeCell ref="L2:X2"/>
    <mergeCell ref="A1:K1"/>
    <mergeCell ref="A2:K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8" customWidth="1"/>
    <col min="2" max="2" width="6.375" style="8" customWidth="1"/>
    <col min="3" max="3" width="6.125" style="8" customWidth="1"/>
    <col min="4" max="4" width="5.75390625" style="8" customWidth="1"/>
    <col min="5" max="5" width="5.625" style="8" customWidth="1"/>
    <col min="6" max="12" width="5.125" style="8" customWidth="1"/>
    <col min="13" max="13" width="5.375" style="8" customWidth="1"/>
    <col min="14" max="14" width="4.875" style="8" customWidth="1"/>
    <col min="15" max="15" width="5.125" style="8" customWidth="1"/>
    <col min="16" max="16" width="4.875" style="8" customWidth="1"/>
    <col min="17" max="18" width="5.125" style="8" customWidth="1"/>
    <col min="19" max="27" width="5.375" style="8" customWidth="1"/>
    <col min="28" max="16384" width="9.00390625" style="8" customWidth="1"/>
  </cols>
  <sheetData>
    <row r="1" spans="1:27" s="1" customFormat="1" ht="45" customHeight="1">
      <c r="A1" s="96" t="s">
        <v>170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 t="s">
        <v>64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10" customFormat="1" ht="13.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69" t="s">
        <v>454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AA2" s="22" t="s">
        <v>62</v>
      </c>
    </row>
    <row r="3" spans="1:27" s="11" customFormat="1" ht="19.5" customHeight="1">
      <c r="A3" s="103" t="s">
        <v>0</v>
      </c>
      <c r="B3" s="105" t="s">
        <v>1</v>
      </c>
      <c r="C3" s="70" t="s">
        <v>2</v>
      </c>
      <c r="D3" s="70" t="s">
        <v>3</v>
      </c>
      <c r="E3" s="70"/>
      <c r="F3" s="70"/>
      <c r="G3" s="70"/>
      <c r="H3" s="70"/>
      <c r="I3" s="70" t="s">
        <v>4</v>
      </c>
      <c r="J3" s="70"/>
      <c r="K3" s="70"/>
      <c r="L3" s="21" t="s">
        <v>63</v>
      </c>
      <c r="M3" s="100" t="s">
        <v>5</v>
      </c>
      <c r="N3" s="100"/>
      <c r="O3" s="100"/>
      <c r="P3" s="100"/>
      <c r="Q3" s="100"/>
      <c r="R3" s="100"/>
      <c r="S3" s="101"/>
      <c r="T3" s="20" t="s">
        <v>6</v>
      </c>
      <c r="U3" s="70" t="s">
        <v>7</v>
      </c>
      <c r="V3" s="70"/>
      <c r="W3" s="20" t="s">
        <v>8</v>
      </c>
      <c r="X3" s="20" t="s">
        <v>9</v>
      </c>
      <c r="Y3" s="102" t="s">
        <v>10</v>
      </c>
      <c r="Z3" s="100"/>
      <c r="AA3" s="100"/>
    </row>
    <row r="4" spans="1:27" s="11" customFormat="1" ht="48" customHeight="1" thickBot="1">
      <c r="A4" s="104"/>
      <c r="B4" s="106"/>
      <c r="C4" s="107"/>
      <c r="D4" s="14" t="s">
        <v>58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3" t="s">
        <v>18</v>
      </c>
      <c r="M4" s="13" t="s">
        <v>19</v>
      </c>
      <c r="N4" s="18" t="s">
        <v>20</v>
      </c>
      <c r="O4" s="18" t="s">
        <v>54</v>
      </c>
      <c r="P4" s="18" t="s">
        <v>21</v>
      </c>
      <c r="Q4" s="18" t="s">
        <v>22</v>
      </c>
      <c r="R4" s="18" t="s">
        <v>55</v>
      </c>
      <c r="S4" s="18" t="s">
        <v>23</v>
      </c>
      <c r="T4" s="14" t="s">
        <v>24</v>
      </c>
      <c r="U4" s="14" t="s">
        <v>25</v>
      </c>
      <c r="V4" s="14" t="s">
        <v>56</v>
      </c>
      <c r="W4" s="14" t="s">
        <v>26</v>
      </c>
      <c r="X4" s="14" t="s">
        <v>57</v>
      </c>
      <c r="Y4" s="18" t="s">
        <v>27</v>
      </c>
      <c r="Z4" s="18" t="s">
        <v>28</v>
      </c>
      <c r="AA4" s="19" t="s">
        <v>29</v>
      </c>
    </row>
    <row r="5" spans="1:27" s="2" customFormat="1" ht="24" customHeight="1">
      <c r="A5" s="12" t="s">
        <v>65</v>
      </c>
      <c r="B5" s="16">
        <f>SUM(D5:AA5)</f>
        <v>100.00000000000001</v>
      </c>
      <c r="C5" s="16"/>
      <c r="D5" s="16">
        <f aca="true" t="shared" si="0" ref="D5:AA5">D6/$C$6*100</f>
        <v>0.5201342281879194</v>
      </c>
      <c r="E5" s="16">
        <f t="shared" si="0"/>
        <v>4.5385906040268456</v>
      </c>
      <c r="F5" s="16">
        <f t="shared" si="0"/>
        <v>1.1241610738255035</v>
      </c>
      <c r="G5" s="16">
        <f t="shared" si="0"/>
        <v>1.1157718120805369</v>
      </c>
      <c r="H5" s="16">
        <f t="shared" si="0"/>
        <v>13.011744966442954</v>
      </c>
      <c r="I5" s="16">
        <f t="shared" si="0"/>
        <v>1.8456375838926176</v>
      </c>
      <c r="J5" s="16">
        <f t="shared" si="0"/>
        <v>5.125838926174497</v>
      </c>
      <c r="K5" s="16">
        <f t="shared" si="0"/>
        <v>10.562080536912752</v>
      </c>
      <c r="L5" s="16">
        <f t="shared" si="0"/>
        <v>0.889261744966443</v>
      </c>
      <c r="M5" s="16">
        <f t="shared" si="0"/>
        <v>0.3439597315436242</v>
      </c>
      <c r="N5" s="16">
        <f t="shared" si="0"/>
        <v>0.3439597315436242</v>
      </c>
      <c r="O5" s="16">
        <f t="shared" si="0"/>
        <v>0.27684563758389263</v>
      </c>
      <c r="P5" s="16">
        <f t="shared" si="0"/>
        <v>0.87248322147651</v>
      </c>
      <c r="Q5" s="16">
        <f t="shared" si="0"/>
        <v>4.320469798657718</v>
      </c>
      <c r="R5" s="16">
        <f t="shared" si="0"/>
        <v>4.320469798657718</v>
      </c>
      <c r="S5" s="16">
        <f t="shared" si="0"/>
        <v>2.273489932885906</v>
      </c>
      <c r="T5" s="16">
        <f t="shared" si="0"/>
        <v>6.602348993288591</v>
      </c>
      <c r="U5" s="16">
        <f t="shared" si="0"/>
        <v>2.38255033557047</v>
      </c>
      <c r="V5" s="16">
        <f t="shared" si="0"/>
        <v>9.983221476510067</v>
      </c>
      <c r="W5" s="16">
        <f t="shared" si="0"/>
        <v>2.12248322147651</v>
      </c>
      <c r="X5" s="16">
        <f t="shared" si="0"/>
        <v>8.565436241610739</v>
      </c>
      <c r="Y5" s="16">
        <f t="shared" si="0"/>
        <v>10.40268456375839</v>
      </c>
      <c r="Z5" s="16">
        <f t="shared" si="0"/>
        <v>3.1459731543624163</v>
      </c>
      <c r="AA5" s="16">
        <f t="shared" si="0"/>
        <v>5.310402684563758</v>
      </c>
    </row>
    <row r="6" spans="1:27" s="2" customFormat="1" ht="24" customHeight="1">
      <c r="A6" s="12" t="s">
        <v>30</v>
      </c>
      <c r="B6" s="16"/>
      <c r="C6" s="15">
        <f aca="true" t="shared" si="1" ref="C6:AA6">SUM(C7:C25,C27:C28)</f>
        <v>11920</v>
      </c>
      <c r="D6" s="15">
        <f t="shared" si="1"/>
        <v>62</v>
      </c>
      <c r="E6" s="15">
        <f t="shared" si="1"/>
        <v>541</v>
      </c>
      <c r="F6" s="15">
        <f t="shared" si="1"/>
        <v>134</v>
      </c>
      <c r="G6" s="15">
        <f t="shared" si="1"/>
        <v>133</v>
      </c>
      <c r="H6" s="15">
        <f t="shared" si="1"/>
        <v>1551</v>
      </c>
      <c r="I6" s="15">
        <f t="shared" si="1"/>
        <v>220</v>
      </c>
      <c r="J6" s="15">
        <f t="shared" si="1"/>
        <v>611</v>
      </c>
      <c r="K6" s="15">
        <f t="shared" si="1"/>
        <v>1259</v>
      </c>
      <c r="L6" s="15">
        <f t="shared" si="1"/>
        <v>106</v>
      </c>
      <c r="M6" s="15">
        <f t="shared" si="1"/>
        <v>41</v>
      </c>
      <c r="N6" s="15">
        <f t="shared" si="1"/>
        <v>41</v>
      </c>
      <c r="O6" s="15">
        <f t="shared" si="1"/>
        <v>33</v>
      </c>
      <c r="P6" s="15">
        <f t="shared" si="1"/>
        <v>104</v>
      </c>
      <c r="Q6" s="15">
        <f t="shared" si="1"/>
        <v>515</v>
      </c>
      <c r="R6" s="15">
        <f t="shared" si="1"/>
        <v>515</v>
      </c>
      <c r="S6" s="15">
        <f t="shared" si="1"/>
        <v>271</v>
      </c>
      <c r="T6" s="15">
        <f t="shared" si="1"/>
        <v>787</v>
      </c>
      <c r="U6" s="15">
        <f t="shared" si="1"/>
        <v>284</v>
      </c>
      <c r="V6" s="15">
        <f t="shared" si="1"/>
        <v>1190</v>
      </c>
      <c r="W6" s="15">
        <f t="shared" si="1"/>
        <v>253</v>
      </c>
      <c r="X6" s="15">
        <f t="shared" si="1"/>
        <v>1021</v>
      </c>
      <c r="Y6" s="15">
        <f t="shared" si="1"/>
        <v>1240</v>
      </c>
      <c r="Z6" s="15">
        <f t="shared" si="1"/>
        <v>375</v>
      </c>
      <c r="AA6" s="15">
        <f t="shared" si="1"/>
        <v>633</v>
      </c>
    </row>
    <row r="7" spans="1:27" s="2" customFormat="1" ht="27" customHeight="1">
      <c r="A7" s="12" t="s">
        <v>31</v>
      </c>
      <c r="B7" s="16">
        <f>C7/$C$6*100</f>
        <v>5.201342281879195</v>
      </c>
      <c r="C7" s="15">
        <f>SUM(D7:AA7)</f>
        <v>620</v>
      </c>
      <c r="D7" s="15">
        <v>0</v>
      </c>
      <c r="E7" s="15">
        <v>3</v>
      </c>
      <c r="F7" s="15">
        <v>2</v>
      </c>
      <c r="G7" s="15">
        <v>3</v>
      </c>
      <c r="H7" s="15">
        <v>13</v>
      </c>
      <c r="I7" s="15">
        <v>25</v>
      </c>
      <c r="J7" s="15">
        <v>36</v>
      </c>
      <c r="K7" s="15">
        <v>37</v>
      </c>
      <c r="L7" s="15">
        <v>2</v>
      </c>
      <c r="M7" s="15">
        <v>0</v>
      </c>
      <c r="N7" s="15">
        <v>0</v>
      </c>
      <c r="O7" s="15">
        <v>1</v>
      </c>
      <c r="P7" s="15">
        <v>4</v>
      </c>
      <c r="Q7" s="15">
        <v>1</v>
      </c>
      <c r="R7" s="15">
        <v>118</v>
      </c>
      <c r="S7" s="15">
        <v>8</v>
      </c>
      <c r="T7" s="15">
        <v>196</v>
      </c>
      <c r="U7" s="15">
        <v>2</v>
      </c>
      <c r="V7" s="15">
        <v>21</v>
      </c>
      <c r="W7" s="15">
        <v>10</v>
      </c>
      <c r="X7" s="15">
        <v>34</v>
      </c>
      <c r="Y7" s="15">
        <v>52</v>
      </c>
      <c r="Z7" s="15">
        <v>27</v>
      </c>
      <c r="AA7" s="15">
        <v>25</v>
      </c>
    </row>
    <row r="8" spans="1:27" s="2" customFormat="1" ht="15.75" customHeight="1">
      <c r="A8" s="12" t="s">
        <v>32</v>
      </c>
      <c r="B8" s="16">
        <f aca="true" t="shared" si="2" ref="B8:B28">C8/$C$6*100</f>
        <v>15.72986577181208</v>
      </c>
      <c r="C8" s="15">
        <f aca="true" t="shared" si="3" ref="C8:C28">SUM(D8:AA8)</f>
        <v>1875</v>
      </c>
      <c r="D8" s="15">
        <v>0</v>
      </c>
      <c r="E8" s="15">
        <v>7</v>
      </c>
      <c r="F8" s="15">
        <v>3</v>
      </c>
      <c r="G8" s="15">
        <v>4</v>
      </c>
      <c r="H8" s="15">
        <v>20</v>
      </c>
      <c r="I8" s="15">
        <v>14</v>
      </c>
      <c r="J8" s="15">
        <v>58</v>
      </c>
      <c r="K8" s="15">
        <v>266</v>
      </c>
      <c r="L8" s="15">
        <v>6</v>
      </c>
      <c r="M8" s="15">
        <v>0</v>
      </c>
      <c r="N8" s="15">
        <v>1</v>
      </c>
      <c r="O8" s="15">
        <v>0</v>
      </c>
      <c r="P8" s="15">
        <v>6</v>
      </c>
      <c r="Q8" s="15">
        <v>12</v>
      </c>
      <c r="R8" s="15">
        <v>68</v>
      </c>
      <c r="S8" s="15">
        <v>24</v>
      </c>
      <c r="T8" s="15">
        <v>378</v>
      </c>
      <c r="U8" s="15">
        <v>2</v>
      </c>
      <c r="V8" s="15">
        <v>66</v>
      </c>
      <c r="W8" s="15">
        <v>22</v>
      </c>
      <c r="X8" s="15">
        <v>295</v>
      </c>
      <c r="Y8" s="15">
        <v>262</v>
      </c>
      <c r="Z8" s="15">
        <v>209</v>
      </c>
      <c r="AA8" s="15">
        <v>152</v>
      </c>
    </row>
    <row r="9" spans="1:27" s="2" customFormat="1" ht="15.75" customHeight="1">
      <c r="A9" s="12" t="s">
        <v>33</v>
      </c>
      <c r="B9" s="16">
        <f t="shared" si="2"/>
        <v>3.464765100671141</v>
      </c>
      <c r="C9" s="15">
        <f t="shared" si="3"/>
        <v>413</v>
      </c>
      <c r="D9" s="15">
        <v>1</v>
      </c>
      <c r="E9" s="15">
        <v>4</v>
      </c>
      <c r="F9" s="15">
        <v>2</v>
      </c>
      <c r="G9" s="15">
        <v>3</v>
      </c>
      <c r="H9" s="15">
        <v>11</v>
      </c>
      <c r="I9" s="15">
        <v>6</v>
      </c>
      <c r="J9" s="15">
        <v>72</v>
      </c>
      <c r="K9" s="15">
        <v>144</v>
      </c>
      <c r="L9" s="15">
        <v>4</v>
      </c>
      <c r="M9" s="15">
        <v>0</v>
      </c>
      <c r="N9" s="15">
        <v>1</v>
      </c>
      <c r="O9" s="15">
        <v>0</v>
      </c>
      <c r="P9" s="15">
        <v>2</v>
      </c>
      <c r="Q9" s="15">
        <v>6</v>
      </c>
      <c r="R9" s="15">
        <v>10</v>
      </c>
      <c r="S9" s="15">
        <v>13</v>
      </c>
      <c r="T9" s="15">
        <v>21</v>
      </c>
      <c r="U9" s="15">
        <v>1</v>
      </c>
      <c r="V9" s="15">
        <v>19</v>
      </c>
      <c r="W9" s="15">
        <v>3</v>
      </c>
      <c r="X9" s="15">
        <v>19</v>
      </c>
      <c r="Y9" s="15">
        <v>57</v>
      </c>
      <c r="Z9" s="15">
        <v>1</v>
      </c>
      <c r="AA9" s="15">
        <v>13</v>
      </c>
    </row>
    <row r="10" spans="1:27" s="2" customFormat="1" ht="16.5" customHeight="1">
      <c r="A10" s="12" t="s">
        <v>34</v>
      </c>
      <c r="B10" s="16">
        <f t="shared" si="2"/>
        <v>3.5151006711409396</v>
      </c>
      <c r="C10" s="15">
        <f t="shared" si="3"/>
        <v>419</v>
      </c>
      <c r="D10" s="15">
        <v>3</v>
      </c>
      <c r="E10" s="15">
        <v>3</v>
      </c>
      <c r="F10" s="15">
        <v>7</v>
      </c>
      <c r="G10" s="15">
        <v>3</v>
      </c>
      <c r="H10" s="15">
        <v>27</v>
      </c>
      <c r="I10" s="15">
        <v>16</v>
      </c>
      <c r="J10" s="15">
        <v>15</v>
      </c>
      <c r="K10" s="15">
        <v>3</v>
      </c>
      <c r="L10" s="15">
        <v>1</v>
      </c>
      <c r="M10" s="15">
        <v>0</v>
      </c>
      <c r="N10" s="15">
        <v>2</v>
      </c>
      <c r="O10" s="15">
        <v>0</v>
      </c>
      <c r="P10" s="15">
        <v>2</v>
      </c>
      <c r="Q10" s="15">
        <v>19</v>
      </c>
      <c r="R10" s="15">
        <v>36</v>
      </c>
      <c r="S10" s="15">
        <v>18</v>
      </c>
      <c r="T10" s="15">
        <v>18</v>
      </c>
      <c r="U10" s="15">
        <v>0</v>
      </c>
      <c r="V10" s="15">
        <v>123</v>
      </c>
      <c r="W10" s="15">
        <v>41</v>
      </c>
      <c r="X10" s="15">
        <v>19</v>
      </c>
      <c r="Y10" s="15">
        <v>55</v>
      </c>
      <c r="Z10" s="15">
        <v>0</v>
      </c>
      <c r="AA10" s="15">
        <v>8</v>
      </c>
    </row>
    <row r="11" spans="1:27" s="2" customFormat="1" ht="27" customHeight="1">
      <c r="A11" s="12" t="s">
        <v>35</v>
      </c>
      <c r="B11" s="16">
        <f t="shared" si="2"/>
        <v>2.533557046979866</v>
      </c>
      <c r="C11" s="15">
        <f t="shared" si="3"/>
        <v>302</v>
      </c>
      <c r="D11" s="15">
        <v>0</v>
      </c>
      <c r="E11" s="15">
        <v>5</v>
      </c>
      <c r="F11" s="15">
        <v>1</v>
      </c>
      <c r="G11" s="15">
        <v>1</v>
      </c>
      <c r="H11" s="15">
        <v>13</v>
      </c>
      <c r="I11" s="15">
        <v>9</v>
      </c>
      <c r="J11" s="15">
        <v>10</v>
      </c>
      <c r="K11" s="15">
        <v>9</v>
      </c>
      <c r="L11" s="15">
        <v>1</v>
      </c>
      <c r="M11" s="15">
        <v>0</v>
      </c>
      <c r="N11" s="15">
        <v>0</v>
      </c>
      <c r="O11" s="15">
        <v>2</v>
      </c>
      <c r="P11" s="15">
        <v>5</v>
      </c>
      <c r="Q11" s="15">
        <v>13</v>
      </c>
      <c r="R11" s="15">
        <v>19</v>
      </c>
      <c r="S11" s="15">
        <v>11</v>
      </c>
      <c r="T11" s="15">
        <v>15</v>
      </c>
      <c r="U11" s="15">
        <v>2</v>
      </c>
      <c r="V11" s="15">
        <v>90</v>
      </c>
      <c r="W11" s="15">
        <v>30</v>
      </c>
      <c r="X11" s="15">
        <v>19</v>
      </c>
      <c r="Y11" s="15">
        <v>35</v>
      </c>
      <c r="Z11" s="15">
        <v>0</v>
      </c>
      <c r="AA11" s="15">
        <v>12</v>
      </c>
    </row>
    <row r="12" spans="1:27" s="2" customFormat="1" ht="16.5" customHeight="1">
      <c r="A12" s="12" t="s">
        <v>36</v>
      </c>
      <c r="B12" s="16">
        <f t="shared" si="2"/>
        <v>6.317114093959732</v>
      </c>
      <c r="C12" s="15">
        <f t="shared" si="3"/>
        <v>753</v>
      </c>
      <c r="D12" s="15">
        <v>11</v>
      </c>
      <c r="E12" s="15">
        <v>26</v>
      </c>
      <c r="F12" s="15">
        <v>1</v>
      </c>
      <c r="G12" s="15">
        <v>7</v>
      </c>
      <c r="H12" s="15">
        <v>34</v>
      </c>
      <c r="I12" s="15">
        <v>32</v>
      </c>
      <c r="J12" s="15">
        <v>90</v>
      </c>
      <c r="K12" s="15">
        <v>301</v>
      </c>
      <c r="L12" s="15">
        <v>3</v>
      </c>
      <c r="M12" s="15">
        <v>0</v>
      </c>
      <c r="N12" s="15">
        <v>2</v>
      </c>
      <c r="O12" s="15">
        <v>0</v>
      </c>
      <c r="P12" s="15">
        <v>4</v>
      </c>
      <c r="Q12" s="15">
        <v>40</v>
      </c>
      <c r="R12" s="15">
        <v>15</v>
      </c>
      <c r="S12" s="15">
        <v>20</v>
      </c>
      <c r="T12" s="15">
        <v>15</v>
      </c>
      <c r="U12" s="15">
        <v>0</v>
      </c>
      <c r="V12" s="15">
        <v>50</v>
      </c>
      <c r="W12" s="15">
        <v>7</v>
      </c>
      <c r="X12" s="15">
        <v>18</v>
      </c>
      <c r="Y12" s="15">
        <v>54</v>
      </c>
      <c r="Z12" s="15">
        <v>2</v>
      </c>
      <c r="AA12" s="15">
        <v>21</v>
      </c>
    </row>
    <row r="13" spans="1:27" s="2" customFormat="1" ht="16.5" customHeight="1">
      <c r="A13" s="12" t="s">
        <v>37</v>
      </c>
      <c r="B13" s="16">
        <f t="shared" si="2"/>
        <v>18.003355704697988</v>
      </c>
      <c r="C13" s="15">
        <f t="shared" si="3"/>
        <v>2146</v>
      </c>
      <c r="D13" s="15">
        <v>23</v>
      </c>
      <c r="E13" s="15">
        <v>358</v>
      </c>
      <c r="F13" s="15">
        <v>11</v>
      </c>
      <c r="G13" s="15">
        <v>31</v>
      </c>
      <c r="H13" s="15">
        <v>808</v>
      </c>
      <c r="I13" s="15">
        <v>75</v>
      </c>
      <c r="J13" s="15">
        <v>173</v>
      </c>
      <c r="K13" s="15">
        <v>31</v>
      </c>
      <c r="L13" s="15">
        <v>9</v>
      </c>
      <c r="M13" s="15">
        <v>1</v>
      </c>
      <c r="N13" s="15">
        <v>4</v>
      </c>
      <c r="O13" s="15">
        <v>1</v>
      </c>
      <c r="P13" s="15">
        <v>14</v>
      </c>
      <c r="Q13" s="15">
        <v>65</v>
      </c>
      <c r="R13" s="15">
        <v>64</v>
      </c>
      <c r="S13" s="15">
        <v>67</v>
      </c>
      <c r="T13" s="15">
        <v>30</v>
      </c>
      <c r="U13" s="15">
        <v>2</v>
      </c>
      <c r="V13" s="15">
        <v>141</v>
      </c>
      <c r="W13" s="15">
        <v>19</v>
      </c>
      <c r="X13" s="15">
        <v>48</v>
      </c>
      <c r="Y13" s="15">
        <v>132</v>
      </c>
      <c r="Z13" s="15">
        <v>1</v>
      </c>
      <c r="AA13" s="15">
        <v>38</v>
      </c>
    </row>
    <row r="14" spans="1:27" s="2" customFormat="1" ht="16.5" customHeight="1">
      <c r="A14" s="12" t="s">
        <v>433</v>
      </c>
      <c r="B14" s="16">
        <f t="shared" si="2"/>
        <v>17.357382550335572</v>
      </c>
      <c r="C14" s="15">
        <f t="shared" si="3"/>
        <v>2069</v>
      </c>
      <c r="D14" s="15">
        <v>18</v>
      </c>
      <c r="E14" s="15">
        <v>96</v>
      </c>
      <c r="F14" s="15">
        <v>102</v>
      </c>
      <c r="G14" s="15">
        <v>39</v>
      </c>
      <c r="H14" s="15">
        <v>397</v>
      </c>
      <c r="I14" s="15">
        <v>14</v>
      </c>
      <c r="J14" s="15">
        <v>36</v>
      </c>
      <c r="K14" s="15">
        <v>11</v>
      </c>
      <c r="L14" s="15">
        <v>5</v>
      </c>
      <c r="M14" s="15">
        <v>1</v>
      </c>
      <c r="N14" s="15">
        <v>0</v>
      </c>
      <c r="O14" s="15">
        <v>0</v>
      </c>
      <c r="P14" s="15">
        <v>8</v>
      </c>
      <c r="Q14" s="15">
        <v>255</v>
      </c>
      <c r="R14" s="15">
        <v>90</v>
      </c>
      <c r="S14" s="15">
        <v>50</v>
      </c>
      <c r="T14" s="15">
        <v>37</v>
      </c>
      <c r="U14" s="15">
        <v>25</v>
      </c>
      <c r="V14" s="15">
        <v>461</v>
      </c>
      <c r="W14" s="15">
        <v>13</v>
      </c>
      <c r="X14" s="15">
        <v>101</v>
      </c>
      <c r="Y14" s="15">
        <v>220</v>
      </c>
      <c r="Z14" s="15">
        <v>8</v>
      </c>
      <c r="AA14" s="15">
        <v>82</v>
      </c>
    </row>
    <row r="15" spans="1:27" s="2" customFormat="1" ht="27" customHeight="1">
      <c r="A15" s="12" t="s">
        <v>38</v>
      </c>
      <c r="B15" s="16">
        <f t="shared" si="2"/>
        <v>1.1493288590604027</v>
      </c>
      <c r="C15" s="15">
        <f t="shared" si="3"/>
        <v>137</v>
      </c>
      <c r="D15" s="15">
        <v>0</v>
      </c>
      <c r="E15" s="15">
        <v>2</v>
      </c>
      <c r="F15" s="15">
        <v>0</v>
      </c>
      <c r="G15" s="15">
        <v>2</v>
      </c>
      <c r="H15" s="15">
        <v>4</v>
      </c>
      <c r="I15" s="15">
        <v>1</v>
      </c>
      <c r="J15" s="15">
        <v>20</v>
      </c>
      <c r="K15" s="15">
        <v>6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2</v>
      </c>
      <c r="R15" s="15">
        <v>7</v>
      </c>
      <c r="S15" s="15">
        <v>4</v>
      </c>
      <c r="T15" s="15">
        <v>28</v>
      </c>
      <c r="U15" s="15">
        <v>0</v>
      </c>
      <c r="V15" s="15">
        <v>19</v>
      </c>
      <c r="W15" s="15">
        <v>3</v>
      </c>
      <c r="X15" s="15">
        <v>17</v>
      </c>
      <c r="Y15" s="15">
        <v>6</v>
      </c>
      <c r="Z15" s="15">
        <v>10</v>
      </c>
      <c r="AA15" s="15">
        <v>6</v>
      </c>
    </row>
    <row r="16" spans="1:27" s="2" customFormat="1" ht="16.5" customHeight="1">
      <c r="A16" s="12" t="s">
        <v>39</v>
      </c>
      <c r="B16" s="16">
        <f t="shared" si="2"/>
        <v>0.016778523489932886</v>
      </c>
      <c r="C16" s="15">
        <f t="shared" si="3"/>
        <v>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2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40</v>
      </c>
      <c r="B17" s="16">
        <f t="shared" si="2"/>
        <v>4.152684563758389</v>
      </c>
      <c r="C17" s="15">
        <f t="shared" si="3"/>
        <v>495</v>
      </c>
      <c r="D17" s="15">
        <v>0</v>
      </c>
      <c r="E17" s="15">
        <v>5</v>
      </c>
      <c r="F17" s="15">
        <v>0</v>
      </c>
      <c r="G17" s="15">
        <v>5</v>
      </c>
      <c r="H17" s="15">
        <v>31</v>
      </c>
      <c r="I17" s="15">
        <v>3</v>
      </c>
      <c r="J17" s="15">
        <v>5</v>
      </c>
      <c r="K17" s="15">
        <v>2</v>
      </c>
      <c r="L17" s="15">
        <v>54</v>
      </c>
      <c r="M17" s="15">
        <v>4</v>
      </c>
      <c r="N17" s="15">
        <v>16</v>
      </c>
      <c r="O17" s="15">
        <v>27</v>
      </c>
      <c r="P17" s="15">
        <v>13</v>
      </c>
      <c r="Q17" s="15">
        <v>5</v>
      </c>
      <c r="R17" s="15">
        <v>5</v>
      </c>
      <c r="S17" s="15">
        <v>9</v>
      </c>
      <c r="T17" s="15">
        <v>6</v>
      </c>
      <c r="U17" s="15">
        <v>31</v>
      </c>
      <c r="V17" s="15">
        <v>22</v>
      </c>
      <c r="W17" s="15">
        <v>0</v>
      </c>
      <c r="X17" s="15">
        <v>188</v>
      </c>
      <c r="Y17" s="15">
        <v>41</v>
      </c>
      <c r="Z17" s="15">
        <v>7</v>
      </c>
      <c r="AA17" s="15">
        <v>16</v>
      </c>
    </row>
    <row r="18" spans="1:27" s="2" customFormat="1" ht="16.5" customHeight="1">
      <c r="A18" s="12" t="s">
        <v>41</v>
      </c>
      <c r="B18" s="16">
        <f t="shared" si="2"/>
        <v>1.8708053691275168</v>
      </c>
      <c r="C18" s="15">
        <f t="shared" si="3"/>
        <v>223</v>
      </c>
      <c r="D18" s="15">
        <v>0</v>
      </c>
      <c r="E18" s="15">
        <v>0</v>
      </c>
      <c r="F18" s="15">
        <v>0</v>
      </c>
      <c r="G18" s="15">
        <v>0</v>
      </c>
      <c r="H18" s="15">
        <v>3</v>
      </c>
      <c r="I18" s="15">
        <v>0</v>
      </c>
      <c r="J18" s="15">
        <v>0</v>
      </c>
      <c r="K18" s="15">
        <v>0</v>
      </c>
      <c r="L18" s="15">
        <v>2</v>
      </c>
      <c r="M18" s="15">
        <v>33</v>
      </c>
      <c r="N18" s="15">
        <v>1</v>
      </c>
      <c r="O18" s="15">
        <v>0</v>
      </c>
      <c r="P18" s="15">
        <v>0</v>
      </c>
      <c r="Q18" s="15">
        <v>2</v>
      </c>
      <c r="R18" s="15">
        <v>1</v>
      </c>
      <c r="S18" s="15">
        <v>2</v>
      </c>
      <c r="T18" s="15">
        <v>12</v>
      </c>
      <c r="U18" s="15">
        <v>146</v>
      </c>
      <c r="V18" s="15">
        <v>2</v>
      </c>
      <c r="W18" s="15">
        <v>1</v>
      </c>
      <c r="X18" s="15">
        <v>8</v>
      </c>
      <c r="Y18" s="15">
        <v>7</v>
      </c>
      <c r="Z18" s="15">
        <v>0</v>
      </c>
      <c r="AA18" s="15">
        <v>3</v>
      </c>
    </row>
    <row r="19" spans="1:27" s="2" customFormat="1" ht="27" customHeight="1">
      <c r="A19" s="12" t="s">
        <v>42</v>
      </c>
      <c r="B19" s="16">
        <f t="shared" si="2"/>
        <v>0.4278523489932886</v>
      </c>
      <c r="C19" s="15">
        <f t="shared" si="3"/>
        <v>51</v>
      </c>
      <c r="D19" s="15">
        <v>0</v>
      </c>
      <c r="E19" s="15">
        <v>0</v>
      </c>
      <c r="F19" s="15">
        <v>0</v>
      </c>
      <c r="G19" s="15">
        <v>0</v>
      </c>
      <c r="H19" s="15">
        <v>6</v>
      </c>
      <c r="I19" s="15">
        <v>0</v>
      </c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28</v>
      </c>
      <c r="Q19" s="15">
        <v>0</v>
      </c>
      <c r="R19" s="15">
        <v>3</v>
      </c>
      <c r="S19" s="15">
        <v>1</v>
      </c>
      <c r="T19" s="15">
        <v>1</v>
      </c>
      <c r="U19" s="15">
        <v>1</v>
      </c>
      <c r="V19" s="15">
        <v>0</v>
      </c>
      <c r="W19" s="15">
        <v>0</v>
      </c>
      <c r="X19" s="15">
        <v>4</v>
      </c>
      <c r="Y19" s="15">
        <v>5</v>
      </c>
      <c r="Z19" s="15">
        <v>0</v>
      </c>
      <c r="AA19" s="15">
        <v>1</v>
      </c>
    </row>
    <row r="20" spans="1:27" s="2" customFormat="1" ht="16.5" customHeight="1">
      <c r="A20" s="12" t="s">
        <v>43</v>
      </c>
      <c r="B20" s="16">
        <f t="shared" si="2"/>
        <v>0.2181208053691275</v>
      </c>
      <c r="C20" s="15">
        <f t="shared" si="3"/>
        <v>26</v>
      </c>
      <c r="D20" s="15">
        <v>0</v>
      </c>
      <c r="E20" s="15">
        <v>0</v>
      </c>
      <c r="F20" s="15">
        <v>0</v>
      </c>
      <c r="G20" s="15">
        <v>0</v>
      </c>
      <c r="H20" s="15">
        <v>2</v>
      </c>
      <c r="I20" s="15">
        <v>1</v>
      </c>
      <c r="J20" s="15">
        <v>0</v>
      </c>
      <c r="K20" s="15">
        <v>0</v>
      </c>
      <c r="L20" s="15">
        <v>0</v>
      </c>
      <c r="M20" s="15">
        <v>1</v>
      </c>
      <c r="N20" s="15">
        <v>5</v>
      </c>
      <c r="O20" s="15">
        <v>0</v>
      </c>
      <c r="P20" s="15">
        <v>4</v>
      </c>
      <c r="Q20" s="15">
        <v>0</v>
      </c>
      <c r="R20" s="15">
        <v>1</v>
      </c>
      <c r="S20" s="15">
        <v>0</v>
      </c>
      <c r="T20" s="15">
        <v>0</v>
      </c>
      <c r="U20" s="15">
        <v>11</v>
      </c>
      <c r="V20" s="15">
        <v>0</v>
      </c>
      <c r="W20" s="15">
        <v>0</v>
      </c>
      <c r="X20" s="15">
        <v>0</v>
      </c>
      <c r="Y20" s="15">
        <v>1</v>
      </c>
      <c r="Z20" s="15">
        <v>0</v>
      </c>
      <c r="AA20" s="15">
        <v>0</v>
      </c>
    </row>
    <row r="21" spans="1:27" s="2" customFormat="1" ht="16.5" customHeight="1">
      <c r="A21" s="12" t="s">
        <v>44</v>
      </c>
      <c r="B21" s="16">
        <f t="shared" si="2"/>
        <v>0.3104026845637584</v>
      </c>
      <c r="C21" s="15">
        <f t="shared" si="3"/>
        <v>37</v>
      </c>
      <c r="D21" s="15">
        <v>0</v>
      </c>
      <c r="E21" s="15">
        <v>1</v>
      </c>
      <c r="F21" s="15">
        <v>1</v>
      </c>
      <c r="G21" s="15">
        <v>0</v>
      </c>
      <c r="H21" s="15">
        <v>3</v>
      </c>
      <c r="I21" s="15">
        <v>0</v>
      </c>
      <c r="J21" s="15">
        <v>0</v>
      </c>
      <c r="K21" s="15">
        <v>0</v>
      </c>
      <c r="L21" s="15">
        <v>10</v>
      </c>
      <c r="M21" s="15">
        <v>0</v>
      </c>
      <c r="N21" s="15">
        <v>0</v>
      </c>
      <c r="O21" s="15">
        <v>0</v>
      </c>
      <c r="P21" s="15">
        <v>3</v>
      </c>
      <c r="Q21" s="15">
        <v>1</v>
      </c>
      <c r="R21" s="15">
        <v>1</v>
      </c>
      <c r="S21" s="15">
        <v>1</v>
      </c>
      <c r="T21" s="15">
        <v>1</v>
      </c>
      <c r="U21" s="15">
        <v>2</v>
      </c>
      <c r="V21" s="15">
        <v>6</v>
      </c>
      <c r="W21" s="15">
        <v>0</v>
      </c>
      <c r="X21" s="15">
        <v>2</v>
      </c>
      <c r="Y21" s="15">
        <v>3</v>
      </c>
      <c r="Z21" s="15">
        <v>1</v>
      </c>
      <c r="AA21" s="15">
        <v>1</v>
      </c>
    </row>
    <row r="22" spans="1:27" s="2" customFormat="1" ht="16.5" customHeight="1">
      <c r="A22" s="12" t="s">
        <v>45</v>
      </c>
      <c r="B22" s="16">
        <f t="shared" si="2"/>
        <v>0.27684563758389263</v>
      </c>
      <c r="C22" s="15">
        <f t="shared" si="3"/>
        <v>33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1</v>
      </c>
      <c r="J22" s="15">
        <v>0</v>
      </c>
      <c r="K22" s="15">
        <v>1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23</v>
      </c>
      <c r="V22" s="15">
        <v>2</v>
      </c>
      <c r="W22" s="15">
        <v>0</v>
      </c>
      <c r="X22" s="15">
        <v>0</v>
      </c>
      <c r="Y22" s="15">
        <v>3</v>
      </c>
      <c r="Z22" s="15">
        <v>0</v>
      </c>
      <c r="AA22" s="15">
        <v>0</v>
      </c>
    </row>
    <row r="23" spans="1:27" s="2" customFormat="1" ht="27" customHeight="1">
      <c r="A23" s="12" t="s">
        <v>46</v>
      </c>
      <c r="B23" s="16">
        <f t="shared" si="2"/>
        <v>6.74496644295302</v>
      </c>
      <c r="C23" s="15">
        <f t="shared" si="3"/>
        <v>804</v>
      </c>
      <c r="D23" s="15">
        <v>5</v>
      </c>
      <c r="E23" s="15">
        <v>18</v>
      </c>
      <c r="F23" s="15">
        <v>1</v>
      </c>
      <c r="G23" s="15">
        <v>5</v>
      </c>
      <c r="H23" s="15">
        <v>104</v>
      </c>
      <c r="I23" s="15">
        <v>13</v>
      </c>
      <c r="J23" s="15">
        <v>29</v>
      </c>
      <c r="K23" s="15">
        <v>13</v>
      </c>
      <c r="L23" s="15">
        <v>5</v>
      </c>
      <c r="M23" s="15">
        <v>0</v>
      </c>
      <c r="N23" s="15">
        <v>3</v>
      </c>
      <c r="O23" s="15">
        <v>2</v>
      </c>
      <c r="P23" s="15">
        <v>3</v>
      </c>
      <c r="Q23" s="15">
        <v>57</v>
      </c>
      <c r="R23" s="15">
        <v>52</v>
      </c>
      <c r="S23" s="15">
        <v>23</v>
      </c>
      <c r="T23" s="15">
        <v>17</v>
      </c>
      <c r="U23" s="15">
        <v>20</v>
      </c>
      <c r="V23" s="15">
        <v>76</v>
      </c>
      <c r="W23" s="15">
        <v>71</v>
      </c>
      <c r="X23" s="15">
        <v>69</v>
      </c>
      <c r="Y23" s="15">
        <v>105</v>
      </c>
      <c r="Z23" s="15">
        <v>46</v>
      </c>
      <c r="AA23" s="15">
        <v>67</v>
      </c>
    </row>
    <row r="24" spans="1:27" s="2" customFormat="1" ht="16.5" customHeight="1">
      <c r="A24" s="12" t="s">
        <v>47</v>
      </c>
      <c r="B24" s="16">
        <f t="shared" si="2"/>
        <v>7.273489932885906</v>
      </c>
      <c r="C24" s="15">
        <f t="shared" si="3"/>
        <v>867</v>
      </c>
      <c r="D24" s="15">
        <v>1</v>
      </c>
      <c r="E24" s="15">
        <v>10</v>
      </c>
      <c r="F24" s="15">
        <v>2</v>
      </c>
      <c r="G24" s="15">
        <v>29</v>
      </c>
      <c r="H24" s="15">
        <v>71</v>
      </c>
      <c r="I24" s="15">
        <v>9</v>
      </c>
      <c r="J24" s="15">
        <v>28</v>
      </c>
      <c r="K24" s="15">
        <v>25</v>
      </c>
      <c r="L24" s="15">
        <v>2</v>
      </c>
      <c r="M24" s="15">
        <v>1</v>
      </c>
      <c r="N24" s="15">
        <v>6</v>
      </c>
      <c r="O24" s="15">
        <v>0</v>
      </c>
      <c r="P24" s="15">
        <v>8</v>
      </c>
      <c r="Q24" s="15">
        <v>36</v>
      </c>
      <c r="R24" s="15">
        <v>24</v>
      </c>
      <c r="S24" s="15">
        <v>18</v>
      </c>
      <c r="T24" s="15">
        <v>7</v>
      </c>
      <c r="U24" s="15">
        <v>14</v>
      </c>
      <c r="V24" s="15">
        <v>86</v>
      </c>
      <c r="W24" s="15">
        <v>30</v>
      </c>
      <c r="X24" s="15">
        <v>133</v>
      </c>
      <c r="Y24" s="15">
        <v>167</v>
      </c>
      <c r="Z24" s="15">
        <v>42</v>
      </c>
      <c r="AA24" s="15">
        <v>118</v>
      </c>
    </row>
    <row r="25" spans="1:27" s="2" customFormat="1" ht="16.5" customHeight="1">
      <c r="A25" s="12" t="s">
        <v>48</v>
      </c>
      <c r="B25" s="16">
        <f t="shared" si="2"/>
        <v>1.4261744966442953</v>
      </c>
      <c r="C25" s="15">
        <f t="shared" si="3"/>
        <v>170</v>
      </c>
      <c r="D25" s="15">
        <v>0</v>
      </c>
      <c r="E25" s="15">
        <v>3</v>
      </c>
      <c r="F25" s="15">
        <v>1</v>
      </c>
      <c r="G25" s="15">
        <v>0</v>
      </c>
      <c r="H25" s="15">
        <v>3</v>
      </c>
      <c r="I25" s="15">
        <v>1</v>
      </c>
      <c r="J25" s="15">
        <v>7</v>
      </c>
      <c r="K25" s="15">
        <v>12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1</v>
      </c>
      <c r="S25" s="15">
        <v>2</v>
      </c>
      <c r="T25" s="15">
        <v>4</v>
      </c>
      <c r="U25" s="15">
        <v>2</v>
      </c>
      <c r="V25" s="15">
        <v>5</v>
      </c>
      <c r="W25" s="15">
        <v>2</v>
      </c>
      <c r="X25" s="15">
        <v>29</v>
      </c>
      <c r="Y25" s="15">
        <v>22</v>
      </c>
      <c r="Z25" s="15">
        <v>15</v>
      </c>
      <c r="AA25" s="15">
        <v>61</v>
      </c>
    </row>
    <row r="26" spans="1:27" s="2" customFormat="1" ht="27" customHeight="1">
      <c r="A26" s="12" t="s">
        <v>49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50</v>
      </c>
      <c r="B27" s="16">
        <f t="shared" si="2"/>
        <v>3.036912751677852</v>
      </c>
      <c r="C27" s="15">
        <f t="shared" si="3"/>
        <v>362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23</v>
      </c>
      <c r="K27" s="15">
        <v>307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12</v>
      </c>
      <c r="Y27" s="15">
        <v>9</v>
      </c>
      <c r="Z27" s="15">
        <v>3</v>
      </c>
      <c r="AA27" s="15">
        <v>7</v>
      </c>
    </row>
    <row r="28" spans="1:27" s="2" customFormat="1" ht="15.75" customHeight="1" thickBot="1">
      <c r="A28" s="12" t="s">
        <v>51</v>
      </c>
      <c r="B28" s="16">
        <f t="shared" si="2"/>
        <v>0.9731543624161074</v>
      </c>
      <c r="C28" s="15">
        <f t="shared" si="3"/>
        <v>116</v>
      </c>
      <c r="D28" s="15">
        <v>0</v>
      </c>
      <c r="E28" s="15">
        <v>0</v>
      </c>
      <c r="F28" s="15">
        <v>0</v>
      </c>
      <c r="G28" s="15">
        <v>1</v>
      </c>
      <c r="H28" s="15">
        <v>0</v>
      </c>
      <c r="I28" s="15">
        <v>0</v>
      </c>
      <c r="J28" s="15">
        <v>8</v>
      </c>
      <c r="K28" s="15">
        <v>91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0</v>
      </c>
      <c r="S28" s="15">
        <v>0</v>
      </c>
      <c r="T28" s="15">
        <v>0</v>
      </c>
      <c r="U28" s="15">
        <v>0</v>
      </c>
      <c r="V28" s="15">
        <v>1</v>
      </c>
      <c r="W28" s="15">
        <v>1</v>
      </c>
      <c r="X28" s="15">
        <v>4</v>
      </c>
      <c r="Y28" s="15">
        <v>4</v>
      </c>
      <c r="Z28" s="15">
        <v>3</v>
      </c>
      <c r="AA28" s="15">
        <v>2</v>
      </c>
    </row>
    <row r="29" spans="1:27" s="2" customFormat="1" ht="30.75" customHeight="1">
      <c r="A29" s="98" t="s">
        <v>52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53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71" t="s">
        <v>444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1" t="s">
        <v>445</v>
      </c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</sheetData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24" customWidth="1"/>
    <col min="2" max="2" width="6.375" style="24" customWidth="1"/>
    <col min="3" max="3" width="6.125" style="24" customWidth="1"/>
    <col min="4" max="4" width="5.75390625" style="24" customWidth="1"/>
    <col min="5" max="5" width="5.625" style="24" customWidth="1"/>
    <col min="6" max="12" width="5.125" style="24" customWidth="1"/>
    <col min="13" max="13" width="5.375" style="24" customWidth="1"/>
    <col min="14" max="14" width="4.875" style="24" customWidth="1"/>
    <col min="15" max="15" width="5.125" style="24" customWidth="1"/>
    <col min="16" max="16" width="4.875" style="24" customWidth="1"/>
    <col min="17" max="18" width="5.125" style="24" customWidth="1"/>
    <col min="19" max="27" width="5.375" style="24" customWidth="1"/>
    <col min="28" max="16384" width="9.00390625" style="24" customWidth="1"/>
  </cols>
  <sheetData>
    <row r="1" spans="1:27" s="1" customFormat="1" ht="45" customHeight="1">
      <c r="A1" s="96" t="s">
        <v>171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 t="s">
        <v>143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10" customFormat="1" ht="13.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69" t="s">
        <v>454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AA2" s="22" t="s">
        <v>62</v>
      </c>
    </row>
    <row r="3" spans="1:27" s="11" customFormat="1" ht="19.5" customHeight="1">
      <c r="A3" s="103" t="s">
        <v>84</v>
      </c>
      <c r="B3" s="105" t="s">
        <v>85</v>
      </c>
      <c r="C3" s="70" t="s">
        <v>86</v>
      </c>
      <c r="D3" s="70" t="s">
        <v>87</v>
      </c>
      <c r="E3" s="70"/>
      <c r="F3" s="70"/>
      <c r="G3" s="70"/>
      <c r="H3" s="70"/>
      <c r="I3" s="70" t="s">
        <v>88</v>
      </c>
      <c r="J3" s="70"/>
      <c r="K3" s="70"/>
      <c r="L3" s="21" t="s">
        <v>63</v>
      </c>
      <c r="M3" s="100" t="s">
        <v>89</v>
      </c>
      <c r="N3" s="100"/>
      <c r="O3" s="100"/>
      <c r="P3" s="100"/>
      <c r="Q3" s="100"/>
      <c r="R3" s="100"/>
      <c r="S3" s="101"/>
      <c r="T3" s="20" t="s">
        <v>90</v>
      </c>
      <c r="U3" s="70" t="s">
        <v>91</v>
      </c>
      <c r="V3" s="70"/>
      <c r="W3" s="20" t="s">
        <v>92</v>
      </c>
      <c r="X3" s="20" t="s">
        <v>93</v>
      </c>
      <c r="Y3" s="102" t="s">
        <v>94</v>
      </c>
      <c r="Z3" s="100"/>
      <c r="AA3" s="100"/>
    </row>
    <row r="4" spans="1:27" s="11" customFormat="1" ht="48" customHeight="1" thickBot="1">
      <c r="A4" s="104"/>
      <c r="B4" s="106"/>
      <c r="C4" s="107"/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3" t="s">
        <v>103</v>
      </c>
      <c r="M4" s="13" t="s">
        <v>104</v>
      </c>
      <c r="N4" s="18" t="s">
        <v>105</v>
      </c>
      <c r="O4" s="18" t="s">
        <v>106</v>
      </c>
      <c r="P4" s="18" t="s">
        <v>107</v>
      </c>
      <c r="Q4" s="18" t="s">
        <v>108</v>
      </c>
      <c r="R4" s="18" t="s">
        <v>109</v>
      </c>
      <c r="S4" s="18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8" t="s">
        <v>116</v>
      </c>
      <c r="Z4" s="18" t="s">
        <v>117</v>
      </c>
      <c r="AA4" s="19" t="s">
        <v>118</v>
      </c>
    </row>
    <row r="5" spans="1:27" s="2" customFormat="1" ht="24" customHeight="1">
      <c r="A5" s="12" t="s">
        <v>65</v>
      </c>
      <c r="B5" s="16">
        <f>SUM(D5:AA5)</f>
        <v>100</v>
      </c>
      <c r="C5" s="16"/>
      <c r="D5" s="16">
        <f aca="true" t="shared" si="0" ref="D5:AA5">D6/$C$6*100</f>
        <v>0.81799591002045</v>
      </c>
      <c r="E5" s="16">
        <f t="shared" si="0"/>
        <v>7.215892491966111</v>
      </c>
      <c r="F5" s="16">
        <f t="shared" si="0"/>
        <v>1.6505988898626935</v>
      </c>
      <c r="G5" s="16">
        <f t="shared" si="0"/>
        <v>1.562956470931931</v>
      </c>
      <c r="H5" s="16">
        <f t="shared" si="0"/>
        <v>21.07800175284838</v>
      </c>
      <c r="I5" s="16">
        <f t="shared" si="0"/>
        <v>2.205667543090856</v>
      </c>
      <c r="J5" s="16">
        <f t="shared" si="0"/>
        <v>5.287759275489337</v>
      </c>
      <c r="K5" s="16">
        <f t="shared" si="0"/>
        <v>3.797838153666375</v>
      </c>
      <c r="L5" s="16">
        <f t="shared" si="0"/>
        <v>1.037101957347356</v>
      </c>
      <c r="M5" s="16">
        <f t="shared" si="0"/>
        <v>0.5258545135845749</v>
      </c>
      <c r="N5" s="16">
        <f t="shared" si="0"/>
        <v>0.4966403739409875</v>
      </c>
      <c r="O5" s="16">
        <f t="shared" si="0"/>
        <v>0.3797838153666374</v>
      </c>
      <c r="P5" s="16">
        <f t="shared" si="0"/>
        <v>0.8910312591294186</v>
      </c>
      <c r="Q5" s="16">
        <f t="shared" si="0"/>
        <v>5.287759275489337</v>
      </c>
      <c r="R5" s="16">
        <f t="shared" si="0"/>
        <v>4.08997955010225</v>
      </c>
      <c r="S5" s="16">
        <f t="shared" si="0"/>
        <v>2.936021034180543</v>
      </c>
      <c r="T5" s="16">
        <f t="shared" si="0"/>
        <v>5.4776511831726555</v>
      </c>
      <c r="U5" s="16">
        <f t="shared" si="0"/>
        <v>2.9506281040023374</v>
      </c>
      <c r="V5" s="16">
        <f t="shared" si="0"/>
        <v>11.933976044405492</v>
      </c>
      <c r="W5" s="16">
        <f t="shared" si="0"/>
        <v>1.8404907975460123</v>
      </c>
      <c r="X5" s="16">
        <f t="shared" si="0"/>
        <v>5.784399649430324</v>
      </c>
      <c r="Y5" s="16">
        <f t="shared" si="0"/>
        <v>7.05521472392638</v>
      </c>
      <c r="Z5" s="16">
        <f t="shared" si="0"/>
        <v>1.8843120070113932</v>
      </c>
      <c r="AA5" s="16">
        <f t="shared" si="0"/>
        <v>3.812445223488168</v>
      </c>
    </row>
    <row r="6" spans="1:27" s="2" customFormat="1" ht="24" customHeight="1">
      <c r="A6" s="12" t="s">
        <v>119</v>
      </c>
      <c r="B6" s="16"/>
      <c r="C6" s="15">
        <f>SUM(C7:C25,C27:C28)</f>
        <v>6846</v>
      </c>
      <c r="D6" s="15">
        <f>SUM(D7:D25,D27:D28)</f>
        <v>56</v>
      </c>
      <c r="E6" s="15">
        <f aca="true" t="shared" si="1" ref="E6:AA6">SUM(E7:E25,E27:E28)</f>
        <v>494</v>
      </c>
      <c r="F6" s="15">
        <f t="shared" si="1"/>
        <v>113</v>
      </c>
      <c r="G6" s="15">
        <f t="shared" si="1"/>
        <v>107</v>
      </c>
      <c r="H6" s="15">
        <f t="shared" si="1"/>
        <v>1443</v>
      </c>
      <c r="I6" s="15">
        <f t="shared" si="1"/>
        <v>151</v>
      </c>
      <c r="J6" s="15">
        <f t="shared" si="1"/>
        <v>362</v>
      </c>
      <c r="K6" s="15">
        <f t="shared" si="1"/>
        <v>260</v>
      </c>
      <c r="L6" s="15">
        <f t="shared" si="1"/>
        <v>71</v>
      </c>
      <c r="M6" s="15">
        <f t="shared" si="1"/>
        <v>36</v>
      </c>
      <c r="N6" s="15">
        <f t="shared" si="1"/>
        <v>34</v>
      </c>
      <c r="O6" s="15">
        <f t="shared" si="1"/>
        <v>26</v>
      </c>
      <c r="P6" s="15">
        <f t="shared" si="1"/>
        <v>61</v>
      </c>
      <c r="Q6" s="15">
        <f t="shared" si="1"/>
        <v>362</v>
      </c>
      <c r="R6" s="15">
        <f t="shared" si="1"/>
        <v>280</v>
      </c>
      <c r="S6" s="15">
        <f t="shared" si="1"/>
        <v>201</v>
      </c>
      <c r="T6" s="15">
        <f t="shared" si="1"/>
        <v>375</v>
      </c>
      <c r="U6" s="15">
        <f t="shared" si="1"/>
        <v>202</v>
      </c>
      <c r="V6" s="15">
        <f t="shared" si="1"/>
        <v>817</v>
      </c>
      <c r="W6" s="15">
        <f t="shared" si="1"/>
        <v>126</v>
      </c>
      <c r="X6" s="15">
        <f t="shared" si="1"/>
        <v>396</v>
      </c>
      <c r="Y6" s="15">
        <f t="shared" si="1"/>
        <v>483</v>
      </c>
      <c r="Z6" s="15">
        <f t="shared" si="1"/>
        <v>129</v>
      </c>
      <c r="AA6" s="15">
        <f t="shared" si="1"/>
        <v>261</v>
      </c>
    </row>
    <row r="7" spans="1:27" s="2" customFormat="1" ht="27" customHeight="1">
      <c r="A7" s="12" t="s">
        <v>120</v>
      </c>
      <c r="B7" s="16">
        <f>C7/$C$6*100</f>
        <v>4.323692667250949</v>
      </c>
      <c r="C7" s="15">
        <f>SUM(D7:AA7)</f>
        <v>296</v>
      </c>
      <c r="D7" s="15">
        <v>0</v>
      </c>
      <c r="E7" s="15">
        <v>1</v>
      </c>
      <c r="F7" s="15">
        <v>1</v>
      </c>
      <c r="G7" s="15">
        <v>1</v>
      </c>
      <c r="H7" s="15">
        <v>12</v>
      </c>
      <c r="I7" s="15">
        <v>8</v>
      </c>
      <c r="J7" s="15">
        <v>21</v>
      </c>
      <c r="K7" s="15">
        <v>9</v>
      </c>
      <c r="L7" s="15">
        <v>1</v>
      </c>
      <c r="M7" s="15">
        <v>0</v>
      </c>
      <c r="N7" s="15">
        <v>0</v>
      </c>
      <c r="O7" s="15">
        <v>1</v>
      </c>
      <c r="P7" s="15">
        <v>2</v>
      </c>
      <c r="Q7" s="15">
        <v>0</v>
      </c>
      <c r="R7" s="15">
        <v>49</v>
      </c>
      <c r="S7" s="15">
        <v>8</v>
      </c>
      <c r="T7" s="15">
        <v>107</v>
      </c>
      <c r="U7" s="15">
        <v>2</v>
      </c>
      <c r="V7" s="15">
        <v>14</v>
      </c>
      <c r="W7" s="15">
        <v>3</v>
      </c>
      <c r="X7" s="15">
        <v>21</v>
      </c>
      <c r="Y7" s="15">
        <v>16</v>
      </c>
      <c r="Z7" s="15">
        <v>8</v>
      </c>
      <c r="AA7" s="15">
        <v>11</v>
      </c>
    </row>
    <row r="8" spans="1:27" s="2" customFormat="1" ht="15.75" customHeight="1">
      <c r="A8" s="12" t="s">
        <v>121</v>
      </c>
      <c r="B8" s="16">
        <f aca="true" t="shared" si="2" ref="B8:B28">C8/$C$6*100</f>
        <v>10.254163014899213</v>
      </c>
      <c r="C8" s="15">
        <f aca="true" t="shared" si="3" ref="C8:C28">SUM(D8:AA8)</f>
        <v>702</v>
      </c>
      <c r="D8" s="15">
        <v>0</v>
      </c>
      <c r="E8" s="15">
        <v>6</v>
      </c>
      <c r="F8" s="15">
        <v>2</v>
      </c>
      <c r="G8" s="15">
        <v>3</v>
      </c>
      <c r="H8" s="15">
        <v>18</v>
      </c>
      <c r="I8" s="15">
        <v>7</v>
      </c>
      <c r="J8" s="15">
        <v>25</v>
      </c>
      <c r="K8" s="15">
        <v>61</v>
      </c>
      <c r="L8" s="15">
        <v>1</v>
      </c>
      <c r="M8" s="15">
        <v>0</v>
      </c>
      <c r="N8" s="15">
        <v>1</v>
      </c>
      <c r="O8" s="15">
        <v>0</v>
      </c>
      <c r="P8" s="15">
        <v>4</v>
      </c>
      <c r="Q8" s="15">
        <v>9</v>
      </c>
      <c r="R8" s="15">
        <v>33</v>
      </c>
      <c r="S8" s="15">
        <v>15</v>
      </c>
      <c r="T8" s="15">
        <v>169</v>
      </c>
      <c r="U8" s="15">
        <v>1</v>
      </c>
      <c r="V8" s="15">
        <v>34</v>
      </c>
      <c r="W8" s="15">
        <v>15</v>
      </c>
      <c r="X8" s="15">
        <v>101</v>
      </c>
      <c r="Y8" s="15">
        <v>80</v>
      </c>
      <c r="Z8" s="15">
        <v>56</v>
      </c>
      <c r="AA8" s="15">
        <v>61</v>
      </c>
    </row>
    <row r="9" spans="1:27" s="2" customFormat="1" ht="15.75" customHeight="1">
      <c r="A9" s="12" t="s">
        <v>122</v>
      </c>
      <c r="B9" s="16">
        <f t="shared" si="2"/>
        <v>2.2933099620216186</v>
      </c>
      <c r="C9" s="15">
        <f t="shared" si="3"/>
        <v>157</v>
      </c>
      <c r="D9" s="15">
        <v>0</v>
      </c>
      <c r="E9" s="15">
        <v>4</v>
      </c>
      <c r="F9" s="15">
        <v>2</v>
      </c>
      <c r="G9" s="15">
        <v>3</v>
      </c>
      <c r="H9" s="15">
        <v>9</v>
      </c>
      <c r="I9" s="15">
        <v>6</v>
      </c>
      <c r="J9" s="15">
        <v>21</v>
      </c>
      <c r="K9" s="15">
        <v>33</v>
      </c>
      <c r="L9" s="15">
        <v>4</v>
      </c>
      <c r="M9" s="15">
        <v>0</v>
      </c>
      <c r="N9" s="15">
        <v>1</v>
      </c>
      <c r="O9" s="15">
        <v>0</v>
      </c>
      <c r="P9" s="15">
        <v>2</v>
      </c>
      <c r="Q9" s="15">
        <v>5</v>
      </c>
      <c r="R9" s="15">
        <v>8</v>
      </c>
      <c r="S9" s="15">
        <v>8</v>
      </c>
      <c r="T9" s="15">
        <v>11</v>
      </c>
      <c r="U9" s="15">
        <v>0</v>
      </c>
      <c r="V9" s="15">
        <v>12</v>
      </c>
      <c r="W9" s="15">
        <v>2</v>
      </c>
      <c r="X9" s="15">
        <v>9</v>
      </c>
      <c r="Y9" s="15">
        <v>11</v>
      </c>
      <c r="Z9" s="15">
        <v>0</v>
      </c>
      <c r="AA9" s="15">
        <v>6</v>
      </c>
    </row>
    <row r="10" spans="1:27" s="2" customFormat="1" ht="16.5" customHeight="1">
      <c r="A10" s="12" t="s">
        <v>123</v>
      </c>
      <c r="B10" s="16">
        <f t="shared" si="2"/>
        <v>3.5203038270522935</v>
      </c>
      <c r="C10" s="15">
        <f t="shared" si="3"/>
        <v>241</v>
      </c>
      <c r="D10" s="15">
        <v>1</v>
      </c>
      <c r="E10" s="15">
        <v>2</v>
      </c>
      <c r="F10" s="15">
        <v>6</v>
      </c>
      <c r="G10" s="15">
        <v>3</v>
      </c>
      <c r="H10" s="15">
        <v>26</v>
      </c>
      <c r="I10" s="15">
        <v>13</v>
      </c>
      <c r="J10" s="15">
        <v>4</v>
      </c>
      <c r="K10" s="15">
        <v>0</v>
      </c>
      <c r="L10" s="15">
        <v>1</v>
      </c>
      <c r="M10" s="15">
        <v>0</v>
      </c>
      <c r="N10" s="15">
        <v>2</v>
      </c>
      <c r="O10" s="15">
        <v>0</v>
      </c>
      <c r="P10" s="15">
        <v>1</v>
      </c>
      <c r="Q10" s="15">
        <v>15</v>
      </c>
      <c r="R10" s="15">
        <v>15</v>
      </c>
      <c r="S10" s="15">
        <v>10</v>
      </c>
      <c r="T10" s="15">
        <v>5</v>
      </c>
      <c r="U10" s="15">
        <v>0</v>
      </c>
      <c r="V10" s="15">
        <v>86</v>
      </c>
      <c r="W10" s="15">
        <v>17</v>
      </c>
      <c r="X10" s="15">
        <v>10</v>
      </c>
      <c r="Y10" s="15">
        <v>20</v>
      </c>
      <c r="Z10" s="15">
        <v>0</v>
      </c>
      <c r="AA10" s="15">
        <v>4</v>
      </c>
    </row>
    <row r="11" spans="1:27" s="2" customFormat="1" ht="27" customHeight="1">
      <c r="A11" s="12" t="s">
        <v>124</v>
      </c>
      <c r="B11" s="16">
        <f t="shared" si="2"/>
        <v>2.906806894536956</v>
      </c>
      <c r="C11" s="15">
        <f t="shared" si="3"/>
        <v>199</v>
      </c>
      <c r="D11" s="15">
        <v>0</v>
      </c>
      <c r="E11" s="15">
        <v>5</v>
      </c>
      <c r="F11" s="15">
        <v>1</v>
      </c>
      <c r="G11" s="15">
        <v>1</v>
      </c>
      <c r="H11" s="15">
        <v>11</v>
      </c>
      <c r="I11" s="15">
        <v>9</v>
      </c>
      <c r="J11" s="15">
        <v>7</v>
      </c>
      <c r="K11" s="15">
        <v>0</v>
      </c>
      <c r="L11" s="15">
        <v>0</v>
      </c>
      <c r="M11" s="15">
        <v>0</v>
      </c>
      <c r="N11" s="15">
        <v>0</v>
      </c>
      <c r="O11" s="15">
        <v>2</v>
      </c>
      <c r="P11" s="15">
        <v>5</v>
      </c>
      <c r="Q11" s="15">
        <v>10</v>
      </c>
      <c r="R11" s="15">
        <v>13</v>
      </c>
      <c r="S11" s="15">
        <v>9</v>
      </c>
      <c r="T11" s="15">
        <v>5</v>
      </c>
      <c r="U11" s="15">
        <v>2</v>
      </c>
      <c r="V11" s="15">
        <v>73</v>
      </c>
      <c r="W11" s="15">
        <v>16</v>
      </c>
      <c r="X11" s="15">
        <v>11</v>
      </c>
      <c r="Y11" s="15">
        <v>14</v>
      </c>
      <c r="Z11" s="15">
        <v>0</v>
      </c>
      <c r="AA11" s="15">
        <v>5</v>
      </c>
    </row>
    <row r="12" spans="1:27" s="2" customFormat="1" ht="16.5" customHeight="1">
      <c r="A12" s="12" t="s">
        <v>125</v>
      </c>
      <c r="B12" s="16">
        <f>C12/$C$6*100</f>
        <v>5.258545135845749</v>
      </c>
      <c r="C12" s="15">
        <f t="shared" si="3"/>
        <v>360</v>
      </c>
      <c r="D12" s="15">
        <v>11</v>
      </c>
      <c r="E12" s="15">
        <v>24</v>
      </c>
      <c r="F12" s="15">
        <v>1</v>
      </c>
      <c r="G12" s="15">
        <v>4</v>
      </c>
      <c r="H12" s="15">
        <v>31</v>
      </c>
      <c r="I12" s="15">
        <v>19</v>
      </c>
      <c r="J12" s="15">
        <v>64</v>
      </c>
      <c r="K12" s="15">
        <v>63</v>
      </c>
      <c r="L12" s="15">
        <v>2</v>
      </c>
      <c r="M12" s="15">
        <v>0</v>
      </c>
      <c r="N12" s="15">
        <v>1</v>
      </c>
      <c r="O12" s="15">
        <v>0</v>
      </c>
      <c r="P12" s="15">
        <v>2</v>
      </c>
      <c r="Q12" s="15">
        <v>29</v>
      </c>
      <c r="R12" s="15">
        <v>11</v>
      </c>
      <c r="S12" s="15">
        <v>15</v>
      </c>
      <c r="T12" s="15">
        <v>8</v>
      </c>
      <c r="U12" s="15">
        <v>0</v>
      </c>
      <c r="V12" s="15">
        <v>35</v>
      </c>
      <c r="W12" s="15">
        <v>5</v>
      </c>
      <c r="X12" s="15">
        <v>10</v>
      </c>
      <c r="Y12" s="15">
        <v>21</v>
      </c>
      <c r="Z12" s="15">
        <v>0</v>
      </c>
      <c r="AA12" s="15">
        <v>4</v>
      </c>
    </row>
    <row r="13" spans="1:27" s="2" customFormat="1" ht="16.5" customHeight="1">
      <c r="A13" s="12" t="s">
        <v>126</v>
      </c>
      <c r="B13" s="16">
        <f t="shared" si="2"/>
        <v>26.23429739994157</v>
      </c>
      <c r="C13" s="15">
        <f t="shared" si="3"/>
        <v>1796</v>
      </c>
      <c r="D13" s="15">
        <v>23</v>
      </c>
      <c r="E13" s="15">
        <v>335</v>
      </c>
      <c r="F13" s="15">
        <v>10</v>
      </c>
      <c r="G13" s="15">
        <v>28</v>
      </c>
      <c r="H13" s="15">
        <v>762</v>
      </c>
      <c r="I13" s="15">
        <v>58</v>
      </c>
      <c r="J13" s="15">
        <v>134</v>
      </c>
      <c r="K13" s="15">
        <v>7</v>
      </c>
      <c r="L13" s="15">
        <v>8</v>
      </c>
      <c r="M13" s="15">
        <v>1</v>
      </c>
      <c r="N13" s="15">
        <v>4</v>
      </c>
      <c r="O13" s="15">
        <v>1</v>
      </c>
      <c r="P13" s="15">
        <v>8</v>
      </c>
      <c r="Q13" s="15">
        <v>47</v>
      </c>
      <c r="R13" s="15">
        <v>43</v>
      </c>
      <c r="S13" s="15">
        <v>50</v>
      </c>
      <c r="T13" s="15">
        <v>16</v>
      </c>
      <c r="U13" s="15">
        <v>1</v>
      </c>
      <c r="V13" s="15">
        <v>104</v>
      </c>
      <c r="W13" s="15">
        <v>10</v>
      </c>
      <c r="X13" s="15">
        <v>31</v>
      </c>
      <c r="Y13" s="15">
        <v>91</v>
      </c>
      <c r="Z13" s="15">
        <v>1</v>
      </c>
      <c r="AA13" s="15">
        <v>23</v>
      </c>
    </row>
    <row r="14" spans="1:27" s="2" customFormat="1" ht="16.5" customHeight="1">
      <c r="A14" s="12" t="s">
        <v>434</v>
      </c>
      <c r="B14" s="16">
        <f t="shared" si="2"/>
        <v>20.829681565877888</v>
      </c>
      <c r="C14" s="15">
        <f t="shared" si="3"/>
        <v>1426</v>
      </c>
      <c r="D14" s="15">
        <v>17</v>
      </c>
      <c r="E14" s="15">
        <v>81</v>
      </c>
      <c r="F14" s="15">
        <v>86</v>
      </c>
      <c r="G14" s="15">
        <v>29</v>
      </c>
      <c r="H14" s="15">
        <v>364</v>
      </c>
      <c r="I14" s="15">
        <v>11</v>
      </c>
      <c r="J14" s="15">
        <v>29</v>
      </c>
      <c r="K14" s="15">
        <v>2</v>
      </c>
      <c r="L14" s="15">
        <v>1</v>
      </c>
      <c r="M14" s="15">
        <v>0</v>
      </c>
      <c r="N14" s="15">
        <v>0</v>
      </c>
      <c r="O14" s="15">
        <v>0</v>
      </c>
      <c r="P14" s="15">
        <v>7</v>
      </c>
      <c r="Q14" s="15">
        <v>165</v>
      </c>
      <c r="R14" s="15">
        <v>52</v>
      </c>
      <c r="S14" s="15">
        <v>42</v>
      </c>
      <c r="T14" s="15">
        <v>19</v>
      </c>
      <c r="U14" s="15">
        <v>21</v>
      </c>
      <c r="V14" s="15">
        <v>301</v>
      </c>
      <c r="W14" s="15">
        <v>7</v>
      </c>
      <c r="X14" s="15">
        <v>52</v>
      </c>
      <c r="Y14" s="15">
        <v>98</v>
      </c>
      <c r="Z14" s="15">
        <v>3</v>
      </c>
      <c r="AA14" s="15">
        <v>39</v>
      </c>
    </row>
    <row r="15" spans="1:27" s="2" customFormat="1" ht="27" customHeight="1">
      <c r="A15" s="12" t="s">
        <v>127</v>
      </c>
      <c r="B15" s="16">
        <f t="shared" si="2"/>
        <v>0.8033888401986562</v>
      </c>
      <c r="C15" s="15">
        <f t="shared" si="3"/>
        <v>55</v>
      </c>
      <c r="D15" s="15">
        <v>0</v>
      </c>
      <c r="E15" s="15">
        <v>1</v>
      </c>
      <c r="F15" s="15">
        <v>0</v>
      </c>
      <c r="G15" s="15">
        <v>2</v>
      </c>
      <c r="H15" s="15">
        <v>4</v>
      </c>
      <c r="I15" s="15">
        <v>1</v>
      </c>
      <c r="J15" s="15">
        <v>5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1</v>
      </c>
      <c r="R15" s="15">
        <v>4</v>
      </c>
      <c r="S15" s="15">
        <v>1</v>
      </c>
      <c r="T15" s="15">
        <v>13</v>
      </c>
      <c r="U15" s="15">
        <v>0</v>
      </c>
      <c r="V15" s="15">
        <v>10</v>
      </c>
      <c r="W15" s="15">
        <v>2</v>
      </c>
      <c r="X15" s="15">
        <v>4</v>
      </c>
      <c r="Y15" s="15">
        <v>0</v>
      </c>
      <c r="Z15" s="15">
        <v>5</v>
      </c>
      <c r="AA15" s="15">
        <v>1</v>
      </c>
    </row>
    <row r="16" spans="1:27" s="2" customFormat="1" ht="16.5" customHeight="1">
      <c r="A16" s="12" t="s">
        <v>128</v>
      </c>
      <c r="B16" s="16">
        <f t="shared" si="2"/>
        <v>0</v>
      </c>
      <c r="C16" s="15">
        <f t="shared" si="3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129</v>
      </c>
      <c r="B17" s="16">
        <f>C17/$C$6*100</f>
        <v>3.6371603856266437</v>
      </c>
      <c r="C17" s="15">
        <f t="shared" si="3"/>
        <v>249</v>
      </c>
      <c r="D17" s="15">
        <v>0</v>
      </c>
      <c r="E17" s="15">
        <v>5</v>
      </c>
      <c r="F17" s="15">
        <v>0</v>
      </c>
      <c r="G17" s="15">
        <v>2</v>
      </c>
      <c r="H17" s="15">
        <v>28</v>
      </c>
      <c r="I17" s="15">
        <v>2</v>
      </c>
      <c r="J17" s="15">
        <v>4</v>
      </c>
      <c r="K17" s="15">
        <v>0</v>
      </c>
      <c r="L17" s="15">
        <v>35</v>
      </c>
      <c r="M17" s="15">
        <v>4</v>
      </c>
      <c r="N17" s="15">
        <v>13</v>
      </c>
      <c r="O17" s="15">
        <v>20</v>
      </c>
      <c r="P17" s="15">
        <v>5</v>
      </c>
      <c r="Q17" s="15">
        <v>4</v>
      </c>
      <c r="R17" s="15">
        <v>3</v>
      </c>
      <c r="S17" s="15">
        <v>7</v>
      </c>
      <c r="T17" s="15">
        <v>1</v>
      </c>
      <c r="U17" s="15">
        <v>19</v>
      </c>
      <c r="V17" s="15">
        <v>18</v>
      </c>
      <c r="W17" s="15">
        <v>0</v>
      </c>
      <c r="X17" s="15">
        <v>60</v>
      </c>
      <c r="Y17" s="15">
        <v>12</v>
      </c>
      <c r="Z17" s="15">
        <v>1</v>
      </c>
      <c r="AA17" s="15">
        <v>6</v>
      </c>
    </row>
    <row r="18" spans="1:27" s="2" customFormat="1" ht="16.5" customHeight="1">
      <c r="A18" s="12" t="s">
        <v>130</v>
      </c>
      <c r="B18" s="16">
        <f t="shared" si="2"/>
        <v>2.366345311130587</v>
      </c>
      <c r="C18" s="15">
        <f t="shared" si="3"/>
        <v>162</v>
      </c>
      <c r="D18" s="15">
        <v>0</v>
      </c>
      <c r="E18" s="15">
        <v>0</v>
      </c>
      <c r="F18" s="15">
        <v>0</v>
      </c>
      <c r="G18" s="15">
        <v>0</v>
      </c>
      <c r="H18" s="15">
        <v>3</v>
      </c>
      <c r="I18" s="15">
        <v>0</v>
      </c>
      <c r="J18" s="15">
        <v>0</v>
      </c>
      <c r="K18" s="15">
        <v>0</v>
      </c>
      <c r="L18" s="15">
        <v>2</v>
      </c>
      <c r="M18" s="15">
        <v>30</v>
      </c>
      <c r="N18" s="15">
        <v>1</v>
      </c>
      <c r="O18" s="15">
        <v>0</v>
      </c>
      <c r="P18" s="15">
        <v>0</v>
      </c>
      <c r="Q18" s="15">
        <v>2</v>
      </c>
      <c r="R18" s="15">
        <v>1</v>
      </c>
      <c r="S18" s="15">
        <v>2</v>
      </c>
      <c r="T18" s="15">
        <v>7</v>
      </c>
      <c r="U18" s="15">
        <v>106</v>
      </c>
      <c r="V18" s="15">
        <v>2</v>
      </c>
      <c r="W18" s="15">
        <v>0</v>
      </c>
      <c r="X18" s="15">
        <v>3</v>
      </c>
      <c r="Y18" s="15">
        <v>2</v>
      </c>
      <c r="Z18" s="15">
        <v>0</v>
      </c>
      <c r="AA18" s="15">
        <v>1</v>
      </c>
    </row>
    <row r="19" spans="1:27" s="2" customFormat="1" ht="27" customHeight="1">
      <c r="A19" s="12" t="s">
        <v>131</v>
      </c>
      <c r="B19" s="16">
        <f t="shared" si="2"/>
        <v>0.43821209465381245</v>
      </c>
      <c r="C19" s="15">
        <f t="shared" si="3"/>
        <v>30</v>
      </c>
      <c r="D19" s="15">
        <v>0</v>
      </c>
      <c r="E19" s="15">
        <v>0</v>
      </c>
      <c r="F19" s="15">
        <v>0</v>
      </c>
      <c r="G19" s="15">
        <v>0</v>
      </c>
      <c r="H19" s="15">
        <v>6</v>
      </c>
      <c r="I19" s="15">
        <v>0</v>
      </c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14</v>
      </c>
      <c r="Q19" s="15">
        <v>0</v>
      </c>
      <c r="R19" s="15">
        <v>1</v>
      </c>
      <c r="S19" s="15">
        <v>1</v>
      </c>
      <c r="T19" s="15">
        <v>0</v>
      </c>
      <c r="U19" s="15">
        <v>1</v>
      </c>
      <c r="V19" s="15">
        <v>0</v>
      </c>
      <c r="W19" s="15">
        <v>0</v>
      </c>
      <c r="X19" s="15">
        <v>2</v>
      </c>
      <c r="Y19" s="15">
        <v>3</v>
      </c>
      <c r="Z19" s="15">
        <v>0</v>
      </c>
      <c r="AA19" s="15">
        <v>1</v>
      </c>
    </row>
    <row r="20" spans="1:27" s="2" customFormat="1" ht="16.5" customHeight="1">
      <c r="A20" s="12" t="s">
        <v>132</v>
      </c>
      <c r="B20" s="16">
        <f t="shared" si="2"/>
        <v>0.23371311714869997</v>
      </c>
      <c r="C20" s="15">
        <f t="shared" si="3"/>
        <v>16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2</v>
      </c>
      <c r="O20" s="15">
        <v>0</v>
      </c>
      <c r="P20" s="15">
        <v>2</v>
      </c>
      <c r="Q20" s="15">
        <v>0</v>
      </c>
      <c r="R20" s="15">
        <v>0</v>
      </c>
      <c r="S20" s="15">
        <v>0</v>
      </c>
      <c r="T20" s="15">
        <v>0</v>
      </c>
      <c r="U20" s="15">
        <v>9</v>
      </c>
      <c r="V20" s="15">
        <v>0</v>
      </c>
      <c r="W20" s="15">
        <v>0</v>
      </c>
      <c r="X20" s="15">
        <v>0</v>
      </c>
      <c r="Y20" s="15">
        <v>1</v>
      </c>
      <c r="Z20" s="15">
        <v>0</v>
      </c>
      <c r="AA20" s="15">
        <v>0</v>
      </c>
    </row>
    <row r="21" spans="1:27" s="2" customFormat="1" ht="16.5" customHeight="1">
      <c r="A21" s="12" t="s">
        <v>133</v>
      </c>
      <c r="B21" s="16">
        <f>C21/$C$6*100</f>
        <v>0.35056967572305</v>
      </c>
      <c r="C21" s="15">
        <f t="shared" si="3"/>
        <v>24</v>
      </c>
      <c r="D21" s="15">
        <v>0</v>
      </c>
      <c r="E21" s="15">
        <v>1</v>
      </c>
      <c r="F21" s="15">
        <v>1</v>
      </c>
      <c r="G21" s="15">
        <v>0</v>
      </c>
      <c r="H21" s="15">
        <v>3</v>
      </c>
      <c r="I21" s="15">
        <v>0</v>
      </c>
      <c r="J21" s="15">
        <v>0</v>
      </c>
      <c r="K21" s="15">
        <v>0</v>
      </c>
      <c r="L21" s="15">
        <v>8</v>
      </c>
      <c r="M21" s="15">
        <v>0</v>
      </c>
      <c r="N21" s="15">
        <v>0</v>
      </c>
      <c r="O21" s="15">
        <v>0</v>
      </c>
      <c r="P21" s="15">
        <v>0</v>
      </c>
      <c r="Q21" s="15">
        <v>1</v>
      </c>
      <c r="R21" s="15">
        <v>1</v>
      </c>
      <c r="S21" s="15">
        <v>1</v>
      </c>
      <c r="T21" s="15">
        <v>0</v>
      </c>
      <c r="U21" s="15">
        <v>1</v>
      </c>
      <c r="V21" s="15">
        <v>2</v>
      </c>
      <c r="W21" s="15">
        <v>0</v>
      </c>
      <c r="X21" s="15">
        <v>2</v>
      </c>
      <c r="Y21" s="15">
        <v>2</v>
      </c>
      <c r="Z21" s="15">
        <v>1</v>
      </c>
      <c r="AA21" s="15">
        <v>0</v>
      </c>
    </row>
    <row r="22" spans="1:27" s="2" customFormat="1" ht="16.5" customHeight="1">
      <c r="A22" s="12" t="s">
        <v>134</v>
      </c>
      <c r="B22" s="16">
        <f t="shared" si="2"/>
        <v>0.3067484662576687</v>
      </c>
      <c r="C22" s="15">
        <f t="shared" si="3"/>
        <v>21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18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s="2" customFormat="1" ht="27" customHeight="1">
      <c r="A23" s="12" t="s">
        <v>135</v>
      </c>
      <c r="B23" s="16">
        <f t="shared" si="2"/>
        <v>7.829389424481449</v>
      </c>
      <c r="C23" s="15">
        <f t="shared" si="3"/>
        <v>536</v>
      </c>
      <c r="D23" s="15">
        <v>4</v>
      </c>
      <c r="E23" s="15">
        <v>17</v>
      </c>
      <c r="F23" s="15">
        <v>1</v>
      </c>
      <c r="G23" s="15">
        <v>4</v>
      </c>
      <c r="H23" s="15">
        <v>97</v>
      </c>
      <c r="I23" s="15">
        <v>11</v>
      </c>
      <c r="J23" s="15">
        <v>19</v>
      </c>
      <c r="K23" s="15">
        <v>6</v>
      </c>
      <c r="L23" s="15">
        <v>5</v>
      </c>
      <c r="M23" s="15">
        <v>0</v>
      </c>
      <c r="N23" s="15">
        <v>3</v>
      </c>
      <c r="O23" s="15">
        <v>2</v>
      </c>
      <c r="P23" s="15">
        <v>3</v>
      </c>
      <c r="Q23" s="15">
        <v>47</v>
      </c>
      <c r="R23" s="15">
        <v>37</v>
      </c>
      <c r="S23" s="15">
        <v>17</v>
      </c>
      <c r="T23" s="15">
        <v>9</v>
      </c>
      <c r="U23" s="15">
        <v>14</v>
      </c>
      <c r="V23" s="15">
        <v>61</v>
      </c>
      <c r="W23" s="15">
        <v>39</v>
      </c>
      <c r="X23" s="15">
        <v>25</v>
      </c>
      <c r="Y23" s="15">
        <v>56</v>
      </c>
      <c r="Z23" s="15">
        <v>27</v>
      </c>
      <c r="AA23" s="15">
        <v>32</v>
      </c>
    </row>
    <row r="24" spans="1:27" s="2" customFormat="1" ht="16.5" customHeight="1">
      <c r="A24" s="12" t="s">
        <v>136</v>
      </c>
      <c r="B24" s="16">
        <f t="shared" si="2"/>
        <v>6.339468302658487</v>
      </c>
      <c r="C24" s="15">
        <f t="shared" si="3"/>
        <v>434</v>
      </c>
      <c r="D24" s="15">
        <v>0</v>
      </c>
      <c r="E24" s="15">
        <v>9</v>
      </c>
      <c r="F24" s="15">
        <v>2</v>
      </c>
      <c r="G24" s="15">
        <v>26</v>
      </c>
      <c r="H24" s="15">
        <v>64</v>
      </c>
      <c r="I24" s="15">
        <v>5</v>
      </c>
      <c r="J24" s="15">
        <v>20</v>
      </c>
      <c r="K24" s="15">
        <v>3</v>
      </c>
      <c r="L24" s="15">
        <v>2</v>
      </c>
      <c r="M24" s="15">
        <v>1</v>
      </c>
      <c r="N24" s="15">
        <v>6</v>
      </c>
      <c r="O24" s="2">
        <v>0</v>
      </c>
      <c r="P24" s="15">
        <v>6</v>
      </c>
      <c r="Q24" s="15">
        <v>27</v>
      </c>
      <c r="R24" s="15">
        <v>9</v>
      </c>
      <c r="S24" s="15">
        <v>14</v>
      </c>
      <c r="T24" s="15">
        <v>3</v>
      </c>
      <c r="U24" s="15">
        <v>7</v>
      </c>
      <c r="V24" s="15">
        <v>60</v>
      </c>
      <c r="W24" s="15">
        <v>8</v>
      </c>
      <c r="X24" s="15">
        <v>46</v>
      </c>
      <c r="Y24" s="15">
        <v>49</v>
      </c>
      <c r="Z24" s="15">
        <v>19</v>
      </c>
      <c r="AA24" s="15">
        <v>48</v>
      </c>
    </row>
    <row r="25" spans="1:27" s="2" customFormat="1" ht="16.5" customHeight="1">
      <c r="A25" s="12" t="s">
        <v>137</v>
      </c>
      <c r="B25" s="16">
        <f t="shared" si="2"/>
        <v>0.8618171194858311</v>
      </c>
      <c r="C25" s="15">
        <f>SUM(D25:AA25)</f>
        <v>59</v>
      </c>
      <c r="D25" s="15">
        <v>0</v>
      </c>
      <c r="E25" s="15">
        <v>3</v>
      </c>
      <c r="F25" s="15">
        <v>0</v>
      </c>
      <c r="G25" s="15">
        <v>0</v>
      </c>
      <c r="H25" s="15">
        <v>3</v>
      </c>
      <c r="I25" s="15">
        <v>0</v>
      </c>
      <c r="J25" s="15">
        <v>2</v>
      </c>
      <c r="K25" s="15">
        <v>6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1</v>
      </c>
      <c r="U25" s="15">
        <v>0</v>
      </c>
      <c r="V25" s="15">
        <v>4</v>
      </c>
      <c r="W25" s="15">
        <v>2</v>
      </c>
      <c r="X25" s="15">
        <v>6</v>
      </c>
      <c r="Y25" s="15">
        <v>6</v>
      </c>
      <c r="Z25" s="15">
        <v>7</v>
      </c>
      <c r="AA25" s="15">
        <v>18</v>
      </c>
    </row>
    <row r="26" spans="1:27" s="2" customFormat="1" ht="27" customHeight="1">
      <c r="A26" s="12" t="s">
        <v>138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139</v>
      </c>
      <c r="B27" s="16">
        <f t="shared" si="2"/>
        <v>0.6427110721589249</v>
      </c>
      <c r="C27" s="15">
        <f t="shared" si="3"/>
        <v>44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2</v>
      </c>
      <c r="K27" s="15">
        <v>40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2</v>
      </c>
      <c r="Y27" s="15">
        <v>0</v>
      </c>
      <c r="Z27" s="15">
        <v>0</v>
      </c>
      <c r="AA27" s="15">
        <v>0</v>
      </c>
    </row>
    <row r="28" spans="1:27" s="2" customFormat="1" ht="15.75" customHeight="1" thickBot="1">
      <c r="A28" s="12" t="s">
        <v>140</v>
      </c>
      <c r="B28" s="16">
        <f t="shared" si="2"/>
        <v>0.5696757230499562</v>
      </c>
      <c r="C28" s="15">
        <f t="shared" si="3"/>
        <v>39</v>
      </c>
      <c r="D28" s="15">
        <v>0</v>
      </c>
      <c r="E28" s="15">
        <v>0</v>
      </c>
      <c r="F28" s="15">
        <v>0</v>
      </c>
      <c r="G28" s="15">
        <v>1</v>
      </c>
      <c r="H28" s="15">
        <v>0</v>
      </c>
      <c r="I28" s="15">
        <v>0</v>
      </c>
      <c r="J28" s="15">
        <v>4</v>
      </c>
      <c r="K28" s="15">
        <v>29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1</v>
      </c>
      <c r="W28" s="15">
        <v>0</v>
      </c>
      <c r="X28" s="15">
        <v>1</v>
      </c>
      <c r="Y28" s="15">
        <v>1</v>
      </c>
      <c r="Z28" s="15">
        <v>1</v>
      </c>
      <c r="AA28" s="15">
        <v>1</v>
      </c>
    </row>
    <row r="29" spans="1:27" s="2" customFormat="1" ht="30.75" customHeight="1">
      <c r="A29" s="98" t="s">
        <v>142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141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108" t="s">
        <v>446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 t="s">
        <v>447</v>
      </c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</sheetData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6" t="s">
        <v>172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 t="s">
        <v>72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"/>
    </row>
    <row r="2" spans="1:27" s="10" customFormat="1" ht="12.7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9" t="s">
        <v>454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82</v>
      </c>
    </row>
    <row r="3" spans="1:27" s="11" customFormat="1" ht="96" customHeight="1" thickBot="1">
      <c r="A3" s="29" t="s">
        <v>145</v>
      </c>
      <c r="B3" s="28" t="s">
        <v>146</v>
      </c>
      <c r="C3" s="26" t="s">
        <v>147</v>
      </c>
      <c r="D3" s="26" t="s">
        <v>66</v>
      </c>
      <c r="E3" s="26" t="s">
        <v>148</v>
      </c>
      <c r="F3" s="26" t="s">
        <v>67</v>
      </c>
      <c r="G3" s="26" t="s">
        <v>68</v>
      </c>
      <c r="H3" s="26" t="s">
        <v>149</v>
      </c>
      <c r="I3" s="26" t="s">
        <v>150</v>
      </c>
      <c r="J3" s="26" t="s">
        <v>69</v>
      </c>
      <c r="K3" s="26" t="s">
        <v>151</v>
      </c>
      <c r="L3" s="26" t="s">
        <v>70</v>
      </c>
      <c r="M3" s="26" t="s">
        <v>71</v>
      </c>
      <c r="N3" s="25" t="s">
        <v>152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153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154</v>
      </c>
      <c r="Z3" s="26" t="s">
        <v>155</v>
      </c>
      <c r="AA3" s="27" t="s">
        <v>156</v>
      </c>
    </row>
    <row r="4" spans="1:27" s="2" customFormat="1" ht="24" customHeight="1">
      <c r="A4" s="30" t="s">
        <v>144</v>
      </c>
      <c r="B4" s="16">
        <f>SUM(D4:AA4)</f>
        <v>100.00000000000003</v>
      </c>
      <c r="C4" s="15"/>
      <c r="D4" s="16">
        <f aca="true" t="shared" si="0" ref="D4:AA4">D5/$C$5*100</f>
        <v>6.72291966797009</v>
      </c>
      <c r="E4" s="16">
        <f t="shared" si="0"/>
        <v>4.369897784180559</v>
      </c>
      <c r="F4" s="16">
        <f t="shared" si="0"/>
        <v>1.1662207587295055</v>
      </c>
      <c r="G4" s="16">
        <f t="shared" si="0"/>
        <v>2.3667421280098786</v>
      </c>
      <c r="H4" s="16">
        <f t="shared" si="0"/>
        <v>0.7134526994580503</v>
      </c>
      <c r="I4" s="16">
        <f t="shared" si="0"/>
        <v>0.624271112025794</v>
      </c>
      <c r="J4" s="16">
        <f t="shared" si="0"/>
        <v>2.579405913425259</v>
      </c>
      <c r="K4" s="16">
        <f t="shared" si="0"/>
        <v>0.9123962406530837</v>
      </c>
      <c r="L4" s="16">
        <f t="shared" si="0"/>
        <v>2.250120052136928</v>
      </c>
      <c r="M4" s="16">
        <f t="shared" si="0"/>
        <v>1.7973519928654729</v>
      </c>
      <c r="N4" s="16">
        <f t="shared" si="0"/>
        <v>0.8780956301022158</v>
      </c>
      <c r="O4" s="16">
        <f t="shared" si="0"/>
        <v>2.750908966179598</v>
      </c>
      <c r="P4" s="16">
        <f t="shared" si="0"/>
        <v>15.572477190093984</v>
      </c>
      <c r="Q4" s="16">
        <f t="shared" si="0"/>
        <v>21.657405501817934</v>
      </c>
      <c r="R4" s="16">
        <f t="shared" si="0"/>
        <v>0.8643753858818687</v>
      </c>
      <c r="S4" s="16">
        <f t="shared" si="0"/>
        <v>2.380462372230226</v>
      </c>
      <c r="T4" s="16">
        <f t="shared" si="0"/>
        <v>0.21952390752555395</v>
      </c>
      <c r="U4" s="16">
        <f t="shared" si="0"/>
        <v>1.330863689373671</v>
      </c>
      <c r="V4" s="16">
        <f t="shared" si="0"/>
        <v>4.33559717362969</v>
      </c>
      <c r="W4" s="16">
        <f t="shared" si="0"/>
        <v>8.20470604376758</v>
      </c>
      <c r="X4" s="16">
        <f t="shared" si="0"/>
        <v>12.36880016464293</v>
      </c>
      <c r="Y4" s="16">
        <f t="shared" si="0"/>
        <v>0.27440488440694244</v>
      </c>
      <c r="Z4" s="16">
        <f t="shared" si="0"/>
        <v>0.39788708239006654</v>
      </c>
      <c r="AA4" s="16">
        <f t="shared" si="0"/>
        <v>5.261713658503122</v>
      </c>
    </row>
    <row r="5" spans="1:27" s="2" customFormat="1" ht="27.75" customHeight="1">
      <c r="A5" s="12" t="s">
        <v>30</v>
      </c>
      <c r="B5" s="16"/>
      <c r="C5" s="15">
        <f aca="true" t="shared" si="1" ref="C5:AA5">SUM(C6:C24,C26:C27)</f>
        <v>14577</v>
      </c>
      <c r="D5" s="15">
        <f t="shared" si="1"/>
        <v>980</v>
      </c>
      <c r="E5" s="15">
        <f t="shared" si="1"/>
        <v>637</v>
      </c>
      <c r="F5" s="15">
        <f t="shared" si="1"/>
        <v>170</v>
      </c>
      <c r="G5" s="15">
        <f t="shared" si="1"/>
        <v>345</v>
      </c>
      <c r="H5" s="15">
        <f t="shared" si="1"/>
        <v>104</v>
      </c>
      <c r="I5" s="15">
        <f t="shared" si="1"/>
        <v>91</v>
      </c>
      <c r="J5" s="15">
        <f t="shared" si="1"/>
        <v>376</v>
      </c>
      <c r="K5" s="15">
        <f t="shared" si="1"/>
        <v>133</v>
      </c>
      <c r="L5" s="15">
        <f t="shared" si="1"/>
        <v>328</v>
      </c>
      <c r="M5" s="15">
        <f t="shared" si="1"/>
        <v>262</v>
      </c>
      <c r="N5" s="15">
        <f t="shared" si="1"/>
        <v>128</v>
      </c>
      <c r="O5" s="15">
        <f t="shared" si="1"/>
        <v>401</v>
      </c>
      <c r="P5" s="15">
        <f t="shared" si="1"/>
        <v>2270</v>
      </c>
      <c r="Q5" s="15">
        <f t="shared" si="1"/>
        <v>3157</v>
      </c>
      <c r="R5" s="15">
        <f t="shared" si="1"/>
        <v>126</v>
      </c>
      <c r="S5" s="15">
        <f t="shared" si="1"/>
        <v>347</v>
      </c>
      <c r="T5" s="15">
        <f t="shared" si="1"/>
        <v>32</v>
      </c>
      <c r="U5" s="15">
        <f t="shared" si="1"/>
        <v>194</v>
      </c>
      <c r="V5" s="15">
        <f t="shared" si="1"/>
        <v>632</v>
      </c>
      <c r="W5" s="15">
        <f t="shared" si="1"/>
        <v>1196</v>
      </c>
      <c r="X5" s="15">
        <f t="shared" si="1"/>
        <v>1803</v>
      </c>
      <c r="Y5" s="15">
        <f t="shared" si="1"/>
        <v>40</v>
      </c>
      <c r="Z5" s="15">
        <f t="shared" si="1"/>
        <v>58</v>
      </c>
      <c r="AA5" s="15">
        <f t="shared" si="1"/>
        <v>767</v>
      </c>
    </row>
    <row r="6" spans="1:27" s="2" customFormat="1" ht="27.75" customHeight="1">
      <c r="A6" s="12" t="s">
        <v>31</v>
      </c>
      <c r="B6" s="16">
        <f>C6/$C$5*100</f>
        <v>5.776222816766138</v>
      </c>
      <c r="C6" s="15">
        <f>SUM(D6:AA6)</f>
        <v>842</v>
      </c>
      <c r="D6" s="15">
        <v>123</v>
      </c>
      <c r="E6" s="15">
        <v>34</v>
      </c>
      <c r="F6" s="15">
        <v>18</v>
      </c>
      <c r="G6" s="15">
        <v>28</v>
      </c>
      <c r="H6" s="15">
        <v>5</v>
      </c>
      <c r="I6" s="15">
        <v>8</v>
      </c>
      <c r="J6" s="15">
        <v>37</v>
      </c>
      <c r="K6" s="15">
        <v>14</v>
      </c>
      <c r="L6" s="15">
        <v>21</v>
      </c>
      <c r="M6" s="15">
        <v>37</v>
      </c>
      <c r="N6" s="15">
        <v>29</v>
      </c>
      <c r="O6" s="15">
        <v>59</v>
      </c>
      <c r="P6" s="15">
        <v>61</v>
      </c>
      <c r="Q6" s="15">
        <v>12</v>
      </c>
      <c r="R6" s="15">
        <v>6</v>
      </c>
      <c r="S6" s="15">
        <v>20</v>
      </c>
      <c r="T6" s="15">
        <v>7</v>
      </c>
      <c r="U6" s="15">
        <v>38</v>
      </c>
      <c r="V6" s="15">
        <v>35</v>
      </c>
      <c r="W6" s="15">
        <v>71</v>
      </c>
      <c r="X6" s="15">
        <v>134</v>
      </c>
      <c r="Y6" s="15">
        <v>6</v>
      </c>
      <c r="Z6" s="15">
        <v>1</v>
      </c>
      <c r="AA6" s="15">
        <v>38</v>
      </c>
    </row>
    <row r="7" spans="1:27" s="2" customFormat="1" ht="15" customHeight="1">
      <c r="A7" s="12" t="s">
        <v>32</v>
      </c>
      <c r="B7" s="16">
        <f aca="true" t="shared" si="2" ref="B7:B27">C7/$C$5*100</f>
        <v>16.70439733827262</v>
      </c>
      <c r="C7" s="15">
        <f aca="true" t="shared" si="3" ref="C7:C26">SUM(D7:AA7)</f>
        <v>2435</v>
      </c>
      <c r="D7" s="15">
        <v>168</v>
      </c>
      <c r="E7" s="15">
        <v>81</v>
      </c>
      <c r="F7" s="15">
        <v>25</v>
      </c>
      <c r="G7" s="15">
        <v>98</v>
      </c>
      <c r="H7" s="15">
        <v>31</v>
      </c>
      <c r="I7" s="15">
        <v>10</v>
      </c>
      <c r="J7" s="15">
        <v>104</v>
      </c>
      <c r="K7" s="15">
        <v>27</v>
      </c>
      <c r="L7" s="15">
        <v>98</v>
      </c>
      <c r="M7" s="15">
        <v>42</v>
      </c>
      <c r="N7" s="15">
        <v>44</v>
      </c>
      <c r="O7" s="15">
        <v>92</v>
      </c>
      <c r="P7" s="15">
        <v>257</v>
      </c>
      <c r="Q7" s="15">
        <v>52</v>
      </c>
      <c r="R7" s="15">
        <v>12</v>
      </c>
      <c r="S7" s="15">
        <v>60</v>
      </c>
      <c r="T7" s="15">
        <v>3</v>
      </c>
      <c r="U7" s="15">
        <v>78</v>
      </c>
      <c r="V7" s="15">
        <v>268</v>
      </c>
      <c r="W7" s="15">
        <v>288</v>
      </c>
      <c r="X7" s="15">
        <v>475</v>
      </c>
      <c r="Y7" s="15">
        <v>7</v>
      </c>
      <c r="Z7" s="15">
        <v>9</v>
      </c>
      <c r="AA7" s="15">
        <v>106</v>
      </c>
    </row>
    <row r="8" spans="1:27" s="2" customFormat="1" ht="15" customHeight="1">
      <c r="A8" s="12" t="s">
        <v>33</v>
      </c>
      <c r="B8" s="16">
        <f t="shared" si="2"/>
        <v>4.116073266104136</v>
      </c>
      <c r="C8" s="15">
        <f t="shared" si="3"/>
        <v>600</v>
      </c>
      <c r="D8" s="15">
        <v>106</v>
      </c>
      <c r="E8" s="15">
        <v>48</v>
      </c>
      <c r="F8" s="15">
        <v>21</v>
      </c>
      <c r="G8" s="15">
        <v>35</v>
      </c>
      <c r="H8" s="15">
        <v>15</v>
      </c>
      <c r="I8" s="15">
        <v>6</v>
      </c>
      <c r="J8" s="15">
        <v>20</v>
      </c>
      <c r="K8" s="15">
        <v>3</v>
      </c>
      <c r="L8" s="15">
        <v>7</v>
      </c>
      <c r="M8" s="15">
        <v>23</v>
      </c>
      <c r="N8" s="15">
        <v>9</v>
      </c>
      <c r="O8" s="15">
        <v>15</v>
      </c>
      <c r="P8" s="15">
        <v>65</v>
      </c>
      <c r="Q8" s="15">
        <v>36</v>
      </c>
      <c r="R8" s="15">
        <v>13</v>
      </c>
      <c r="S8" s="15">
        <v>11</v>
      </c>
      <c r="T8" s="15">
        <v>1</v>
      </c>
      <c r="U8" s="15">
        <v>6</v>
      </c>
      <c r="V8" s="15">
        <v>28</v>
      </c>
      <c r="W8" s="15">
        <v>57</v>
      </c>
      <c r="X8" s="15">
        <v>48</v>
      </c>
      <c r="Y8" s="15">
        <v>5</v>
      </c>
      <c r="Z8" s="15">
        <v>2</v>
      </c>
      <c r="AA8" s="15">
        <v>20</v>
      </c>
    </row>
    <row r="9" spans="1:27" s="2" customFormat="1" ht="15" customHeight="1">
      <c r="A9" s="12" t="s">
        <v>34</v>
      </c>
      <c r="B9" s="16">
        <f t="shared" si="2"/>
        <v>3.2722782465527884</v>
      </c>
      <c r="C9" s="15">
        <f t="shared" si="3"/>
        <v>477</v>
      </c>
      <c r="D9" s="15">
        <v>77</v>
      </c>
      <c r="E9" s="15">
        <v>47</v>
      </c>
      <c r="F9" s="15">
        <v>6</v>
      </c>
      <c r="G9" s="15">
        <v>8</v>
      </c>
      <c r="H9" s="15">
        <v>3</v>
      </c>
      <c r="I9" s="15">
        <v>3</v>
      </c>
      <c r="J9" s="15">
        <v>5</v>
      </c>
      <c r="K9" s="15">
        <v>2</v>
      </c>
      <c r="L9" s="15">
        <v>7</v>
      </c>
      <c r="M9" s="15">
        <v>9</v>
      </c>
      <c r="N9" s="15">
        <v>0</v>
      </c>
      <c r="O9" s="15">
        <v>9</v>
      </c>
      <c r="P9" s="15">
        <v>28</v>
      </c>
      <c r="Q9" s="15">
        <v>37</v>
      </c>
      <c r="R9" s="15">
        <v>0</v>
      </c>
      <c r="S9" s="15">
        <v>10</v>
      </c>
      <c r="T9" s="15">
        <v>2</v>
      </c>
      <c r="U9" s="15">
        <v>2</v>
      </c>
      <c r="V9" s="15">
        <v>23</v>
      </c>
      <c r="W9" s="15">
        <v>32</v>
      </c>
      <c r="X9" s="15">
        <v>125</v>
      </c>
      <c r="Y9" s="15">
        <v>0</v>
      </c>
      <c r="Z9" s="15">
        <v>2</v>
      </c>
      <c r="AA9" s="15">
        <v>40</v>
      </c>
    </row>
    <row r="10" spans="1:27" s="2" customFormat="1" ht="27.75" customHeight="1">
      <c r="A10" s="12" t="s">
        <v>35</v>
      </c>
      <c r="B10" s="16">
        <f t="shared" si="2"/>
        <v>2.4010427385607462</v>
      </c>
      <c r="C10" s="15">
        <f t="shared" si="3"/>
        <v>350</v>
      </c>
      <c r="D10" s="15">
        <v>25</v>
      </c>
      <c r="E10" s="15">
        <v>8</v>
      </c>
      <c r="F10" s="15">
        <v>3</v>
      </c>
      <c r="G10" s="15">
        <v>11</v>
      </c>
      <c r="H10" s="15">
        <v>3</v>
      </c>
      <c r="I10" s="15">
        <v>0</v>
      </c>
      <c r="J10" s="15">
        <v>4</v>
      </c>
      <c r="K10" s="15">
        <v>0</v>
      </c>
      <c r="L10" s="15">
        <v>2</v>
      </c>
      <c r="M10" s="15">
        <v>8</v>
      </c>
      <c r="N10" s="15">
        <v>5</v>
      </c>
      <c r="O10" s="15">
        <v>4</v>
      </c>
      <c r="P10" s="15">
        <v>20</v>
      </c>
      <c r="Q10" s="15">
        <v>30</v>
      </c>
      <c r="R10" s="15">
        <v>1</v>
      </c>
      <c r="S10" s="15">
        <v>6</v>
      </c>
      <c r="T10" s="15">
        <v>5</v>
      </c>
      <c r="U10" s="15">
        <v>3</v>
      </c>
      <c r="V10" s="15">
        <v>12</v>
      </c>
      <c r="W10" s="15">
        <v>69</v>
      </c>
      <c r="X10" s="15">
        <v>116</v>
      </c>
      <c r="Y10" s="15">
        <v>1</v>
      </c>
      <c r="Z10" s="15">
        <v>1</v>
      </c>
      <c r="AA10" s="15">
        <v>13</v>
      </c>
    </row>
    <row r="11" spans="1:27" s="2" customFormat="1" ht="15" customHeight="1">
      <c r="A11" s="12" t="s">
        <v>36</v>
      </c>
      <c r="B11" s="16">
        <f t="shared" si="2"/>
        <v>7.120806750360156</v>
      </c>
      <c r="C11" s="15">
        <f t="shared" si="3"/>
        <v>1038</v>
      </c>
      <c r="D11" s="15">
        <v>144</v>
      </c>
      <c r="E11" s="15">
        <v>67</v>
      </c>
      <c r="F11" s="15">
        <v>9</v>
      </c>
      <c r="G11" s="15">
        <v>30</v>
      </c>
      <c r="H11" s="15">
        <v>20</v>
      </c>
      <c r="I11" s="15">
        <v>5</v>
      </c>
      <c r="J11" s="15">
        <v>38</v>
      </c>
      <c r="K11" s="15">
        <v>2</v>
      </c>
      <c r="L11" s="15">
        <v>11</v>
      </c>
      <c r="M11" s="15">
        <v>39</v>
      </c>
      <c r="N11" s="15">
        <v>14</v>
      </c>
      <c r="O11" s="15">
        <v>35</v>
      </c>
      <c r="P11" s="15">
        <v>81</v>
      </c>
      <c r="Q11" s="15">
        <v>50</v>
      </c>
      <c r="R11" s="15">
        <v>12</v>
      </c>
      <c r="S11" s="15">
        <v>22</v>
      </c>
      <c r="T11" s="15">
        <v>2</v>
      </c>
      <c r="U11" s="15">
        <v>23</v>
      </c>
      <c r="V11" s="15">
        <v>84</v>
      </c>
      <c r="W11" s="15">
        <v>135</v>
      </c>
      <c r="X11" s="15">
        <v>164</v>
      </c>
      <c r="Y11" s="15">
        <v>2</v>
      </c>
      <c r="Z11" s="15">
        <v>6</v>
      </c>
      <c r="AA11" s="15">
        <v>43</v>
      </c>
    </row>
    <row r="12" spans="1:27" s="2" customFormat="1" ht="15" customHeight="1">
      <c r="A12" s="12" t="s">
        <v>37</v>
      </c>
      <c r="B12" s="16">
        <f t="shared" si="2"/>
        <v>16.265349523221513</v>
      </c>
      <c r="C12" s="15">
        <f t="shared" si="3"/>
        <v>2371</v>
      </c>
      <c r="D12" s="15">
        <v>19</v>
      </c>
      <c r="E12" s="15">
        <v>10</v>
      </c>
      <c r="F12" s="15">
        <v>4</v>
      </c>
      <c r="G12" s="15">
        <v>4</v>
      </c>
      <c r="H12" s="15">
        <v>1</v>
      </c>
      <c r="I12" s="15">
        <v>13</v>
      </c>
      <c r="J12" s="15">
        <v>30</v>
      </c>
      <c r="K12" s="15">
        <v>27</v>
      </c>
      <c r="L12" s="15">
        <v>33</v>
      </c>
      <c r="M12" s="15">
        <v>13</v>
      </c>
      <c r="N12" s="15">
        <v>5</v>
      </c>
      <c r="O12" s="15">
        <v>6</v>
      </c>
      <c r="P12" s="15">
        <v>508</v>
      </c>
      <c r="Q12" s="15">
        <v>1410</v>
      </c>
      <c r="R12" s="15">
        <v>9</v>
      </c>
      <c r="S12" s="15">
        <v>42</v>
      </c>
      <c r="T12" s="15">
        <v>0</v>
      </c>
      <c r="U12" s="15">
        <v>6</v>
      </c>
      <c r="V12" s="15">
        <v>10</v>
      </c>
      <c r="W12" s="15">
        <v>56</v>
      </c>
      <c r="X12" s="15">
        <v>142</v>
      </c>
      <c r="Y12" s="15">
        <v>2</v>
      </c>
      <c r="Z12" s="15">
        <v>0</v>
      </c>
      <c r="AA12" s="15">
        <v>21</v>
      </c>
    </row>
    <row r="13" spans="1:27" s="2" customFormat="1" ht="15" customHeight="1">
      <c r="A13" s="12" t="s">
        <v>435</v>
      </c>
      <c r="B13" s="16">
        <f t="shared" si="2"/>
        <v>15.325512794127736</v>
      </c>
      <c r="C13" s="15">
        <f t="shared" si="3"/>
        <v>2234</v>
      </c>
      <c r="D13" s="15">
        <v>41</v>
      </c>
      <c r="E13" s="15">
        <v>52</v>
      </c>
      <c r="F13" s="15">
        <v>3</v>
      </c>
      <c r="G13" s="15">
        <v>7</v>
      </c>
      <c r="H13" s="15">
        <v>2</v>
      </c>
      <c r="I13" s="15">
        <v>13</v>
      </c>
      <c r="J13" s="15">
        <v>37</v>
      </c>
      <c r="K13" s="15">
        <v>22</v>
      </c>
      <c r="L13" s="15">
        <v>61</v>
      </c>
      <c r="M13" s="15">
        <v>3</v>
      </c>
      <c r="N13" s="15">
        <v>0</v>
      </c>
      <c r="O13" s="15">
        <v>5</v>
      </c>
      <c r="P13" s="15">
        <v>582</v>
      </c>
      <c r="Q13" s="15">
        <v>1081</v>
      </c>
      <c r="R13" s="15">
        <v>8</v>
      </c>
      <c r="S13" s="15">
        <v>55</v>
      </c>
      <c r="T13" s="15">
        <v>1</v>
      </c>
      <c r="U13" s="15">
        <v>2</v>
      </c>
      <c r="V13" s="15">
        <v>21</v>
      </c>
      <c r="W13" s="15">
        <v>102</v>
      </c>
      <c r="X13" s="15">
        <v>80</v>
      </c>
      <c r="Y13" s="15">
        <v>0</v>
      </c>
      <c r="Z13" s="15">
        <v>0</v>
      </c>
      <c r="AA13" s="15">
        <v>56</v>
      </c>
    </row>
    <row r="14" spans="1:27" s="2" customFormat="1" ht="27.75" customHeight="1">
      <c r="A14" s="12" t="s">
        <v>38</v>
      </c>
      <c r="B14" s="16">
        <f t="shared" si="2"/>
        <v>1.111339781848117</v>
      </c>
      <c r="C14" s="15">
        <f t="shared" si="3"/>
        <v>162</v>
      </c>
      <c r="D14" s="15">
        <v>0</v>
      </c>
      <c r="E14" s="15">
        <v>0</v>
      </c>
      <c r="F14" s="15">
        <v>0</v>
      </c>
      <c r="G14" s="15">
        <v>2</v>
      </c>
      <c r="H14" s="15">
        <v>0</v>
      </c>
      <c r="I14" s="15">
        <v>0</v>
      </c>
      <c r="J14" s="15">
        <v>1</v>
      </c>
      <c r="K14" s="15">
        <v>1</v>
      </c>
      <c r="L14" s="15">
        <v>1</v>
      </c>
      <c r="M14" s="15">
        <v>3</v>
      </c>
      <c r="N14" s="15">
        <v>3</v>
      </c>
      <c r="O14" s="15">
        <v>3</v>
      </c>
      <c r="P14" s="15">
        <v>7</v>
      </c>
      <c r="Q14" s="15">
        <v>3</v>
      </c>
      <c r="R14" s="15">
        <v>3</v>
      </c>
      <c r="S14" s="15">
        <v>0</v>
      </c>
      <c r="T14" s="15">
        <v>2</v>
      </c>
      <c r="U14" s="15">
        <v>0</v>
      </c>
      <c r="V14" s="15">
        <v>10</v>
      </c>
      <c r="W14" s="15">
        <v>20</v>
      </c>
      <c r="X14" s="15">
        <v>95</v>
      </c>
      <c r="Y14" s="15">
        <v>1</v>
      </c>
      <c r="Z14" s="15">
        <v>0</v>
      </c>
      <c r="AA14" s="15">
        <v>7</v>
      </c>
    </row>
    <row r="15" spans="1:27" s="2" customFormat="1" ht="15" customHeight="1">
      <c r="A15" s="12" t="s">
        <v>39</v>
      </c>
      <c r="B15" s="16">
        <f t="shared" si="2"/>
        <v>0.020580366330520683</v>
      </c>
      <c r="C15" s="15">
        <f t="shared" si="3"/>
        <v>3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</row>
    <row r="16" spans="1:27" s="2" customFormat="1" ht="15" customHeight="1">
      <c r="A16" s="12" t="s">
        <v>40</v>
      </c>
      <c r="B16" s="16">
        <f t="shared" si="2"/>
        <v>4.486519860053509</v>
      </c>
      <c r="C16" s="15">
        <f t="shared" si="3"/>
        <v>654</v>
      </c>
      <c r="D16" s="15">
        <v>13</v>
      </c>
      <c r="E16" s="15">
        <v>59</v>
      </c>
      <c r="F16" s="15">
        <v>17</v>
      </c>
      <c r="G16" s="15">
        <v>14</v>
      </c>
      <c r="H16" s="15">
        <v>0</v>
      </c>
      <c r="I16" s="15">
        <v>8</v>
      </c>
      <c r="J16" s="15">
        <v>23</v>
      </c>
      <c r="K16" s="15">
        <v>16</v>
      </c>
      <c r="L16" s="15">
        <v>10</v>
      </c>
      <c r="M16" s="15">
        <v>20</v>
      </c>
      <c r="N16" s="15">
        <v>2</v>
      </c>
      <c r="O16" s="15">
        <v>23</v>
      </c>
      <c r="P16" s="15">
        <v>190</v>
      </c>
      <c r="Q16" s="15">
        <v>44</v>
      </c>
      <c r="R16" s="15">
        <v>20</v>
      </c>
      <c r="S16" s="15">
        <v>46</v>
      </c>
      <c r="T16" s="15">
        <v>0</v>
      </c>
      <c r="U16" s="15">
        <v>5</v>
      </c>
      <c r="V16" s="15">
        <v>6</v>
      </c>
      <c r="W16" s="15">
        <v>58</v>
      </c>
      <c r="X16" s="15">
        <v>54</v>
      </c>
      <c r="Y16" s="15">
        <v>0</v>
      </c>
      <c r="Z16" s="15">
        <v>7</v>
      </c>
      <c r="AA16" s="15">
        <v>19</v>
      </c>
    </row>
    <row r="17" spans="1:27" s="2" customFormat="1" ht="15" customHeight="1">
      <c r="A17" s="12" t="s">
        <v>41</v>
      </c>
      <c r="B17" s="16">
        <f t="shared" si="2"/>
        <v>1.8796734581875558</v>
      </c>
      <c r="C17" s="15">
        <f t="shared" si="3"/>
        <v>274</v>
      </c>
      <c r="D17" s="15">
        <v>21</v>
      </c>
      <c r="E17" s="15">
        <v>50</v>
      </c>
      <c r="F17" s="15">
        <v>5</v>
      </c>
      <c r="G17" s="15">
        <v>2</v>
      </c>
      <c r="H17" s="15">
        <v>0</v>
      </c>
      <c r="I17" s="15">
        <v>1</v>
      </c>
      <c r="J17" s="15">
        <v>2</v>
      </c>
      <c r="K17" s="15">
        <v>1</v>
      </c>
      <c r="L17" s="15">
        <v>3</v>
      </c>
      <c r="M17" s="15">
        <v>5</v>
      </c>
      <c r="N17" s="15">
        <v>0</v>
      </c>
      <c r="O17" s="15">
        <v>2</v>
      </c>
      <c r="P17" s="15">
        <v>32</v>
      </c>
      <c r="Q17" s="15">
        <v>16</v>
      </c>
      <c r="R17" s="15">
        <v>3</v>
      </c>
      <c r="S17" s="15">
        <v>8</v>
      </c>
      <c r="T17" s="15">
        <v>3</v>
      </c>
      <c r="U17" s="15">
        <v>2</v>
      </c>
      <c r="V17" s="15">
        <v>1</v>
      </c>
      <c r="W17" s="15">
        <v>28</v>
      </c>
      <c r="X17" s="15">
        <v>12</v>
      </c>
      <c r="Y17" s="15">
        <v>0</v>
      </c>
      <c r="Z17" s="15">
        <v>1</v>
      </c>
      <c r="AA17" s="15">
        <v>76</v>
      </c>
    </row>
    <row r="18" spans="1:27" s="2" customFormat="1" ht="27.75" customHeight="1">
      <c r="A18" s="12" t="s">
        <v>42</v>
      </c>
      <c r="B18" s="16">
        <f t="shared" si="2"/>
        <v>0.48020854771214927</v>
      </c>
      <c r="C18" s="15">
        <f t="shared" si="3"/>
        <v>70</v>
      </c>
      <c r="D18" s="15">
        <v>2</v>
      </c>
      <c r="E18" s="15">
        <v>8</v>
      </c>
      <c r="F18" s="15">
        <v>5</v>
      </c>
      <c r="G18" s="15">
        <v>1</v>
      </c>
      <c r="H18" s="15">
        <v>0</v>
      </c>
      <c r="I18" s="15">
        <v>2</v>
      </c>
      <c r="J18" s="15">
        <v>1</v>
      </c>
      <c r="K18" s="15">
        <v>0</v>
      </c>
      <c r="L18" s="15">
        <v>1</v>
      </c>
      <c r="M18" s="15">
        <v>0</v>
      </c>
      <c r="N18" s="15">
        <v>0</v>
      </c>
      <c r="O18" s="15">
        <v>1</v>
      </c>
      <c r="P18" s="15">
        <v>24</v>
      </c>
      <c r="Q18" s="15">
        <v>8</v>
      </c>
      <c r="R18" s="15">
        <v>1</v>
      </c>
      <c r="S18" s="15">
        <v>3</v>
      </c>
      <c r="T18" s="15">
        <v>1</v>
      </c>
      <c r="U18" s="15">
        <v>1</v>
      </c>
      <c r="V18" s="15">
        <v>1</v>
      </c>
      <c r="W18" s="15">
        <v>2</v>
      </c>
      <c r="X18" s="15">
        <v>2</v>
      </c>
      <c r="Y18" s="15">
        <v>0</v>
      </c>
      <c r="Z18" s="15">
        <v>4</v>
      </c>
      <c r="AA18" s="15">
        <v>2</v>
      </c>
    </row>
    <row r="19" spans="1:27" s="2" customFormat="1" ht="15" customHeight="1">
      <c r="A19" s="12" t="s">
        <v>43</v>
      </c>
      <c r="B19" s="16">
        <f t="shared" si="2"/>
        <v>0.3155656170679838</v>
      </c>
      <c r="C19" s="15">
        <f t="shared" si="3"/>
        <v>46</v>
      </c>
      <c r="D19" s="15">
        <v>1</v>
      </c>
      <c r="E19" s="15">
        <v>12</v>
      </c>
      <c r="F19" s="15">
        <v>5</v>
      </c>
      <c r="G19" s="15">
        <v>0</v>
      </c>
      <c r="H19" s="15">
        <v>0</v>
      </c>
      <c r="I19" s="15">
        <v>1</v>
      </c>
      <c r="J19" s="15">
        <v>1</v>
      </c>
      <c r="K19" s="15">
        <v>0</v>
      </c>
      <c r="L19" s="15">
        <v>0</v>
      </c>
      <c r="M19" s="15">
        <v>2</v>
      </c>
      <c r="N19" s="15">
        <v>0</v>
      </c>
      <c r="O19" s="15">
        <v>2</v>
      </c>
      <c r="P19" s="15">
        <v>11</v>
      </c>
      <c r="Q19" s="15">
        <v>2</v>
      </c>
      <c r="R19" s="15">
        <v>0</v>
      </c>
      <c r="S19" s="15">
        <v>1</v>
      </c>
      <c r="T19" s="15">
        <v>0</v>
      </c>
      <c r="U19" s="15">
        <v>0</v>
      </c>
      <c r="V19" s="15">
        <v>1</v>
      </c>
      <c r="W19" s="15">
        <v>4</v>
      </c>
      <c r="X19" s="15">
        <v>1</v>
      </c>
      <c r="Y19" s="15">
        <v>0</v>
      </c>
      <c r="Z19" s="15">
        <v>2</v>
      </c>
      <c r="AA19" s="15">
        <v>0</v>
      </c>
    </row>
    <row r="20" spans="1:27" s="2" customFormat="1" ht="15" customHeight="1">
      <c r="A20" s="12" t="s">
        <v>44</v>
      </c>
      <c r="B20" s="16">
        <f t="shared" si="2"/>
        <v>0.3292858612883309</v>
      </c>
      <c r="C20" s="15">
        <f t="shared" si="3"/>
        <v>48</v>
      </c>
      <c r="D20" s="15">
        <v>11</v>
      </c>
      <c r="E20" s="15">
        <v>4</v>
      </c>
      <c r="F20" s="15">
        <v>0</v>
      </c>
      <c r="G20" s="15">
        <v>0</v>
      </c>
      <c r="H20" s="15">
        <v>0</v>
      </c>
      <c r="I20" s="15">
        <v>0</v>
      </c>
      <c r="J20" s="15">
        <v>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7</v>
      </c>
      <c r="Q20" s="15">
        <v>3</v>
      </c>
      <c r="R20" s="15">
        <v>0</v>
      </c>
      <c r="S20" s="15">
        <v>4</v>
      </c>
      <c r="T20" s="15">
        <v>0</v>
      </c>
      <c r="U20" s="15">
        <v>0</v>
      </c>
      <c r="V20" s="15">
        <v>2</v>
      </c>
      <c r="W20" s="15">
        <v>4</v>
      </c>
      <c r="X20" s="15">
        <v>1</v>
      </c>
      <c r="Y20" s="15">
        <v>0</v>
      </c>
      <c r="Z20" s="15">
        <v>0</v>
      </c>
      <c r="AA20" s="15">
        <v>7</v>
      </c>
    </row>
    <row r="21" spans="1:27" s="2" customFormat="1" ht="15" customHeight="1">
      <c r="A21" s="12" t="s">
        <v>45</v>
      </c>
      <c r="B21" s="16">
        <f t="shared" si="2"/>
        <v>0.4253275708307608</v>
      </c>
      <c r="C21" s="15">
        <f t="shared" si="3"/>
        <v>62</v>
      </c>
      <c r="D21" s="15">
        <v>1</v>
      </c>
      <c r="E21" s="15">
        <v>19</v>
      </c>
      <c r="F21" s="15">
        <v>0</v>
      </c>
      <c r="G21" s="15">
        <v>0</v>
      </c>
      <c r="H21" s="15">
        <v>0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5">
        <v>6</v>
      </c>
      <c r="P21" s="15">
        <v>21</v>
      </c>
      <c r="Q21" s="15">
        <v>1</v>
      </c>
      <c r="R21" s="15">
        <v>1</v>
      </c>
      <c r="S21" s="15">
        <v>1</v>
      </c>
      <c r="T21" s="15">
        <v>0</v>
      </c>
      <c r="U21" s="15">
        <v>0</v>
      </c>
      <c r="V21" s="15">
        <v>0</v>
      </c>
      <c r="W21" s="15">
        <v>7</v>
      </c>
      <c r="X21" s="15">
        <v>2</v>
      </c>
      <c r="Y21" s="15">
        <v>1</v>
      </c>
      <c r="Z21" s="15">
        <v>1</v>
      </c>
      <c r="AA21" s="15">
        <v>0</v>
      </c>
    </row>
    <row r="22" spans="1:27" s="2" customFormat="1" ht="27.75" customHeight="1">
      <c r="A22" s="12" t="s">
        <v>46</v>
      </c>
      <c r="B22" s="16">
        <f t="shared" si="2"/>
        <v>6.160389654935858</v>
      </c>
      <c r="C22" s="15">
        <f>SUM(D22:AA22)</f>
        <v>898</v>
      </c>
      <c r="D22" s="15">
        <v>41</v>
      </c>
      <c r="E22" s="15">
        <v>27</v>
      </c>
      <c r="F22" s="15">
        <v>9</v>
      </c>
      <c r="G22" s="15">
        <v>27</v>
      </c>
      <c r="H22" s="15">
        <v>2</v>
      </c>
      <c r="I22" s="15">
        <v>7</v>
      </c>
      <c r="J22" s="15">
        <v>9</v>
      </c>
      <c r="K22" s="15">
        <v>5</v>
      </c>
      <c r="L22" s="15">
        <v>40</v>
      </c>
      <c r="M22" s="15">
        <v>5</v>
      </c>
      <c r="N22" s="15">
        <v>2</v>
      </c>
      <c r="O22" s="15">
        <v>80</v>
      </c>
      <c r="P22" s="15">
        <v>155</v>
      </c>
      <c r="Q22" s="15">
        <v>191</v>
      </c>
      <c r="R22" s="15">
        <v>11</v>
      </c>
      <c r="S22" s="15">
        <v>14</v>
      </c>
      <c r="T22" s="15">
        <v>3</v>
      </c>
      <c r="U22" s="15">
        <v>5</v>
      </c>
      <c r="V22" s="15">
        <v>10</v>
      </c>
      <c r="W22" s="15">
        <v>40</v>
      </c>
      <c r="X22" s="15">
        <v>116</v>
      </c>
      <c r="Y22" s="15">
        <v>1</v>
      </c>
      <c r="Z22" s="15">
        <v>2</v>
      </c>
      <c r="AA22" s="15">
        <v>96</v>
      </c>
    </row>
    <row r="23" spans="1:27" s="2" customFormat="1" ht="15" customHeight="1">
      <c r="A23" s="12" t="s">
        <v>47</v>
      </c>
      <c r="B23" s="16">
        <f t="shared" si="2"/>
        <v>7.017904918707553</v>
      </c>
      <c r="C23" s="15">
        <f t="shared" si="3"/>
        <v>1023</v>
      </c>
      <c r="D23" s="15">
        <v>86</v>
      </c>
      <c r="E23" s="15">
        <v>61</v>
      </c>
      <c r="F23" s="15">
        <v>16</v>
      </c>
      <c r="G23" s="15">
        <v>22</v>
      </c>
      <c r="H23" s="15">
        <v>2</v>
      </c>
      <c r="I23" s="15">
        <v>5</v>
      </c>
      <c r="J23" s="15">
        <v>15</v>
      </c>
      <c r="K23" s="15">
        <v>2</v>
      </c>
      <c r="L23" s="15">
        <v>20</v>
      </c>
      <c r="M23" s="15">
        <v>15</v>
      </c>
      <c r="N23" s="15">
        <v>2</v>
      </c>
      <c r="O23" s="15">
        <v>29</v>
      </c>
      <c r="P23" s="15">
        <v>134</v>
      </c>
      <c r="Q23" s="15">
        <v>144</v>
      </c>
      <c r="R23" s="15">
        <v>17</v>
      </c>
      <c r="S23" s="15">
        <v>30</v>
      </c>
      <c r="T23" s="15">
        <v>2</v>
      </c>
      <c r="U23" s="15">
        <v>4</v>
      </c>
      <c r="V23" s="15">
        <v>34</v>
      </c>
      <c r="W23" s="15">
        <v>70</v>
      </c>
      <c r="X23" s="15">
        <v>124</v>
      </c>
      <c r="Y23" s="15">
        <v>11</v>
      </c>
      <c r="Z23" s="15">
        <v>9</v>
      </c>
      <c r="AA23" s="15">
        <v>169</v>
      </c>
    </row>
    <row r="24" spans="1:27" s="2" customFormat="1" ht="15" customHeight="1">
      <c r="A24" s="12" t="s">
        <v>48</v>
      </c>
      <c r="B24" s="16">
        <f t="shared" si="2"/>
        <v>1.5023667421280098</v>
      </c>
      <c r="C24" s="15">
        <f t="shared" si="3"/>
        <v>219</v>
      </c>
      <c r="D24" s="15">
        <v>25</v>
      </c>
      <c r="E24" s="15">
        <v>10</v>
      </c>
      <c r="F24" s="15">
        <v>7</v>
      </c>
      <c r="G24" s="15">
        <v>9</v>
      </c>
      <c r="H24" s="15">
        <v>2</v>
      </c>
      <c r="I24" s="15">
        <v>1</v>
      </c>
      <c r="J24" s="15">
        <v>8</v>
      </c>
      <c r="K24" s="15">
        <v>4</v>
      </c>
      <c r="L24" s="15">
        <v>2</v>
      </c>
      <c r="M24" s="15">
        <v>2</v>
      </c>
      <c r="N24" s="15">
        <v>1</v>
      </c>
      <c r="O24" s="15">
        <v>10</v>
      </c>
      <c r="P24" s="15">
        <v>26</v>
      </c>
      <c r="Q24" s="15">
        <v>22</v>
      </c>
      <c r="R24" s="15">
        <v>3</v>
      </c>
      <c r="S24" s="15">
        <v>4</v>
      </c>
      <c r="T24" s="15">
        <v>0</v>
      </c>
      <c r="U24" s="15">
        <v>1</v>
      </c>
      <c r="V24" s="15">
        <v>5</v>
      </c>
      <c r="W24" s="15">
        <v>23</v>
      </c>
      <c r="X24" s="15">
        <v>19</v>
      </c>
      <c r="Y24" s="15">
        <v>2</v>
      </c>
      <c r="Z24" s="15">
        <v>4</v>
      </c>
      <c r="AA24" s="15">
        <v>29</v>
      </c>
    </row>
    <row r="25" spans="1:27" s="2" customFormat="1" ht="27.75" customHeight="1">
      <c r="A25" s="12" t="s">
        <v>49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 customHeight="1">
      <c r="A26" s="12" t="s">
        <v>50</v>
      </c>
      <c r="B26" s="16">
        <f t="shared" si="2"/>
        <v>4.061192289222748</v>
      </c>
      <c r="C26" s="15">
        <f t="shared" si="3"/>
        <v>592</v>
      </c>
      <c r="D26" s="15">
        <v>55</v>
      </c>
      <c r="E26" s="15">
        <v>24</v>
      </c>
      <c r="F26" s="15">
        <v>17</v>
      </c>
      <c r="G26" s="15">
        <v>37</v>
      </c>
      <c r="H26" s="15">
        <v>14</v>
      </c>
      <c r="I26" s="15">
        <v>7</v>
      </c>
      <c r="J26" s="15">
        <v>28</v>
      </c>
      <c r="K26" s="15">
        <v>7</v>
      </c>
      <c r="L26" s="15">
        <v>7</v>
      </c>
      <c r="M26" s="15">
        <v>29</v>
      </c>
      <c r="N26" s="15">
        <v>11</v>
      </c>
      <c r="O26" s="15">
        <v>16</v>
      </c>
      <c r="P26" s="15">
        <v>44</v>
      </c>
      <c r="Q26" s="15">
        <v>10</v>
      </c>
      <c r="R26" s="15">
        <v>5</v>
      </c>
      <c r="S26" s="15">
        <v>9</v>
      </c>
      <c r="T26" s="15">
        <v>0</v>
      </c>
      <c r="U26" s="15">
        <v>17</v>
      </c>
      <c r="V26" s="15">
        <v>65</v>
      </c>
      <c r="W26" s="15">
        <v>100</v>
      </c>
      <c r="X26" s="15">
        <v>69</v>
      </c>
      <c r="Y26" s="15">
        <v>1</v>
      </c>
      <c r="Z26" s="15">
        <v>4</v>
      </c>
      <c r="AA26" s="15">
        <v>16</v>
      </c>
    </row>
    <row r="27" spans="1:27" s="2" customFormat="1" ht="15" customHeight="1" thickBot="1">
      <c r="A27" s="12" t="s">
        <v>51</v>
      </c>
      <c r="B27" s="16">
        <f t="shared" si="2"/>
        <v>1.2279618577210674</v>
      </c>
      <c r="C27" s="15">
        <f>SUM(D27:AA27)</f>
        <v>179</v>
      </c>
      <c r="D27" s="15">
        <v>19</v>
      </c>
      <c r="E27" s="15">
        <v>16</v>
      </c>
      <c r="F27" s="15">
        <v>0</v>
      </c>
      <c r="G27" s="15">
        <v>10</v>
      </c>
      <c r="H27" s="15">
        <v>4</v>
      </c>
      <c r="I27" s="15">
        <v>1</v>
      </c>
      <c r="J27" s="15">
        <v>7</v>
      </c>
      <c r="K27" s="15">
        <v>0</v>
      </c>
      <c r="L27" s="15">
        <v>4</v>
      </c>
      <c r="M27" s="15">
        <v>6</v>
      </c>
      <c r="N27" s="15">
        <v>1</v>
      </c>
      <c r="O27" s="15">
        <v>4</v>
      </c>
      <c r="P27" s="15">
        <v>17</v>
      </c>
      <c r="Q27" s="15">
        <v>5</v>
      </c>
      <c r="R27" s="15">
        <v>1</v>
      </c>
      <c r="S27" s="15">
        <v>1</v>
      </c>
      <c r="T27" s="15">
        <v>0</v>
      </c>
      <c r="U27" s="15">
        <v>1</v>
      </c>
      <c r="V27" s="15">
        <v>16</v>
      </c>
      <c r="W27" s="15">
        <v>30</v>
      </c>
      <c r="X27" s="15">
        <v>24</v>
      </c>
      <c r="Y27" s="15">
        <v>0</v>
      </c>
      <c r="Z27" s="15">
        <v>3</v>
      </c>
      <c r="AA27" s="15">
        <v>9</v>
      </c>
    </row>
    <row r="28" spans="1:27" s="2" customFormat="1" ht="26.25" customHeight="1">
      <c r="A28" s="98" t="s">
        <v>159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158</v>
      </c>
    </row>
    <row r="30" spans="1:27" s="2" customFormat="1" ht="11.25" customHeight="1">
      <c r="A30" s="71" t="s">
        <v>448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 t="s">
        <v>449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96" t="s">
        <v>173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 t="s">
        <v>83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"/>
    </row>
    <row r="2" spans="1:27" s="10" customFormat="1" ht="12.7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9" t="s">
        <v>454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82</v>
      </c>
    </row>
    <row r="3" spans="1:27" s="11" customFormat="1" ht="96" customHeight="1" thickBot="1">
      <c r="A3" s="29" t="s">
        <v>84</v>
      </c>
      <c r="B3" s="28" t="s">
        <v>85</v>
      </c>
      <c r="C3" s="26" t="s">
        <v>86</v>
      </c>
      <c r="D3" s="26" t="s">
        <v>66</v>
      </c>
      <c r="E3" s="26" t="s">
        <v>160</v>
      </c>
      <c r="F3" s="26" t="s">
        <v>67</v>
      </c>
      <c r="G3" s="26" t="s">
        <v>68</v>
      </c>
      <c r="H3" s="26" t="s">
        <v>161</v>
      </c>
      <c r="I3" s="26" t="s">
        <v>162</v>
      </c>
      <c r="J3" s="26" t="s">
        <v>69</v>
      </c>
      <c r="K3" s="26" t="s">
        <v>163</v>
      </c>
      <c r="L3" s="26" t="s">
        <v>70</v>
      </c>
      <c r="M3" s="26" t="s">
        <v>71</v>
      </c>
      <c r="N3" s="25" t="s">
        <v>164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165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166</v>
      </c>
      <c r="Z3" s="26" t="s">
        <v>167</v>
      </c>
      <c r="AA3" s="27" t="s">
        <v>168</v>
      </c>
    </row>
    <row r="4" spans="1:27" s="2" customFormat="1" ht="24" customHeight="1">
      <c r="A4" s="30" t="s">
        <v>144</v>
      </c>
      <c r="B4" s="16">
        <f>SUM(D4:AA4)</f>
        <v>100.00000000000003</v>
      </c>
      <c r="C4" s="15"/>
      <c r="D4" s="16">
        <f aca="true" t="shared" si="0" ref="D4:AA4">D5/$C$5*100</f>
        <v>5.92880421158185</v>
      </c>
      <c r="E4" s="16">
        <f t="shared" si="0"/>
        <v>4.249185259463525</v>
      </c>
      <c r="F4" s="16">
        <f t="shared" si="0"/>
        <v>0.8272750062672349</v>
      </c>
      <c r="G4" s="16">
        <f t="shared" si="0"/>
        <v>1.5041363750313361</v>
      </c>
      <c r="H4" s="16">
        <f t="shared" si="0"/>
        <v>0.6267234895963901</v>
      </c>
      <c r="I4" s="16">
        <f t="shared" si="0"/>
        <v>0.6768613687641012</v>
      </c>
      <c r="J4" s="16">
        <f t="shared" si="0"/>
        <v>2.206066683379293</v>
      </c>
      <c r="K4" s="16">
        <f t="shared" si="0"/>
        <v>0.9902231135622963</v>
      </c>
      <c r="L4" s="16">
        <f t="shared" si="0"/>
        <v>2.1559288042115816</v>
      </c>
      <c r="M4" s="16">
        <f t="shared" si="0"/>
        <v>1.2158435698169967</v>
      </c>
      <c r="N4" s="16">
        <f t="shared" si="0"/>
        <v>0.6643268989721735</v>
      </c>
      <c r="O4" s="16">
        <f t="shared" si="0"/>
        <v>2.206066683379293</v>
      </c>
      <c r="P4" s="16">
        <f t="shared" si="0"/>
        <v>17.422913010779645</v>
      </c>
      <c r="Q4" s="16">
        <f t="shared" si="0"/>
        <v>29.7568312860366</v>
      </c>
      <c r="R4" s="16">
        <f t="shared" si="0"/>
        <v>0.7896715968914515</v>
      </c>
      <c r="S4" s="16">
        <f t="shared" si="0"/>
        <v>2.268739032338932</v>
      </c>
      <c r="T4" s="16">
        <f t="shared" si="0"/>
        <v>0.22562045625470042</v>
      </c>
      <c r="U4" s="16">
        <f t="shared" si="0"/>
        <v>0.940085234394585</v>
      </c>
      <c r="V4" s="16">
        <f t="shared" si="0"/>
        <v>2.4943594885936324</v>
      </c>
      <c r="W4" s="16">
        <f t="shared" si="0"/>
        <v>6.893958385560291</v>
      </c>
      <c r="X4" s="16">
        <f t="shared" si="0"/>
        <v>10.366006517924292</v>
      </c>
      <c r="Y4" s="16">
        <f t="shared" si="0"/>
        <v>0.16294810729506143</v>
      </c>
      <c r="Z4" s="16">
        <f t="shared" si="0"/>
        <v>0.31336174479819506</v>
      </c>
      <c r="AA4" s="16">
        <f t="shared" si="0"/>
        <v>5.114063675106543</v>
      </c>
    </row>
    <row r="5" spans="1:27" s="2" customFormat="1" ht="27.75" customHeight="1">
      <c r="A5" s="12" t="s">
        <v>119</v>
      </c>
      <c r="B5" s="16"/>
      <c r="C5" s="15">
        <f>SUM(C6:C24,C26:C27)</f>
        <v>7978</v>
      </c>
      <c r="D5" s="15">
        <f>SUM(D6:D24,D26:D27)</f>
        <v>473</v>
      </c>
      <c r="E5" s="15">
        <f aca="true" t="shared" si="1" ref="E5:AA5">SUM(E6:E24,E26:E27)</f>
        <v>339</v>
      </c>
      <c r="F5" s="15">
        <f t="shared" si="1"/>
        <v>66</v>
      </c>
      <c r="G5" s="15">
        <f t="shared" si="1"/>
        <v>120</v>
      </c>
      <c r="H5" s="15">
        <f t="shared" si="1"/>
        <v>50</v>
      </c>
      <c r="I5" s="15">
        <f t="shared" si="1"/>
        <v>54</v>
      </c>
      <c r="J5" s="15">
        <f t="shared" si="1"/>
        <v>176</v>
      </c>
      <c r="K5" s="15">
        <f t="shared" si="1"/>
        <v>79</v>
      </c>
      <c r="L5" s="15">
        <f t="shared" si="1"/>
        <v>172</v>
      </c>
      <c r="M5" s="15">
        <f t="shared" si="1"/>
        <v>97</v>
      </c>
      <c r="N5" s="15">
        <f t="shared" si="1"/>
        <v>53</v>
      </c>
      <c r="O5" s="15">
        <f t="shared" si="1"/>
        <v>176</v>
      </c>
      <c r="P5" s="15">
        <f t="shared" si="1"/>
        <v>1390</v>
      </c>
      <c r="Q5" s="15">
        <f t="shared" si="1"/>
        <v>2374</v>
      </c>
      <c r="R5" s="15">
        <f t="shared" si="1"/>
        <v>63</v>
      </c>
      <c r="S5" s="15">
        <f t="shared" si="1"/>
        <v>181</v>
      </c>
      <c r="T5" s="15">
        <f t="shared" si="1"/>
        <v>18</v>
      </c>
      <c r="U5" s="15">
        <f t="shared" si="1"/>
        <v>75</v>
      </c>
      <c r="V5" s="15">
        <f t="shared" si="1"/>
        <v>199</v>
      </c>
      <c r="W5" s="15">
        <f t="shared" si="1"/>
        <v>550</v>
      </c>
      <c r="X5" s="15">
        <f t="shared" si="1"/>
        <v>827</v>
      </c>
      <c r="Y5" s="15">
        <f t="shared" si="1"/>
        <v>13</v>
      </c>
      <c r="Z5" s="15">
        <f t="shared" si="1"/>
        <v>25</v>
      </c>
      <c r="AA5" s="15">
        <f t="shared" si="1"/>
        <v>408</v>
      </c>
    </row>
    <row r="6" spans="1:27" s="2" customFormat="1" ht="27.75" customHeight="1">
      <c r="A6" s="12" t="s">
        <v>120</v>
      </c>
      <c r="B6" s="16">
        <f>C6/$C$5*100</f>
        <v>4.913512158435698</v>
      </c>
      <c r="C6" s="15">
        <f>SUM(D6:AA6)</f>
        <v>392</v>
      </c>
      <c r="D6" s="3">
        <v>67</v>
      </c>
      <c r="E6" s="3">
        <v>18</v>
      </c>
      <c r="F6" s="3">
        <v>5</v>
      </c>
      <c r="G6" s="3">
        <v>8</v>
      </c>
      <c r="H6" s="3">
        <v>2</v>
      </c>
      <c r="I6" s="3">
        <v>4</v>
      </c>
      <c r="J6" s="3">
        <v>17</v>
      </c>
      <c r="K6" s="3">
        <v>4</v>
      </c>
      <c r="L6" s="3">
        <v>7</v>
      </c>
      <c r="M6" s="3">
        <v>11</v>
      </c>
      <c r="N6" s="3">
        <v>14</v>
      </c>
      <c r="O6" s="3">
        <v>35</v>
      </c>
      <c r="P6" s="3">
        <v>29</v>
      </c>
      <c r="Q6" s="3">
        <v>7</v>
      </c>
      <c r="R6" s="3">
        <v>3</v>
      </c>
      <c r="S6" s="3">
        <v>6</v>
      </c>
      <c r="T6" s="3">
        <v>4</v>
      </c>
      <c r="U6" s="3">
        <v>20</v>
      </c>
      <c r="V6" s="3">
        <v>16</v>
      </c>
      <c r="W6" s="3">
        <v>35</v>
      </c>
      <c r="X6" s="3">
        <v>63</v>
      </c>
      <c r="Y6" s="3">
        <v>3</v>
      </c>
      <c r="Z6" s="3">
        <v>0</v>
      </c>
      <c r="AA6" s="3">
        <v>14</v>
      </c>
    </row>
    <row r="7" spans="1:27" s="2" customFormat="1" ht="15" customHeight="1">
      <c r="A7" s="12" t="s">
        <v>121</v>
      </c>
      <c r="B7" s="16">
        <f aca="true" t="shared" si="2" ref="B7:B27">C7/$C$5*100</f>
        <v>10.904988718977188</v>
      </c>
      <c r="C7" s="15">
        <f aca="true" t="shared" si="3" ref="C7:C27">SUM(D7:AA7)</f>
        <v>870</v>
      </c>
      <c r="D7" s="3">
        <v>59</v>
      </c>
      <c r="E7" s="3">
        <v>36</v>
      </c>
      <c r="F7" s="3">
        <v>9</v>
      </c>
      <c r="G7" s="3">
        <v>31</v>
      </c>
      <c r="H7" s="3">
        <v>18</v>
      </c>
      <c r="I7" s="3">
        <v>5</v>
      </c>
      <c r="J7" s="3">
        <v>39</v>
      </c>
      <c r="K7" s="3">
        <v>14</v>
      </c>
      <c r="L7" s="3">
        <v>33</v>
      </c>
      <c r="M7" s="3">
        <v>18</v>
      </c>
      <c r="N7" s="3">
        <v>18</v>
      </c>
      <c r="O7" s="3">
        <v>32</v>
      </c>
      <c r="P7" s="3">
        <v>90</v>
      </c>
      <c r="Q7" s="3">
        <v>21</v>
      </c>
      <c r="R7" s="3">
        <v>5</v>
      </c>
      <c r="S7" s="3">
        <v>18</v>
      </c>
      <c r="T7" s="3">
        <v>1</v>
      </c>
      <c r="U7" s="3">
        <v>27</v>
      </c>
      <c r="V7" s="3">
        <v>87</v>
      </c>
      <c r="W7" s="3">
        <v>112</v>
      </c>
      <c r="X7" s="3">
        <v>152</v>
      </c>
      <c r="Y7" s="3">
        <v>3</v>
      </c>
      <c r="Z7" s="3">
        <v>3</v>
      </c>
      <c r="AA7" s="3">
        <v>39</v>
      </c>
    </row>
    <row r="8" spans="1:27" s="2" customFormat="1" ht="15" customHeight="1">
      <c r="A8" s="12" t="s">
        <v>122</v>
      </c>
      <c r="B8" s="16">
        <f t="shared" si="2"/>
        <v>2.5319628979694158</v>
      </c>
      <c r="C8" s="15">
        <f t="shared" si="3"/>
        <v>202</v>
      </c>
      <c r="D8" s="3">
        <v>49</v>
      </c>
      <c r="E8" s="3">
        <v>15</v>
      </c>
      <c r="F8" s="3">
        <v>2</v>
      </c>
      <c r="G8" s="3">
        <v>5</v>
      </c>
      <c r="H8" s="3">
        <v>4</v>
      </c>
      <c r="I8" s="3">
        <v>2</v>
      </c>
      <c r="J8" s="3">
        <v>4</v>
      </c>
      <c r="K8" s="3">
        <v>0</v>
      </c>
      <c r="L8" s="3">
        <v>3</v>
      </c>
      <c r="M8" s="3">
        <v>5</v>
      </c>
      <c r="N8" s="3">
        <v>0</v>
      </c>
      <c r="O8" s="3">
        <v>3</v>
      </c>
      <c r="P8" s="3">
        <v>30</v>
      </c>
      <c r="Q8" s="3">
        <v>14</v>
      </c>
      <c r="R8" s="3">
        <v>4</v>
      </c>
      <c r="S8" s="3">
        <v>3</v>
      </c>
      <c r="T8" s="3">
        <v>1</v>
      </c>
      <c r="U8" s="3">
        <v>1</v>
      </c>
      <c r="V8" s="3">
        <v>4</v>
      </c>
      <c r="W8" s="3">
        <v>16</v>
      </c>
      <c r="X8" s="3">
        <v>30</v>
      </c>
      <c r="Y8" s="3">
        <v>1</v>
      </c>
      <c r="Z8" s="3">
        <v>0</v>
      </c>
      <c r="AA8" s="3">
        <v>6</v>
      </c>
    </row>
    <row r="9" spans="1:27" s="2" customFormat="1" ht="15" customHeight="1">
      <c r="A9" s="12" t="s">
        <v>123</v>
      </c>
      <c r="B9" s="16">
        <f t="shared" si="2"/>
        <v>3.3717723740285788</v>
      </c>
      <c r="C9" s="15">
        <f t="shared" si="3"/>
        <v>269</v>
      </c>
      <c r="D9" s="3">
        <v>45</v>
      </c>
      <c r="E9" s="3">
        <v>30</v>
      </c>
      <c r="F9" s="3">
        <v>2</v>
      </c>
      <c r="G9" s="3">
        <v>5</v>
      </c>
      <c r="H9" s="3">
        <v>1</v>
      </c>
      <c r="I9" s="3">
        <v>3</v>
      </c>
      <c r="J9" s="3">
        <v>3</v>
      </c>
      <c r="K9" s="3">
        <v>1</v>
      </c>
      <c r="L9" s="3">
        <v>4</v>
      </c>
      <c r="M9" s="3">
        <v>5</v>
      </c>
      <c r="N9" s="3">
        <v>0</v>
      </c>
      <c r="O9" s="3">
        <v>2</v>
      </c>
      <c r="P9" s="3">
        <v>15</v>
      </c>
      <c r="Q9" s="3">
        <v>25</v>
      </c>
      <c r="R9" s="3">
        <v>0</v>
      </c>
      <c r="S9" s="3">
        <v>4</v>
      </c>
      <c r="T9" s="3">
        <v>2</v>
      </c>
      <c r="U9" s="3">
        <v>2</v>
      </c>
      <c r="V9" s="3">
        <v>8</v>
      </c>
      <c r="W9" s="3">
        <v>20</v>
      </c>
      <c r="X9" s="3">
        <v>65</v>
      </c>
      <c r="Y9" s="3">
        <v>0</v>
      </c>
      <c r="Z9" s="3">
        <v>1</v>
      </c>
      <c r="AA9" s="3">
        <v>26</v>
      </c>
    </row>
    <row r="10" spans="1:27" s="2" customFormat="1" ht="27.75" customHeight="1">
      <c r="A10" s="12" t="s">
        <v>124</v>
      </c>
      <c r="B10" s="16">
        <f t="shared" si="2"/>
        <v>2.90799699172725</v>
      </c>
      <c r="C10" s="15">
        <f t="shared" si="3"/>
        <v>232</v>
      </c>
      <c r="D10" s="3">
        <v>14</v>
      </c>
      <c r="E10" s="3">
        <v>3</v>
      </c>
      <c r="F10" s="3">
        <v>2</v>
      </c>
      <c r="G10" s="3">
        <v>9</v>
      </c>
      <c r="H10" s="3">
        <v>2</v>
      </c>
      <c r="I10" s="3">
        <v>0</v>
      </c>
      <c r="J10" s="3">
        <v>2</v>
      </c>
      <c r="K10" s="3">
        <v>0</v>
      </c>
      <c r="L10" s="3">
        <v>0</v>
      </c>
      <c r="M10" s="3">
        <v>6</v>
      </c>
      <c r="N10" s="3">
        <v>3</v>
      </c>
      <c r="O10" s="3">
        <v>3</v>
      </c>
      <c r="P10" s="3">
        <v>12</v>
      </c>
      <c r="Q10" s="3">
        <v>25</v>
      </c>
      <c r="R10" s="3">
        <v>1</v>
      </c>
      <c r="S10" s="3">
        <v>3</v>
      </c>
      <c r="T10" s="3">
        <v>0</v>
      </c>
      <c r="U10" s="3">
        <v>2</v>
      </c>
      <c r="V10" s="3">
        <v>7</v>
      </c>
      <c r="W10" s="3">
        <v>56</v>
      </c>
      <c r="X10" s="3">
        <v>75</v>
      </c>
      <c r="Y10" s="3">
        <v>1</v>
      </c>
      <c r="Z10" s="3">
        <v>1</v>
      </c>
      <c r="AA10" s="3">
        <v>5</v>
      </c>
    </row>
    <row r="11" spans="1:27" s="2" customFormat="1" ht="15" customHeight="1">
      <c r="A11" s="12" t="s">
        <v>125</v>
      </c>
      <c r="B11" s="16">
        <f t="shared" si="2"/>
        <v>5.427425419904738</v>
      </c>
      <c r="C11" s="15">
        <f t="shared" si="3"/>
        <v>433</v>
      </c>
      <c r="D11" s="3">
        <v>76</v>
      </c>
      <c r="E11" s="3">
        <v>29</v>
      </c>
      <c r="F11" s="3">
        <v>3</v>
      </c>
      <c r="G11" s="3">
        <v>5</v>
      </c>
      <c r="H11" s="3">
        <v>8</v>
      </c>
      <c r="I11" s="3">
        <v>2</v>
      </c>
      <c r="J11" s="3">
        <v>8</v>
      </c>
      <c r="K11" s="3">
        <v>1</v>
      </c>
      <c r="L11" s="3">
        <v>4</v>
      </c>
      <c r="M11" s="3">
        <v>14</v>
      </c>
      <c r="N11" s="3">
        <v>6</v>
      </c>
      <c r="O11" s="3">
        <v>10</v>
      </c>
      <c r="P11" s="3">
        <v>40</v>
      </c>
      <c r="Q11" s="3">
        <v>36</v>
      </c>
      <c r="R11" s="3">
        <v>6</v>
      </c>
      <c r="S11" s="3">
        <v>9</v>
      </c>
      <c r="T11" s="3">
        <v>1</v>
      </c>
      <c r="U11" s="3">
        <v>7</v>
      </c>
      <c r="V11" s="3">
        <v>24</v>
      </c>
      <c r="W11" s="3">
        <v>44</v>
      </c>
      <c r="X11" s="3">
        <v>82</v>
      </c>
      <c r="Y11" s="3">
        <v>1</v>
      </c>
      <c r="Z11" s="3">
        <v>0</v>
      </c>
      <c r="AA11" s="3">
        <v>17</v>
      </c>
    </row>
    <row r="12" spans="1:27" s="2" customFormat="1" ht="15" customHeight="1">
      <c r="A12" s="12" t="s">
        <v>126</v>
      </c>
      <c r="B12" s="16">
        <f>C12/$C$5*100</f>
        <v>24.893457006768614</v>
      </c>
      <c r="C12" s="15">
        <f t="shared" si="3"/>
        <v>1986</v>
      </c>
      <c r="D12" s="3">
        <v>16</v>
      </c>
      <c r="E12" s="3">
        <v>7</v>
      </c>
      <c r="F12" s="3">
        <v>3</v>
      </c>
      <c r="G12" s="3">
        <v>4</v>
      </c>
      <c r="H12" s="3">
        <v>1</v>
      </c>
      <c r="I12" s="3">
        <v>12</v>
      </c>
      <c r="J12" s="3">
        <v>27</v>
      </c>
      <c r="K12" s="3">
        <v>24</v>
      </c>
      <c r="L12" s="3">
        <v>31</v>
      </c>
      <c r="M12" s="3">
        <v>8</v>
      </c>
      <c r="N12" s="3">
        <v>4</v>
      </c>
      <c r="O12" s="3">
        <v>5</v>
      </c>
      <c r="P12" s="3">
        <v>429</v>
      </c>
      <c r="Q12" s="3">
        <v>1212</v>
      </c>
      <c r="R12" s="3">
        <v>8</v>
      </c>
      <c r="S12" s="3">
        <v>40</v>
      </c>
      <c r="T12" s="3">
        <v>0</v>
      </c>
      <c r="U12" s="3">
        <v>4</v>
      </c>
      <c r="V12" s="3">
        <v>6</v>
      </c>
      <c r="W12" s="3">
        <v>39</v>
      </c>
      <c r="X12" s="3">
        <v>86</v>
      </c>
      <c r="Y12" s="3">
        <v>2</v>
      </c>
      <c r="Z12" s="3">
        <v>0</v>
      </c>
      <c r="AA12" s="3">
        <v>18</v>
      </c>
    </row>
    <row r="13" spans="1:27" s="2" customFormat="1" ht="15" customHeight="1">
      <c r="A13" s="12" t="s">
        <v>434</v>
      </c>
      <c r="B13" s="16">
        <f t="shared" si="2"/>
        <v>19.315617949360743</v>
      </c>
      <c r="C13" s="15">
        <f t="shared" si="3"/>
        <v>1541</v>
      </c>
      <c r="D13" s="3">
        <v>28</v>
      </c>
      <c r="E13" s="3">
        <v>38</v>
      </c>
      <c r="F13" s="3">
        <v>3</v>
      </c>
      <c r="G13" s="3">
        <v>6</v>
      </c>
      <c r="H13" s="3">
        <v>2</v>
      </c>
      <c r="I13" s="3">
        <v>9</v>
      </c>
      <c r="J13" s="3">
        <v>34</v>
      </c>
      <c r="K13" s="3">
        <v>17</v>
      </c>
      <c r="L13" s="3">
        <v>49</v>
      </c>
      <c r="M13" s="3">
        <v>3</v>
      </c>
      <c r="N13" s="3">
        <v>0</v>
      </c>
      <c r="O13" s="3">
        <v>5</v>
      </c>
      <c r="P13" s="3">
        <v>391</v>
      </c>
      <c r="Q13" s="3">
        <v>745</v>
      </c>
      <c r="R13" s="3">
        <v>6</v>
      </c>
      <c r="S13" s="3">
        <v>43</v>
      </c>
      <c r="T13" s="3">
        <v>1</v>
      </c>
      <c r="U13" s="3">
        <v>1</v>
      </c>
      <c r="V13" s="3">
        <v>14</v>
      </c>
      <c r="W13" s="3">
        <v>65</v>
      </c>
      <c r="X13" s="3">
        <v>43</v>
      </c>
      <c r="Y13" s="3">
        <v>0</v>
      </c>
      <c r="Z13" s="3">
        <v>0</v>
      </c>
      <c r="AA13" s="3">
        <v>38</v>
      </c>
    </row>
    <row r="14" spans="1:27" s="2" customFormat="1" ht="27.75" customHeight="1">
      <c r="A14" s="12" t="s">
        <v>127</v>
      </c>
      <c r="B14" s="16">
        <f t="shared" si="2"/>
        <v>0.8147405364753071</v>
      </c>
      <c r="C14" s="15">
        <f t="shared" si="3"/>
        <v>65</v>
      </c>
      <c r="D14" s="3">
        <v>0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1</v>
      </c>
      <c r="N14" s="3">
        <v>2</v>
      </c>
      <c r="O14" s="3">
        <v>1</v>
      </c>
      <c r="P14" s="3">
        <v>4</v>
      </c>
      <c r="Q14" s="3">
        <v>2</v>
      </c>
      <c r="R14" s="3">
        <v>1</v>
      </c>
      <c r="S14" s="3">
        <v>0</v>
      </c>
      <c r="T14" s="3">
        <v>2</v>
      </c>
      <c r="U14" s="3">
        <v>0</v>
      </c>
      <c r="V14" s="3">
        <v>3</v>
      </c>
      <c r="W14" s="3">
        <v>13</v>
      </c>
      <c r="X14" s="3">
        <v>29</v>
      </c>
      <c r="Y14" s="3">
        <v>0</v>
      </c>
      <c r="Z14" s="3">
        <v>0</v>
      </c>
      <c r="AA14" s="3">
        <v>3</v>
      </c>
    </row>
    <row r="15" spans="1:27" s="2" customFormat="1" ht="15" customHeight="1">
      <c r="A15" s="12" t="s">
        <v>128</v>
      </c>
      <c r="B15" s="16">
        <f t="shared" si="2"/>
        <v>0</v>
      </c>
      <c r="C15" s="15">
        <f t="shared" si="3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s="2" customFormat="1" ht="15" customHeight="1">
      <c r="A16" s="12" t="s">
        <v>129</v>
      </c>
      <c r="B16" s="16">
        <f t="shared" si="2"/>
        <v>4.349461017798947</v>
      </c>
      <c r="C16" s="15">
        <f t="shared" si="3"/>
        <v>347</v>
      </c>
      <c r="D16" s="3">
        <v>12</v>
      </c>
      <c r="E16" s="3">
        <v>35</v>
      </c>
      <c r="F16" s="3">
        <v>5</v>
      </c>
      <c r="G16" s="3">
        <v>9</v>
      </c>
      <c r="H16" s="3">
        <v>0</v>
      </c>
      <c r="I16" s="3">
        <v>5</v>
      </c>
      <c r="J16" s="3">
        <v>7</v>
      </c>
      <c r="K16" s="3">
        <v>11</v>
      </c>
      <c r="L16" s="3">
        <v>7</v>
      </c>
      <c r="M16" s="3">
        <v>12</v>
      </c>
      <c r="N16" s="3">
        <v>1</v>
      </c>
      <c r="O16" s="3">
        <v>15</v>
      </c>
      <c r="P16" s="3">
        <v>90</v>
      </c>
      <c r="Q16" s="3">
        <v>22</v>
      </c>
      <c r="R16" s="3">
        <v>17</v>
      </c>
      <c r="S16" s="3">
        <v>21</v>
      </c>
      <c r="T16" s="3">
        <v>0</v>
      </c>
      <c r="U16" s="3">
        <v>3</v>
      </c>
      <c r="V16" s="3">
        <v>1</v>
      </c>
      <c r="W16" s="3">
        <v>30</v>
      </c>
      <c r="X16" s="3">
        <v>26</v>
      </c>
      <c r="Y16" s="3">
        <v>0</v>
      </c>
      <c r="Z16" s="3">
        <v>7</v>
      </c>
      <c r="AA16" s="3">
        <v>11</v>
      </c>
    </row>
    <row r="17" spans="1:27" s="2" customFormat="1" ht="15" customHeight="1">
      <c r="A17" s="12" t="s">
        <v>130</v>
      </c>
      <c r="B17" s="16">
        <f t="shared" si="2"/>
        <v>2.569566307345199</v>
      </c>
      <c r="C17" s="15">
        <f>SUM(D17:AA17)</f>
        <v>205</v>
      </c>
      <c r="D17" s="3">
        <v>17</v>
      </c>
      <c r="E17" s="3">
        <v>42</v>
      </c>
      <c r="F17" s="3">
        <v>5</v>
      </c>
      <c r="G17" s="3">
        <v>2</v>
      </c>
      <c r="H17" s="3">
        <v>0</v>
      </c>
      <c r="I17" s="3">
        <v>1</v>
      </c>
      <c r="J17" s="3">
        <v>1</v>
      </c>
      <c r="K17" s="3">
        <v>1</v>
      </c>
      <c r="L17" s="3">
        <v>2</v>
      </c>
      <c r="M17" s="3">
        <v>5</v>
      </c>
      <c r="N17" s="3">
        <v>0</v>
      </c>
      <c r="O17" s="3">
        <v>2</v>
      </c>
      <c r="P17" s="3">
        <v>22</v>
      </c>
      <c r="Q17" s="3">
        <v>7</v>
      </c>
      <c r="R17" s="3">
        <v>2</v>
      </c>
      <c r="S17" s="3">
        <v>6</v>
      </c>
      <c r="T17" s="3">
        <v>3</v>
      </c>
      <c r="U17" s="3">
        <v>1</v>
      </c>
      <c r="V17" s="3">
        <v>0</v>
      </c>
      <c r="W17" s="3">
        <v>18</v>
      </c>
      <c r="X17" s="3">
        <v>8</v>
      </c>
      <c r="Y17" s="3">
        <v>0</v>
      </c>
      <c r="Z17" s="3">
        <v>1</v>
      </c>
      <c r="AA17" s="3">
        <v>59</v>
      </c>
    </row>
    <row r="18" spans="1:27" s="2" customFormat="1" ht="27.75" customHeight="1">
      <c r="A18" s="12" t="s">
        <v>131</v>
      </c>
      <c r="B18" s="16">
        <f>C18/$C$5*100</f>
        <v>0.576585610428679</v>
      </c>
      <c r="C18" s="15">
        <f t="shared" si="3"/>
        <v>46</v>
      </c>
      <c r="D18" s="3">
        <v>2</v>
      </c>
      <c r="E18" s="3">
        <v>6</v>
      </c>
      <c r="F18" s="3">
        <v>4</v>
      </c>
      <c r="G18" s="3">
        <v>1</v>
      </c>
      <c r="H18" s="3">
        <v>0</v>
      </c>
      <c r="I18" s="3">
        <v>2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3">
        <v>1</v>
      </c>
      <c r="P18" s="3">
        <v>15</v>
      </c>
      <c r="Q18" s="3">
        <v>3</v>
      </c>
      <c r="R18" s="3">
        <v>1</v>
      </c>
      <c r="S18" s="3">
        <v>3</v>
      </c>
      <c r="T18" s="3">
        <v>1</v>
      </c>
      <c r="U18" s="3">
        <v>0</v>
      </c>
      <c r="V18" s="3">
        <v>0</v>
      </c>
      <c r="W18" s="3">
        <v>2</v>
      </c>
      <c r="X18" s="3">
        <v>0</v>
      </c>
      <c r="Y18" s="3">
        <v>0</v>
      </c>
      <c r="Z18" s="3">
        <v>1</v>
      </c>
      <c r="AA18" s="3">
        <v>2</v>
      </c>
    </row>
    <row r="19" spans="1:27" s="2" customFormat="1" ht="15" customHeight="1">
      <c r="A19" s="12" t="s">
        <v>132</v>
      </c>
      <c r="B19" s="16">
        <f t="shared" si="2"/>
        <v>0.3885685635497618</v>
      </c>
      <c r="C19" s="15">
        <f t="shared" si="3"/>
        <v>31</v>
      </c>
      <c r="D19" s="3">
        <v>1</v>
      </c>
      <c r="E19" s="3">
        <v>6</v>
      </c>
      <c r="F19" s="3">
        <v>3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2</v>
      </c>
      <c r="P19" s="3">
        <v>7</v>
      </c>
      <c r="Q19" s="3">
        <v>2</v>
      </c>
      <c r="R19" s="3">
        <v>0</v>
      </c>
      <c r="S19" s="3">
        <v>1</v>
      </c>
      <c r="T19" s="3">
        <v>0</v>
      </c>
      <c r="U19" s="3">
        <v>0</v>
      </c>
      <c r="V19" s="3">
        <v>1</v>
      </c>
      <c r="W19" s="3">
        <v>4</v>
      </c>
      <c r="X19" s="3">
        <v>1</v>
      </c>
      <c r="Y19" s="3">
        <v>0</v>
      </c>
      <c r="Z19" s="3">
        <v>2</v>
      </c>
      <c r="AA19" s="3">
        <v>0</v>
      </c>
    </row>
    <row r="20" spans="1:27" s="2" customFormat="1" ht="15" customHeight="1">
      <c r="A20" s="12" t="s">
        <v>133</v>
      </c>
      <c r="B20" s="16">
        <f t="shared" si="2"/>
        <v>0.41363750313361747</v>
      </c>
      <c r="C20" s="15">
        <f t="shared" si="3"/>
        <v>33</v>
      </c>
      <c r="D20" s="3">
        <v>7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5</v>
      </c>
      <c r="Q20" s="3">
        <v>1</v>
      </c>
      <c r="R20" s="3">
        <v>0</v>
      </c>
      <c r="S20" s="3">
        <v>3</v>
      </c>
      <c r="T20" s="3">
        <v>0</v>
      </c>
      <c r="U20" s="3">
        <v>0</v>
      </c>
      <c r="V20" s="3">
        <v>2</v>
      </c>
      <c r="W20" s="3">
        <v>3</v>
      </c>
      <c r="X20" s="3">
        <v>0</v>
      </c>
      <c r="Y20" s="3">
        <v>0</v>
      </c>
      <c r="Z20" s="3">
        <v>0</v>
      </c>
      <c r="AA20" s="3">
        <v>5</v>
      </c>
    </row>
    <row r="21" spans="1:27" s="2" customFormat="1" ht="15" customHeight="1">
      <c r="A21" s="12" t="s">
        <v>134</v>
      </c>
      <c r="B21" s="16">
        <f t="shared" si="2"/>
        <v>0.5891200802206067</v>
      </c>
      <c r="C21" s="15">
        <f t="shared" si="3"/>
        <v>47</v>
      </c>
      <c r="D21" s="3">
        <v>0</v>
      </c>
      <c r="E21" s="3">
        <v>16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5</v>
      </c>
      <c r="P21" s="3">
        <v>17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6</v>
      </c>
      <c r="X21" s="3">
        <v>2</v>
      </c>
      <c r="Y21" s="3">
        <v>0</v>
      </c>
      <c r="Z21" s="3">
        <v>0</v>
      </c>
      <c r="AA21" s="3">
        <v>0</v>
      </c>
    </row>
    <row r="22" spans="1:27" s="2" customFormat="1" ht="27.75" customHeight="1">
      <c r="A22" s="12" t="s">
        <v>135</v>
      </c>
      <c r="B22" s="16">
        <f t="shared" si="2"/>
        <v>7.558285284532465</v>
      </c>
      <c r="C22" s="15">
        <f t="shared" si="3"/>
        <v>603</v>
      </c>
      <c r="D22" s="3">
        <v>31</v>
      </c>
      <c r="E22" s="3">
        <v>19</v>
      </c>
      <c r="F22" s="3">
        <v>7</v>
      </c>
      <c r="G22" s="3">
        <v>11</v>
      </c>
      <c r="H22" s="3">
        <v>2</v>
      </c>
      <c r="I22" s="3">
        <v>3</v>
      </c>
      <c r="J22" s="3">
        <v>6</v>
      </c>
      <c r="K22" s="3">
        <v>1</v>
      </c>
      <c r="L22" s="3">
        <v>20</v>
      </c>
      <c r="M22" s="3">
        <v>3</v>
      </c>
      <c r="N22" s="3">
        <v>1</v>
      </c>
      <c r="O22" s="3">
        <v>40</v>
      </c>
      <c r="P22" s="3">
        <v>110</v>
      </c>
      <c r="Q22" s="3">
        <v>158</v>
      </c>
      <c r="R22" s="3">
        <v>6</v>
      </c>
      <c r="S22" s="3">
        <v>9</v>
      </c>
      <c r="T22" s="3">
        <v>2</v>
      </c>
      <c r="U22" s="3">
        <v>2</v>
      </c>
      <c r="V22" s="3">
        <v>4</v>
      </c>
      <c r="W22" s="3">
        <v>29</v>
      </c>
      <c r="X22" s="3">
        <v>74</v>
      </c>
      <c r="Y22" s="3">
        <v>0</v>
      </c>
      <c r="Z22" s="3">
        <v>1</v>
      </c>
      <c r="AA22" s="3">
        <v>64</v>
      </c>
    </row>
    <row r="23" spans="1:27" s="2" customFormat="1" ht="15" customHeight="1">
      <c r="A23" s="12" t="s">
        <v>136</v>
      </c>
      <c r="B23" s="16">
        <f t="shared" si="2"/>
        <v>5.978942090749562</v>
      </c>
      <c r="C23" s="15">
        <f t="shared" si="3"/>
        <v>477</v>
      </c>
      <c r="D23" s="3">
        <v>31</v>
      </c>
      <c r="E23" s="3">
        <v>31</v>
      </c>
      <c r="F23" s="3">
        <v>9</v>
      </c>
      <c r="G23" s="3">
        <v>11</v>
      </c>
      <c r="H23" s="3">
        <v>0</v>
      </c>
      <c r="I23" s="3">
        <v>2</v>
      </c>
      <c r="J23" s="3">
        <v>8</v>
      </c>
      <c r="K23" s="3">
        <v>0</v>
      </c>
      <c r="L23" s="3">
        <v>7</v>
      </c>
      <c r="M23" s="3">
        <v>2</v>
      </c>
      <c r="N23" s="3">
        <v>0</v>
      </c>
      <c r="O23" s="3">
        <v>10</v>
      </c>
      <c r="P23" s="3">
        <v>64</v>
      </c>
      <c r="Q23" s="3">
        <v>86</v>
      </c>
      <c r="R23" s="3">
        <v>1</v>
      </c>
      <c r="S23" s="3">
        <v>11</v>
      </c>
      <c r="T23" s="3">
        <v>0</v>
      </c>
      <c r="U23" s="3">
        <v>2</v>
      </c>
      <c r="V23" s="3">
        <v>10</v>
      </c>
      <c r="W23" s="3">
        <v>27</v>
      </c>
      <c r="X23" s="3">
        <v>76</v>
      </c>
      <c r="Y23" s="3">
        <v>2</v>
      </c>
      <c r="Z23" s="3">
        <v>1</v>
      </c>
      <c r="AA23" s="3">
        <v>86</v>
      </c>
    </row>
    <row r="24" spans="1:27" s="2" customFormat="1" ht="15" customHeight="1">
      <c r="A24" s="12" t="s">
        <v>137</v>
      </c>
      <c r="B24" s="16">
        <f>C24/$C$5*100</f>
        <v>0.889947355226874</v>
      </c>
      <c r="C24" s="15">
        <f t="shared" si="3"/>
        <v>71</v>
      </c>
      <c r="D24" s="3">
        <v>5</v>
      </c>
      <c r="E24" s="3">
        <v>2</v>
      </c>
      <c r="F24" s="3">
        <v>2</v>
      </c>
      <c r="G24" s="3">
        <v>4</v>
      </c>
      <c r="H24" s="3">
        <v>1</v>
      </c>
      <c r="I24" s="3">
        <v>0</v>
      </c>
      <c r="J24" s="3">
        <v>7</v>
      </c>
      <c r="K24" s="3">
        <v>1</v>
      </c>
      <c r="L24" s="3">
        <v>1</v>
      </c>
      <c r="M24" s="3">
        <v>0</v>
      </c>
      <c r="N24" s="3">
        <v>0</v>
      </c>
      <c r="O24" s="3">
        <v>1</v>
      </c>
      <c r="P24" s="3">
        <v>9</v>
      </c>
      <c r="Q24" s="3">
        <v>5</v>
      </c>
      <c r="R24" s="3">
        <v>0</v>
      </c>
      <c r="S24" s="3">
        <v>0</v>
      </c>
      <c r="T24" s="3">
        <v>0</v>
      </c>
      <c r="U24" s="3">
        <v>1</v>
      </c>
      <c r="V24" s="3">
        <v>3</v>
      </c>
      <c r="W24" s="3">
        <v>8</v>
      </c>
      <c r="X24" s="3">
        <v>7</v>
      </c>
      <c r="Y24" s="3">
        <v>0</v>
      </c>
      <c r="Z24" s="3">
        <v>3</v>
      </c>
      <c r="AA24" s="3">
        <v>11</v>
      </c>
    </row>
    <row r="25" spans="1:27" s="2" customFormat="1" ht="27.75" customHeight="1">
      <c r="A25" s="12" t="s">
        <v>138</v>
      </c>
      <c r="B25" s="16"/>
      <c r="C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5" customHeight="1">
      <c r="A26" s="12" t="s">
        <v>139</v>
      </c>
      <c r="B26" s="16">
        <f t="shared" si="2"/>
        <v>0.952619704186513</v>
      </c>
      <c r="C26" s="15">
        <f t="shared" si="3"/>
        <v>76</v>
      </c>
      <c r="D26" s="15">
        <v>7</v>
      </c>
      <c r="E26" s="15">
        <v>2</v>
      </c>
      <c r="F26" s="15">
        <v>2</v>
      </c>
      <c r="G26" s="15">
        <v>6</v>
      </c>
      <c r="H26" s="15">
        <v>6</v>
      </c>
      <c r="I26" s="15">
        <v>4</v>
      </c>
      <c r="J26" s="15">
        <v>4</v>
      </c>
      <c r="K26" s="15">
        <v>3</v>
      </c>
      <c r="L26" s="15">
        <v>1</v>
      </c>
      <c r="M26" s="15">
        <v>3</v>
      </c>
      <c r="N26" s="15">
        <v>4</v>
      </c>
      <c r="O26" s="15">
        <v>2</v>
      </c>
      <c r="P26" s="15">
        <v>5</v>
      </c>
      <c r="Q26" s="15">
        <v>1</v>
      </c>
      <c r="R26" s="15">
        <v>2</v>
      </c>
      <c r="S26" s="15">
        <v>1</v>
      </c>
      <c r="T26" s="15">
        <v>0</v>
      </c>
      <c r="U26" s="15">
        <v>2</v>
      </c>
      <c r="V26" s="15">
        <v>5</v>
      </c>
      <c r="W26" s="15">
        <v>11</v>
      </c>
      <c r="X26" s="15">
        <v>3</v>
      </c>
      <c r="Y26" s="15">
        <v>0</v>
      </c>
      <c r="Z26" s="15">
        <v>1</v>
      </c>
      <c r="AA26" s="15">
        <v>1</v>
      </c>
    </row>
    <row r="27" spans="1:27" s="2" customFormat="1" ht="15" customHeight="1" thickBot="1">
      <c r="A27" s="12" t="s">
        <v>140</v>
      </c>
      <c r="B27" s="16">
        <f t="shared" si="2"/>
        <v>0.6517924291802457</v>
      </c>
      <c r="C27" s="15">
        <f t="shared" si="3"/>
        <v>52</v>
      </c>
      <c r="D27" s="15">
        <v>6</v>
      </c>
      <c r="E27" s="15">
        <v>1</v>
      </c>
      <c r="F27" s="15">
        <v>0</v>
      </c>
      <c r="G27" s="15">
        <v>1</v>
      </c>
      <c r="H27" s="15">
        <v>3</v>
      </c>
      <c r="I27" s="15">
        <v>0</v>
      </c>
      <c r="J27" s="15">
        <v>2</v>
      </c>
      <c r="K27" s="15">
        <v>0</v>
      </c>
      <c r="L27" s="15">
        <v>1</v>
      </c>
      <c r="M27" s="15">
        <v>1</v>
      </c>
      <c r="N27" s="15">
        <v>0</v>
      </c>
      <c r="O27" s="15">
        <v>2</v>
      </c>
      <c r="P27" s="15">
        <v>6</v>
      </c>
      <c r="Q27" s="15">
        <v>2</v>
      </c>
      <c r="R27" s="15">
        <v>0</v>
      </c>
      <c r="S27" s="15">
        <v>0</v>
      </c>
      <c r="T27" s="15">
        <v>0</v>
      </c>
      <c r="U27" s="15">
        <v>0</v>
      </c>
      <c r="V27" s="15">
        <v>4</v>
      </c>
      <c r="W27" s="15">
        <v>12</v>
      </c>
      <c r="X27" s="15">
        <v>5</v>
      </c>
      <c r="Y27" s="15">
        <v>0</v>
      </c>
      <c r="Z27" s="15">
        <v>3</v>
      </c>
      <c r="AA27" s="15">
        <v>3</v>
      </c>
    </row>
    <row r="28" spans="1:27" s="2" customFormat="1" ht="26.25" customHeight="1">
      <c r="A28" s="98" t="s">
        <v>169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157</v>
      </c>
    </row>
    <row r="30" spans="1:27" s="2" customFormat="1" ht="11.25" customHeight="1">
      <c r="A30" s="71" t="s">
        <v>450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 t="s">
        <v>451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11" width="5.75390625" style="6" customWidth="1"/>
    <col min="12" max="27" width="5.375" style="6" customWidth="1"/>
    <col min="28" max="16384" width="8.875" style="6" customWidth="1"/>
  </cols>
  <sheetData>
    <row r="1" spans="1:27" s="4" customFormat="1" ht="45" customHeight="1">
      <c r="A1" s="73" t="s">
        <v>431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89" t="s">
        <v>187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6" s="33" customFormat="1" ht="13.5" customHeight="1" thickBo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82" t="s">
        <v>454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33" t="s">
        <v>82</v>
      </c>
    </row>
    <row r="3" spans="1:27" s="34" customFormat="1" ht="67.5" customHeight="1" thickBot="1">
      <c r="A3" s="60" t="s">
        <v>420</v>
      </c>
      <c r="B3" s="61" t="s">
        <v>421</v>
      </c>
      <c r="C3" s="62" t="s">
        <v>358</v>
      </c>
      <c r="D3" s="62" t="s">
        <v>66</v>
      </c>
      <c r="E3" s="62" t="s">
        <v>422</v>
      </c>
      <c r="F3" s="62" t="s">
        <v>67</v>
      </c>
      <c r="G3" s="62" t="s">
        <v>68</v>
      </c>
      <c r="H3" s="62" t="s">
        <v>423</v>
      </c>
      <c r="I3" s="62" t="s">
        <v>424</v>
      </c>
      <c r="J3" s="62" t="s">
        <v>69</v>
      </c>
      <c r="K3" s="62" t="s">
        <v>425</v>
      </c>
      <c r="L3" s="63" t="s">
        <v>70</v>
      </c>
      <c r="M3" s="62" t="s">
        <v>71</v>
      </c>
      <c r="N3" s="62" t="s">
        <v>426</v>
      </c>
      <c r="O3" s="62" t="s">
        <v>73</v>
      </c>
      <c r="P3" s="62" t="s">
        <v>74</v>
      </c>
      <c r="Q3" s="62" t="s">
        <v>75</v>
      </c>
      <c r="R3" s="62" t="s">
        <v>76</v>
      </c>
      <c r="S3" s="62" t="s">
        <v>77</v>
      </c>
      <c r="T3" s="62" t="s">
        <v>427</v>
      </c>
      <c r="U3" s="62" t="s">
        <v>78</v>
      </c>
      <c r="V3" s="62" t="s">
        <v>79</v>
      </c>
      <c r="W3" s="62" t="s">
        <v>80</v>
      </c>
      <c r="X3" s="62" t="s">
        <v>81</v>
      </c>
      <c r="Y3" s="62" t="s">
        <v>428</v>
      </c>
      <c r="Z3" s="62" t="s">
        <v>429</v>
      </c>
      <c r="AA3" s="64" t="s">
        <v>430</v>
      </c>
    </row>
    <row r="4" spans="1:27" s="5" customFormat="1" ht="12" customHeight="1">
      <c r="A4" s="56" t="s">
        <v>418</v>
      </c>
      <c r="B4" s="65">
        <f>SUM(D4:AA4)</f>
        <v>100.00000000000003</v>
      </c>
      <c r="C4" s="57"/>
      <c r="D4" s="65">
        <f aca="true" t="shared" si="0" ref="D4:AA4">D5/$C$5*100</f>
        <v>6.72291966797009</v>
      </c>
      <c r="E4" s="65">
        <f t="shared" si="0"/>
        <v>4.369897784180559</v>
      </c>
      <c r="F4" s="65">
        <f t="shared" si="0"/>
        <v>1.1662207587295055</v>
      </c>
      <c r="G4" s="65">
        <f t="shared" si="0"/>
        <v>2.3667421280098786</v>
      </c>
      <c r="H4" s="65">
        <f t="shared" si="0"/>
        <v>0.7134526994580503</v>
      </c>
      <c r="I4" s="65">
        <f t="shared" si="0"/>
        <v>0.624271112025794</v>
      </c>
      <c r="J4" s="65">
        <f t="shared" si="0"/>
        <v>2.579405913425259</v>
      </c>
      <c r="K4" s="65">
        <f t="shared" si="0"/>
        <v>0.9123962406530837</v>
      </c>
      <c r="L4" s="65">
        <f t="shared" si="0"/>
        <v>2.250120052136928</v>
      </c>
      <c r="M4" s="65">
        <f t="shared" si="0"/>
        <v>1.7973519928654729</v>
      </c>
      <c r="N4" s="65">
        <f t="shared" si="0"/>
        <v>0.8780956301022158</v>
      </c>
      <c r="O4" s="65">
        <f t="shared" si="0"/>
        <v>2.750908966179598</v>
      </c>
      <c r="P4" s="65">
        <f t="shared" si="0"/>
        <v>15.572477190093984</v>
      </c>
      <c r="Q4" s="65">
        <f t="shared" si="0"/>
        <v>21.657405501817934</v>
      </c>
      <c r="R4" s="65">
        <f t="shared" si="0"/>
        <v>0.8643753858818687</v>
      </c>
      <c r="S4" s="65">
        <f t="shared" si="0"/>
        <v>2.380462372230226</v>
      </c>
      <c r="T4" s="65">
        <f t="shared" si="0"/>
        <v>0.21952390752555395</v>
      </c>
      <c r="U4" s="65">
        <f t="shared" si="0"/>
        <v>1.330863689373671</v>
      </c>
      <c r="V4" s="65">
        <f t="shared" si="0"/>
        <v>4.33559717362969</v>
      </c>
      <c r="W4" s="65">
        <f t="shared" si="0"/>
        <v>8.20470604376758</v>
      </c>
      <c r="X4" s="65">
        <f t="shared" si="0"/>
        <v>12.36880016464293</v>
      </c>
      <c r="Y4" s="65">
        <f t="shared" si="0"/>
        <v>0.27440488440694244</v>
      </c>
      <c r="Z4" s="65">
        <f t="shared" si="0"/>
        <v>0.39788708239006654</v>
      </c>
      <c r="AA4" s="65">
        <f t="shared" si="0"/>
        <v>5.261713658503122</v>
      </c>
    </row>
    <row r="5" spans="1:27" s="5" customFormat="1" ht="13.5" customHeight="1">
      <c r="A5" s="41" t="s">
        <v>419</v>
      </c>
      <c r="B5" s="65"/>
      <c r="C5" s="31">
        <f aca="true" t="shared" si="1" ref="C5:AA5">SUM(C6,C7,C8,C33,C34,C35,C36,C37,C38,C39,C40,C41,C42,C43,C44,C45)</f>
        <v>14577</v>
      </c>
      <c r="D5" s="31">
        <f t="shared" si="1"/>
        <v>980</v>
      </c>
      <c r="E5" s="31">
        <f t="shared" si="1"/>
        <v>637</v>
      </c>
      <c r="F5" s="31">
        <f t="shared" si="1"/>
        <v>170</v>
      </c>
      <c r="G5" s="31">
        <f t="shared" si="1"/>
        <v>345</v>
      </c>
      <c r="H5" s="31">
        <f t="shared" si="1"/>
        <v>104</v>
      </c>
      <c r="I5" s="31">
        <f t="shared" si="1"/>
        <v>91</v>
      </c>
      <c r="J5" s="31">
        <f t="shared" si="1"/>
        <v>376</v>
      </c>
      <c r="K5" s="31">
        <f t="shared" si="1"/>
        <v>133</v>
      </c>
      <c r="L5" s="31">
        <f t="shared" si="1"/>
        <v>328</v>
      </c>
      <c r="M5" s="31">
        <f t="shared" si="1"/>
        <v>262</v>
      </c>
      <c r="N5" s="31">
        <f t="shared" si="1"/>
        <v>128</v>
      </c>
      <c r="O5" s="31">
        <f t="shared" si="1"/>
        <v>401</v>
      </c>
      <c r="P5" s="31">
        <f t="shared" si="1"/>
        <v>2270</v>
      </c>
      <c r="Q5" s="31">
        <f t="shared" si="1"/>
        <v>3157</v>
      </c>
      <c r="R5" s="31">
        <f t="shared" si="1"/>
        <v>126</v>
      </c>
      <c r="S5" s="31">
        <f t="shared" si="1"/>
        <v>347</v>
      </c>
      <c r="T5" s="31">
        <f t="shared" si="1"/>
        <v>32</v>
      </c>
      <c r="U5" s="31">
        <f t="shared" si="1"/>
        <v>194</v>
      </c>
      <c r="V5" s="31">
        <f t="shared" si="1"/>
        <v>632</v>
      </c>
      <c r="W5" s="31">
        <f t="shared" si="1"/>
        <v>1196</v>
      </c>
      <c r="X5" s="31">
        <f t="shared" si="1"/>
        <v>1803</v>
      </c>
      <c r="Y5" s="31">
        <f t="shared" si="1"/>
        <v>40</v>
      </c>
      <c r="Z5" s="31">
        <f t="shared" si="1"/>
        <v>58</v>
      </c>
      <c r="AA5" s="31">
        <f t="shared" si="1"/>
        <v>767</v>
      </c>
    </row>
    <row r="6" spans="1:27" s="5" customFormat="1" ht="12" customHeight="1">
      <c r="A6" s="42" t="s">
        <v>174</v>
      </c>
      <c r="B6" s="66">
        <f aca="true" t="shared" si="2" ref="B6:B45">C6/$C$5*100</f>
        <v>0.14406256431364478</v>
      </c>
      <c r="C6" s="31">
        <f>SUM(D6:AA6)</f>
        <v>21</v>
      </c>
      <c r="D6" s="31">
        <v>0</v>
      </c>
      <c r="E6" s="31">
        <v>5</v>
      </c>
      <c r="F6" s="31">
        <v>0</v>
      </c>
      <c r="G6" s="31">
        <v>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1</v>
      </c>
      <c r="O6" s="31">
        <v>0</v>
      </c>
      <c r="P6" s="31">
        <v>1</v>
      </c>
      <c r="Q6" s="31">
        <v>4</v>
      </c>
      <c r="R6" s="31">
        <v>0</v>
      </c>
      <c r="S6" s="31">
        <v>0</v>
      </c>
      <c r="T6" s="31">
        <v>1</v>
      </c>
      <c r="U6" s="31">
        <v>0</v>
      </c>
      <c r="V6" s="31">
        <v>2</v>
      </c>
      <c r="W6" s="31">
        <v>1</v>
      </c>
      <c r="X6" s="31">
        <v>1</v>
      </c>
      <c r="Y6" s="31">
        <v>0</v>
      </c>
      <c r="Z6" s="31">
        <v>0</v>
      </c>
      <c r="AA6" s="31">
        <v>4</v>
      </c>
    </row>
    <row r="7" spans="1:27" s="5" customFormat="1" ht="12" customHeight="1">
      <c r="A7" s="42" t="s">
        <v>60</v>
      </c>
      <c r="B7" s="66">
        <f t="shared" si="2"/>
        <v>0.09604170954242985</v>
      </c>
      <c r="C7" s="31">
        <f>SUM(D7:AA7)</f>
        <v>14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4</v>
      </c>
      <c r="Q7" s="31">
        <v>4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6</v>
      </c>
      <c r="X7" s="31">
        <v>0</v>
      </c>
      <c r="Y7" s="31">
        <v>0</v>
      </c>
      <c r="Z7" s="31">
        <v>0</v>
      </c>
      <c r="AA7" s="31">
        <v>0</v>
      </c>
    </row>
    <row r="8" spans="1:27" s="5" customFormat="1" ht="13.5" customHeight="1">
      <c r="A8" s="42" t="s">
        <v>301</v>
      </c>
      <c r="B8" s="66">
        <f t="shared" si="2"/>
        <v>54.73005419496467</v>
      </c>
      <c r="C8" s="31">
        <f>SUM(C9:C32)</f>
        <v>7978</v>
      </c>
      <c r="D8" s="31">
        <f>SUM(D9:D32)</f>
        <v>473</v>
      </c>
      <c r="E8" s="31">
        <f aca="true" t="shared" si="3" ref="E8:AA8">SUM(E9:E32)</f>
        <v>339</v>
      </c>
      <c r="F8" s="31">
        <f t="shared" si="3"/>
        <v>66</v>
      </c>
      <c r="G8" s="31">
        <f t="shared" si="3"/>
        <v>120</v>
      </c>
      <c r="H8" s="31">
        <f t="shared" si="3"/>
        <v>50</v>
      </c>
      <c r="I8" s="31">
        <f t="shared" si="3"/>
        <v>54</v>
      </c>
      <c r="J8" s="31">
        <f t="shared" si="3"/>
        <v>176</v>
      </c>
      <c r="K8" s="31">
        <f t="shared" si="3"/>
        <v>79</v>
      </c>
      <c r="L8" s="31">
        <f t="shared" si="3"/>
        <v>172</v>
      </c>
      <c r="M8" s="31">
        <f t="shared" si="3"/>
        <v>97</v>
      </c>
      <c r="N8" s="31">
        <f t="shared" si="3"/>
        <v>53</v>
      </c>
      <c r="O8" s="31">
        <f t="shared" si="3"/>
        <v>176</v>
      </c>
      <c r="P8" s="31">
        <f t="shared" si="3"/>
        <v>1390</v>
      </c>
      <c r="Q8" s="31">
        <f t="shared" si="3"/>
        <v>2374</v>
      </c>
      <c r="R8" s="31">
        <f t="shared" si="3"/>
        <v>63</v>
      </c>
      <c r="S8" s="31">
        <f t="shared" si="3"/>
        <v>181</v>
      </c>
      <c r="T8" s="31">
        <f t="shared" si="3"/>
        <v>18</v>
      </c>
      <c r="U8" s="31">
        <f t="shared" si="3"/>
        <v>75</v>
      </c>
      <c r="V8" s="31">
        <f t="shared" si="3"/>
        <v>199</v>
      </c>
      <c r="W8" s="31">
        <f t="shared" si="3"/>
        <v>550</v>
      </c>
      <c r="X8" s="31">
        <f t="shared" si="3"/>
        <v>827</v>
      </c>
      <c r="Y8" s="31">
        <f t="shared" si="3"/>
        <v>13</v>
      </c>
      <c r="Z8" s="31">
        <f t="shared" si="3"/>
        <v>25</v>
      </c>
      <c r="AA8" s="31">
        <f t="shared" si="3"/>
        <v>408</v>
      </c>
    </row>
    <row r="9" spans="1:27" s="5" customFormat="1" ht="12" customHeight="1">
      <c r="A9" s="41" t="s">
        <v>175</v>
      </c>
      <c r="B9" s="66">
        <f t="shared" si="2"/>
        <v>3.7936475269259793</v>
      </c>
      <c r="C9" s="67">
        <f aca="true" t="shared" si="4" ref="C9:C45">SUM(D9:AA9)</f>
        <v>553</v>
      </c>
      <c r="D9" s="31">
        <v>45</v>
      </c>
      <c r="E9" s="31">
        <v>17</v>
      </c>
      <c r="F9" s="31">
        <v>2</v>
      </c>
      <c r="G9" s="31">
        <v>15</v>
      </c>
      <c r="H9" s="31">
        <v>2</v>
      </c>
      <c r="I9" s="31">
        <v>2</v>
      </c>
      <c r="J9" s="31">
        <v>14</v>
      </c>
      <c r="K9" s="31">
        <v>4</v>
      </c>
      <c r="L9" s="31">
        <v>12</v>
      </c>
      <c r="M9" s="31">
        <v>3</v>
      </c>
      <c r="N9" s="31">
        <v>6</v>
      </c>
      <c r="O9" s="31">
        <v>21</v>
      </c>
      <c r="P9" s="31">
        <v>105</v>
      </c>
      <c r="Q9" s="31">
        <v>146</v>
      </c>
      <c r="R9" s="31">
        <v>4</v>
      </c>
      <c r="S9" s="31">
        <v>17</v>
      </c>
      <c r="T9" s="31">
        <v>1</v>
      </c>
      <c r="U9" s="31">
        <v>9</v>
      </c>
      <c r="V9" s="31">
        <v>14</v>
      </c>
      <c r="W9" s="31">
        <v>30</v>
      </c>
      <c r="X9" s="31">
        <v>46</v>
      </c>
      <c r="Y9" s="31">
        <v>4</v>
      </c>
      <c r="Z9" s="31">
        <v>1</v>
      </c>
      <c r="AA9" s="31">
        <v>33</v>
      </c>
    </row>
    <row r="10" spans="1:27" s="5" customFormat="1" ht="12" customHeight="1">
      <c r="A10" s="43" t="s">
        <v>302</v>
      </c>
      <c r="B10" s="66">
        <f t="shared" si="2"/>
        <v>0.006860122110173561</v>
      </c>
      <c r="C10" s="67">
        <f t="shared" si="4"/>
        <v>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1</v>
      </c>
      <c r="X10" s="31">
        <v>0</v>
      </c>
      <c r="Y10" s="31">
        <v>0</v>
      </c>
      <c r="Z10" s="31">
        <v>0</v>
      </c>
      <c r="AA10" s="31">
        <v>0</v>
      </c>
    </row>
    <row r="11" spans="1:27" s="5" customFormat="1" ht="12" customHeight="1">
      <c r="A11" s="43" t="s">
        <v>303</v>
      </c>
      <c r="B11" s="66">
        <f t="shared" si="2"/>
        <v>3.059614461137408</v>
      </c>
      <c r="C11" s="67">
        <f t="shared" si="4"/>
        <v>446</v>
      </c>
      <c r="D11" s="31">
        <v>33</v>
      </c>
      <c r="E11" s="31">
        <v>21</v>
      </c>
      <c r="F11" s="31">
        <v>4</v>
      </c>
      <c r="G11" s="31">
        <v>12</v>
      </c>
      <c r="H11" s="31">
        <v>2</v>
      </c>
      <c r="I11" s="31">
        <v>4</v>
      </c>
      <c r="J11" s="31">
        <v>12</v>
      </c>
      <c r="K11" s="31">
        <v>7</v>
      </c>
      <c r="L11" s="31">
        <v>5</v>
      </c>
      <c r="M11" s="31">
        <v>6</v>
      </c>
      <c r="N11" s="31">
        <v>0</v>
      </c>
      <c r="O11" s="31">
        <v>7</v>
      </c>
      <c r="P11" s="31">
        <v>88</v>
      </c>
      <c r="Q11" s="31">
        <v>114</v>
      </c>
      <c r="R11" s="31">
        <v>5</v>
      </c>
      <c r="S11" s="31">
        <v>13</v>
      </c>
      <c r="T11" s="31">
        <v>0</v>
      </c>
      <c r="U11" s="31">
        <v>4</v>
      </c>
      <c r="V11" s="31">
        <v>18</v>
      </c>
      <c r="W11" s="31">
        <v>29</v>
      </c>
      <c r="X11" s="31">
        <v>49</v>
      </c>
      <c r="Y11" s="31">
        <v>0</v>
      </c>
      <c r="Z11" s="31">
        <v>0</v>
      </c>
      <c r="AA11" s="31">
        <v>13</v>
      </c>
    </row>
    <row r="12" spans="1:27" s="5" customFormat="1" ht="12" customHeight="1">
      <c r="A12" s="43" t="s">
        <v>304</v>
      </c>
      <c r="B12" s="66">
        <f t="shared" si="2"/>
        <v>0.5556698909240585</v>
      </c>
      <c r="C12" s="67">
        <f t="shared" si="4"/>
        <v>81</v>
      </c>
      <c r="D12" s="31">
        <v>7</v>
      </c>
      <c r="E12" s="31">
        <v>0</v>
      </c>
      <c r="F12" s="31">
        <v>0</v>
      </c>
      <c r="G12" s="31">
        <v>2</v>
      </c>
      <c r="H12" s="31">
        <v>1</v>
      </c>
      <c r="I12" s="31">
        <v>0</v>
      </c>
      <c r="J12" s="31">
        <v>0</v>
      </c>
      <c r="K12" s="31">
        <v>1</v>
      </c>
      <c r="L12" s="31">
        <v>2</v>
      </c>
      <c r="M12" s="31">
        <v>0</v>
      </c>
      <c r="N12" s="31">
        <v>0</v>
      </c>
      <c r="O12" s="31">
        <v>11</v>
      </c>
      <c r="P12" s="31">
        <v>8</v>
      </c>
      <c r="Q12" s="31">
        <v>21</v>
      </c>
      <c r="R12" s="31">
        <v>1</v>
      </c>
      <c r="S12" s="31">
        <v>0</v>
      </c>
      <c r="T12" s="31">
        <v>0</v>
      </c>
      <c r="U12" s="31">
        <v>1</v>
      </c>
      <c r="V12" s="31">
        <v>4</v>
      </c>
      <c r="W12" s="31">
        <v>6</v>
      </c>
      <c r="X12" s="31">
        <v>16</v>
      </c>
      <c r="Y12" s="31">
        <v>0</v>
      </c>
      <c r="Z12" s="31">
        <v>0</v>
      </c>
      <c r="AA12" s="31">
        <v>0</v>
      </c>
    </row>
    <row r="13" spans="1:27" s="5" customFormat="1" ht="12" customHeight="1">
      <c r="A13" s="43" t="s">
        <v>305</v>
      </c>
      <c r="B13" s="66">
        <f t="shared" si="2"/>
        <v>0.514509158263017</v>
      </c>
      <c r="C13" s="67">
        <f t="shared" si="4"/>
        <v>75</v>
      </c>
      <c r="D13" s="31">
        <v>1</v>
      </c>
      <c r="E13" s="31">
        <v>2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4</v>
      </c>
      <c r="M13" s="31">
        <v>0</v>
      </c>
      <c r="N13" s="31">
        <v>0</v>
      </c>
      <c r="O13" s="31">
        <v>1</v>
      </c>
      <c r="P13" s="31">
        <v>15</v>
      </c>
      <c r="Q13" s="31">
        <v>38</v>
      </c>
      <c r="R13" s="31">
        <v>0</v>
      </c>
      <c r="S13" s="31">
        <v>2</v>
      </c>
      <c r="T13" s="31">
        <v>0</v>
      </c>
      <c r="U13" s="31">
        <v>0</v>
      </c>
      <c r="V13" s="31">
        <v>1</v>
      </c>
      <c r="W13" s="31">
        <v>2</v>
      </c>
      <c r="X13" s="31">
        <v>8</v>
      </c>
      <c r="Y13" s="31">
        <v>0</v>
      </c>
      <c r="Z13" s="31">
        <v>0</v>
      </c>
      <c r="AA13" s="31">
        <v>1</v>
      </c>
    </row>
    <row r="14" spans="1:27" s="5" customFormat="1" ht="12" customHeight="1">
      <c r="A14" s="41" t="s">
        <v>176</v>
      </c>
      <c r="B14" s="66">
        <f t="shared" si="2"/>
        <v>0.8232146532208273</v>
      </c>
      <c r="C14" s="67">
        <f t="shared" si="4"/>
        <v>120</v>
      </c>
      <c r="D14" s="31">
        <v>5</v>
      </c>
      <c r="E14" s="31">
        <v>6</v>
      </c>
      <c r="F14" s="31">
        <v>0</v>
      </c>
      <c r="G14" s="31">
        <v>3</v>
      </c>
      <c r="H14" s="31">
        <v>1</v>
      </c>
      <c r="I14" s="31">
        <v>0</v>
      </c>
      <c r="J14" s="31">
        <v>0</v>
      </c>
      <c r="K14" s="31">
        <v>0</v>
      </c>
      <c r="L14" s="31">
        <v>1</v>
      </c>
      <c r="M14" s="31">
        <v>0</v>
      </c>
      <c r="N14" s="31">
        <v>0</v>
      </c>
      <c r="O14" s="31">
        <v>1</v>
      </c>
      <c r="P14" s="31">
        <v>16</v>
      </c>
      <c r="Q14" s="31">
        <v>46</v>
      </c>
      <c r="R14" s="31">
        <v>2</v>
      </c>
      <c r="S14" s="31">
        <v>2</v>
      </c>
      <c r="T14" s="31">
        <v>0</v>
      </c>
      <c r="U14" s="31">
        <v>1</v>
      </c>
      <c r="V14" s="31">
        <v>3</v>
      </c>
      <c r="W14" s="31">
        <v>7</v>
      </c>
      <c r="X14" s="31">
        <v>11</v>
      </c>
      <c r="Y14" s="31">
        <v>0</v>
      </c>
      <c r="Z14" s="31">
        <v>2</v>
      </c>
      <c r="AA14" s="31">
        <v>13</v>
      </c>
    </row>
    <row r="15" spans="1:27" s="5" customFormat="1" ht="12" customHeight="1">
      <c r="A15" s="43" t="s">
        <v>306</v>
      </c>
      <c r="B15" s="66">
        <f t="shared" si="2"/>
        <v>0.5693901351444055</v>
      </c>
      <c r="C15" s="67">
        <f t="shared" si="4"/>
        <v>83</v>
      </c>
      <c r="D15" s="31">
        <v>3</v>
      </c>
      <c r="E15" s="31">
        <v>1</v>
      </c>
      <c r="F15" s="31">
        <v>0</v>
      </c>
      <c r="G15" s="31">
        <v>0</v>
      </c>
      <c r="H15" s="31">
        <v>0</v>
      </c>
      <c r="I15" s="31">
        <v>0</v>
      </c>
      <c r="J15" s="31">
        <v>4</v>
      </c>
      <c r="K15" s="31">
        <v>0</v>
      </c>
      <c r="L15" s="31">
        <v>1</v>
      </c>
      <c r="M15" s="31">
        <v>0</v>
      </c>
      <c r="N15" s="31">
        <v>0</v>
      </c>
      <c r="O15" s="31">
        <v>1</v>
      </c>
      <c r="P15" s="31">
        <v>15</v>
      </c>
      <c r="Q15" s="31">
        <v>33</v>
      </c>
      <c r="R15" s="31">
        <v>0</v>
      </c>
      <c r="S15" s="31">
        <v>1</v>
      </c>
      <c r="T15" s="31">
        <v>0</v>
      </c>
      <c r="U15" s="31">
        <v>1</v>
      </c>
      <c r="V15" s="31">
        <v>1</v>
      </c>
      <c r="W15" s="31">
        <v>11</v>
      </c>
      <c r="X15" s="31">
        <v>6</v>
      </c>
      <c r="Y15" s="31">
        <v>0</v>
      </c>
      <c r="Z15" s="31">
        <v>0</v>
      </c>
      <c r="AA15" s="31">
        <v>5</v>
      </c>
    </row>
    <row r="16" spans="1:27" s="5" customFormat="1" ht="12" customHeight="1">
      <c r="A16" s="43" t="s">
        <v>307</v>
      </c>
      <c r="B16" s="66">
        <f t="shared" si="2"/>
        <v>1.5435274747890513</v>
      </c>
      <c r="C16" s="67">
        <f t="shared" si="4"/>
        <v>225</v>
      </c>
      <c r="D16" s="31">
        <v>11</v>
      </c>
      <c r="E16" s="31">
        <v>6</v>
      </c>
      <c r="F16" s="31">
        <v>0</v>
      </c>
      <c r="G16" s="31">
        <v>1</v>
      </c>
      <c r="H16" s="31">
        <v>4</v>
      </c>
      <c r="I16" s="31">
        <v>4</v>
      </c>
      <c r="J16" s="31">
        <v>7</v>
      </c>
      <c r="K16" s="31">
        <v>3</v>
      </c>
      <c r="L16" s="31">
        <v>2</v>
      </c>
      <c r="M16" s="31">
        <v>2</v>
      </c>
      <c r="N16" s="31">
        <v>3</v>
      </c>
      <c r="O16" s="31">
        <v>2</v>
      </c>
      <c r="P16" s="31">
        <v>42</v>
      </c>
      <c r="Q16" s="31">
        <v>79</v>
      </c>
      <c r="R16" s="31">
        <v>0</v>
      </c>
      <c r="S16" s="31">
        <v>7</v>
      </c>
      <c r="T16" s="31">
        <v>0</v>
      </c>
      <c r="U16" s="31">
        <v>3</v>
      </c>
      <c r="V16" s="31">
        <v>4</v>
      </c>
      <c r="W16" s="31">
        <v>16</v>
      </c>
      <c r="X16" s="31">
        <v>16</v>
      </c>
      <c r="Y16" s="31">
        <v>0</v>
      </c>
      <c r="Z16" s="31">
        <v>1</v>
      </c>
      <c r="AA16" s="31">
        <v>12</v>
      </c>
    </row>
    <row r="17" spans="1:27" s="5" customFormat="1" ht="12" customHeight="1">
      <c r="A17" s="43" t="s">
        <v>308</v>
      </c>
      <c r="B17" s="66">
        <f t="shared" si="2"/>
        <v>0.7546134321190917</v>
      </c>
      <c r="C17" s="67">
        <f t="shared" si="4"/>
        <v>110</v>
      </c>
      <c r="D17" s="31">
        <v>7</v>
      </c>
      <c r="E17" s="31">
        <v>3</v>
      </c>
      <c r="F17" s="31">
        <v>0</v>
      </c>
      <c r="G17" s="31">
        <v>1</v>
      </c>
      <c r="H17" s="31">
        <v>0</v>
      </c>
      <c r="I17" s="31">
        <v>0</v>
      </c>
      <c r="J17" s="31">
        <v>4</v>
      </c>
      <c r="K17" s="31">
        <v>0</v>
      </c>
      <c r="L17" s="31">
        <v>2</v>
      </c>
      <c r="M17" s="31">
        <v>0</v>
      </c>
      <c r="N17" s="31">
        <v>2</v>
      </c>
      <c r="O17" s="31">
        <v>1</v>
      </c>
      <c r="P17" s="31">
        <v>30</v>
      </c>
      <c r="Q17" s="31">
        <v>46</v>
      </c>
      <c r="R17" s="31">
        <v>0</v>
      </c>
      <c r="S17" s="31">
        <v>3</v>
      </c>
      <c r="T17" s="31">
        <v>0</v>
      </c>
      <c r="U17" s="31">
        <v>0</v>
      </c>
      <c r="V17" s="31">
        <v>0</v>
      </c>
      <c r="W17" s="31">
        <v>3</v>
      </c>
      <c r="X17" s="31">
        <v>6</v>
      </c>
      <c r="Y17" s="31">
        <v>0</v>
      </c>
      <c r="Z17" s="31">
        <v>0</v>
      </c>
      <c r="AA17" s="31">
        <v>2</v>
      </c>
    </row>
    <row r="18" spans="1:27" s="5" customFormat="1" ht="12" customHeight="1">
      <c r="A18" s="43" t="s">
        <v>309</v>
      </c>
      <c r="B18" s="66">
        <f t="shared" si="2"/>
        <v>1.2828428346024559</v>
      </c>
      <c r="C18" s="67">
        <f t="shared" si="4"/>
        <v>187</v>
      </c>
      <c r="D18" s="31">
        <v>13</v>
      </c>
      <c r="E18" s="31">
        <v>16</v>
      </c>
      <c r="F18" s="31">
        <v>5</v>
      </c>
      <c r="G18" s="31">
        <v>7</v>
      </c>
      <c r="H18" s="31">
        <v>1</v>
      </c>
      <c r="I18" s="31">
        <v>1</v>
      </c>
      <c r="J18" s="31">
        <v>9</v>
      </c>
      <c r="K18" s="31">
        <v>2</v>
      </c>
      <c r="L18" s="31">
        <v>3</v>
      </c>
      <c r="M18" s="31">
        <v>4</v>
      </c>
      <c r="N18" s="31">
        <v>4</v>
      </c>
      <c r="O18" s="31">
        <v>5</v>
      </c>
      <c r="P18" s="31">
        <v>27</v>
      </c>
      <c r="Q18" s="31">
        <v>28</v>
      </c>
      <c r="R18" s="31">
        <v>3</v>
      </c>
      <c r="S18" s="31">
        <v>7</v>
      </c>
      <c r="T18" s="31">
        <v>1</v>
      </c>
      <c r="U18" s="31">
        <v>2</v>
      </c>
      <c r="V18" s="31">
        <v>2</v>
      </c>
      <c r="W18" s="31">
        <v>12</v>
      </c>
      <c r="X18" s="31">
        <v>21</v>
      </c>
      <c r="Y18" s="31">
        <v>1</v>
      </c>
      <c r="Z18" s="31">
        <v>3</v>
      </c>
      <c r="AA18" s="31">
        <v>10</v>
      </c>
    </row>
    <row r="19" spans="1:27" s="5" customFormat="1" ht="12" customHeight="1">
      <c r="A19" s="43" t="s">
        <v>310</v>
      </c>
      <c r="B19" s="66">
        <f t="shared" si="2"/>
        <v>0.9741373396446457</v>
      </c>
      <c r="C19" s="67">
        <f t="shared" si="4"/>
        <v>142</v>
      </c>
      <c r="D19" s="31">
        <v>8</v>
      </c>
      <c r="E19" s="31">
        <v>7</v>
      </c>
      <c r="F19" s="31">
        <v>1</v>
      </c>
      <c r="G19" s="31">
        <v>4</v>
      </c>
      <c r="H19" s="31">
        <v>3</v>
      </c>
      <c r="I19" s="31">
        <v>1</v>
      </c>
      <c r="J19" s="31">
        <v>3</v>
      </c>
      <c r="K19" s="31">
        <v>1</v>
      </c>
      <c r="L19" s="31">
        <v>6</v>
      </c>
      <c r="M19" s="31">
        <v>1</v>
      </c>
      <c r="N19" s="31">
        <v>0</v>
      </c>
      <c r="O19" s="31">
        <v>4</v>
      </c>
      <c r="P19" s="31">
        <v>28</v>
      </c>
      <c r="Q19" s="31">
        <v>35</v>
      </c>
      <c r="R19" s="31">
        <v>2</v>
      </c>
      <c r="S19" s="31">
        <v>2</v>
      </c>
      <c r="T19" s="31">
        <v>2</v>
      </c>
      <c r="U19" s="31">
        <v>3</v>
      </c>
      <c r="V19" s="31">
        <v>0</v>
      </c>
      <c r="W19" s="31">
        <v>12</v>
      </c>
      <c r="X19" s="31">
        <v>11</v>
      </c>
      <c r="Y19" s="31">
        <v>0</v>
      </c>
      <c r="Z19" s="31">
        <v>0</v>
      </c>
      <c r="AA19" s="31">
        <v>8</v>
      </c>
    </row>
    <row r="20" spans="1:27" s="5" customFormat="1" ht="15" customHeight="1">
      <c r="A20" s="41" t="s">
        <v>177</v>
      </c>
      <c r="B20" s="66">
        <f t="shared" si="2"/>
        <v>0.06174109899156205</v>
      </c>
      <c r="C20" s="67">
        <f t="shared" si="4"/>
        <v>9</v>
      </c>
      <c r="D20" s="31">
        <v>2</v>
      </c>
      <c r="E20" s="31">
        <v>0</v>
      </c>
      <c r="F20" s="31">
        <v>0</v>
      </c>
      <c r="G20" s="31">
        <v>1</v>
      </c>
      <c r="H20" s="31">
        <v>0</v>
      </c>
      <c r="I20" s="31">
        <v>0</v>
      </c>
      <c r="J20" s="31">
        <v>0</v>
      </c>
      <c r="K20" s="31">
        <v>0</v>
      </c>
      <c r="L20" s="31">
        <v>1</v>
      </c>
      <c r="M20" s="31">
        <v>0</v>
      </c>
      <c r="N20" s="31">
        <v>0</v>
      </c>
      <c r="O20" s="31">
        <v>0</v>
      </c>
      <c r="P20" s="31">
        <v>1</v>
      </c>
      <c r="Q20" s="31">
        <v>1</v>
      </c>
      <c r="R20" s="31">
        <v>0</v>
      </c>
      <c r="S20" s="31">
        <v>1</v>
      </c>
      <c r="T20" s="31">
        <v>0</v>
      </c>
      <c r="U20" s="31">
        <v>0</v>
      </c>
      <c r="V20" s="31">
        <v>0</v>
      </c>
      <c r="W20" s="31">
        <v>2</v>
      </c>
      <c r="X20" s="31">
        <v>0</v>
      </c>
      <c r="Y20" s="31">
        <v>0</v>
      </c>
      <c r="Z20" s="31">
        <v>0</v>
      </c>
      <c r="AA20" s="31">
        <v>0</v>
      </c>
    </row>
    <row r="21" spans="1:27" s="5" customFormat="1" ht="12" customHeight="1">
      <c r="A21" s="41" t="s">
        <v>178</v>
      </c>
      <c r="B21" s="66">
        <f t="shared" si="2"/>
        <v>1.7013102833230431</v>
      </c>
      <c r="C21" s="67">
        <f t="shared" si="4"/>
        <v>248</v>
      </c>
      <c r="D21" s="31">
        <v>15</v>
      </c>
      <c r="E21" s="31">
        <v>13</v>
      </c>
      <c r="F21" s="31">
        <v>2</v>
      </c>
      <c r="G21" s="31">
        <v>1</v>
      </c>
      <c r="H21" s="31">
        <v>1</v>
      </c>
      <c r="I21" s="31">
        <v>4</v>
      </c>
      <c r="J21" s="31">
        <v>3</v>
      </c>
      <c r="K21" s="31">
        <v>9</v>
      </c>
      <c r="L21" s="31">
        <v>6</v>
      </c>
      <c r="M21" s="31">
        <v>5</v>
      </c>
      <c r="N21" s="31">
        <v>1</v>
      </c>
      <c r="O21" s="31">
        <v>4</v>
      </c>
      <c r="P21" s="31">
        <v>43</v>
      </c>
      <c r="Q21" s="31">
        <v>82</v>
      </c>
      <c r="R21" s="31">
        <v>2</v>
      </c>
      <c r="S21" s="31">
        <v>4</v>
      </c>
      <c r="T21" s="31">
        <v>0</v>
      </c>
      <c r="U21" s="31">
        <v>2</v>
      </c>
      <c r="V21" s="31">
        <v>6</v>
      </c>
      <c r="W21" s="31">
        <v>12</v>
      </c>
      <c r="X21" s="31">
        <v>21</v>
      </c>
      <c r="Y21" s="31">
        <v>0</v>
      </c>
      <c r="Z21" s="31">
        <v>0</v>
      </c>
      <c r="AA21" s="31">
        <v>12</v>
      </c>
    </row>
    <row r="22" spans="1:27" s="5" customFormat="1" ht="12" customHeight="1">
      <c r="A22" s="43" t="s">
        <v>311</v>
      </c>
      <c r="B22" s="66">
        <f t="shared" si="2"/>
        <v>2.6960279892982095</v>
      </c>
      <c r="C22" s="67">
        <f t="shared" si="4"/>
        <v>393</v>
      </c>
      <c r="D22" s="31">
        <v>26</v>
      </c>
      <c r="E22" s="31">
        <v>23</v>
      </c>
      <c r="F22" s="31">
        <v>2</v>
      </c>
      <c r="G22" s="31">
        <v>5</v>
      </c>
      <c r="H22" s="31">
        <v>3</v>
      </c>
      <c r="I22" s="31">
        <v>5</v>
      </c>
      <c r="J22" s="31">
        <v>12</v>
      </c>
      <c r="K22" s="31">
        <v>6</v>
      </c>
      <c r="L22" s="31">
        <v>13</v>
      </c>
      <c r="M22" s="31">
        <v>4</v>
      </c>
      <c r="N22" s="31">
        <v>3</v>
      </c>
      <c r="O22" s="31">
        <v>8</v>
      </c>
      <c r="P22" s="31">
        <v>82</v>
      </c>
      <c r="Q22" s="31">
        <v>119</v>
      </c>
      <c r="R22" s="31">
        <v>5</v>
      </c>
      <c r="S22" s="31">
        <v>10</v>
      </c>
      <c r="T22" s="31">
        <v>0</v>
      </c>
      <c r="U22" s="31">
        <v>2</v>
      </c>
      <c r="V22" s="31">
        <v>7</v>
      </c>
      <c r="W22" s="31">
        <v>21</v>
      </c>
      <c r="X22" s="31">
        <v>24</v>
      </c>
      <c r="Y22" s="31">
        <v>1</v>
      </c>
      <c r="Z22" s="31">
        <v>0</v>
      </c>
      <c r="AA22" s="31">
        <v>12</v>
      </c>
    </row>
    <row r="23" spans="1:27" s="5" customFormat="1" ht="12" customHeight="1">
      <c r="A23" s="43" t="s">
        <v>312</v>
      </c>
      <c r="B23" s="66">
        <f t="shared" si="2"/>
        <v>2.8332304315016805</v>
      </c>
      <c r="C23" s="67">
        <f t="shared" si="4"/>
        <v>413</v>
      </c>
      <c r="D23" s="31">
        <v>25</v>
      </c>
      <c r="E23" s="31">
        <v>25</v>
      </c>
      <c r="F23" s="31">
        <v>2</v>
      </c>
      <c r="G23" s="31">
        <v>6</v>
      </c>
      <c r="H23" s="31">
        <v>1</v>
      </c>
      <c r="I23" s="31">
        <v>3</v>
      </c>
      <c r="J23" s="31">
        <v>12</v>
      </c>
      <c r="K23" s="31">
        <v>7</v>
      </c>
      <c r="L23" s="31">
        <v>7</v>
      </c>
      <c r="M23" s="31">
        <v>5</v>
      </c>
      <c r="N23" s="31">
        <v>4</v>
      </c>
      <c r="O23" s="31">
        <v>6</v>
      </c>
      <c r="P23" s="31">
        <v>59</v>
      </c>
      <c r="Q23" s="31">
        <v>106</v>
      </c>
      <c r="R23" s="31">
        <v>2</v>
      </c>
      <c r="S23" s="31">
        <v>13</v>
      </c>
      <c r="T23" s="31">
        <v>1</v>
      </c>
      <c r="U23" s="31">
        <v>0</v>
      </c>
      <c r="V23" s="31">
        <v>9</v>
      </c>
      <c r="W23" s="31">
        <v>29</v>
      </c>
      <c r="X23" s="31">
        <v>69</v>
      </c>
      <c r="Y23" s="31">
        <v>0</v>
      </c>
      <c r="Z23" s="31">
        <v>0</v>
      </c>
      <c r="AA23" s="31">
        <v>22</v>
      </c>
    </row>
    <row r="24" spans="1:27" s="5" customFormat="1" ht="12" customHeight="1">
      <c r="A24" s="43" t="s">
        <v>313</v>
      </c>
      <c r="B24" s="66">
        <f t="shared" si="2"/>
        <v>3.5261027646292105</v>
      </c>
      <c r="C24" s="67">
        <f t="shared" si="4"/>
        <v>514</v>
      </c>
      <c r="D24" s="31">
        <v>33</v>
      </c>
      <c r="E24" s="31">
        <v>22</v>
      </c>
      <c r="F24" s="31">
        <v>9</v>
      </c>
      <c r="G24" s="31">
        <v>10</v>
      </c>
      <c r="H24" s="31">
        <v>0</v>
      </c>
      <c r="I24" s="31">
        <v>8</v>
      </c>
      <c r="J24" s="31">
        <v>9</v>
      </c>
      <c r="K24" s="31">
        <v>9</v>
      </c>
      <c r="L24" s="31">
        <v>10</v>
      </c>
      <c r="M24" s="31">
        <v>8</v>
      </c>
      <c r="N24" s="31">
        <v>7</v>
      </c>
      <c r="O24" s="31">
        <v>11</v>
      </c>
      <c r="P24" s="31">
        <v>73</v>
      </c>
      <c r="Q24" s="31">
        <v>112</v>
      </c>
      <c r="R24" s="31">
        <v>10</v>
      </c>
      <c r="S24" s="31">
        <v>14</v>
      </c>
      <c r="T24" s="31">
        <v>3</v>
      </c>
      <c r="U24" s="31">
        <v>6</v>
      </c>
      <c r="V24" s="31">
        <v>7</v>
      </c>
      <c r="W24" s="31">
        <v>63</v>
      </c>
      <c r="X24" s="31">
        <v>61</v>
      </c>
      <c r="Y24" s="31">
        <v>2</v>
      </c>
      <c r="Z24" s="31">
        <v>5</v>
      </c>
      <c r="AA24" s="31">
        <v>22</v>
      </c>
    </row>
    <row r="25" spans="1:27" s="5" customFormat="1" ht="12" customHeight="1">
      <c r="A25" s="43" t="s">
        <v>314</v>
      </c>
      <c r="B25" s="66">
        <f t="shared" si="2"/>
        <v>6.9698840639363375</v>
      </c>
      <c r="C25" s="67">
        <f t="shared" si="4"/>
        <v>1016</v>
      </c>
      <c r="D25" s="31">
        <v>53</v>
      </c>
      <c r="E25" s="31">
        <v>35</v>
      </c>
      <c r="F25" s="31">
        <v>5</v>
      </c>
      <c r="G25" s="31">
        <v>5</v>
      </c>
      <c r="H25" s="31">
        <v>7</v>
      </c>
      <c r="I25" s="31">
        <v>6</v>
      </c>
      <c r="J25" s="31">
        <v>19</v>
      </c>
      <c r="K25" s="31">
        <v>14</v>
      </c>
      <c r="L25" s="31">
        <v>24</v>
      </c>
      <c r="M25" s="31">
        <v>16</v>
      </c>
      <c r="N25" s="31">
        <v>6</v>
      </c>
      <c r="O25" s="31">
        <v>12</v>
      </c>
      <c r="P25" s="31">
        <v>169</v>
      </c>
      <c r="Q25" s="31">
        <v>391</v>
      </c>
      <c r="R25" s="31">
        <v>10</v>
      </c>
      <c r="S25" s="31">
        <v>21</v>
      </c>
      <c r="T25" s="31">
        <v>1</v>
      </c>
      <c r="U25" s="31">
        <v>6</v>
      </c>
      <c r="V25" s="31">
        <v>22</v>
      </c>
      <c r="W25" s="31">
        <v>67</v>
      </c>
      <c r="X25" s="31">
        <v>75</v>
      </c>
      <c r="Y25" s="31">
        <v>2</v>
      </c>
      <c r="Z25" s="31">
        <v>3</v>
      </c>
      <c r="AA25" s="31">
        <v>47</v>
      </c>
    </row>
    <row r="26" spans="1:27" s="5" customFormat="1" ht="12" customHeight="1">
      <c r="A26" s="43" t="s">
        <v>315</v>
      </c>
      <c r="B26" s="66">
        <f t="shared" si="2"/>
        <v>5.947725869520477</v>
      </c>
      <c r="C26" s="67">
        <f t="shared" si="4"/>
        <v>867</v>
      </c>
      <c r="D26" s="31">
        <v>40</v>
      </c>
      <c r="E26" s="31">
        <v>30</v>
      </c>
      <c r="F26" s="31">
        <v>9</v>
      </c>
      <c r="G26" s="31">
        <v>7</v>
      </c>
      <c r="H26" s="31">
        <v>8</v>
      </c>
      <c r="I26" s="31">
        <v>3</v>
      </c>
      <c r="J26" s="31">
        <v>14</v>
      </c>
      <c r="K26" s="31">
        <v>4</v>
      </c>
      <c r="L26" s="31">
        <v>17</v>
      </c>
      <c r="M26" s="31">
        <v>14</v>
      </c>
      <c r="N26" s="31">
        <v>2</v>
      </c>
      <c r="O26" s="31">
        <v>20</v>
      </c>
      <c r="P26" s="31">
        <v>185</v>
      </c>
      <c r="Q26" s="31">
        <v>274</v>
      </c>
      <c r="R26" s="31">
        <v>3</v>
      </c>
      <c r="S26" s="31">
        <v>16</v>
      </c>
      <c r="T26" s="31">
        <v>2</v>
      </c>
      <c r="U26" s="31">
        <v>4</v>
      </c>
      <c r="V26" s="31">
        <v>23</v>
      </c>
      <c r="W26" s="31">
        <v>58</v>
      </c>
      <c r="X26" s="31">
        <v>92</v>
      </c>
      <c r="Y26" s="31">
        <v>1</v>
      </c>
      <c r="Z26" s="31">
        <v>2</v>
      </c>
      <c r="AA26" s="31">
        <v>39</v>
      </c>
    </row>
    <row r="27" spans="1:27" s="5" customFormat="1" ht="12" customHeight="1">
      <c r="A27" s="43" t="s">
        <v>316</v>
      </c>
      <c r="B27" s="66">
        <f t="shared" si="2"/>
        <v>1.6738697948823489</v>
      </c>
      <c r="C27" s="67">
        <f t="shared" si="4"/>
        <v>244</v>
      </c>
      <c r="D27" s="31">
        <v>23</v>
      </c>
      <c r="E27" s="31">
        <v>6</v>
      </c>
      <c r="F27" s="31">
        <v>2</v>
      </c>
      <c r="G27" s="31">
        <v>1</v>
      </c>
      <c r="H27" s="31">
        <v>7</v>
      </c>
      <c r="I27" s="31">
        <v>2</v>
      </c>
      <c r="J27" s="31">
        <v>5</v>
      </c>
      <c r="K27" s="31">
        <v>2</v>
      </c>
      <c r="L27" s="31">
        <v>2</v>
      </c>
      <c r="M27" s="31">
        <v>4</v>
      </c>
      <c r="N27" s="31">
        <v>3</v>
      </c>
      <c r="O27" s="31">
        <v>3</v>
      </c>
      <c r="P27" s="31">
        <v>45</v>
      </c>
      <c r="Q27" s="31">
        <v>66</v>
      </c>
      <c r="R27" s="31">
        <v>1</v>
      </c>
      <c r="S27" s="31">
        <v>5</v>
      </c>
      <c r="T27" s="31">
        <v>0</v>
      </c>
      <c r="U27" s="31">
        <v>0</v>
      </c>
      <c r="V27" s="31">
        <v>12</v>
      </c>
      <c r="W27" s="31">
        <v>16</v>
      </c>
      <c r="X27" s="31">
        <v>26</v>
      </c>
      <c r="Y27" s="31">
        <v>0</v>
      </c>
      <c r="Z27" s="31">
        <v>2</v>
      </c>
      <c r="AA27" s="31">
        <v>11</v>
      </c>
    </row>
    <row r="28" spans="1:27" s="5" customFormat="1" ht="12" customHeight="1">
      <c r="A28" s="43" t="s">
        <v>317</v>
      </c>
      <c r="B28" s="66">
        <f t="shared" si="2"/>
        <v>7.209988337792413</v>
      </c>
      <c r="C28" s="67">
        <f t="shared" si="4"/>
        <v>1051</v>
      </c>
      <c r="D28" s="31">
        <v>62</v>
      </c>
      <c r="E28" s="31">
        <v>60</v>
      </c>
      <c r="F28" s="31">
        <v>12</v>
      </c>
      <c r="G28" s="31">
        <v>23</v>
      </c>
      <c r="H28" s="31">
        <v>2</v>
      </c>
      <c r="I28" s="31">
        <v>4</v>
      </c>
      <c r="J28" s="31">
        <v>25</v>
      </c>
      <c r="K28" s="31">
        <v>6</v>
      </c>
      <c r="L28" s="31">
        <v>25</v>
      </c>
      <c r="M28" s="31">
        <v>11</v>
      </c>
      <c r="N28" s="31">
        <v>6</v>
      </c>
      <c r="O28" s="31">
        <v>24</v>
      </c>
      <c r="P28" s="31">
        <v>174</v>
      </c>
      <c r="Q28" s="31">
        <v>235</v>
      </c>
      <c r="R28" s="31">
        <v>7</v>
      </c>
      <c r="S28" s="31">
        <v>27</v>
      </c>
      <c r="T28" s="31">
        <v>2</v>
      </c>
      <c r="U28" s="31">
        <v>15</v>
      </c>
      <c r="V28" s="31">
        <v>40</v>
      </c>
      <c r="W28" s="31">
        <v>70</v>
      </c>
      <c r="X28" s="31">
        <v>140</v>
      </c>
      <c r="Y28" s="31">
        <v>0</v>
      </c>
      <c r="Z28" s="31">
        <v>3</v>
      </c>
      <c r="AA28" s="31">
        <v>78</v>
      </c>
    </row>
    <row r="29" spans="1:27" s="5" customFormat="1" ht="12" customHeight="1">
      <c r="A29" s="43" t="s">
        <v>318</v>
      </c>
      <c r="B29" s="66">
        <f t="shared" si="2"/>
        <v>2.4147629827810935</v>
      </c>
      <c r="C29" s="67">
        <f t="shared" si="4"/>
        <v>352</v>
      </c>
      <c r="D29" s="31">
        <v>19</v>
      </c>
      <c r="E29" s="31">
        <v>14</v>
      </c>
      <c r="F29" s="31">
        <v>3</v>
      </c>
      <c r="G29" s="31">
        <v>6</v>
      </c>
      <c r="H29" s="31">
        <v>2</v>
      </c>
      <c r="I29" s="31">
        <v>1</v>
      </c>
      <c r="J29" s="31">
        <v>6</v>
      </c>
      <c r="K29" s="31">
        <v>1</v>
      </c>
      <c r="L29" s="31">
        <v>13</v>
      </c>
      <c r="M29" s="31">
        <v>7</v>
      </c>
      <c r="N29" s="31">
        <v>1</v>
      </c>
      <c r="O29" s="31">
        <v>6</v>
      </c>
      <c r="P29" s="31">
        <v>49</v>
      </c>
      <c r="Q29" s="31">
        <v>111</v>
      </c>
      <c r="R29" s="31">
        <v>3</v>
      </c>
      <c r="S29" s="31">
        <v>4</v>
      </c>
      <c r="T29" s="31">
        <v>2</v>
      </c>
      <c r="U29" s="31">
        <v>2</v>
      </c>
      <c r="V29" s="31">
        <v>5</v>
      </c>
      <c r="W29" s="31">
        <v>28</v>
      </c>
      <c r="X29" s="31">
        <v>44</v>
      </c>
      <c r="Y29" s="31">
        <v>1</v>
      </c>
      <c r="Z29" s="31">
        <v>0</v>
      </c>
      <c r="AA29" s="31">
        <v>24</v>
      </c>
    </row>
    <row r="30" spans="1:27" s="5" customFormat="1" ht="12" customHeight="1">
      <c r="A30" s="43" t="s">
        <v>319</v>
      </c>
      <c r="B30" s="66">
        <f t="shared" si="2"/>
        <v>4.040611922892228</v>
      </c>
      <c r="C30" s="67">
        <f t="shared" si="4"/>
        <v>589</v>
      </c>
      <c r="D30" s="31">
        <v>25</v>
      </c>
      <c r="E30" s="31">
        <v>25</v>
      </c>
      <c r="F30" s="31">
        <v>3</v>
      </c>
      <c r="G30" s="31">
        <v>6</v>
      </c>
      <c r="H30" s="31">
        <v>1</v>
      </c>
      <c r="I30" s="31">
        <v>6</v>
      </c>
      <c r="J30" s="31">
        <v>14</v>
      </c>
      <c r="K30" s="31">
        <v>2</v>
      </c>
      <c r="L30" s="31">
        <v>13</v>
      </c>
      <c r="M30" s="31">
        <v>5</v>
      </c>
      <c r="N30" s="31">
        <v>4</v>
      </c>
      <c r="O30" s="31">
        <v>24</v>
      </c>
      <c r="P30" s="31">
        <v>83</v>
      </c>
      <c r="Q30" s="31">
        <v>213</v>
      </c>
      <c r="R30" s="31">
        <v>1</v>
      </c>
      <c r="S30" s="31">
        <v>11</v>
      </c>
      <c r="T30" s="31">
        <v>3</v>
      </c>
      <c r="U30" s="31">
        <v>13</v>
      </c>
      <c r="V30" s="31">
        <v>14</v>
      </c>
      <c r="W30" s="31">
        <v>38</v>
      </c>
      <c r="X30" s="31">
        <v>51</v>
      </c>
      <c r="Y30" s="31">
        <v>1</v>
      </c>
      <c r="Z30" s="31">
        <v>1</v>
      </c>
      <c r="AA30" s="31">
        <v>32</v>
      </c>
    </row>
    <row r="31" spans="1:27" s="5" customFormat="1" ht="12" customHeight="1">
      <c r="A31" s="43" t="s">
        <v>320</v>
      </c>
      <c r="B31" s="66">
        <f t="shared" si="2"/>
        <v>0.672291966797009</v>
      </c>
      <c r="C31" s="67">
        <f t="shared" si="4"/>
        <v>98</v>
      </c>
      <c r="D31" s="31">
        <v>4</v>
      </c>
      <c r="E31" s="31">
        <v>2</v>
      </c>
      <c r="F31" s="31">
        <v>2</v>
      </c>
      <c r="G31" s="31">
        <v>1</v>
      </c>
      <c r="H31" s="31">
        <v>1</v>
      </c>
      <c r="I31" s="31">
        <v>0</v>
      </c>
      <c r="J31" s="31">
        <v>2</v>
      </c>
      <c r="K31" s="31">
        <v>0</v>
      </c>
      <c r="L31" s="31">
        <v>1</v>
      </c>
      <c r="M31" s="31">
        <v>0</v>
      </c>
      <c r="N31" s="31">
        <v>1</v>
      </c>
      <c r="O31" s="31">
        <v>2</v>
      </c>
      <c r="P31" s="31">
        <v>20</v>
      </c>
      <c r="Q31" s="31">
        <v>28</v>
      </c>
      <c r="R31" s="31">
        <v>1</v>
      </c>
      <c r="S31" s="31">
        <v>0</v>
      </c>
      <c r="T31" s="31">
        <v>0</v>
      </c>
      <c r="U31" s="31">
        <v>0</v>
      </c>
      <c r="V31" s="31">
        <v>3</v>
      </c>
      <c r="W31" s="31">
        <v>10</v>
      </c>
      <c r="X31" s="31">
        <v>13</v>
      </c>
      <c r="Y31" s="31">
        <v>0</v>
      </c>
      <c r="Z31" s="31">
        <v>1</v>
      </c>
      <c r="AA31" s="31">
        <v>6</v>
      </c>
    </row>
    <row r="32" spans="1:27" s="5" customFormat="1" ht="12" customHeight="1">
      <c r="A32" s="43" t="s">
        <v>321</v>
      </c>
      <c r="B32" s="66">
        <f t="shared" si="2"/>
        <v>1.1044796597379434</v>
      </c>
      <c r="C32" s="67">
        <f t="shared" si="4"/>
        <v>161</v>
      </c>
      <c r="D32" s="31">
        <v>13</v>
      </c>
      <c r="E32" s="31">
        <v>5</v>
      </c>
      <c r="F32" s="31">
        <v>3</v>
      </c>
      <c r="G32" s="31">
        <v>3</v>
      </c>
      <c r="H32" s="31">
        <v>3</v>
      </c>
      <c r="I32" s="31">
        <v>0</v>
      </c>
      <c r="J32" s="31">
        <v>2</v>
      </c>
      <c r="K32" s="31">
        <v>1</v>
      </c>
      <c r="L32" s="31">
        <v>2</v>
      </c>
      <c r="M32" s="31">
        <v>2</v>
      </c>
      <c r="N32" s="31">
        <v>0</v>
      </c>
      <c r="O32" s="31">
        <v>2</v>
      </c>
      <c r="P32" s="31">
        <v>33</v>
      </c>
      <c r="Q32" s="31">
        <v>50</v>
      </c>
      <c r="R32" s="31">
        <v>1</v>
      </c>
      <c r="S32" s="31">
        <v>1</v>
      </c>
      <c r="T32" s="31">
        <v>0</v>
      </c>
      <c r="U32" s="31">
        <v>1</v>
      </c>
      <c r="V32" s="31">
        <v>4</v>
      </c>
      <c r="W32" s="31">
        <v>7</v>
      </c>
      <c r="X32" s="31">
        <v>21</v>
      </c>
      <c r="Y32" s="31">
        <v>0</v>
      </c>
      <c r="Z32" s="31">
        <v>1</v>
      </c>
      <c r="AA32" s="31">
        <v>6</v>
      </c>
    </row>
    <row r="33" spans="1:27" s="5" customFormat="1" ht="15.75" customHeight="1">
      <c r="A33" s="42" t="s">
        <v>322</v>
      </c>
      <c r="B33" s="66">
        <f t="shared" si="2"/>
        <v>0.281265006517116</v>
      </c>
      <c r="C33" s="67">
        <f t="shared" si="4"/>
        <v>41</v>
      </c>
      <c r="D33" s="31">
        <v>1</v>
      </c>
      <c r="E33" s="31">
        <v>6</v>
      </c>
      <c r="F33" s="31">
        <v>6</v>
      </c>
      <c r="G33" s="31">
        <v>2</v>
      </c>
      <c r="H33" s="31">
        <v>0</v>
      </c>
      <c r="I33" s="31">
        <v>1</v>
      </c>
      <c r="J33" s="31">
        <v>0</v>
      </c>
      <c r="K33" s="31">
        <v>0</v>
      </c>
      <c r="L33" s="31">
        <v>1</v>
      </c>
      <c r="M33" s="31">
        <v>2</v>
      </c>
      <c r="N33" s="31">
        <v>0</v>
      </c>
      <c r="O33" s="31">
        <v>0</v>
      </c>
      <c r="P33" s="31">
        <v>5</v>
      </c>
      <c r="Q33" s="31">
        <v>2</v>
      </c>
      <c r="R33" s="31">
        <v>0</v>
      </c>
      <c r="S33" s="31">
        <v>1</v>
      </c>
      <c r="T33" s="31">
        <v>0</v>
      </c>
      <c r="U33" s="31">
        <v>2</v>
      </c>
      <c r="V33" s="31">
        <v>6</v>
      </c>
      <c r="W33" s="31">
        <v>1</v>
      </c>
      <c r="X33" s="31">
        <v>4</v>
      </c>
      <c r="Y33" s="31">
        <v>0</v>
      </c>
      <c r="Z33" s="31">
        <v>0</v>
      </c>
      <c r="AA33" s="31">
        <v>1</v>
      </c>
    </row>
    <row r="34" spans="1:27" s="5" customFormat="1" ht="12" customHeight="1">
      <c r="A34" s="42" t="s">
        <v>323</v>
      </c>
      <c r="B34" s="66">
        <f t="shared" si="2"/>
        <v>3.12135556012897</v>
      </c>
      <c r="C34" s="67">
        <f t="shared" si="4"/>
        <v>455</v>
      </c>
      <c r="D34" s="31">
        <v>37</v>
      </c>
      <c r="E34" s="31">
        <v>27</v>
      </c>
      <c r="F34" s="31">
        <v>9</v>
      </c>
      <c r="G34" s="31">
        <v>4</v>
      </c>
      <c r="H34" s="31">
        <v>4</v>
      </c>
      <c r="I34" s="31">
        <v>2</v>
      </c>
      <c r="J34" s="31">
        <v>11</v>
      </c>
      <c r="K34" s="31">
        <v>4</v>
      </c>
      <c r="L34" s="31">
        <v>9</v>
      </c>
      <c r="M34" s="31">
        <v>20</v>
      </c>
      <c r="N34" s="31">
        <v>12</v>
      </c>
      <c r="O34" s="31">
        <v>9</v>
      </c>
      <c r="P34" s="31">
        <v>58</v>
      </c>
      <c r="Q34" s="31">
        <v>79</v>
      </c>
      <c r="R34" s="31">
        <v>5</v>
      </c>
      <c r="S34" s="31">
        <v>5</v>
      </c>
      <c r="T34" s="31">
        <v>1</v>
      </c>
      <c r="U34" s="31">
        <v>7</v>
      </c>
      <c r="V34" s="31">
        <v>12</v>
      </c>
      <c r="W34" s="31">
        <v>37</v>
      </c>
      <c r="X34" s="31">
        <v>84</v>
      </c>
      <c r="Y34" s="31">
        <v>3</v>
      </c>
      <c r="Z34" s="31">
        <v>1</v>
      </c>
      <c r="AA34" s="31">
        <v>15</v>
      </c>
    </row>
    <row r="35" spans="1:27" s="5" customFormat="1" ht="12" customHeight="1">
      <c r="A35" s="42" t="s">
        <v>179</v>
      </c>
      <c r="B35" s="66">
        <f t="shared" si="2"/>
        <v>6.132949166495163</v>
      </c>
      <c r="C35" s="67">
        <f t="shared" si="4"/>
        <v>894</v>
      </c>
      <c r="D35" s="31">
        <v>61</v>
      </c>
      <c r="E35" s="31">
        <v>41</v>
      </c>
      <c r="F35" s="31">
        <v>10</v>
      </c>
      <c r="G35" s="31">
        <v>22</v>
      </c>
      <c r="H35" s="31">
        <v>4</v>
      </c>
      <c r="I35" s="31">
        <v>6</v>
      </c>
      <c r="J35" s="31">
        <v>22</v>
      </c>
      <c r="K35" s="31">
        <v>11</v>
      </c>
      <c r="L35" s="31">
        <v>17</v>
      </c>
      <c r="M35" s="31">
        <v>23</v>
      </c>
      <c r="N35" s="31">
        <v>5</v>
      </c>
      <c r="O35" s="31">
        <v>32</v>
      </c>
      <c r="P35" s="31">
        <v>151</v>
      </c>
      <c r="Q35" s="31">
        <v>167</v>
      </c>
      <c r="R35" s="31">
        <v>4</v>
      </c>
      <c r="S35" s="31">
        <v>29</v>
      </c>
      <c r="T35" s="31">
        <v>0</v>
      </c>
      <c r="U35" s="31">
        <v>19</v>
      </c>
      <c r="V35" s="31">
        <v>48</v>
      </c>
      <c r="W35" s="31">
        <v>79</v>
      </c>
      <c r="X35" s="31">
        <v>89</v>
      </c>
      <c r="Y35" s="31">
        <v>4</v>
      </c>
      <c r="Z35" s="31">
        <v>5</v>
      </c>
      <c r="AA35" s="31">
        <v>45</v>
      </c>
    </row>
    <row r="36" spans="1:27" s="5" customFormat="1" ht="12" customHeight="1">
      <c r="A36" s="42" t="s">
        <v>180</v>
      </c>
      <c r="B36" s="66">
        <f t="shared" si="2"/>
        <v>7.271729436783975</v>
      </c>
      <c r="C36" s="67">
        <f t="shared" si="4"/>
        <v>1060</v>
      </c>
      <c r="D36" s="31">
        <v>57</v>
      </c>
      <c r="E36" s="31">
        <v>42</v>
      </c>
      <c r="F36" s="31">
        <v>11</v>
      </c>
      <c r="G36" s="31">
        <v>36</v>
      </c>
      <c r="H36" s="31">
        <v>9</v>
      </c>
      <c r="I36" s="31">
        <v>5</v>
      </c>
      <c r="J36" s="31">
        <v>29</v>
      </c>
      <c r="K36" s="31">
        <v>8</v>
      </c>
      <c r="L36" s="31">
        <v>17</v>
      </c>
      <c r="M36" s="31">
        <v>16</v>
      </c>
      <c r="N36" s="31">
        <v>9</v>
      </c>
      <c r="O36" s="31">
        <v>33</v>
      </c>
      <c r="P36" s="31">
        <v>242</v>
      </c>
      <c r="Q36" s="31">
        <v>188</v>
      </c>
      <c r="R36" s="31">
        <v>6</v>
      </c>
      <c r="S36" s="31">
        <v>35</v>
      </c>
      <c r="T36" s="31">
        <v>0</v>
      </c>
      <c r="U36" s="31">
        <v>19</v>
      </c>
      <c r="V36" s="31">
        <v>44</v>
      </c>
      <c r="W36" s="31">
        <v>92</v>
      </c>
      <c r="X36" s="31">
        <v>105</v>
      </c>
      <c r="Y36" s="31">
        <v>2</v>
      </c>
      <c r="Z36" s="31">
        <v>5</v>
      </c>
      <c r="AA36" s="31">
        <v>50</v>
      </c>
    </row>
    <row r="37" spans="1:27" s="5" customFormat="1" ht="12" customHeight="1">
      <c r="A37" s="42" t="s">
        <v>181</v>
      </c>
      <c r="B37" s="66">
        <f t="shared" si="2"/>
        <v>11.408383069218631</v>
      </c>
      <c r="C37" s="67">
        <f t="shared" si="4"/>
        <v>1663</v>
      </c>
      <c r="D37" s="31">
        <v>123</v>
      </c>
      <c r="E37" s="31">
        <v>63</v>
      </c>
      <c r="F37" s="31">
        <v>27</v>
      </c>
      <c r="G37" s="31">
        <v>76</v>
      </c>
      <c r="H37" s="31">
        <v>20</v>
      </c>
      <c r="I37" s="31">
        <v>8</v>
      </c>
      <c r="J37" s="31">
        <v>62</v>
      </c>
      <c r="K37" s="31">
        <v>6</v>
      </c>
      <c r="L37" s="31">
        <v>47</v>
      </c>
      <c r="M37" s="31">
        <v>37</v>
      </c>
      <c r="N37" s="31">
        <v>24</v>
      </c>
      <c r="O37" s="31">
        <v>78</v>
      </c>
      <c r="P37" s="31">
        <v>139</v>
      </c>
      <c r="Q37" s="31">
        <v>101</v>
      </c>
      <c r="R37" s="31">
        <v>13</v>
      </c>
      <c r="S37" s="31">
        <v>29</v>
      </c>
      <c r="T37" s="31">
        <v>7</v>
      </c>
      <c r="U37" s="31">
        <v>32</v>
      </c>
      <c r="V37" s="31">
        <v>122</v>
      </c>
      <c r="W37" s="31">
        <v>191</v>
      </c>
      <c r="X37" s="31">
        <v>357</v>
      </c>
      <c r="Y37" s="31">
        <v>7</v>
      </c>
      <c r="Z37" s="31">
        <v>9</v>
      </c>
      <c r="AA37" s="31">
        <v>85</v>
      </c>
    </row>
    <row r="38" spans="1:27" s="5" customFormat="1" ht="12" customHeight="1">
      <c r="A38" s="42" t="s">
        <v>182</v>
      </c>
      <c r="B38" s="66">
        <f t="shared" si="2"/>
        <v>2.0443163888317213</v>
      </c>
      <c r="C38" s="67">
        <f t="shared" si="4"/>
        <v>298</v>
      </c>
      <c r="D38" s="31">
        <v>26</v>
      </c>
      <c r="E38" s="31">
        <v>17</v>
      </c>
      <c r="F38" s="31">
        <v>6</v>
      </c>
      <c r="G38" s="31">
        <v>25</v>
      </c>
      <c r="H38" s="31">
        <v>5</v>
      </c>
      <c r="I38" s="31">
        <v>2</v>
      </c>
      <c r="J38" s="31">
        <v>17</v>
      </c>
      <c r="K38" s="31">
        <v>3</v>
      </c>
      <c r="L38" s="31">
        <v>3</v>
      </c>
      <c r="M38" s="31">
        <v>9</v>
      </c>
      <c r="N38" s="31">
        <v>4</v>
      </c>
      <c r="O38" s="31">
        <v>10</v>
      </c>
      <c r="P38" s="31">
        <v>23</v>
      </c>
      <c r="Q38" s="31">
        <v>8</v>
      </c>
      <c r="R38" s="31">
        <v>4</v>
      </c>
      <c r="S38" s="31">
        <v>9</v>
      </c>
      <c r="T38" s="31">
        <v>0</v>
      </c>
      <c r="U38" s="31">
        <v>10</v>
      </c>
      <c r="V38" s="31">
        <v>36</v>
      </c>
      <c r="W38" s="31">
        <v>29</v>
      </c>
      <c r="X38" s="31">
        <v>39</v>
      </c>
      <c r="Y38" s="31">
        <v>1</v>
      </c>
      <c r="Z38" s="31">
        <v>3</v>
      </c>
      <c r="AA38" s="31">
        <v>9</v>
      </c>
    </row>
    <row r="39" spans="1:27" s="5" customFormat="1" ht="12" customHeight="1">
      <c r="A39" s="42" t="s">
        <v>183</v>
      </c>
      <c r="B39" s="66">
        <f t="shared" si="2"/>
        <v>1.186801125060026</v>
      </c>
      <c r="C39" s="67">
        <f t="shared" si="4"/>
        <v>173</v>
      </c>
      <c r="D39" s="31">
        <v>9</v>
      </c>
      <c r="E39" s="31">
        <v>13</v>
      </c>
      <c r="F39" s="31">
        <v>6</v>
      </c>
      <c r="G39" s="31">
        <v>11</v>
      </c>
      <c r="H39" s="31">
        <v>2</v>
      </c>
      <c r="I39" s="31">
        <v>1</v>
      </c>
      <c r="J39" s="31">
        <v>8</v>
      </c>
      <c r="K39" s="31">
        <v>2</v>
      </c>
      <c r="L39" s="31">
        <v>2</v>
      </c>
      <c r="M39" s="31">
        <v>4</v>
      </c>
      <c r="N39" s="31">
        <v>4</v>
      </c>
      <c r="O39" s="31">
        <v>3</v>
      </c>
      <c r="P39" s="31">
        <v>21</v>
      </c>
      <c r="Q39" s="31">
        <v>10</v>
      </c>
      <c r="R39" s="31">
        <v>0</v>
      </c>
      <c r="S39" s="31">
        <v>2</v>
      </c>
      <c r="T39" s="31">
        <v>0</v>
      </c>
      <c r="U39" s="31">
        <v>6</v>
      </c>
      <c r="V39" s="31">
        <v>21</v>
      </c>
      <c r="W39" s="31">
        <v>24</v>
      </c>
      <c r="X39" s="31">
        <v>20</v>
      </c>
      <c r="Y39" s="31">
        <v>0</v>
      </c>
      <c r="Z39" s="31">
        <v>1</v>
      </c>
      <c r="AA39" s="31">
        <v>3</v>
      </c>
    </row>
    <row r="40" spans="1:27" s="5" customFormat="1" ht="12" customHeight="1">
      <c r="A40" s="42" t="s">
        <v>184</v>
      </c>
      <c r="B40" s="66">
        <f t="shared" si="2"/>
        <v>0.6448514783563147</v>
      </c>
      <c r="C40" s="67">
        <f t="shared" si="4"/>
        <v>94</v>
      </c>
      <c r="D40" s="31">
        <v>12</v>
      </c>
      <c r="E40" s="31">
        <v>9</v>
      </c>
      <c r="F40" s="31">
        <v>1</v>
      </c>
      <c r="G40" s="31">
        <v>2</v>
      </c>
      <c r="H40" s="31">
        <v>0</v>
      </c>
      <c r="I40" s="31">
        <v>1</v>
      </c>
      <c r="J40" s="31">
        <v>2</v>
      </c>
      <c r="K40" s="31">
        <v>1</v>
      </c>
      <c r="L40" s="31">
        <v>0</v>
      </c>
      <c r="M40" s="31">
        <v>2</v>
      </c>
      <c r="N40" s="31">
        <v>0</v>
      </c>
      <c r="O40" s="31">
        <v>2</v>
      </c>
      <c r="P40" s="31">
        <v>12</v>
      </c>
      <c r="Q40" s="31">
        <v>9</v>
      </c>
      <c r="R40" s="31">
        <v>1</v>
      </c>
      <c r="S40" s="31">
        <v>2</v>
      </c>
      <c r="T40" s="31">
        <v>0</v>
      </c>
      <c r="U40" s="31">
        <v>1</v>
      </c>
      <c r="V40" s="31">
        <v>6</v>
      </c>
      <c r="W40" s="31">
        <v>13</v>
      </c>
      <c r="X40" s="31">
        <v>13</v>
      </c>
      <c r="Y40" s="31">
        <v>0</v>
      </c>
      <c r="Z40" s="31">
        <v>0</v>
      </c>
      <c r="AA40" s="31">
        <v>5</v>
      </c>
    </row>
    <row r="41" spans="1:27" s="5" customFormat="1" ht="12" customHeight="1">
      <c r="A41" s="42" t="s">
        <v>324</v>
      </c>
      <c r="B41" s="66">
        <f t="shared" si="2"/>
        <v>0.034300610550867805</v>
      </c>
      <c r="C41" s="67">
        <f t="shared" si="4"/>
        <v>5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1</v>
      </c>
      <c r="O41" s="31">
        <v>0</v>
      </c>
      <c r="P41" s="31">
        <v>2</v>
      </c>
      <c r="Q41" s="31">
        <v>1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1</v>
      </c>
      <c r="Y41" s="31">
        <v>0</v>
      </c>
      <c r="Z41" s="31">
        <v>0</v>
      </c>
      <c r="AA41" s="31">
        <v>0</v>
      </c>
    </row>
    <row r="42" spans="1:27" s="5" customFormat="1" ht="12" customHeight="1">
      <c r="A42" s="42" t="s">
        <v>185</v>
      </c>
      <c r="B42" s="66">
        <f t="shared" si="2"/>
        <v>4.33559717362969</v>
      </c>
      <c r="C42" s="67">
        <f t="shared" si="4"/>
        <v>632</v>
      </c>
      <c r="D42" s="31">
        <v>50</v>
      </c>
      <c r="E42" s="31">
        <v>27</v>
      </c>
      <c r="F42" s="31">
        <v>10</v>
      </c>
      <c r="G42" s="31">
        <v>17</v>
      </c>
      <c r="H42" s="31">
        <v>2</v>
      </c>
      <c r="I42" s="31">
        <v>4</v>
      </c>
      <c r="J42" s="31">
        <v>7</v>
      </c>
      <c r="K42" s="31">
        <v>4</v>
      </c>
      <c r="L42" s="31">
        <v>23</v>
      </c>
      <c r="M42" s="31">
        <v>15</v>
      </c>
      <c r="N42" s="31">
        <v>3</v>
      </c>
      <c r="O42" s="31">
        <v>16</v>
      </c>
      <c r="P42" s="31">
        <v>83</v>
      </c>
      <c r="Q42" s="31">
        <v>107</v>
      </c>
      <c r="R42" s="31">
        <v>17</v>
      </c>
      <c r="S42" s="31">
        <v>18</v>
      </c>
      <c r="T42" s="31">
        <v>4</v>
      </c>
      <c r="U42" s="31">
        <v>2</v>
      </c>
      <c r="V42" s="31">
        <v>31</v>
      </c>
      <c r="W42" s="31">
        <v>48</v>
      </c>
      <c r="X42" s="31">
        <v>86</v>
      </c>
      <c r="Y42" s="31">
        <v>4</v>
      </c>
      <c r="Z42" s="31">
        <v>4</v>
      </c>
      <c r="AA42" s="31">
        <v>50</v>
      </c>
    </row>
    <row r="43" spans="1:27" s="5" customFormat="1" ht="12" customHeight="1">
      <c r="A43" s="42" t="s">
        <v>186</v>
      </c>
      <c r="B43" s="66">
        <f t="shared" si="2"/>
        <v>1.7081704054332167</v>
      </c>
      <c r="C43" s="67">
        <f t="shared" si="4"/>
        <v>249</v>
      </c>
      <c r="D43" s="31">
        <v>26</v>
      </c>
      <c r="E43" s="31">
        <v>14</v>
      </c>
      <c r="F43" s="31">
        <v>3</v>
      </c>
      <c r="G43" s="31">
        <v>7</v>
      </c>
      <c r="H43" s="31">
        <v>1</v>
      </c>
      <c r="I43" s="31">
        <v>2</v>
      </c>
      <c r="J43" s="31">
        <v>6</v>
      </c>
      <c r="K43" s="31">
        <v>1</v>
      </c>
      <c r="L43" s="31">
        <v>10</v>
      </c>
      <c r="M43" s="31">
        <v>5</v>
      </c>
      <c r="N43" s="31">
        <v>1</v>
      </c>
      <c r="O43" s="31">
        <v>7</v>
      </c>
      <c r="P43" s="31">
        <v>23</v>
      </c>
      <c r="Q43" s="31">
        <v>21</v>
      </c>
      <c r="R43" s="31">
        <v>2</v>
      </c>
      <c r="S43" s="31">
        <v>5</v>
      </c>
      <c r="T43" s="31">
        <v>0</v>
      </c>
      <c r="U43" s="31">
        <v>5</v>
      </c>
      <c r="V43" s="31">
        <v>22</v>
      </c>
      <c r="W43" s="31">
        <v>25</v>
      </c>
      <c r="X43" s="31">
        <v>40</v>
      </c>
      <c r="Y43" s="31">
        <v>0</v>
      </c>
      <c r="Z43" s="31">
        <v>2</v>
      </c>
      <c r="AA43" s="31">
        <v>21</v>
      </c>
    </row>
    <row r="44" spans="1:27" s="5" customFormat="1" ht="12" customHeight="1">
      <c r="A44" s="42" t="s">
        <v>325</v>
      </c>
      <c r="B44" s="66">
        <f t="shared" si="2"/>
        <v>4.754064622350278</v>
      </c>
      <c r="C44" s="67">
        <f t="shared" si="4"/>
        <v>693</v>
      </c>
      <c r="D44" s="31">
        <v>68</v>
      </c>
      <c r="E44" s="31">
        <v>27</v>
      </c>
      <c r="F44" s="31">
        <v>9</v>
      </c>
      <c r="G44" s="31">
        <v>12</v>
      </c>
      <c r="H44" s="31">
        <v>3</v>
      </c>
      <c r="I44" s="31">
        <v>5</v>
      </c>
      <c r="J44" s="31">
        <v>22</v>
      </c>
      <c r="K44" s="31">
        <v>11</v>
      </c>
      <c r="L44" s="31">
        <v>19</v>
      </c>
      <c r="M44" s="31">
        <v>22</v>
      </c>
      <c r="N44" s="31">
        <v>3</v>
      </c>
      <c r="O44" s="31">
        <v>26</v>
      </c>
      <c r="P44" s="31">
        <v>81</v>
      </c>
      <c r="Q44" s="31">
        <v>60</v>
      </c>
      <c r="R44" s="31">
        <v>7</v>
      </c>
      <c r="S44" s="31">
        <v>25</v>
      </c>
      <c r="T44" s="31">
        <v>1</v>
      </c>
      <c r="U44" s="31">
        <v>11</v>
      </c>
      <c r="V44" s="31">
        <v>62</v>
      </c>
      <c r="W44" s="31">
        <v>67</v>
      </c>
      <c r="X44" s="31">
        <v>100</v>
      </c>
      <c r="Y44" s="31">
        <v>6</v>
      </c>
      <c r="Z44" s="31">
        <v>2</v>
      </c>
      <c r="AA44" s="31">
        <v>44</v>
      </c>
    </row>
    <row r="45" spans="1:27" s="5" customFormat="1" ht="12" customHeight="1" thickBot="1">
      <c r="A45" s="68" t="s">
        <v>326</v>
      </c>
      <c r="B45" s="66">
        <f t="shared" si="2"/>
        <v>2.1060574878232834</v>
      </c>
      <c r="C45" s="67">
        <f t="shared" si="4"/>
        <v>307</v>
      </c>
      <c r="D45" s="31">
        <v>37</v>
      </c>
      <c r="E45" s="31">
        <v>7</v>
      </c>
      <c r="F45" s="31">
        <v>6</v>
      </c>
      <c r="G45" s="31">
        <v>10</v>
      </c>
      <c r="H45" s="31">
        <v>4</v>
      </c>
      <c r="I45" s="31">
        <v>0</v>
      </c>
      <c r="J45" s="31">
        <v>14</v>
      </c>
      <c r="K45" s="31">
        <v>3</v>
      </c>
      <c r="L45" s="31">
        <v>8</v>
      </c>
      <c r="M45" s="31">
        <v>10</v>
      </c>
      <c r="N45" s="31">
        <v>8</v>
      </c>
      <c r="O45" s="31">
        <v>9</v>
      </c>
      <c r="P45" s="31">
        <v>35</v>
      </c>
      <c r="Q45" s="31">
        <v>22</v>
      </c>
      <c r="R45" s="31">
        <v>4</v>
      </c>
      <c r="S45" s="31">
        <v>6</v>
      </c>
      <c r="T45" s="31">
        <v>0</v>
      </c>
      <c r="U45" s="31">
        <v>5</v>
      </c>
      <c r="V45" s="31">
        <v>21</v>
      </c>
      <c r="W45" s="31">
        <v>33</v>
      </c>
      <c r="X45" s="31">
        <v>37</v>
      </c>
      <c r="Y45" s="31">
        <v>0</v>
      </c>
      <c r="Z45" s="31">
        <v>1</v>
      </c>
      <c r="AA45" s="31">
        <v>27</v>
      </c>
    </row>
    <row r="46" spans="1:27" s="5" customFormat="1" ht="15" customHeight="1">
      <c r="A46" s="5" t="s">
        <v>188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="5" customFormat="1" ht="12" customHeight="1">
      <c r="A47" s="5" t="s">
        <v>189</v>
      </c>
    </row>
    <row r="48" s="5" customFormat="1" ht="12" customHeight="1"/>
    <row r="49" spans="1:27" s="5" customFormat="1" ht="13.5" customHeight="1">
      <c r="A49" s="91" t="s">
        <v>452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1" t="s">
        <v>453</v>
      </c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</row>
  </sheetData>
  <mergeCells count="6">
    <mergeCell ref="A49:K49"/>
    <mergeCell ref="L49:AA49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2009-06-18T09:37:16Z</cp:lastPrinted>
  <dcterms:created xsi:type="dcterms:W3CDTF">2000-07-04T10:20:00Z</dcterms:created>
  <dcterms:modified xsi:type="dcterms:W3CDTF">2009-06-18T09:40:16Z</dcterms:modified>
  <cp:category/>
  <cp:version/>
  <cp:contentType/>
  <cp:contentStatus/>
</cp:coreProperties>
</file>