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120" tabRatio="724" activeTab="0"/>
  </bookViews>
  <sheets>
    <sheet name="M043(8-1)" sheetId="1" r:id="rId1"/>
    <sheet name="M044(8-2)" sheetId="2" r:id="rId2"/>
    <sheet name="M045(8-3)" sheetId="3" r:id="rId3"/>
    <sheet name="M046(8-4)" sheetId="4" r:id="rId4"/>
    <sheet name="M047(8-5)" sheetId="5" r:id="rId5"/>
    <sheet name="M048(8-6)" sheetId="6" r:id="rId6"/>
    <sheet name="M049(8-7)" sheetId="7" r:id="rId7"/>
    <sheet name="M050(8-8)" sheetId="8" r:id="rId8"/>
  </sheets>
  <definedNames/>
  <calcPr fullCalcOnLoad="1"/>
</workbook>
</file>

<file path=xl/sharedStrings.xml><?xml version="1.0" encoding="utf-8"?>
<sst xmlns="http://schemas.openxmlformats.org/spreadsheetml/2006/main" count="666" uniqueCount="398">
  <si>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</si>
  <si>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</si>
  <si>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</si>
  <si>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</si>
  <si>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</si>
  <si>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</si>
  <si>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</si>
  <si>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</si>
  <si>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</si>
  <si>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</si>
  <si>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</si>
  <si>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</si>
  <si>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</si>
  <si>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</si>
  <si>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</si>
  <si>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</si>
  <si>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</si>
  <si>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</si>
  <si>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</si>
  <si>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</si>
  <si>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</si>
  <si>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電   設
備   氣</t>
  </si>
  <si>
    <t>人   力
機   械
工   具</t>
  </si>
  <si>
    <t>其   他
設   備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</si>
  <si>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</si>
  <si>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</si>
  <si>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</si>
  <si>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</si>
  <si>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</si>
  <si>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</si>
  <si>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</si>
  <si>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</si>
  <si>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</si>
  <si>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</si>
  <si>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</si>
  <si>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</si>
  <si>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</si>
  <si>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</si>
  <si>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</si>
  <si>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</si>
  <si>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</si>
  <si>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</si>
  <si>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</si>
  <si>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</si>
  <si>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</si>
  <si>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</si>
  <si>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</si>
  <si>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</si>
  <si>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</si>
  <si>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</si>
  <si>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</si>
  <si>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</si>
  <si>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t xml:space="preserve">爐   窯
</t>
  </si>
  <si>
    <t xml:space="preserve">用   具
</t>
  </si>
  <si>
    <t xml:space="preserve">材   料
</t>
  </si>
  <si>
    <t xml:space="preserve">環   境
</t>
  </si>
  <si>
    <t xml:space="preserve">原動機
</t>
  </si>
  <si>
    <t>中華民國</t>
  </si>
  <si>
    <t>礦業及土石採取業</t>
  </si>
  <si>
    <t>災害類型按行業分</t>
  </si>
  <si>
    <t>單位：人次</t>
  </si>
  <si>
    <t>其</t>
  </si>
  <si>
    <t>與媒介物之關係按全產業分</t>
  </si>
  <si>
    <t>各媒介物所占比率(％)</t>
  </si>
  <si>
    <t>頭</t>
  </si>
  <si>
    <t>頸</t>
  </si>
  <si>
    <t>肩</t>
  </si>
  <si>
    <t>肘</t>
  </si>
  <si>
    <t>腕</t>
  </si>
  <si>
    <t>胸</t>
  </si>
  <si>
    <t>與受傷部位之關係按全產業分</t>
  </si>
  <si>
    <t>背</t>
  </si>
  <si>
    <t>手</t>
  </si>
  <si>
    <t>指</t>
  </si>
  <si>
    <t>腹</t>
  </si>
  <si>
    <t>臀</t>
  </si>
  <si>
    <t>股</t>
  </si>
  <si>
    <t>膝</t>
  </si>
  <si>
    <t>腿</t>
  </si>
  <si>
    <t>足</t>
  </si>
  <si>
    <t>單位：部位數</t>
  </si>
  <si>
    <t>與受傷部位之關係按製造業分</t>
  </si>
  <si>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</si>
  <si>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</si>
  <si>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</si>
  <si>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</si>
  <si>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</si>
  <si>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</si>
  <si>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</si>
  <si>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</si>
  <si>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</si>
  <si>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</si>
  <si>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</si>
  <si>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 xml:space="preserve">原動機
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</si>
  <si>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</si>
  <si>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</si>
  <si>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</si>
  <si>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</si>
  <si>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</si>
  <si>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</si>
  <si>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</si>
  <si>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</si>
  <si>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</si>
  <si>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</si>
  <si>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 xml:space="preserve">爐   窯
</t>
  </si>
  <si>
    <t>電   設
備   氣</t>
  </si>
  <si>
    <t>人   力
機   械
工   具</t>
  </si>
  <si>
    <t xml:space="preserve">用   具
</t>
  </si>
  <si>
    <t>其   他
設   備</t>
  </si>
  <si>
    <t>營建物
及施工
設    備</t>
  </si>
  <si>
    <t>危   險
物   有
害   物</t>
  </si>
  <si>
    <t xml:space="preserve">材   料
</t>
  </si>
  <si>
    <t>運   搬
物   體</t>
  </si>
  <si>
    <t xml:space="preserve">環   境
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</si>
  <si>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</si>
  <si>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</si>
  <si>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</si>
  <si>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</si>
  <si>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</si>
  <si>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</si>
  <si>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</si>
  <si>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</si>
  <si>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</si>
  <si>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</si>
  <si>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</si>
  <si>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</si>
  <si>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</si>
  <si>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</si>
  <si>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</si>
  <si>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</si>
  <si>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</si>
  <si>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</si>
  <si>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</si>
  <si>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</si>
  <si>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</si>
  <si>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</si>
  <si>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</si>
  <si>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</si>
  <si>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</si>
  <si>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t>與媒介物之關係按製造業分</t>
  </si>
  <si>
    <r>
      <t>各受傷部位比率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</si>
  <si>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項       目        別</t>
  </si>
  <si>
    <t>災   害
類   型
比   率
（％）</t>
  </si>
  <si>
    <t>總   計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</si>
  <si>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</si>
  <si>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</si>
  <si>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</si>
  <si>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</si>
  <si>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</si>
  <si>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</si>
  <si>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</si>
  <si>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</si>
  <si>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</si>
  <si>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t xml:space="preserve">           </t>
  </si>
  <si>
    <t xml:space="preserve">           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</si>
  <si>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</si>
  <si>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</si>
  <si>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</si>
  <si>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</si>
  <si>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</si>
  <si>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</si>
  <si>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</si>
  <si>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</si>
  <si>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</si>
  <si>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-4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</si>
  <si>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</si>
  <si>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-6 職業災害統計災害類型</t>
    </r>
  </si>
  <si>
    <r>
      <t xml:space="preserve">表 </t>
    </r>
    <r>
      <rPr>
        <sz val="12"/>
        <rFont val="新細明體"/>
        <family val="1"/>
      </rPr>
      <t>8-7</t>
    </r>
    <r>
      <rPr>
        <sz val="12"/>
        <rFont val="新細明體"/>
        <family val="1"/>
      </rPr>
      <t xml:space="preserve"> 職業災害統計災害類型</t>
    </r>
  </si>
  <si>
    <t>農、林、漁、牧業</t>
  </si>
  <si>
    <t>住宿及餐飲業</t>
  </si>
  <si>
    <t>金融及保險業</t>
  </si>
  <si>
    <t>傷部位之關係按全產業分</t>
  </si>
  <si>
    <t>批發及零售業</t>
  </si>
  <si>
    <t>專業、科學及技術服務業</t>
  </si>
  <si>
    <r>
      <t>說明：1.陳報事業單位百分比＝陳報事業單位數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全產業陳報數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</si>
  <si>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</si>
  <si>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全              產                業</t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</si>
  <si>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(%)</t>
    </r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</si>
  <si>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</si>
  <si>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</si>
  <si>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</si>
  <si>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</si>
  <si>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</si>
  <si>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</si>
  <si>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</si>
  <si>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</si>
  <si>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</si>
  <si>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</si>
  <si>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表 8-2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職業災害統計</t>
    </r>
  </si>
  <si>
    <t>行業別
比    率
（％）</t>
  </si>
  <si>
    <t>總   計</t>
  </si>
  <si>
    <t>墜   落
滾   落</t>
  </si>
  <si>
    <t>跌   倒</t>
  </si>
  <si>
    <t>衝   撞</t>
  </si>
  <si>
    <t>物   體
飛   落</t>
  </si>
  <si>
    <t>物   體
倒   塌
崩   塌</t>
  </si>
  <si>
    <t>被   撞</t>
  </si>
  <si>
    <t>被   夾
被   捲</t>
  </si>
  <si>
    <t>踩   踏</t>
  </si>
  <si>
    <t>溺   斃</t>
  </si>
  <si>
    <t>與高溫
、低溫
之接觸</t>
  </si>
  <si>
    <t>與有害
物等之
接   觸</t>
  </si>
  <si>
    <t>感   電</t>
  </si>
  <si>
    <t>爆   炸</t>
  </si>
  <si>
    <t>物   體
破   裂</t>
  </si>
  <si>
    <t>火   災</t>
  </si>
  <si>
    <t>不   當
動   作</t>
  </si>
  <si>
    <t>其   他</t>
  </si>
  <si>
    <t>無   法
歸   類
者</t>
  </si>
  <si>
    <t>交      通      事      故</t>
  </si>
  <si>
    <t>公   路</t>
  </si>
  <si>
    <t>鐵   路</t>
  </si>
  <si>
    <t>船舶、
航空器</t>
  </si>
  <si>
    <t>項         目          別</t>
  </si>
  <si>
    <r>
      <t>項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</si>
  <si>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計</t>
    </r>
  </si>
  <si>
    <r>
      <t>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械</t>
    </r>
  </si>
  <si>
    <r>
      <t>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械</t>
    </r>
  </si>
  <si>
    <r>
      <t>他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設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備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</si>
  <si>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建</t>
    </r>
  </si>
  <si>
    <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料</t>
    </r>
  </si>
  <si>
    <r>
      <t>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</si>
  <si>
    <r>
      <t>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境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</si>
  <si>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類</t>
    </r>
  </si>
  <si>
    <t>原動機</t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</si>
  <si>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傳   導
裝   置</t>
    </r>
  </si>
  <si>
    <r>
      <t>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材
加   工
機   械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</si>
  <si>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造
機   械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</si>
  <si>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般
動   力
機   械</t>
    </r>
  </si>
  <si>
    <r>
      <t>起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重
機   械</t>
    </r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</si>
  <si>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搬   運
機   械</t>
    </r>
  </si>
  <si>
    <r>
      <t>交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
工   具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</si>
  <si>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容   器</t>
    </r>
  </si>
  <si>
    <r>
      <t>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學
設   備</t>
    </r>
  </si>
  <si>
    <r>
      <t>熔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接
設   備</t>
    </r>
  </si>
  <si>
    <r>
      <t>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窯</t>
    </r>
  </si>
  <si>
    <r>
      <t>電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氣
設   備</t>
    </r>
  </si>
  <si>
    <r>
      <t>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機   械
工   具</t>
    </r>
  </si>
  <si>
    <r>
      <t>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具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</si>
  <si>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
設   備</t>
    </r>
  </si>
  <si>
    <t>營建物
及施工
設    備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</si>
  <si>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險
物   有
害   物</t>
    </r>
  </si>
  <si>
    <r>
      <t>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料</t>
    </r>
  </si>
  <si>
    <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
物   體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</si>
  <si>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他
媒介物</t>
    </r>
  </si>
  <si>
    <r>
      <t>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媒
介   物</t>
    </r>
  </si>
  <si>
    <r>
      <t>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能
分   類</t>
    </r>
  </si>
  <si>
    <r>
      <t>表 8-3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</t>
    </r>
  </si>
  <si>
    <t>媒      介      物      比      率    (%)</t>
  </si>
  <si>
    <t>製      造      業</t>
  </si>
  <si>
    <r>
      <t>各受傷部位比率</t>
    </r>
    <r>
      <rPr>
        <sz val="8"/>
        <rFont val="Times New Roman"/>
        <family val="1"/>
      </rPr>
      <t xml:space="preserve">  (%)</t>
    </r>
  </si>
  <si>
    <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業</t>
    </r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</si>
  <si>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別</t>
    </r>
  </si>
  <si>
    <r>
      <t>行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
百分率
（％）</t>
    </r>
  </si>
  <si>
    <r>
      <t>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顏</t>
    </r>
  </si>
  <si>
    <r>
      <t>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</si>
  <si>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</si>
  <si>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</si>
  <si>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</si>
  <si>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蹊</t>
    </r>
  </si>
  <si>
    <r>
      <t>內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臟</t>
    </r>
  </si>
  <si>
    <r>
      <t>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身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</si>
  <si>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</t>
    </r>
  </si>
  <si>
    <r>
      <t>表 8-8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職業災害統計行業別與受</t>
    </r>
  </si>
  <si>
    <t>被刺、
割   、
擦   傷</t>
  </si>
  <si>
    <t xml:space="preserve">    被刺、割、擦 傷</t>
  </si>
  <si>
    <t xml:space="preserve">    被 刺、割、擦 傷</t>
  </si>
  <si>
    <t xml:space="preserve">    被 刺、割、擦 傷</t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</si>
  <si>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</si>
  <si>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</si>
  <si>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</si>
  <si>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</si>
  <si>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</si>
  <si>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</si>
  <si>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</si>
  <si>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</si>
  <si>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</si>
  <si>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</si>
  <si>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</si>
  <si>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</si>
  <si>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</si>
  <si>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</si>
  <si>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</si>
  <si>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</si>
  <si>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</si>
  <si>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</si>
  <si>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</si>
  <si>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</si>
  <si>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</si>
  <si>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</si>
  <si>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</si>
  <si>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r>
      <t xml:space="preserve"> </t>
    </r>
    <r>
      <rPr>
        <sz val="9"/>
        <rFont val="新細明體"/>
        <family val="1"/>
      </rPr>
      <t>-206-</t>
    </r>
  </si>
  <si>
    <t xml:space="preserve">  -207-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</si>
  <si>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</si>
  <si>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</si>
  <si>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</si>
  <si>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</si>
  <si>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</si>
  <si>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</si>
  <si>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</si>
  <si>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 xml:space="preserve"> </t>
    </r>
    <r>
      <rPr>
        <sz val="9"/>
        <rFont val="新細明體"/>
        <family val="1"/>
      </rPr>
      <t>-196-</t>
    </r>
  </si>
  <si>
    <t xml:space="preserve"> -197-</t>
  </si>
  <si>
    <r>
      <t xml:space="preserve"> </t>
    </r>
    <r>
      <rPr>
        <sz val="9"/>
        <rFont val="新細明體"/>
        <family val="1"/>
      </rPr>
      <t>-194-</t>
    </r>
  </si>
  <si>
    <t xml:space="preserve">  - 195-</t>
  </si>
  <si>
    <r>
      <t xml:space="preserve"> </t>
    </r>
    <r>
      <rPr>
        <sz val="9"/>
        <rFont val="新細明體"/>
        <family val="1"/>
      </rPr>
      <t>-198-</t>
    </r>
  </si>
  <si>
    <r>
      <t xml:space="preserve"> </t>
    </r>
    <r>
      <rPr>
        <sz val="9"/>
        <rFont val="新細明體"/>
        <family val="1"/>
      </rPr>
      <t xml:space="preserve"> -199-</t>
    </r>
  </si>
  <si>
    <t>-200-</t>
  </si>
  <si>
    <t xml:space="preserve"> -201-</t>
  </si>
  <si>
    <r>
      <t xml:space="preserve"> </t>
    </r>
    <r>
      <rPr>
        <sz val="9"/>
        <rFont val="新細明體"/>
        <family val="1"/>
      </rPr>
      <t>-202-</t>
    </r>
  </si>
  <si>
    <t xml:space="preserve">  -203-</t>
  </si>
  <si>
    <r>
      <t xml:space="preserve"> </t>
    </r>
    <r>
      <rPr>
        <sz val="9"/>
        <rFont val="新細明體"/>
        <family val="1"/>
      </rPr>
      <t>-204-</t>
    </r>
  </si>
  <si>
    <t xml:space="preserve">  -205-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</si>
  <si>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 xml:space="preserve">100。
          </t>
    </r>
    <r>
      <rPr>
        <sz val="8"/>
        <rFont val="新細明體"/>
        <family val="1"/>
      </rPr>
      <t xml:space="preserve"> 2.各媒介物所占比率＝各媒介物職業災害人次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</si>
  <si>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說明：1.災害類型比率＝各職業災害類型人次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2.各媒介物所占比率＝各媒介物職業災害人次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</si>
  <si>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說明：1.災害類型比率＝各職業災害類型人次÷總受傷部位數×100。
           2.各受傷部位比率＝各受傷部位數÷總受傷部位數×100。</t>
  </si>
  <si>
    <r>
      <t>說明：1.行業百分率＝各行業受傷部位數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總受傷部位數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</si>
  <si>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2.受傷部位百比率＝各受傷部位數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總受傷部位數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</si>
  <si>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說明：媒介物比率＝各媒介物人次÷職業災害總人次×100。</t>
  </si>
  <si>
    <t>說明：1.行業別比率＝各行業職業災害人次÷職業災害總人次×100。</t>
  </si>
  <si>
    <t xml:space="preserve">           2.職業災害類型比率＝各職業災害類型人次÷職業災害總人次×100。</t>
  </si>
  <si>
    <t xml:space="preserve">    物體倒塌 、 崩塌</t>
  </si>
  <si>
    <t xml:space="preserve">    物體倒塌 、 崩塌</t>
  </si>
  <si>
    <t xml:space="preserve">    物體倒塌 、 崩塌</t>
  </si>
  <si>
    <t xml:space="preserve">    物體倒塌 、 崩塌</t>
  </si>
  <si>
    <t>102年</t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</si>
  <si>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8-1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</t>
    </r>
  </si>
  <si>
    <t>計概況按全產業分</t>
  </si>
  <si>
    <t>概況按全產業分(續)</t>
  </si>
  <si>
    <r>
      <t>行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</si>
  <si>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t>陳報事業
單  位  數
(家)</t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</si>
  <si>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
(％)</t>
    </r>
  </si>
  <si>
    <r>
      <t>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勞
工  人  數
(人)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</si>
  <si>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
日        數
(工  作  天)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</si>
  <si>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歷
工        時
(時)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</si>
  <si>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次  數
(人      次)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</si>
  <si>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頻  率</t>
    </r>
  </si>
  <si>
    <r>
      <t>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
失 能 傷 害
次           數
(人         次)</t>
    </r>
  </si>
  <si>
    <r>
      <t>已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失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傷</t>
    </r>
  </si>
  <si>
    <r>
      <t>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次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(人次)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</si>
  <si>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失
工 作 日 數
(日)</t>
    </r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</si>
  <si>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</si>
  <si>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嚴   重   率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</si>
  <si>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指          數</t>
    </r>
  </si>
  <si>
    <r>
      <t>死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亡
(人)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</si>
  <si>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
(％)</t>
    </r>
  </si>
  <si>
    <t>永久全失能
(人)</t>
  </si>
  <si>
    <t>永久部分失能
(人次)</t>
  </si>
  <si>
    <t>暫時全失能
(人次)</t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</si>
  <si>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</si>
  <si>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</si>
  <si>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</si>
  <si>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</si>
  <si>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</si>
  <si>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</si>
  <si>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</si>
  <si>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</si>
  <si>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</si>
  <si>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</si>
  <si>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</si>
  <si>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</si>
  <si>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</si>
  <si>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</si>
  <si>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</si>
  <si>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</si>
  <si>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</si>
  <si>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</si>
  <si>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</si>
  <si>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</si>
  <si>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</si>
  <si>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</si>
  <si>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批發及零售業</t>
  </si>
  <si>
    <t>運輸及倉儲業</t>
  </si>
  <si>
    <t>資訊及通訊傳播業</t>
  </si>
  <si>
    <t>不動產業</t>
  </si>
  <si>
    <t>專業、科學及技術服務業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</si>
  <si>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</si>
  <si>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</si>
  <si>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</si>
  <si>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</si>
  <si>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</si>
  <si>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</si>
  <si>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 xml:space="preserve">            8.永久全失能人數百分比＝永久全失能人數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</si>
  <si>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2.僱用勞工人數百分比＝僱用勞工人數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僱用勞工總人數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</si>
  <si>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9.永久部份失能人數百分比＝永久部份失能人數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永久部份失能總人數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</si>
  <si>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3.總工作日數百分比＝工作日數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總工作日數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</si>
  <si>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10.暫時全失能百分比＝暫時全失能人數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暫時全失能總人數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</si>
  <si>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4.總經歷工時百分比＝經歷工時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</si>
  <si>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11.總損失日數百分比＝損失日數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</si>
  <si>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5.失能傷害次數百分比＝失能傷害次數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</si>
  <si>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12.失能傷害頻率＝失能傷害次數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</si>
  <si>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6.已結案之失能傷害次數百分比＝已結案失能傷害次數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已結案失能傷害總次數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</si>
  <si>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13.失能傷害嚴重率＝總損失日數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</si>
  <si>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7.死亡人數百分比＝死亡人數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死亡總人數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</si>
  <si>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14.總合傷害指數＝SQRT(失能傷害頻率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失能傷害嚴重率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1000)。</t>
    </r>
  </si>
  <si>
    <r>
      <t xml:space="preserve"> </t>
    </r>
    <r>
      <rPr>
        <sz val="9"/>
        <rFont val="新細明體"/>
        <family val="1"/>
      </rPr>
      <t>-190-</t>
    </r>
  </si>
  <si>
    <t xml:space="preserve">  -191-</t>
  </si>
  <si>
    <t xml:space="preserve">  -192-</t>
  </si>
  <si>
    <t xml:space="preserve">  -193-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</si>
</sst>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0_ "/>
    <numFmt numFmtId="183" formatCode="\ ##0.00_-;\-\ ##0.00_-;\ &quot;-&quot;_-;@_-"/>
    <numFmt numFmtId="184" formatCode="###\ ##0_-;\-###\ ##0_-;\ &quot;-&quot;_-;@_-"/>
    <numFmt numFmtId="185" formatCode="&quot;(&quot;###\ \ ##0&quot;)&quot;_-;&quot;(&quot;\-###\ \ ##0&quot;)&quot;_-;\ &quot;-&quot;_-;@_-"/>
    <numFmt numFmtId="186" formatCode="###\ ###\ ##0_-;\-###\ ###\ \ ##0_-;* &quot;-&quot;_-;@_-"/>
    <numFmt numFmtId="187" formatCode="&quot;(&quot;##0.000&quot;)&quot;_-;&quot;(&quot;\-\ ##0.000&quot;)&quot;_-;\ &quot;-&quot;_-;@_-"/>
    <numFmt numFmtId="188" formatCode="##0.000&quot; &quot;_-;\-\ ##0.000&quot; &quot;_-;\ &quot;-&quot;_-;@_-"/>
    <numFmt numFmtId="189" formatCode="###\ \ ##0&quot; &quot;_-;\-###\ \ ##0&quot; &quot;_-;\ &quot;-&quot;_-;@_-"/>
    <numFmt numFmtId="190" formatCode="\ 0.000_-;&quot;...&quot;_-;\ &quot;-&quot;_-;@_-"/>
    <numFmt numFmtId="191" formatCode="###\ ###\ ###\ ##0.00_-;&quot;...&quot;_-;\ &quot;-&quot;_-;@_-"/>
    <numFmt numFmtId="192" formatCode="###\ ###\ ###\ ##0_-;&quot;...&quot;_-;\ &quot;-&quot;_-;@_-"/>
    <numFmt numFmtId="193" formatCode="0.00_);[Red]\(0.00\)"/>
    <numFmt numFmtId="194" formatCode="###,##0_-;\-###,##0_-;\ &quot;-&quot;_-;@_-"/>
    <numFmt numFmtId="195" formatCode="#,##0.00_-;\-#,##0.00_-;\ &quot;-&quot;_-;@_-"/>
    <numFmt numFmtId="196" formatCode="[Red][&gt;100]0_-;[Black][=0]&quot;-&quot;_-;0_-;@_-"/>
    <numFmt numFmtId="197" formatCode="[Red][&gt;100]0.00_-;[Black][=0]&quot;-&quot;_-;0.00_-;@_-"/>
  </numFmts>
  <fonts count="29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2"/>
      <name val="Times New Roman"/>
      <family val="1"/>
    </font>
    <font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94" fontId="6" fillId="0" borderId="0" xfId="0" applyNumberFormat="1" applyFont="1" applyFill="1" applyAlignment="1">
      <alignment/>
    </xf>
    <xf numFmtId="195" fontId="6" fillId="0" borderId="0" xfId="0" applyNumberFormat="1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184" fontId="2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184" fontId="6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62"/>
  <sheetViews>
    <sheetView tabSelected="1" zoomScalePageLayoutView="0" workbookViewId="0" topLeftCell="A1">
      <selection activeCell="A1" sqref="A1:G1"/>
    </sheetView>
  </sheetViews>
  <sheetFormatPr defaultColWidth="8.875" defaultRowHeight="16.5"/>
  <cols>
    <col min="1" max="1" width="28.625" style="68" customWidth="1"/>
    <col min="2" max="5" width="9.50390625" style="68" customWidth="1"/>
    <col min="6" max="6" width="11.125" style="68" customWidth="1"/>
    <col min="7" max="7" width="8.375" style="68" customWidth="1"/>
    <col min="8" max="8" width="13.625" style="68" customWidth="1"/>
    <col min="9" max="9" width="10.375" style="68" customWidth="1"/>
    <col min="10" max="14" width="12.00390625" style="68" customWidth="1"/>
    <col min="15" max="15" width="28.625" style="68" customWidth="1"/>
    <col min="16" max="19" width="9.50390625" style="68" customWidth="1"/>
    <col min="20" max="20" width="10.00390625" style="68" customWidth="1"/>
    <col min="21" max="21" width="9.50390625" style="68" customWidth="1"/>
    <col min="22" max="27" width="14.00390625" style="68" customWidth="1"/>
    <col min="28" max="16384" width="8.875" style="68" customWidth="1"/>
  </cols>
  <sheetData>
    <row r="1" spans="1:27" s="4" customFormat="1" ht="30.75" customHeight="1">
      <c r="A1" s="86" t="s">
        <v>325</v>
      </c>
      <c r="B1" s="86"/>
      <c r="C1" s="86"/>
      <c r="D1" s="86"/>
      <c r="E1" s="86"/>
      <c r="F1" s="86"/>
      <c r="G1" s="86"/>
      <c r="H1" s="90" t="s">
        <v>326</v>
      </c>
      <c r="I1" s="90"/>
      <c r="J1" s="90"/>
      <c r="K1" s="90"/>
      <c r="L1" s="90"/>
      <c r="M1" s="90"/>
      <c r="N1" s="90"/>
      <c r="O1" s="86" t="s">
        <v>325</v>
      </c>
      <c r="P1" s="86"/>
      <c r="Q1" s="86"/>
      <c r="R1" s="86"/>
      <c r="S1" s="86"/>
      <c r="T1" s="86"/>
      <c r="U1" s="86"/>
      <c r="V1" s="83" t="s">
        <v>327</v>
      </c>
      <c r="W1" s="83"/>
      <c r="X1" s="83"/>
      <c r="Y1" s="83"/>
      <c r="Z1" s="83"/>
      <c r="AA1" s="83"/>
    </row>
    <row r="2" spans="1:27" s="5" customFormat="1" ht="13.5" customHeight="1" thickBot="1">
      <c r="A2" s="71" t="s">
        <v>57</v>
      </c>
      <c r="B2" s="71"/>
      <c r="C2" s="71"/>
      <c r="D2" s="71"/>
      <c r="E2" s="71"/>
      <c r="F2" s="71"/>
      <c r="G2" s="71"/>
      <c r="H2" s="78" t="s">
        <v>324</v>
      </c>
      <c r="I2" s="78"/>
      <c r="J2" s="78"/>
      <c r="K2" s="78"/>
      <c r="L2" s="78"/>
      <c r="M2" s="78"/>
      <c r="N2" s="78"/>
      <c r="O2" s="87" t="s">
        <v>57</v>
      </c>
      <c r="P2" s="87"/>
      <c r="Q2" s="87"/>
      <c r="R2" s="87"/>
      <c r="S2" s="87"/>
      <c r="T2" s="87"/>
      <c r="U2" s="87"/>
      <c r="V2" s="78" t="s">
        <v>324</v>
      </c>
      <c r="W2" s="78"/>
      <c r="X2" s="78"/>
      <c r="Y2" s="78"/>
      <c r="Z2" s="78"/>
      <c r="AA2" s="78"/>
    </row>
    <row r="3" spans="1:146" s="48" customFormat="1" ht="24" customHeight="1">
      <c r="A3" s="88" t="s">
        <v>328</v>
      </c>
      <c r="B3" s="72" t="s">
        <v>329</v>
      </c>
      <c r="C3" s="74" t="s">
        <v>330</v>
      </c>
      <c r="D3" s="74" t="s">
        <v>331</v>
      </c>
      <c r="E3" s="74" t="s">
        <v>330</v>
      </c>
      <c r="F3" s="74" t="s">
        <v>332</v>
      </c>
      <c r="G3" s="74" t="s">
        <v>330</v>
      </c>
      <c r="H3" s="79" t="s">
        <v>333</v>
      </c>
      <c r="I3" s="74" t="s">
        <v>330</v>
      </c>
      <c r="J3" s="74" t="s">
        <v>334</v>
      </c>
      <c r="K3" s="74" t="s">
        <v>330</v>
      </c>
      <c r="L3" s="74" t="s">
        <v>335</v>
      </c>
      <c r="M3" s="74" t="s">
        <v>336</v>
      </c>
      <c r="N3" s="81" t="s">
        <v>330</v>
      </c>
      <c r="O3" s="88" t="s">
        <v>328</v>
      </c>
      <c r="P3" s="84" t="s">
        <v>337</v>
      </c>
      <c r="Q3" s="84"/>
      <c r="R3" s="84"/>
      <c r="S3" s="84"/>
      <c r="T3" s="84"/>
      <c r="U3" s="84"/>
      <c r="V3" s="84" t="s">
        <v>338</v>
      </c>
      <c r="W3" s="85"/>
      <c r="X3" s="74" t="s">
        <v>339</v>
      </c>
      <c r="Y3" s="74" t="s">
        <v>340</v>
      </c>
      <c r="Z3" s="74" t="s">
        <v>341</v>
      </c>
      <c r="AA3" s="81" t="s">
        <v>342</v>
      </c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</row>
    <row r="4" spans="1:146" s="48" customFormat="1" ht="30" customHeight="1" thickBot="1">
      <c r="A4" s="89"/>
      <c r="B4" s="73"/>
      <c r="C4" s="75"/>
      <c r="D4" s="75"/>
      <c r="E4" s="75"/>
      <c r="F4" s="75"/>
      <c r="G4" s="75"/>
      <c r="H4" s="80"/>
      <c r="I4" s="75"/>
      <c r="J4" s="75"/>
      <c r="K4" s="75"/>
      <c r="L4" s="75"/>
      <c r="M4" s="75"/>
      <c r="N4" s="82"/>
      <c r="O4" s="89"/>
      <c r="P4" s="49" t="s">
        <v>343</v>
      </c>
      <c r="Q4" s="38" t="s">
        <v>344</v>
      </c>
      <c r="R4" s="38" t="s">
        <v>345</v>
      </c>
      <c r="S4" s="38" t="s">
        <v>344</v>
      </c>
      <c r="T4" s="38" t="s">
        <v>346</v>
      </c>
      <c r="U4" s="38" t="s">
        <v>344</v>
      </c>
      <c r="V4" s="49" t="s">
        <v>347</v>
      </c>
      <c r="W4" s="38" t="s">
        <v>348</v>
      </c>
      <c r="X4" s="75"/>
      <c r="Y4" s="75"/>
      <c r="Z4" s="75"/>
      <c r="AA4" s="82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</row>
    <row r="5" spans="1:27" s="5" customFormat="1" ht="13.5" customHeight="1">
      <c r="A5" s="40" t="s">
        <v>349</v>
      </c>
      <c r="B5" s="31">
        <f aca="true" t="shared" si="0" ref="B5:N5">SUM(B6,B7,B8,B36:B51)</f>
        <v>16245</v>
      </c>
      <c r="C5" s="34">
        <f t="shared" si="0"/>
        <v>100</v>
      </c>
      <c r="D5" s="31">
        <f t="shared" si="0"/>
        <v>3253022</v>
      </c>
      <c r="E5" s="34">
        <f t="shared" si="0"/>
        <v>100.00000000000001</v>
      </c>
      <c r="F5" s="31">
        <f t="shared" si="0"/>
        <v>827700640</v>
      </c>
      <c r="G5" s="34">
        <f t="shared" si="0"/>
        <v>99.99999999999997</v>
      </c>
      <c r="H5" s="31">
        <f t="shared" si="0"/>
        <v>6815783923</v>
      </c>
      <c r="I5" s="34">
        <f t="shared" si="0"/>
        <v>100</v>
      </c>
      <c r="J5" s="31">
        <f t="shared" si="0"/>
        <v>11316</v>
      </c>
      <c r="K5" s="34">
        <f t="shared" si="0"/>
        <v>100</v>
      </c>
      <c r="L5" s="43">
        <f aca="true" t="shared" si="1" ref="L5:L51">J5*1000000/H5</f>
        <v>1.6602639003583917</v>
      </c>
      <c r="M5" s="31">
        <f t="shared" si="0"/>
        <v>11316</v>
      </c>
      <c r="N5" s="34">
        <f t="shared" si="0"/>
        <v>100</v>
      </c>
      <c r="O5" s="40" t="s">
        <v>349</v>
      </c>
      <c r="P5" s="31">
        <f aca="true" t="shared" si="2" ref="P5:Y5">SUM(P6,P7,P8,P36:P51)</f>
        <v>66</v>
      </c>
      <c r="Q5" s="34">
        <f t="shared" si="2"/>
        <v>100.00000000000001</v>
      </c>
      <c r="R5" s="31">
        <f t="shared" si="2"/>
        <v>7</v>
      </c>
      <c r="S5" s="34">
        <f t="shared" si="2"/>
        <v>100</v>
      </c>
      <c r="T5" s="31">
        <f t="shared" si="2"/>
        <v>300</v>
      </c>
      <c r="U5" s="34">
        <f t="shared" si="2"/>
        <v>99.99999999999997</v>
      </c>
      <c r="V5" s="31">
        <f t="shared" si="2"/>
        <v>10943</v>
      </c>
      <c r="W5" s="34">
        <f t="shared" si="2"/>
        <v>100.00000000000001</v>
      </c>
      <c r="X5" s="31">
        <f t="shared" si="2"/>
        <v>802869</v>
      </c>
      <c r="Y5" s="34">
        <f t="shared" si="2"/>
        <v>100.00000000000001</v>
      </c>
      <c r="Z5" s="44">
        <f>X5*1000000/H5</f>
        <v>117.79554766850845</v>
      </c>
      <c r="AA5" s="43">
        <f aca="true" t="shared" si="3" ref="AA5:AA51">SQRT(L5*Z5/1000)</f>
        <v>0.4422348871549719</v>
      </c>
    </row>
    <row r="6" spans="1:27" s="5" customFormat="1" ht="12.75" customHeight="1">
      <c r="A6" s="40" t="s">
        <v>350</v>
      </c>
      <c r="B6" s="31">
        <v>38</v>
      </c>
      <c r="C6" s="34">
        <f aca="true" t="shared" si="4" ref="C6:C51">B6/$B$5*100</f>
        <v>0.23391812865497078</v>
      </c>
      <c r="D6" s="31">
        <v>4143</v>
      </c>
      <c r="E6" s="43">
        <f aca="true" t="shared" si="5" ref="E6:E51">D6/$D$5*100</f>
        <v>0.12735849926622075</v>
      </c>
      <c r="F6" s="31">
        <v>1070653</v>
      </c>
      <c r="G6" s="43">
        <f aca="true" t="shared" si="6" ref="G6:G51">F6/$F$5*100</f>
        <v>0.12935268480642953</v>
      </c>
      <c r="H6" s="31">
        <v>8356894</v>
      </c>
      <c r="I6" s="43">
        <f aca="true" t="shared" si="7" ref="I6:I51">H6/$H$5*100</f>
        <v>0.1226108998526126</v>
      </c>
      <c r="J6" s="31">
        <v>24</v>
      </c>
      <c r="K6" s="43">
        <f aca="true" t="shared" si="8" ref="K6:K51">J6/$J$5*100</f>
        <v>0.2120890774125133</v>
      </c>
      <c r="L6" s="43">
        <f t="shared" si="1"/>
        <v>2.8718803900109298</v>
      </c>
      <c r="M6" s="31">
        <f>SUM(P6+R6+T6+V6)</f>
        <v>24</v>
      </c>
      <c r="N6" s="43">
        <f aca="true" t="shared" si="9" ref="N6:N51">M6/$M$5*100</f>
        <v>0.2120890774125133</v>
      </c>
      <c r="O6" s="40" t="s">
        <v>350</v>
      </c>
      <c r="P6" s="31">
        <v>0</v>
      </c>
      <c r="Q6" s="43">
        <f aca="true" t="shared" si="10" ref="Q6:Q51">P6/$P$5*100</f>
        <v>0</v>
      </c>
      <c r="R6" s="31">
        <v>0</v>
      </c>
      <c r="S6" s="43">
        <f aca="true" t="shared" si="11" ref="S6:S51">R6/$R$5*100</f>
        <v>0</v>
      </c>
      <c r="T6" s="31">
        <v>1</v>
      </c>
      <c r="U6" s="43">
        <f aca="true" t="shared" si="12" ref="U6:U51">T6/$T$5*100</f>
        <v>0.33333333333333337</v>
      </c>
      <c r="V6" s="31">
        <v>23</v>
      </c>
      <c r="W6" s="43">
        <f aca="true" t="shared" si="13" ref="W6:W51">V6/$V$5*100</f>
        <v>0.21018002375948092</v>
      </c>
      <c r="X6" s="31">
        <v>1566</v>
      </c>
      <c r="Y6" s="43">
        <f>X6/$X$5*100</f>
        <v>0.1950505001438591</v>
      </c>
      <c r="Z6" s="44">
        <f>X6*1000000/H6</f>
        <v>187.39019544821318</v>
      </c>
      <c r="AA6" s="43">
        <f t="shared" si="3"/>
        <v>0.7335954113733528</v>
      </c>
    </row>
    <row r="7" spans="1:27" s="5" customFormat="1" ht="12.75" customHeight="1">
      <c r="A7" s="40" t="s">
        <v>58</v>
      </c>
      <c r="B7" s="31">
        <v>48</v>
      </c>
      <c r="C7" s="34">
        <f t="shared" si="4"/>
        <v>0.2954755309325946</v>
      </c>
      <c r="D7" s="31">
        <v>3731</v>
      </c>
      <c r="E7" s="43">
        <f t="shared" si="5"/>
        <v>0.1146933528270021</v>
      </c>
      <c r="F7" s="31">
        <v>956082</v>
      </c>
      <c r="G7" s="43">
        <f t="shared" si="6"/>
        <v>0.11551060296389284</v>
      </c>
      <c r="H7" s="31">
        <v>7693584</v>
      </c>
      <c r="I7" s="43">
        <f t="shared" si="7"/>
        <v>0.11287893053707067</v>
      </c>
      <c r="J7" s="31">
        <v>8</v>
      </c>
      <c r="K7" s="43">
        <f t="shared" si="8"/>
        <v>0.07069635913750442</v>
      </c>
      <c r="L7" s="43">
        <f>J7*1000000/H7</f>
        <v>1.0398274718258746</v>
      </c>
      <c r="M7" s="31">
        <f>SUM(P7+R7+T7+V7)</f>
        <v>8</v>
      </c>
      <c r="N7" s="43">
        <f t="shared" si="9"/>
        <v>0.07069635913750442</v>
      </c>
      <c r="O7" s="40" t="s">
        <v>58</v>
      </c>
      <c r="P7" s="31">
        <v>1</v>
      </c>
      <c r="Q7" s="43">
        <f t="shared" si="10"/>
        <v>1.5151515151515151</v>
      </c>
      <c r="R7" s="31">
        <v>0</v>
      </c>
      <c r="S7" s="43">
        <f t="shared" si="11"/>
        <v>0</v>
      </c>
      <c r="T7" s="31">
        <v>0</v>
      </c>
      <c r="U7" s="43">
        <f t="shared" si="12"/>
        <v>0</v>
      </c>
      <c r="V7" s="31">
        <v>7</v>
      </c>
      <c r="W7" s="43">
        <f t="shared" si="13"/>
        <v>0.06396783331810289</v>
      </c>
      <c r="X7" s="31">
        <v>6056</v>
      </c>
      <c r="Y7" s="43">
        <f>X7/$X$5*100</f>
        <v>0.7542949098794448</v>
      </c>
      <c r="Z7" s="44">
        <f>X7*1000000/H7</f>
        <v>787.1493961721872</v>
      </c>
      <c r="AA7" s="43">
        <f t="shared" si="3"/>
        <v>0.9047096587143243</v>
      </c>
    </row>
    <row r="8" spans="1:27" s="5" customFormat="1" ht="12.75" customHeight="1">
      <c r="A8" s="40" t="s">
        <v>351</v>
      </c>
      <c r="B8" s="31">
        <f>SUM(B9:B35)</f>
        <v>8827</v>
      </c>
      <c r="C8" s="34">
        <f t="shared" si="4"/>
        <v>54.3367189904586</v>
      </c>
      <c r="D8" s="31">
        <f>SUM(D9:D35)</f>
        <v>1577758</v>
      </c>
      <c r="E8" s="43">
        <f t="shared" si="5"/>
        <v>48.50130125157469</v>
      </c>
      <c r="F8" s="31">
        <f>SUM(F9:F35)</f>
        <v>399983339</v>
      </c>
      <c r="G8" s="43">
        <f t="shared" si="6"/>
        <v>48.32463812037164</v>
      </c>
      <c r="H8" s="31">
        <f>SUM(H9:H35)</f>
        <v>3314414476</v>
      </c>
      <c r="I8" s="43">
        <f t="shared" si="7"/>
        <v>48.628514539838065</v>
      </c>
      <c r="J8" s="31">
        <f>SUM(J9:J35)</f>
        <v>6063</v>
      </c>
      <c r="K8" s="43">
        <f t="shared" si="8"/>
        <v>53.57900318133616</v>
      </c>
      <c r="L8" s="43">
        <f t="shared" si="1"/>
        <v>1.82928237970923</v>
      </c>
      <c r="M8" s="31">
        <f>SUM(M9:M35)</f>
        <v>6063</v>
      </c>
      <c r="N8" s="43">
        <f t="shared" si="9"/>
        <v>53.57900318133616</v>
      </c>
      <c r="O8" s="40" t="s">
        <v>351</v>
      </c>
      <c r="P8" s="31">
        <f>SUM(P9:P35)</f>
        <v>38</v>
      </c>
      <c r="Q8" s="43">
        <f t="shared" si="10"/>
        <v>57.57575757575758</v>
      </c>
      <c r="R8" s="31">
        <f>SUM(R9:R35)</f>
        <v>7</v>
      </c>
      <c r="S8" s="43">
        <f t="shared" si="11"/>
        <v>100</v>
      </c>
      <c r="T8" s="31">
        <f>SUM(T9:T35)</f>
        <v>238</v>
      </c>
      <c r="U8" s="43">
        <f t="shared" si="12"/>
        <v>79.33333333333333</v>
      </c>
      <c r="V8" s="31">
        <f>SUM(V9:V35)</f>
        <v>5780</v>
      </c>
      <c r="W8" s="43">
        <f t="shared" si="13"/>
        <v>52.819153796947816</v>
      </c>
      <c r="X8" s="31">
        <f>SUM(X9:X35)</f>
        <v>489614</v>
      </c>
      <c r="Y8" s="43">
        <f aca="true" t="shared" si="14" ref="Y8:Y51">X8/$X$5*100</f>
        <v>60.983049538592226</v>
      </c>
      <c r="Z8" s="44">
        <f aca="true" t="shared" si="15" ref="Z8:Z51">X8*1000000/H8</f>
        <v>147.72262296865495</v>
      </c>
      <c r="AA8" s="43">
        <f t="shared" si="3"/>
        <v>0.5198330417364699</v>
      </c>
    </row>
    <row r="9" spans="1:27" s="5" customFormat="1" ht="11.25" customHeight="1">
      <c r="A9" s="42" t="s">
        <v>352</v>
      </c>
      <c r="B9" s="31">
        <v>482</v>
      </c>
      <c r="C9" s="34">
        <f t="shared" si="4"/>
        <v>2.9670667897814713</v>
      </c>
      <c r="D9" s="31">
        <v>72911</v>
      </c>
      <c r="E9" s="43">
        <f t="shared" si="5"/>
        <v>2.241331291334642</v>
      </c>
      <c r="F9" s="31">
        <v>19127739</v>
      </c>
      <c r="G9" s="43">
        <f t="shared" si="6"/>
        <v>2.3109489198896838</v>
      </c>
      <c r="H9" s="31">
        <v>154210349</v>
      </c>
      <c r="I9" s="43">
        <f t="shared" si="7"/>
        <v>2.2625475035910996</v>
      </c>
      <c r="J9" s="31">
        <v>462</v>
      </c>
      <c r="K9" s="43">
        <f t="shared" si="8"/>
        <v>4.08271474019088</v>
      </c>
      <c r="L9" s="43">
        <f>J9*1000000/H9</f>
        <v>2.9959078816428852</v>
      </c>
      <c r="M9" s="31">
        <f>SUM(P9+R9+T9+V9)</f>
        <v>462</v>
      </c>
      <c r="N9" s="43">
        <f t="shared" si="9"/>
        <v>4.08271474019088</v>
      </c>
      <c r="O9" s="42" t="s">
        <v>352</v>
      </c>
      <c r="P9" s="31">
        <v>1</v>
      </c>
      <c r="Q9" s="43">
        <f t="shared" si="10"/>
        <v>1.5151515151515151</v>
      </c>
      <c r="R9" s="31">
        <v>0</v>
      </c>
      <c r="S9" s="43">
        <f t="shared" si="11"/>
        <v>0</v>
      </c>
      <c r="T9" s="31">
        <v>11</v>
      </c>
      <c r="U9" s="43">
        <f t="shared" si="12"/>
        <v>3.6666666666666665</v>
      </c>
      <c r="V9" s="31">
        <v>450</v>
      </c>
      <c r="W9" s="43">
        <f t="shared" si="13"/>
        <v>4.112217856163758</v>
      </c>
      <c r="X9" s="31">
        <v>16804</v>
      </c>
      <c r="Y9" s="43">
        <f t="shared" si="14"/>
        <v>2.092994000266544</v>
      </c>
      <c r="Z9" s="44">
        <f t="shared" si="15"/>
        <v>108.96804338339186</v>
      </c>
      <c r="AA9" s="43">
        <f t="shared" si="3"/>
        <v>0.5713652247201501</v>
      </c>
    </row>
    <row r="10" spans="1:27" s="5" customFormat="1" ht="11.25" customHeight="1">
      <c r="A10" s="42" t="s">
        <v>353</v>
      </c>
      <c r="B10" s="31">
        <v>53</v>
      </c>
      <c r="C10" s="34">
        <f t="shared" si="4"/>
        <v>0.3262542320714066</v>
      </c>
      <c r="D10" s="31">
        <v>8723</v>
      </c>
      <c r="E10" s="43">
        <f t="shared" si="5"/>
        <v>0.26815066113908853</v>
      </c>
      <c r="F10" s="31">
        <v>2189022</v>
      </c>
      <c r="G10" s="43">
        <f t="shared" si="6"/>
        <v>0.2644702558161608</v>
      </c>
      <c r="H10" s="31">
        <v>17610198</v>
      </c>
      <c r="I10" s="43">
        <f t="shared" si="7"/>
        <v>0.2583737718059699</v>
      </c>
      <c r="J10" s="31">
        <v>55</v>
      </c>
      <c r="K10" s="43">
        <f t="shared" si="8"/>
        <v>0.4860374690703429</v>
      </c>
      <c r="L10" s="43">
        <f aca="true" t="shared" si="16" ref="L10:L26">J10*1000000/H10</f>
        <v>3.123190324151949</v>
      </c>
      <c r="M10" s="31">
        <f aca="true" t="shared" si="17" ref="M10:M26">SUM(P10+R10+T10+V10)</f>
        <v>55</v>
      </c>
      <c r="N10" s="43">
        <f t="shared" si="9"/>
        <v>0.4860374690703429</v>
      </c>
      <c r="O10" s="42" t="s">
        <v>353</v>
      </c>
      <c r="P10" s="31">
        <v>1</v>
      </c>
      <c r="Q10" s="43">
        <f t="shared" si="10"/>
        <v>1.5151515151515151</v>
      </c>
      <c r="R10" s="31">
        <v>0</v>
      </c>
      <c r="S10" s="43">
        <f t="shared" si="11"/>
        <v>0</v>
      </c>
      <c r="T10" s="31">
        <v>1</v>
      </c>
      <c r="U10" s="43">
        <f t="shared" si="12"/>
        <v>0.33333333333333337</v>
      </c>
      <c r="V10" s="31">
        <v>53</v>
      </c>
      <c r="W10" s="43">
        <f t="shared" si="13"/>
        <v>0.4843278808370648</v>
      </c>
      <c r="X10" s="31">
        <v>7458</v>
      </c>
      <c r="Y10" s="43">
        <f t="shared" si="14"/>
        <v>0.9289186654360798</v>
      </c>
      <c r="Z10" s="44">
        <f t="shared" si="15"/>
        <v>423.50460795500425</v>
      </c>
      <c r="AA10" s="43">
        <f t="shared" si="3"/>
        <v>1.1500806466499789</v>
      </c>
    </row>
    <row r="11" spans="1:27" s="5" customFormat="1" ht="11.25" customHeight="1">
      <c r="A11" s="42" t="s">
        <v>354</v>
      </c>
      <c r="B11" s="31">
        <v>4</v>
      </c>
      <c r="C11" s="34">
        <f t="shared" si="4"/>
        <v>0.024622960911049555</v>
      </c>
      <c r="D11" s="31">
        <v>1128</v>
      </c>
      <c r="E11" s="43">
        <f t="shared" si="5"/>
        <v>0.03467544947436568</v>
      </c>
      <c r="F11" s="31">
        <v>279996</v>
      </c>
      <c r="G11" s="43">
        <f t="shared" si="6"/>
        <v>0.03382817246583258</v>
      </c>
      <c r="H11" s="31">
        <v>2133765</v>
      </c>
      <c r="I11" s="43">
        <f t="shared" si="7"/>
        <v>0.03130623012856331</v>
      </c>
      <c r="J11" s="31">
        <v>0</v>
      </c>
      <c r="K11" s="43">
        <f t="shared" si="8"/>
        <v>0</v>
      </c>
      <c r="L11" s="43">
        <f t="shared" si="16"/>
        <v>0</v>
      </c>
      <c r="M11" s="31">
        <f t="shared" si="17"/>
        <v>0</v>
      </c>
      <c r="N11" s="43">
        <f t="shared" si="9"/>
        <v>0</v>
      </c>
      <c r="O11" s="42" t="s">
        <v>354</v>
      </c>
      <c r="P11" s="31">
        <v>0</v>
      </c>
      <c r="Q11" s="43">
        <f t="shared" si="10"/>
        <v>0</v>
      </c>
      <c r="R11" s="31">
        <v>0</v>
      </c>
      <c r="S11" s="43">
        <f t="shared" si="11"/>
        <v>0</v>
      </c>
      <c r="T11" s="31">
        <v>0</v>
      </c>
      <c r="U11" s="43">
        <f t="shared" si="12"/>
        <v>0</v>
      </c>
      <c r="V11" s="31">
        <v>0</v>
      </c>
      <c r="W11" s="43">
        <f t="shared" si="13"/>
        <v>0</v>
      </c>
      <c r="X11" s="31">
        <v>0</v>
      </c>
      <c r="Y11" s="43">
        <f t="shared" si="14"/>
        <v>0</v>
      </c>
      <c r="Z11" s="44">
        <f t="shared" si="15"/>
        <v>0</v>
      </c>
      <c r="AA11" s="43">
        <f t="shared" si="3"/>
        <v>0</v>
      </c>
    </row>
    <row r="12" spans="1:27" s="5" customFormat="1" ht="11.25" customHeight="1">
      <c r="A12" s="42" t="s">
        <v>179</v>
      </c>
      <c r="B12" s="31">
        <v>403</v>
      </c>
      <c r="C12" s="34">
        <f t="shared" si="4"/>
        <v>2.4807633117882424</v>
      </c>
      <c r="D12" s="31">
        <v>56617</v>
      </c>
      <c r="E12" s="43">
        <f t="shared" si="5"/>
        <v>1.740443194051562</v>
      </c>
      <c r="F12" s="31">
        <v>15136500</v>
      </c>
      <c r="G12" s="43">
        <f t="shared" si="6"/>
        <v>1.8287408839021797</v>
      </c>
      <c r="H12" s="31">
        <v>123248541</v>
      </c>
      <c r="I12" s="43">
        <f t="shared" si="7"/>
        <v>1.8082812247626472</v>
      </c>
      <c r="J12" s="31">
        <v>251</v>
      </c>
      <c r="K12" s="43">
        <f t="shared" si="8"/>
        <v>2.218098267939201</v>
      </c>
      <c r="L12" s="43">
        <f t="shared" si="16"/>
        <v>2.0365352641375285</v>
      </c>
      <c r="M12" s="31">
        <f t="shared" si="17"/>
        <v>251</v>
      </c>
      <c r="N12" s="43">
        <f t="shared" si="9"/>
        <v>2.218098267939201</v>
      </c>
      <c r="O12" s="42" t="s">
        <v>179</v>
      </c>
      <c r="P12" s="31">
        <v>2</v>
      </c>
      <c r="Q12" s="43">
        <f t="shared" si="10"/>
        <v>3.0303030303030303</v>
      </c>
      <c r="R12" s="31">
        <v>2</v>
      </c>
      <c r="S12" s="43">
        <f t="shared" si="11"/>
        <v>28.57142857142857</v>
      </c>
      <c r="T12" s="31">
        <v>8</v>
      </c>
      <c r="U12" s="43">
        <f t="shared" si="12"/>
        <v>2.666666666666667</v>
      </c>
      <c r="V12" s="31">
        <v>239</v>
      </c>
      <c r="W12" s="43">
        <f t="shared" si="13"/>
        <v>2.1840445947180847</v>
      </c>
      <c r="X12" s="31">
        <v>33700</v>
      </c>
      <c r="Y12" s="43">
        <f t="shared" si="14"/>
        <v>4.197446906033239</v>
      </c>
      <c r="Z12" s="44">
        <f t="shared" si="15"/>
        <v>273.43122869097493</v>
      </c>
      <c r="AA12" s="43">
        <f t="shared" si="3"/>
        <v>0.7462253945997976</v>
      </c>
    </row>
    <row r="13" spans="1:27" s="5" customFormat="1" ht="11.25" customHeight="1">
      <c r="A13" s="42" t="s">
        <v>355</v>
      </c>
      <c r="B13" s="31">
        <v>181</v>
      </c>
      <c r="C13" s="34">
        <f t="shared" si="4"/>
        <v>1.1141889812249923</v>
      </c>
      <c r="D13" s="31">
        <v>17204</v>
      </c>
      <c r="E13" s="43">
        <f t="shared" si="5"/>
        <v>0.5288620857774708</v>
      </c>
      <c r="F13" s="31">
        <v>4522148</v>
      </c>
      <c r="G13" s="43">
        <f t="shared" si="6"/>
        <v>0.5463506709382272</v>
      </c>
      <c r="H13" s="31">
        <v>36139080</v>
      </c>
      <c r="I13" s="43">
        <f t="shared" si="7"/>
        <v>0.530226315978826</v>
      </c>
      <c r="J13" s="31">
        <v>32</v>
      </c>
      <c r="K13" s="43">
        <f t="shared" si="8"/>
        <v>0.2827854365500177</v>
      </c>
      <c r="L13" s="43">
        <f t="shared" si="16"/>
        <v>0.885468030730168</v>
      </c>
      <c r="M13" s="31">
        <f t="shared" si="17"/>
        <v>32</v>
      </c>
      <c r="N13" s="43">
        <f t="shared" si="9"/>
        <v>0.2827854365500177</v>
      </c>
      <c r="O13" s="42" t="s">
        <v>355</v>
      </c>
      <c r="P13" s="31">
        <v>0</v>
      </c>
      <c r="Q13" s="43">
        <f t="shared" si="10"/>
        <v>0</v>
      </c>
      <c r="R13" s="31">
        <v>0</v>
      </c>
      <c r="S13" s="43">
        <f t="shared" si="11"/>
        <v>0</v>
      </c>
      <c r="T13" s="31">
        <v>0</v>
      </c>
      <c r="U13" s="43">
        <f t="shared" si="12"/>
        <v>0</v>
      </c>
      <c r="V13" s="31">
        <v>32</v>
      </c>
      <c r="W13" s="43">
        <f t="shared" si="13"/>
        <v>0.2924243808827561</v>
      </c>
      <c r="X13" s="31">
        <v>1035</v>
      </c>
      <c r="Y13" s="43">
        <f t="shared" si="14"/>
        <v>0.1289126868766885</v>
      </c>
      <c r="Z13" s="44">
        <f t="shared" si="15"/>
        <v>28.639356618928872</v>
      </c>
      <c r="AA13" s="43">
        <f t="shared" si="3"/>
        <v>0.15924583104980158</v>
      </c>
    </row>
    <row r="14" spans="1:27" s="5" customFormat="1" ht="11.25" customHeight="1">
      <c r="A14" s="42" t="s">
        <v>180</v>
      </c>
      <c r="B14" s="31">
        <v>94</v>
      </c>
      <c r="C14" s="34">
        <f t="shared" si="4"/>
        <v>0.5786395814096645</v>
      </c>
      <c r="D14" s="31">
        <v>14297</v>
      </c>
      <c r="E14" s="43">
        <f t="shared" si="5"/>
        <v>0.43949902582890615</v>
      </c>
      <c r="F14" s="31">
        <v>3674117</v>
      </c>
      <c r="G14" s="43">
        <f t="shared" si="6"/>
        <v>0.4438944254048178</v>
      </c>
      <c r="H14" s="31">
        <v>29839901</v>
      </c>
      <c r="I14" s="43">
        <f t="shared" si="7"/>
        <v>0.4378058538402993</v>
      </c>
      <c r="J14" s="31">
        <v>70</v>
      </c>
      <c r="K14" s="43">
        <f t="shared" si="8"/>
        <v>0.6185931424531637</v>
      </c>
      <c r="L14" s="43">
        <f t="shared" si="16"/>
        <v>2.3458522868423723</v>
      </c>
      <c r="M14" s="31">
        <f t="shared" si="17"/>
        <v>70</v>
      </c>
      <c r="N14" s="43">
        <f t="shared" si="9"/>
        <v>0.6185931424531637</v>
      </c>
      <c r="O14" s="42" t="s">
        <v>180</v>
      </c>
      <c r="P14" s="31">
        <v>0</v>
      </c>
      <c r="Q14" s="43">
        <f t="shared" si="10"/>
        <v>0</v>
      </c>
      <c r="R14" s="31">
        <v>0</v>
      </c>
      <c r="S14" s="43">
        <f t="shared" si="11"/>
        <v>0</v>
      </c>
      <c r="T14" s="31">
        <v>2</v>
      </c>
      <c r="U14" s="43">
        <f t="shared" si="12"/>
        <v>0.6666666666666667</v>
      </c>
      <c r="V14" s="31">
        <v>68</v>
      </c>
      <c r="W14" s="43">
        <f t="shared" si="13"/>
        <v>0.6214018093758567</v>
      </c>
      <c r="X14" s="31">
        <v>3131</v>
      </c>
      <c r="Y14" s="43">
        <f t="shared" si="14"/>
        <v>0.38997644696706435</v>
      </c>
      <c r="Z14" s="44">
        <f t="shared" si="15"/>
        <v>104.9266215729067</v>
      </c>
      <c r="AA14" s="43">
        <f t="shared" si="3"/>
        <v>0.49612735780991496</v>
      </c>
    </row>
    <row r="15" spans="1:27" s="5" customFormat="1" ht="11.25" customHeight="1">
      <c r="A15" s="42" t="s">
        <v>272</v>
      </c>
      <c r="B15" s="31">
        <v>38</v>
      </c>
      <c r="C15" s="34">
        <f t="shared" si="4"/>
        <v>0.23391812865497078</v>
      </c>
      <c r="D15" s="31">
        <v>2920</v>
      </c>
      <c r="E15" s="43">
        <f t="shared" si="5"/>
        <v>0.08976268835562748</v>
      </c>
      <c r="F15" s="31">
        <v>751797</v>
      </c>
      <c r="G15" s="43">
        <f t="shared" si="6"/>
        <v>0.0908295781914582</v>
      </c>
      <c r="H15" s="31">
        <v>6076767</v>
      </c>
      <c r="I15" s="43">
        <f t="shared" si="7"/>
        <v>0.08915727183624216</v>
      </c>
      <c r="J15" s="31">
        <v>37</v>
      </c>
      <c r="K15" s="43">
        <f t="shared" si="8"/>
        <v>0.32697066101095795</v>
      </c>
      <c r="L15" s="43">
        <f t="shared" si="16"/>
        <v>6.0887639759760415</v>
      </c>
      <c r="M15" s="31">
        <f t="shared" si="17"/>
        <v>37</v>
      </c>
      <c r="N15" s="43">
        <f t="shared" si="9"/>
        <v>0.32697066101095795</v>
      </c>
      <c r="O15" s="42" t="s">
        <v>272</v>
      </c>
      <c r="P15" s="31">
        <v>0</v>
      </c>
      <c r="Q15" s="43">
        <f t="shared" si="10"/>
        <v>0</v>
      </c>
      <c r="R15" s="31">
        <v>0</v>
      </c>
      <c r="S15" s="43">
        <f t="shared" si="11"/>
        <v>0</v>
      </c>
      <c r="T15" s="31">
        <v>1</v>
      </c>
      <c r="U15" s="43">
        <f t="shared" si="12"/>
        <v>0.33333333333333337</v>
      </c>
      <c r="V15" s="31">
        <v>36</v>
      </c>
      <c r="W15" s="43">
        <f t="shared" si="13"/>
        <v>0.3289774284931006</v>
      </c>
      <c r="X15" s="31">
        <v>6728</v>
      </c>
      <c r="Y15" s="43">
        <f t="shared" si="14"/>
        <v>0.837994741358802</v>
      </c>
      <c r="Z15" s="44">
        <f t="shared" si="15"/>
        <v>1107.1676764964002</v>
      </c>
      <c r="AA15" s="43">
        <f t="shared" si="3"/>
        <v>2.5963980172570573</v>
      </c>
    </row>
    <row r="16" spans="1:27" s="5" customFormat="1" ht="11.25" customHeight="1">
      <c r="A16" s="42" t="s">
        <v>181</v>
      </c>
      <c r="B16" s="31">
        <v>170</v>
      </c>
      <c r="C16" s="34">
        <f t="shared" si="4"/>
        <v>1.046475838719606</v>
      </c>
      <c r="D16" s="31">
        <v>22931</v>
      </c>
      <c r="E16" s="43">
        <f t="shared" si="5"/>
        <v>0.7049137694119498</v>
      </c>
      <c r="F16" s="31">
        <v>5906771</v>
      </c>
      <c r="G16" s="43">
        <f t="shared" si="6"/>
        <v>0.7136361523170986</v>
      </c>
      <c r="H16" s="31">
        <v>48573580</v>
      </c>
      <c r="I16" s="43">
        <f t="shared" si="7"/>
        <v>0.7126631440895226</v>
      </c>
      <c r="J16" s="31">
        <v>186</v>
      </c>
      <c r="K16" s="43">
        <f t="shared" si="8"/>
        <v>1.6436903499469777</v>
      </c>
      <c r="L16" s="43">
        <f t="shared" si="16"/>
        <v>3.8292421518035114</v>
      </c>
      <c r="M16" s="31">
        <f t="shared" si="17"/>
        <v>186</v>
      </c>
      <c r="N16" s="43">
        <f t="shared" si="9"/>
        <v>1.6436903499469777</v>
      </c>
      <c r="O16" s="42" t="s">
        <v>181</v>
      </c>
      <c r="P16" s="31">
        <v>5</v>
      </c>
      <c r="Q16" s="43">
        <f t="shared" si="10"/>
        <v>7.575757575757576</v>
      </c>
      <c r="R16" s="31">
        <v>0</v>
      </c>
      <c r="S16" s="43">
        <f t="shared" si="11"/>
        <v>0</v>
      </c>
      <c r="T16" s="31">
        <v>11</v>
      </c>
      <c r="U16" s="43">
        <f t="shared" si="12"/>
        <v>3.6666666666666665</v>
      </c>
      <c r="V16" s="31">
        <v>170</v>
      </c>
      <c r="W16" s="43">
        <f t="shared" si="13"/>
        <v>1.5535045234396418</v>
      </c>
      <c r="X16" s="31">
        <v>38202</v>
      </c>
      <c r="Y16" s="43">
        <f t="shared" si="14"/>
        <v>4.75818595561667</v>
      </c>
      <c r="Z16" s="44">
        <f t="shared" si="15"/>
        <v>786.476928404289</v>
      </c>
      <c r="AA16" s="43">
        <f t="shared" si="3"/>
        <v>1.735399264050396</v>
      </c>
    </row>
    <row r="17" spans="1:27" s="5" customFormat="1" ht="11.25" customHeight="1">
      <c r="A17" s="42" t="s">
        <v>356</v>
      </c>
      <c r="B17" s="31">
        <v>124</v>
      </c>
      <c r="C17" s="34">
        <f t="shared" si="4"/>
        <v>0.7633117882425362</v>
      </c>
      <c r="D17" s="31">
        <v>12765</v>
      </c>
      <c r="E17" s="43">
        <f t="shared" si="5"/>
        <v>0.3924043550888988</v>
      </c>
      <c r="F17" s="31">
        <v>3290235</v>
      </c>
      <c r="G17" s="43">
        <f t="shared" si="6"/>
        <v>0.39751509676252034</v>
      </c>
      <c r="H17" s="31">
        <v>26549950</v>
      </c>
      <c r="I17" s="43">
        <f t="shared" si="7"/>
        <v>0.38953626317886425</v>
      </c>
      <c r="J17" s="31">
        <v>47</v>
      </c>
      <c r="K17" s="43">
        <f t="shared" si="8"/>
        <v>0.4153411099328385</v>
      </c>
      <c r="L17" s="43">
        <f t="shared" si="16"/>
        <v>1.770248154892947</v>
      </c>
      <c r="M17" s="31">
        <f t="shared" si="17"/>
        <v>47</v>
      </c>
      <c r="N17" s="43">
        <f t="shared" si="9"/>
        <v>0.4153411099328385</v>
      </c>
      <c r="O17" s="42" t="s">
        <v>356</v>
      </c>
      <c r="P17" s="31">
        <v>0</v>
      </c>
      <c r="Q17" s="43">
        <f t="shared" si="10"/>
        <v>0</v>
      </c>
      <c r="R17" s="31">
        <v>0</v>
      </c>
      <c r="S17" s="43">
        <f t="shared" si="11"/>
        <v>0</v>
      </c>
      <c r="T17" s="31">
        <v>4</v>
      </c>
      <c r="U17" s="43">
        <f t="shared" si="12"/>
        <v>1.3333333333333335</v>
      </c>
      <c r="V17" s="31">
        <v>43</v>
      </c>
      <c r="W17" s="43">
        <f t="shared" si="13"/>
        <v>0.39294526181120354</v>
      </c>
      <c r="X17" s="31">
        <v>1150</v>
      </c>
      <c r="Y17" s="43">
        <f t="shared" si="14"/>
        <v>0.1432363187518761</v>
      </c>
      <c r="Z17" s="44">
        <f t="shared" si="15"/>
        <v>43.31458251333807</v>
      </c>
      <c r="AA17" s="43">
        <f t="shared" si="3"/>
        <v>0.2769071320392362</v>
      </c>
    </row>
    <row r="18" spans="1:27" s="5" customFormat="1" ht="11.25" customHeight="1">
      <c r="A18" s="42" t="s">
        <v>274</v>
      </c>
      <c r="B18" s="31">
        <v>14</v>
      </c>
      <c r="C18" s="34">
        <f t="shared" si="4"/>
        <v>0.08618036318867345</v>
      </c>
      <c r="D18" s="31">
        <v>5350</v>
      </c>
      <c r="E18" s="43">
        <f t="shared" si="5"/>
        <v>0.16446245982965993</v>
      </c>
      <c r="F18" s="31">
        <v>1323302</v>
      </c>
      <c r="G18" s="43">
        <f t="shared" si="6"/>
        <v>0.15987688495686073</v>
      </c>
      <c r="H18" s="31">
        <v>11152422</v>
      </c>
      <c r="I18" s="43">
        <f t="shared" si="7"/>
        <v>0.16362640198093614</v>
      </c>
      <c r="J18" s="31">
        <v>8</v>
      </c>
      <c r="K18" s="43">
        <f t="shared" si="8"/>
        <v>0.07069635913750442</v>
      </c>
      <c r="L18" s="43">
        <f t="shared" si="16"/>
        <v>0.7173329703628504</v>
      </c>
      <c r="M18" s="31">
        <f t="shared" si="17"/>
        <v>8</v>
      </c>
      <c r="N18" s="43">
        <f t="shared" si="9"/>
        <v>0.07069635913750442</v>
      </c>
      <c r="O18" s="42" t="s">
        <v>274</v>
      </c>
      <c r="P18" s="31">
        <v>0</v>
      </c>
      <c r="Q18" s="43">
        <f t="shared" si="10"/>
        <v>0</v>
      </c>
      <c r="R18" s="31">
        <v>0</v>
      </c>
      <c r="S18" s="43">
        <f t="shared" si="11"/>
        <v>0</v>
      </c>
      <c r="T18" s="31">
        <v>0</v>
      </c>
      <c r="U18" s="43">
        <f t="shared" si="12"/>
        <v>0</v>
      </c>
      <c r="V18" s="31">
        <v>8</v>
      </c>
      <c r="W18" s="43">
        <f t="shared" si="13"/>
        <v>0.07310609522068902</v>
      </c>
      <c r="X18" s="31">
        <v>33</v>
      </c>
      <c r="Y18" s="43">
        <f t="shared" si="14"/>
        <v>0.004110259581575575</v>
      </c>
      <c r="Z18" s="44">
        <f t="shared" si="15"/>
        <v>2.958998502746758</v>
      </c>
      <c r="AA18" s="43">
        <f t="shared" si="3"/>
        <v>0.04607154420327757</v>
      </c>
    </row>
    <row r="19" spans="1:27" s="5" customFormat="1" ht="11.25" customHeight="1">
      <c r="A19" s="42" t="s">
        <v>182</v>
      </c>
      <c r="B19" s="31">
        <v>242</v>
      </c>
      <c r="C19" s="34">
        <f t="shared" si="4"/>
        <v>1.489689135118498</v>
      </c>
      <c r="D19" s="31">
        <v>52972</v>
      </c>
      <c r="E19" s="43">
        <f t="shared" si="5"/>
        <v>1.6283935368405131</v>
      </c>
      <c r="F19" s="31">
        <v>13394035</v>
      </c>
      <c r="G19" s="43">
        <f t="shared" si="6"/>
        <v>1.618222138864119</v>
      </c>
      <c r="H19" s="31">
        <v>110765524</v>
      </c>
      <c r="I19" s="43">
        <f t="shared" si="7"/>
        <v>1.625132563639811</v>
      </c>
      <c r="J19" s="31">
        <v>145</v>
      </c>
      <c r="K19" s="43">
        <f t="shared" si="8"/>
        <v>1.2813715093672675</v>
      </c>
      <c r="L19" s="43">
        <f t="shared" si="16"/>
        <v>1.3090715844038259</v>
      </c>
      <c r="M19" s="31">
        <f t="shared" si="17"/>
        <v>145</v>
      </c>
      <c r="N19" s="43">
        <f t="shared" si="9"/>
        <v>1.2813715093672675</v>
      </c>
      <c r="O19" s="42" t="s">
        <v>182</v>
      </c>
      <c r="P19" s="31">
        <v>5</v>
      </c>
      <c r="Q19" s="43">
        <f t="shared" si="10"/>
        <v>7.575757575757576</v>
      </c>
      <c r="R19" s="31">
        <v>0</v>
      </c>
      <c r="S19" s="43">
        <f t="shared" si="11"/>
        <v>0</v>
      </c>
      <c r="T19" s="31">
        <v>1</v>
      </c>
      <c r="U19" s="43">
        <f t="shared" si="12"/>
        <v>0.33333333333333337</v>
      </c>
      <c r="V19" s="31">
        <v>139</v>
      </c>
      <c r="W19" s="43">
        <f t="shared" si="13"/>
        <v>1.2702184044594718</v>
      </c>
      <c r="X19" s="31">
        <v>33779</v>
      </c>
      <c r="Y19" s="43">
        <f t="shared" si="14"/>
        <v>4.207286618364889</v>
      </c>
      <c r="Z19" s="44">
        <f t="shared" si="15"/>
        <v>304.9595106867368</v>
      </c>
      <c r="AA19" s="43">
        <f t="shared" si="3"/>
        <v>0.6318337042558761</v>
      </c>
    </row>
    <row r="20" spans="1:27" s="5" customFormat="1" ht="11.25" customHeight="1">
      <c r="A20" s="42" t="s">
        <v>183</v>
      </c>
      <c r="B20" s="31">
        <v>290</v>
      </c>
      <c r="C20" s="34">
        <f t="shared" si="4"/>
        <v>1.7851646660510927</v>
      </c>
      <c r="D20" s="31">
        <v>26674</v>
      </c>
      <c r="E20" s="43">
        <f t="shared" si="5"/>
        <v>0.8199760099993175</v>
      </c>
      <c r="F20" s="31">
        <v>6699379</v>
      </c>
      <c r="G20" s="43">
        <f t="shared" si="6"/>
        <v>0.8093963778981734</v>
      </c>
      <c r="H20" s="31">
        <v>54391900</v>
      </c>
      <c r="I20" s="43">
        <f t="shared" si="7"/>
        <v>0.798028526351216</v>
      </c>
      <c r="J20" s="31">
        <v>101</v>
      </c>
      <c r="K20" s="43">
        <f t="shared" si="8"/>
        <v>0.8925415341109932</v>
      </c>
      <c r="L20" s="43">
        <f t="shared" si="16"/>
        <v>1.8568941331337938</v>
      </c>
      <c r="M20" s="31">
        <f t="shared" si="17"/>
        <v>101</v>
      </c>
      <c r="N20" s="43">
        <f t="shared" si="9"/>
        <v>0.8925415341109932</v>
      </c>
      <c r="O20" s="42" t="s">
        <v>183</v>
      </c>
      <c r="P20" s="31">
        <v>1</v>
      </c>
      <c r="Q20" s="43">
        <f t="shared" si="10"/>
        <v>1.5151515151515151</v>
      </c>
      <c r="R20" s="31">
        <v>0</v>
      </c>
      <c r="S20" s="43">
        <f t="shared" si="11"/>
        <v>0</v>
      </c>
      <c r="T20" s="31">
        <v>4</v>
      </c>
      <c r="U20" s="43">
        <f t="shared" si="12"/>
        <v>1.3333333333333335</v>
      </c>
      <c r="V20" s="31">
        <v>96</v>
      </c>
      <c r="W20" s="43">
        <f t="shared" si="13"/>
        <v>0.8772731426482683</v>
      </c>
      <c r="X20" s="31">
        <v>13630</v>
      </c>
      <c r="Y20" s="43">
        <f t="shared" si="14"/>
        <v>1.697661760511366</v>
      </c>
      <c r="Z20" s="44">
        <f>X20*1000000/H20</f>
        <v>250.58878252092683</v>
      </c>
      <c r="AA20" s="43">
        <f>SQRT(L20*Z20/1000)</f>
        <v>0.682141363715945</v>
      </c>
    </row>
    <row r="21" spans="1:27" s="5" customFormat="1" ht="11.25" customHeight="1">
      <c r="A21" s="42" t="s">
        <v>357</v>
      </c>
      <c r="B21" s="31">
        <v>150</v>
      </c>
      <c r="C21" s="34">
        <f t="shared" si="4"/>
        <v>0.9233610341643583</v>
      </c>
      <c r="D21" s="31">
        <v>19108</v>
      </c>
      <c r="E21" s="43">
        <f t="shared" si="5"/>
        <v>0.5873922770888116</v>
      </c>
      <c r="F21" s="31">
        <v>4794630</v>
      </c>
      <c r="G21" s="43">
        <f t="shared" si="6"/>
        <v>0.5792710272641568</v>
      </c>
      <c r="H21" s="31">
        <v>38802658</v>
      </c>
      <c r="I21" s="43">
        <f t="shared" si="7"/>
        <v>0.5693058705845948</v>
      </c>
      <c r="J21" s="31">
        <v>103</v>
      </c>
      <c r="K21" s="43">
        <f t="shared" si="8"/>
        <v>0.9102156238953694</v>
      </c>
      <c r="L21" s="43">
        <f t="shared" si="16"/>
        <v>2.6544573312477717</v>
      </c>
      <c r="M21" s="31">
        <f t="shared" si="17"/>
        <v>103</v>
      </c>
      <c r="N21" s="43">
        <f t="shared" si="9"/>
        <v>0.9102156238953694</v>
      </c>
      <c r="O21" s="42" t="s">
        <v>357</v>
      </c>
      <c r="P21" s="31">
        <v>0</v>
      </c>
      <c r="Q21" s="43">
        <f t="shared" si="10"/>
        <v>0</v>
      </c>
      <c r="R21" s="31">
        <v>0</v>
      </c>
      <c r="S21" s="43">
        <f t="shared" si="11"/>
        <v>0</v>
      </c>
      <c r="T21" s="31">
        <v>3</v>
      </c>
      <c r="U21" s="43">
        <f t="shared" si="12"/>
        <v>1</v>
      </c>
      <c r="V21" s="31">
        <v>100</v>
      </c>
      <c r="W21" s="43">
        <f t="shared" si="13"/>
        <v>0.9138261902586128</v>
      </c>
      <c r="X21" s="31">
        <v>2116</v>
      </c>
      <c r="Y21" s="43">
        <f t="shared" si="14"/>
        <v>0.263554826503452</v>
      </c>
      <c r="Z21" s="44">
        <f>X21*1000000/H21</f>
        <v>54.53234672738141</v>
      </c>
      <c r="AA21" s="43">
        <f>SQRT(L21*Z21/1000)</f>
        <v>0.3804652251660367</v>
      </c>
    </row>
    <row r="22" spans="1:27" s="5" customFormat="1" ht="11.25" customHeight="1">
      <c r="A22" s="42" t="s">
        <v>276</v>
      </c>
      <c r="B22" s="31">
        <v>134</v>
      </c>
      <c r="C22" s="34">
        <f t="shared" si="4"/>
        <v>0.8248691905201601</v>
      </c>
      <c r="D22" s="31">
        <v>23338</v>
      </c>
      <c r="E22" s="43">
        <f t="shared" si="5"/>
        <v>0.7174252126176829</v>
      </c>
      <c r="F22" s="31">
        <v>6075568</v>
      </c>
      <c r="G22" s="43">
        <f t="shared" si="6"/>
        <v>0.734029636608714</v>
      </c>
      <c r="H22" s="31">
        <v>51644215</v>
      </c>
      <c r="I22" s="43">
        <f t="shared" si="7"/>
        <v>0.7577149684238896</v>
      </c>
      <c r="J22" s="31">
        <v>150</v>
      </c>
      <c r="K22" s="43">
        <f t="shared" si="8"/>
        <v>1.325556733828208</v>
      </c>
      <c r="L22" s="43">
        <f t="shared" si="16"/>
        <v>2.9044879470043257</v>
      </c>
      <c r="M22" s="31">
        <f t="shared" si="17"/>
        <v>150</v>
      </c>
      <c r="N22" s="43">
        <f t="shared" si="9"/>
        <v>1.325556733828208</v>
      </c>
      <c r="O22" s="42" t="s">
        <v>276</v>
      </c>
      <c r="P22" s="31">
        <v>1</v>
      </c>
      <c r="Q22" s="43">
        <f t="shared" si="10"/>
        <v>1.5151515151515151</v>
      </c>
      <c r="R22" s="31">
        <v>0</v>
      </c>
      <c r="S22" s="43">
        <f t="shared" si="11"/>
        <v>0</v>
      </c>
      <c r="T22" s="31">
        <v>4</v>
      </c>
      <c r="U22" s="43">
        <f t="shared" si="12"/>
        <v>1.3333333333333335</v>
      </c>
      <c r="V22" s="31">
        <v>145</v>
      </c>
      <c r="W22" s="43">
        <f t="shared" si="13"/>
        <v>1.3250479758749887</v>
      </c>
      <c r="X22" s="31">
        <v>14253</v>
      </c>
      <c r="Y22" s="43">
        <f t="shared" si="14"/>
        <v>1.775258479278687</v>
      </c>
      <c r="Z22" s="44">
        <f>X22*1000000/H22</f>
        <v>275.984444724351</v>
      </c>
      <c r="AA22" s="43">
        <f>SQRT(L22*Z22/1000)</f>
        <v>0.8953175376717241</v>
      </c>
    </row>
    <row r="23" spans="1:27" s="5" customFormat="1" ht="14.25" customHeight="1">
      <c r="A23" s="42" t="s">
        <v>184</v>
      </c>
      <c r="B23" s="31">
        <v>484</v>
      </c>
      <c r="C23" s="34">
        <f t="shared" si="4"/>
        <v>2.979378270236996</v>
      </c>
      <c r="D23" s="31">
        <v>58298</v>
      </c>
      <c r="E23" s="43">
        <f t="shared" si="5"/>
        <v>1.792118221149442</v>
      </c>
      <c r="F23" s="31">
        <v>14930475</v>
      </c>
      <c r="G23" s="43">
        <f t="shared" si="6"/>
        <v>1.8038496381976945</v>
      </c>
      <c r="H23" s="31">
        <v>123172992</v>
      </c>
      <c r="I23" s="43">
        <f t="shared" si="7"/>
        <v>1.8071727829333066</v>
      </c>
      <c r="J23" s="31">
        <v>288</v>
      </c>
      <c r="K23" s="43">
        <f t="shared" si="8"/>
        <v>2.545068928950159</v>
      </c>
      <c r="L23" s="43">
        <f t="shared" si="16"/>
        <v>2.3381749141889805</v>
      </c>
      <c r="M23" s="31">
        <f t="shared" si="17"/>
        <v>288</v>
      </c>
      <c r="N23" s="43">
        <f t="shared" si="9"/>
        <v>2.545068928950159</v>
      </c>
      <c r="O23" s="42" t="s">
        <v>184</v>
      </c>
      <c r="P23" s="31">
        <v>1</v>
      </c>
      <c r="Q23" s="43">
        <f t="shared" si="10"/>
        <v>1.5151515151515151</v>
      </c>
      <c r="R23" s="31">
        <v>1</v>
      </c>
      <c r="S23" s="43">
        <f t="shared" si="11"/>
        <v>14.285714285714285</v>
      </c>
      <c r="T23" s="31">
        <v>7</v>
      </c>
      <c r="U23" s="43">
        <f t="shared" si="12"/>
        <v>2.3333333333333335</v>
      </c>
      <c r="V23" s="31">
        <v>279</v>
      </c>
      <c r="W23" s="43">
        <f t="shared" si="13"/>
        <v>2.5495750708215295</v>
      </c>
      <c r="X23" s="31">
        <v>26711</v>
      </c>
      <c r="Y23" s="43">
        <f t="shared" si="14"/>
        <v>3.326943747983793</v>
      </c>
      <c r="Z23" s="44">
        <f t="shared" si="15"/>
        <v>216.85760462813147</v>
      </c>
      <c r="AA23" s="43">
        <f t="shared" si="3"/>
        <v>0.7120751442738394</v>
      </c>
    </row>
    <row r="24" spans="1:27" s="5" customFormat="1" ht="11.25" customHeight="1">
      <c r="A24" s="42" t="s">
        <v>185</v>
      </c>
      <c r="B24" s="31">
        <v>303</v>
      </c>
      <c r="C24" s="34">
        <f t="shared" si="4"/>
        <v>1.8651892890120036</v>
      </c>
      <c r="D24" s="31">
        <v>40055</v>
      </c>
      <c r="E24" s="43">
        <f t="shared" si="5"/>
        <v>1.2313166034536502</v>
      </c>
      <c r="F24" s="31">
        <v>10407841</v>
      </c>
      <c r="G24" s="43">
        <f t="shared" si="6"/>
        <v>1.257440250378446</v>
      </c>
      <c r="H24" s="31">
        <v>85080123</v>
      </c>
      <c r="I24" s="43">
        <f t="shared" si="7"/>
        <v>1.2482808134937409</v>
      </c>
      <c r="J24" s="31">
        <v>317</v>
      </c>
      <c r="K24" s="43">
        <f t="shared" si="8"/>
        <v>2.8013432308236124</v>
      </c>
      <c r="L24" s="43">
        <f t="shared" si="16"/>
        <v>3.72589964403319</v>
      </c>
      <c r="M24" s="31">
        <f t="shared" si="17"/>
        <v>317</v>
      </c>
      <c r="N24" s="43">
        <f t="shared" si="9"/>
        <v>2.8013432308236124</v>
      </c>
      <c r="O24" s="42" t="s">
        <v>185</v>
      </c>
      <c r="P24" s="31">
        <v>3</v>
      </c>
      <c r="Q24" s="43">
        <f t="shared" si="10"/>
        <v>4.545454545454546</v>
      </c>
      <c r="R24" s="31">
        <v>0</v>
      </c>
      <c r="S24" s="43">
        <f t="shared" si="11"/>
        <v>0</v>
      </c>
      <c r="T24" s="31">
        <v>4</v>
      </c>
      <c r="U24" s="43">
        <f t="shared" si="12"/>
        <v>1.3333333333333335</v>
      </c>
      <c r="V24" s="31">
        <v>310</v>
      </c>
      <c r="W24" s="43">
        <f t="shared" si="13"/>
        <v>2.8328611898017</v>
      </c>
      <c r="X24" s="31">
        <v>29214</v>
      </c>
      <c r="Y24" s="43">
        <f t="shared" si="14"/>
        <v>3.638700709580268</v>
      </c>
      <c r="Z24" s="44">
        <f t="shared" si="15"/>
        <v>343.3704485829199</v>
      </c>
      <c r="AA24" s="43">
        <f t="shared" si="3"/>
        <v>1.131089665829645</v>
      </c>
    </row>
    <row r="25" spans="1:27" s="5" customFormat="1" ht="11.25" customHeight="1">
      <c r="A25" s="42" t="s">
        <v>358</v>
      </c>
      <c r="B25" s="31">
        <v>255</v>
      </c>
      <c r="C25" s="34">
        <f t="shared" si="4"/>
        <v>1.569713758079409</v>
      </c>
      <c r="D25" s="31">
        <v>46393</v>
      </c>
      <c r="E25" s="43">
        <f t="shared" si="5"/>
        <v>1.4261508222200772</v>
      </c>
      <c r="F25" s="31">
        <v>12005034</v>
      </c>
      <c r="G25" s="43">
        <f t="shared" si="6"/>
        <v>1.4504077222895466</v>
      </c>
      <c r="H25" s="31">
        <v>99341470</v>
      </c>
      <c r="I25" s="43">
        <f t="shared" si="7"/>
        <v>1.4575208240503372</v>
      </c>
      <c r="J25" s="31">
        <v>314</v>
      </c>
      <c r="K25" s="43">
        <f t="shared" si="8"/>
        <v>2.7748320961470485</v>
      </c>
      <c r="L25" s="43">
        <f t="shared" si="16"/>
        <v>3.1608149144561684</v>
      </c>
      <c r="M25" s="31">
        <f t="shared" si="17"/>
        <v>314</v>
      </c>
      <c r="N25" s="43">
        <f t="shared" si="9"/>
        <v>2.7748320961470485</v>
      </c>
      <c r="O25" s="42" t="s">
        <v>358</v>
      </c>
      <c r="P25" s="31">
        <v>4</v>
      </c>
      <c r="Q25" s="43">
        <f t="shared" si="10"/>
        <v>6.0606060606060606</v>
      </c>
      <c r="R25" s="31">
        <v>1</v>
      </c>
      <c r="S25" s="43">
        <f t="shared" si="11"/>
        <v>14.285714285714285</v>
      </c>
      <c r="T25" s="31">
        <v>7</v>
      </c>
      <c r="U25" s="43">
        <f t="shared" si="12"/>
        <v>2.3333333333333335</v>
      </c>
      <c r="V25" s="31">
        <v>302</v>
      </c>
      <c r="W25" s="43">
        <f t="shared" si="13"/>
        <v>2.7597550945810108</v>
      </c>
      <c r="X25" s="31">
        <v>48429</v>
      </c>
      <c r="Y25" s="43">
        <f t="shared" si="14"/>
        <v>6.031992765943136</v>
      </c>
      <c r="Z25" s="44">
        <f t="shared" si="15"/>
        <v>487.50033596241326</v>
      </c>
      <c r="AA25" s="43">
        <f t="shared" si="3"/>
        <v>1.2413292603948352</v>
      </c>
    </row>
    <row r="26" spans="1:27" s="5" customFormat="1" ht="11.25" customHeight="1">
      <c r="A26" s="42" t="s">
        <v>186</v>
      </c>
      <c r="B26" s="31">
        <v>1187</v>
      </c>
      <c r="C26" s="34">
        <f t="shared" si="4"/>
        <v>7.306863650353955</v>
      </c>
      <c r="D26" s="31">
        <v>124177</v>
      </c>
      <c r="E26" s="43">
        <f t="shared" si="5"/>
        <v>3.817281284909847</v>
      </c>
      <c r="F26" s="31">
        <v>32224575</v>
      </c>
      <c r="G26" s="43">
        <f t="shared" si="6"/>
        <v>3.8932644778431005</v>
      </c>
      <c r="H26" s="31">
        <v>266214135</v>
      </c>
      <c r="I26" s="43">
        <f t="shared" si="7"/>
        <v>3.905847632605474</v>
      </c>
      <c r="J26" s="31">
        <v>890</v>
      </c>
      <c r="K26" s="43">
        <f t="shared" si="8"/>
        <v>7.864969954047367</v>
      </c>
      <c r="L26" s="43">
        <f t="shared" si="16"/>
        <v>3.3431733442703933</v>
      </c>
      <c r="M26" s="31">
        <f t="shared" si="17"/>
        <v>890</v>
      </c>
      <c r="N26" s="43">
        <f t="shared" si="9"/>
        <v>7.864969954047367</v>
      </c>
      <c r="O26" s="42" t="s">
        <v>186</v>
      </c>
      <c r="P26" s="31">
        <v>7</v>
      </c>
      <c r="Q26" s="43">
        <f t="shared" si="10"/>
        <v>10.606060606060606</v>
      </c>
      <c r="R26" s="31">
        <v>1</v>
      </c>
      <c r="S26" s="43">
        <f t="shared" si="11"/>
        <v>14.285714285714285</v>
      </c>
      <c r="T26" s="31">
        <v>70</v>
      </c>
      <c r="U26" s="43">
        <f t="shared" si="12"/>
        <v>23.333333333333332</v>
      </c>
      <c r="V26" s="31">
        <v>812</v>
      </c>
      <c r="W26" s="43">
        <f t="shared" si="13"/>
        <v>7.420268664899936</v>
      </c>
      <c r="X26" s="31">
        <v>89001</v>
      </c>
      <c r="Y26" s="43">
        <f t="shared" si="14"/>
        <v>11.085370091509326</v>
      </c>
      <c r="Z26" s="44">
        <f t="shared" si="15"/>
        <v>334.32109080158347</v>
      </c>
      <c r="AA26" s="43">
        <f t="shared" si="3"/>
        <v>1.057210177398636</v>
      </c>
    </row>
    <row r="27" spans="1:27" s="5" customFormat="1" ht="11.25" customHeight="1">
      <c r="A27" s="42" t="s">
        <v>187</v>
      </c>
      <c r="B27" s="31">
        <v>1391</v>
      </c>
      <c r="C27" s="34">
        <f t="shared" si="4"/>
        <v>8.562634656817481</v>
      </c>
      <c r="D27" s="31">
        <v>485532</v>
      </c>
      <c r="E27" s="43">
        <f t="shared" si="5"/>
        <v>14.925567672152232</v>
      </c>
      <c r="F27" s="31">
        <v>120791443</v>
      </c>
      <c r="G27" s="43">
        <f t="shared" si="6"/>
        <v>14.593614788071205</v>
      </c>
      <c r="H27" s="31">
        <v>1016688094</v>
      </c>
      <c r="I27" s="43">
        <f t="shared" si="7"/>
        <v>14.91667144213838</v>
      </c>
      <c r="J27" s="31">
        <v>1000</v>
      </c>
      <c r="K27" s="43">
        <f t="shared" si="8"/>
        <v>8.837044892188052</v>
      </c>
      <c r="L27" s="43">
        <f t="shared" si="1"/>
        <v>0.9835858272576564</v>
      </c>
      <c r="M27" s="31">
        <f aca="true" t="shared" si="18" ref="M27:M51">SUM(P27+R27+T27+V27)</f>
        <v>1000</v>
      </c>
      <c r="N27" s="43">
        <f t="shared" si="9"/>
        <v>8.837044892188052</v>
      </c>
      <c r="O27" s="42" t="s">
        <v>187</v>
      </c>
      <c r="P27" s="31">
        <v>1</v>
      </c>
      <c r="Q27" s="43">
        <f t="shared" si="10"/>
        <v>1.5151515151515151</v>
      </c>
      <c r="R27" s="31">
        <v>0</v>
      </c>
      <c r="S27" s="43">
        <f t="shared" si="11"/>
        <v>0</v>
      </c>
      <c r="T27" s="31">
        <v>15</v>
      </c>
      <c r="U27" s="43">
        <f t="shared" si="12"/>
        <v>5</v>
      </c>
      <c r="V27" s="31">
        <v>984</v>
      </c>
      <c r="W27" s="43">
        <f t="shared" si="13"/>
        <v>8.99204971214475</v>
      </c>
      <c r="X27" s="31">
        <v>24910</v>
      </c>
      <c r="Y27" s="43">
        <f t="shared" si="14"/>
        <v>3.1026232174862898</v>
      </c>
      <c r="Z27" s="44">
        <f t="shared" si="15"/>
        <v>24.501122956988223</v>
      </c>
      <c r="AA27" s="43">
        <f t="shared" si="3"/>
        <v>0.15523838859119485</v>
      </c>
    </row>
    <row r="28" spans="1:27" s="5" customFormat="1" ht="11.25" customHeight="1">
      <c r="A28" s="42" t="s">
        <v>359</v>
      </c>
      <c r="B28" s="31">
        <v>689</v>
      </c>
      <c r="C28" s="34">
        <f t="shared" si="4"/>
        <v>4.241305016928286</v>
      </c>
      <c r="D28" s="31">
        <v>180768</v>
      </c>
      <c r="E28" s="43">
        <f t="shared" si="5"/>
        <v>5.556925222147283</v>
      </c>
      <c r="F28" s="31">
        <v>45145922</v>
      </c>
      <c r="G28" s="43">
        <f t="shared" si="6"/>
        <v>5.454378046632899</v>
      </c>
      <c r="H28" s="31">
        <v>379057954</v>
      </c>
      <c r="I28" s="43">
        <f t="shared" si="7"/>
        <v>5.561472580151218</v>
      </c>
      <c r="J28" s="31">
        <v>258</v>
      </c>
      <c r="K28" s="43">
        <f t="shared" si="8"/>
        <v>2.2799575821845175</v>
      </c>
      <c r="L28" s="43">
        <f t="shared" si="1"/>
        <v>0.6806347084330012</v>
      </c>
      <c r="M28" s="31">
        <f t="shared" si="18"/>
        <v>258</v>
      </c>
      <c r="N28" s="43">
        <f t="shared" si="9"/>
        <v>2.2799575821845175</v>
      </c>
      <c r="O28" s="42" t="s">
        <v>359</v>
      </c>
      <c r="P28" s="31">
        <v>0</v>
      </c>
      <c r="Q28" s="43">
        <f t="shared" si="10"/>
        <v>0</v>
      </c>
      <c r="R28" s="31">
        <v>2</v>
      </c>
      <c r="S28" s="43">
        <f t="shared" si="11"/>
        <v>28.57142857142857</v>
      </c>
      <c r="T28" s="31">
        <v>1</v>
      </c>
      <c r="U28" s="43">
        <f t="shared" si="12"/>
        <v>0.33333333333333337</v>
      </c>
      <c r="V28" s="31">
        <v>255</v>
      </c>
      <c r="W28" s="43">
        <f t="shared" si="13"/>
        <v>2.3302567851594627</v>
      </c>
      <c r="X28" s="31">
        <v>15310</v>
      </c>
      <c r="Y28" s="43">
        <f t="shared" si="14"/>
        <v>1.906911339209759</v>
      </c>
      <c r="Z28" s="44">
        <f t="shared" si="15"/>
        <v>40.389602271741275</v>
      </c>
      <c r="AA28" s="43">
        <f t="shared" si="3"/>
        <v>0.16580278998241105</v>
      </c>
    </row>
    <row r="29" spans="1:27" s="5" customFormat="1" ht="11.25" customHeight="1">
      <c r="A29" s="67" t="s">
        <v>360</v>
      </c>
      <c r="B29" s="31">
        <v>487</v>
      </c>
      <c r="C29" s="34">
        <f t="shared" si="4"/>
        <v>2.9978454909202834</v>
      </c>
      <c r="D29" s="31">
        <v>73609</v>
      </c>
      <c r="E29" s="43">
        <f t="shared" si="5"/>
        <v>2.2627882627292406</v>
      </c>
      <c r="F29" s="31">
        <v>18480308</v>
      </c>
      <c r="G29" s="43">
        <f t="shared" si="6"/>
        <v>2.232728489855946</v>
      </c>
      <c r="H29" s="31">
        <v>152849894</v>
      </c>
      <c r="I29" s="43">
        <f t="shared" si="7"/>
        <v>2.242587143706316</v>
      </c>
      <c r="J29" s="31">
        <v>255</v>
      </c>
      <c r="K29" s="43">
        <f t="shared" si="8"/>
        <v>2.253446447507953</v>
      </c>
      <c r="L29" s="43">
        <f t="shared" si="1"/>
        <v>1.6683034140671371</v>
      </c>
      <c r="M29" s="31">
        <f t="shared" si="18"/>
        <v>255</v>
      </c>
      <c r="N29" s="43">
        <f t="shared" si="9"/>
        <v>2.253446447507953</v>
      </c>
      <c r="O29" s="67" t="s">
        <v>360</v>
      </c>
      <c r="P29" s="31">
        <v>2</v>
      </c>
      <c r="Q29" s="43">
        <f t="shared" si="10"/>
        <v>3.0303030303030303</v>
      </c>
      <c r="R29" s="31">
        <v>0</v>
      </c>
      <c r="S29" s="43">
        <f t="shared" si="11"/>
        <v>0</v>
      </c>
      <c r="T29" s="31">
        <v>0</v>
      </c>
      <c r="U29" s="43">
        <f t="shared" si="12"/>
        <v>0</v>
      </c>
      <c r="V29" s="31">
        <v>253</v>
      </c>
      <c r="W29" s="43">
        <f t="shared" si="13"/>
        <v>2.3119802613542904</v>
      </c>
      <c r="X29" s="31">
        <v>16267</v>
      </c>
      <c r="Y29" s="43">
        <f>X29/$X$5*100</f>
        <v>2.026108867075451</v>
      </c>
      <c r="Z29" s="44">
        <f>X29*1000000/H29</f>
        <v>106.424673084824</v>
      </c>
      <c r="AA29" s="43">
        <f t="shared" si="3"/>
        <v>0.4213652162298056</v>
      </c>
    </row>
    <row r="30" spans="1:27" s="5" customFormat="1" ht="11.25" customHeight="1">
      <c r="A30" s="67" t="s">
        <v>361</v>
      </c>
      <c r="B30" s="31">
        <v>818</v>
      </c>
      <c r="C30" s="34">
        <f t="shared" si="4"/>
        <v>5.035395506309634</v>
      </c>
      <c r="D30" s="31">
        <v>94768</v>
      </c>
      <c r="E30" s="43">
        <f t="shared" si="5"/>
        <v>2.9132296061938714</v>
      </c>
      <c r="F30" s="31">
        <v>23957332</v>
      </c>
      <c r="G30" s="43">
        <f t="shared" si="6"/>
        <v>2.8944440589051617</v>
      </c>
      <c r="H30" s="31">
        <v>195512802</v>
      </c>
      <c r="I30" s="43">
        <f t="shared" si="7"/>
        <v>2.868529933002103</v>
      </c>
      <c r="J30" s="31">
        <v>447</v>
      </c>
      <c r="K30" s="43">
        <f t="shared" si="8"/>
        <v>3.9501590668080593</v>
      </c>
      <c r="L30" s="43">
        <f t="shared" si="1"/>
        <v>2.2862952984531417</v>
      </c>
      <c r="M30" s="31">
        <f t="shared" si="18"/>
        <v>447</v>
      </c>
      <c r="N30" s="43">
        <f t="shared" si="9"/>
        <v>3.9501590668080593</v>
      </c>
      <c r="O30" s="67" t="s">
        <v>361</v>
      </c>
      <c r="P30" s="31">
        <v>3</v>
      </c>
      <c r="Q30" s="43">
        <f t="shared" si="10"/>
        <v>4.545454545454546</v>
      </c>
      <c r="R30" s="31">
        <v>0</v>
      </c>
      <c r="S30" s="43">
        <f t="shared" si="11"/>
        <v>0</v>
      </c>
      <c r="T30" s="31">
        <v>32</v>
      </c>
      <c r="U30" s="43">
        <f t="shared" si="12"/>
        <v>10.666666666666668</v>
      </c>
      <c r="V30" s="31">
        <v>412</v>
      </c>
      <c r="W30" s="43">
        <f t="shared" si="13"/>
        <v>3.764963903865485</v>
      </c>
      <c r="X30" s="31">
        <v>36923</v>
      </c>
      <c r="Y30" s="43">
        <f>X30/$X$5*100</f>
        <v>4.598882258500453</v>
      </c>
      <c r="Z30" s="44">
        <f>X30*1000000/H30</f>
        <v>188.85208345589564</v>
      </c>
      <c r="AA30" s="43">
        <f>SQRT(L30*Z30/1000)</f>
        <v>0.6570933194823202</v>
      </c>
    </row>
    <row r="31" spans="1:27" s="5" customFormat="1" ht="11.25" customHeight="1">
      <c r="A31" s="67" t="s">
        <v>362</v>
      </c>
      <c r="B31" s="31">
        <v>246</v>
      </c>
      <c r="C31" s="34">
        <f t="shared" si="4"/>
        <v>1.5143120960295475</v>
      </c>
      <c r="D31" s="31">
        <v>44739</v>
      </c>
      <c r="E31" s="43">
        <f t="shared" si="5"/>
        <v>1.3753057925830199</v>
      </c>
      <c r="F31" s="31">
        <v>11273468</v>
      </c>
      <c r="G31" s="43">
        <f t="shared" si="6"/>
        <v>1.3620223852913778</v>
      </c>
      <c r="H31" s="31">
        <v>93353963</v>
      </c>
      <c r="I31" s="43">
        <f t="shared" si="7"/>
        <v>1.369673159458227</v>
      </c>
      <c r="J31" s="31">
        <v>200</v>
      </c>
      <c r="K31" s="43">
        <f t="shared" si="8"/>
        <v>1.7674089784376106</v>
      </c>
      <c r="L31" s="43">
        <f t="shared" si="1"/>
        <v>2.1423836072176177</v>
      </c>
      <c r="M31" s="31">
        <f t="shared" si="18"/>
        <v>200</v>
      </c>
      <c r="N31" s="43">
        <f t="shared" si="9"/>
        <v>1.7674089784376106</v>
      </c>
      <c r="O31" s="67" t="s">
        <v>362</v>
      </c>
      <c r="P31" s="31">
        <v>1</v>
      </c>
      <c r="Q31" s="43">
        <f t="shared" si="10"/>
        <v>1.5151515151515151</v>
      </c>
      <c r="R31" s="31">
        <v>0</v>
      </c>
      <c r="S31" s="43">
        <f t="shared" si="11"/>
        <v>0</v>
      </c>
      <c r="T31" s="31">
        <v>28</v>
      </c>
      <c r="U31" s="43">
        <f t="shared" si="12"/>
        <v>9.333333333333334</v>
      </c>
      <c r="V31" s="31">
        <v>171</v>
      </c>
      <c r="W31" s="43">
        <f t="shared" si="13"/>
        <v>1.562642785342228</v>
      </c>
      <c r="X31" s="31">
        <v>15898</v>
      </c>
      <c r="Y31" s="43">
        <f t="shared" si="14"/>
        <v>1.9801486917541966</v>
      </c>
      <c r="Z31" s="44">
        <f t="shared" si="15"/>
        <v>170.29807293772842</v>
      </c>
      <c r="AA31" s="43">
        <f>SQRT(L31*Z31/1000)</f>
        <v>0.604023012643177</v>
      </c>
    </row>
    <row r="32" spans="1:27" s="5" customFormat="1" ht="11.25" customHeight="1">
      <c r="A32" s="42" t="s">
        <v>363</v>
      </c>
      <c r="B32" s="31">
        <v>249</v>
      </c>
      <c r="C32" s="34">
        <f t="shared" si="4"/>
        <v>1.5327793167128347</v>
      </c>
      <c r="D32" s="31">
        <v>47197</v>
      </c>
      <c r="E32" s="43">
        <f t="shared" si="5"/>
        <v>1.450866302164572</v>
      </c>
      <c r="F32" s="31">
        <v>11915178</v>
      </c>
      <c r="G32" s="43">
        <f t="shared" si="6"/>
        <v>1.4395516233985273</v>
      </c>
      <c r="H32" s="31">
        <v>96973096</v>
      </c>
      <c r="I32" s="43">
        <f t="shared" si="7"/>
        <v>1.4227724513502011</v>
      </c>
      <c r="J32" s="31">
        <v>200</v>
      </c>
      <c r="K32" s="43">
        <f t="shared" si="8"/>
        <v>1.7674089784376106</v>
      </c>
      <c r="L32" s="43">
        <f t="shared" si="1"/>
        <v>2.062427706752809</v>
      </c>
      <c r="M32" s="31">
        <f t="shared" si="18"/>
        <v>200</v>
      </c>
      <c r="N32" s="43">
        <f t="shared" si="9"/>
        <v>1.7674089784376106</v>
      </c>
      <c r="O32" s="42" t="s">
        <v>363</v>
      </c>
      <c r="P32" s="31">
        <v>0</v>
      </c>
      <c r="Q32" s="43">
        <f t="shared" si="10"/>
        <v>0</v>
      </c>
      <c r="R32" s="31">
        <v>0</v>
      </c>
      <c r="S32" s="43">
        <f t="shared" si="11"/>
        <v>0</v>
      </c>
      <c r="T32" s="31">
        <v>12</v>
      </c>
      <c r="U32" s="43">
        <f t="shared" si="12"/>
        <v>4</v>
      </c>
      <c r="V32" s="31">
        <v>188</v>
      </c>
      <c r="W32" s="43">
        <f t="shared" si="13"/>
        <v>1.7179932376861922</v>
      </c>
      <c r="X32" s="31">
        <v>4674</v>
      </c>
      <c r="Y32" s="43">
        <f t="shared" si="14"/>
        <v>0.582162220735886</v>
      </c>
      <c r="Z32" s="44">
        <f t="shared" si="15"/>
        <v>48.19893550681315</v>
      </c>
      <c r="AA32" s="43">
        <f t="shared" si="3"/>
        <v>0.3152884711264324</v>
      </c>
    </row>
    <row r="33" spans="1:27" s="5" customFormat="1" ht="11.25" customHeight="1">
      <c r="A33" s="42" t="s">
        <v>364</v>
      </c>
      <c r="B33" s="31">
        <v>80</v>
      </c>
      <c r="C33" s="34">
        <f t="shared" si="4"/>
        <v>0.49245921822099104</v>
      </c>
      <c r="D33" s="31">
        <v>8000</v>
      </c>
      <c r="E33" s="43">
        <f t="shared" si="5"/>
        <v>0.2459251735770616</v>
      </c>
      <c r="F33" s="31">
        <v>2073270</v>
      </c>
      <c r="G33" s="43">
        <f t="shared" si="6"/>
        <v>0.2504854895364102</v>
      </c>
      <c r="H33" s="31">
        <v>16988635</v>
      </c>
      <c r="I33" s="43">
        <f t="shared" si="7"/>
        <v>0.24925430723634753</v>
      </c>
      <c r="J33" s="31">
        <v>67</v>
      </c>
      <c r="K33" s="43">
        <f t="shared" si="8"/>
        <v>0.5920820077765996</v>
      </c>
      <c r="L33" s="43">
        <f t="shared" si="1"/>
        <v>3.943813025590343</v>
      </c>
      <c r="M33" s="31">
        <f t="shared" si="18"/>
        <v>67</v>
      </c>
      <c r="N33" s="43">
        <f t="shared" si="9"/>
        <v>0.5920820077765996</v>
      </c>
      <c r="O33" s="42" t="s">
        <v>364</v>
      </c>
      <c r="P33" s="31">
        <v>0</v>
      </c>
      <c r="Q33" s="43">
        <f t="shared" si="10"/>
        <v>0</v>
      </c>
      <c r="R33" s="31">
        <v>0</v>
      </c>
      <c r="S33" s="43">
        <f t="shared" si="11"/>
        <v>0</v>
      </c>
      <c r="T33" s="31">
        <v>7</v>
      </c>
      <c r="U33" s="43">
        <f t="shared" si="12"/>
        <v>2.3333333333333335</v>
      </c>
      <c r="V33" s="31">
        <v>60</v>
      </c>
      <c r="W33" s="43">
        <f t="shared" si="13"/>
        <v>0.5482957141551676</v>
      </c>
      <c r="X33" s="31">
        <v>3439</v>
      </c>
      <c r="Y33" s="43">
        <f t="shared" si="14"/>
        <v>0.4283388697284364</v>
      </c>
      <c r="Z33" s="44">
        <f t="shared" si="15"/>
        <v>202.42944768664464</v>
      </c>
      <c r="AA33" s="43">
        <f t="shared" si="3"/>
        <v>0.8935009191655306</v>
      </c>
    </row>
    <row r="34" spans="1:27" s="5" customFormat="1" ht="11.25" customHeight="1">
      <c r="A34" s="42" t="s">
        <v>365</v>
      </c>
      <c r="B34" s="31">
        <v>252</v>
      </c>
      <c r="C34" s="34">
        <f t="shared" si="4"/>
        <v>1.551246537396122</v>
      </c>
      <c r="D34" s="31">
        <v>34253</v>
      </c>
      <c r="E34" s="43">
        <f t="shared" si="5"/>
        <v>1.0529593713168863</v>
      </c>
      <c r="F34" s="31">
        <v>8861266</v>
      </c>
      <c r="G34" s="43">
        <f t="shared" si="6"/>
        <v>1.0705882745239874</v>
      </c>
      <c r="H34" s="31">
        <v>72013471</v>
      </c>
      <c r="I34" s="43">
        <f t="shared" si="7"/>
        <v>1.056569160841339</v>
      </c>
      <c r="J34" s="31">
        <v>171</v>
      </c>
      <c r="K34" s="43">
        <f t="shared" si="8"/>
        <v>1.511134676564157</v>
      </c>
      <c r="L34" s="43">
        <f t="shared" si="1"/>
        <v>2.3745557272194255</v>
      </c>
      <c r="M34" s="31">
        <f t="shared" si="18"/>
        <v>171</v>
      </c>
      <c r="N34" s="43">
        <f t="shared" si="9"/>
        <v>1.511134676564157</v>
      </c>
      <c r="O34" s="42" t="s">
        <v>365</v>
      </c>
      <c r="P34" s="31">
        <v>0</v>
      </c>
      <c r="Q34" s="43">
        <f t="shared" si="10"/>
        <v>0</v>
      </c>
      <c r="R34" s="31">
        <v>0</v>
      </c>
      <c r="S34" s="43">
        <f t="shared" si="11"/>
        <v>0</v>
      </c>
      <c r="T34" s="31">
        <v>5</v>
      </c>
      <c r="U34" s="43">
        <f t="shared" si="12"/>
        <v>1.6666666666666667</v>
      </c>
      <c r="V34" s="31">
        <v>166</v>
      </c>
      <c r="W34" s="43">
        <f t="shared" si="13"/>
        <v>1.5169514758292972</v>
      </c>
      <c r="X34" s="31">
        <v>6566</v>
      </c>
      <c r="Y34" s="43">
        <f t="shared" si="14"/>
        <v>0.8178171034128856</v>
      </c>
      <c r="Z34" s="44">
        <f t="shared" si="15"/>
        <v>91.17738540890495</v>
      </c>
      <c r="AA34" s="43">
        <f t="shared" si="3"/>
        <v>0.4653018189472379</v>
      </c>
    </row>
    <row r="35" spans="1:27" s="5" customFormat="1" ht="11.25" customHeight="1">
      <c r="A35" s="42" t="s">
        <v>366</v>
      </c>
      <c r="B35" s="31">
        <v>7</v>
      </c>
      <c r="C35" s="34">
        <f t="shared" si="4"/>
        <v>0.043090181594336724</v>
      </c>
      <c r="D35" s="31">
        <v>3031</v>
      </c>
      <c r="E35" s="43">
        <f t="shared" si="5"/>
        <v>0.09317490013900921</v>
      </c>
      <c r="F35" s="31">
        <v>751988</v>
      </c>
      <c r="G35" s="43">
        <f t="shared" si="6"/>
        <v>0.09085265416733278</v>
      </c>
      <c r="H35" s="31">
        <v>6028997</v>
      </c>
      <c r="I35" s="43">
        <f t="shared" si="7"/>
        <v>0.08845639867858822</v>
      </c>
      <c r="J35" s="31">
        <v>9</v>
      </c>
      <c r="K35" s="43">
        <f t="shared" si="8"/>
        <v>0.07953340402969247</v>
      </c>
      <c r="L35" s="43">
        <f t="shared" si="1"/>
        <v>1.4927856159158812</v>
      </c>
      <c r="M35" s="31">
        <f t="shared" si="18"/>
        <v>9</v>
      </c>
      <c r="N35" s="43">
        <f t="shared" si="9"/>
        <v>0.07953340402969247</v>
      </c>
      <c r="O35" s="42" t="s">
        <v>366</v>
      </c>
      <c r="P35" s="31">
        <v>0</v>
      </c>
      <c r="Q35" s="43">
        <f t="shared" si="10"/>
        <v>0</v>
      </c>
      <c r="R35" s="31">
        <v>0</v>
      </c>
      <c r="S35" s="43">
        <f t="shared" si="11"/>
        <v>0</v>
      </c>
      <c r="T35" s="31">
        <v>0</v>
      </c>
      <c r="U35" s="43">
        <f t="shared" si="12"/>
        <v>0</v>
      </c>
      <c r="V35" s="31">
        <v>9</v>
      </c>
      <c r="W35" s="43">
        <f t="shared" si="13"/>
        <v>0.08224435712327514</v>
      </c>
      <c r="X35" s="31">
        <v>253</v>
      </c>
      <c r="Y35" s="43">
        <f t="shared" si="14"/>
        <v>0.03151199012541274</v>
      </c>
      <c r="Z35" s="44">
        <f t="shared" si="15"/>
        <v>41.96386231407977</v>
      </c>
      <c r="AA35" s="43">
        <f t="shared" si="3"/>
        <v>0.25028593658200776</v>
      </c>
    </row>
    <row r="36" spans="1:27" s="5" customFormat="1" ht="12.75" customHeight="1">
      <c r="A36" s="40" t="s">
        <v>367</v>
      </c>
      <c r="B36" s="31">
        <v>118</v>
      </c>
      <c r="C36" s="34">
        <f t="shared" si="4"/>
        <v>0.7263773468759618</v>
      </c>
      <c r="D36" s="31">
        <v>30262</v>
      </c>
      <c r="E36" s="43">
        <f t="shared" si="5"/>
        <v>0.9302734503486296</v>
      </c>
      <c r="F36" s="31">
        <v>7571008</v>
      </c>
      <c r="G36" s="43">
        <f t="shared" si="6"/>
        <v>0.9147036542100535</v>
      </c>
      <c r="H36" s="31">
        <v>61671571</v>
      </c>
      <c r="I36" s="43">
        <f t="shared" si="7"/>
        <v>0.9048345971163793</v>
      </c>
      <c r="J36" s="31">
        <v>38</v>
      </c>
      <c r="K36" s="43">
        <f t="shared" si="8"/>
        <v>0.335807705903146</v>
      </c>
      <c r="L36" s="43">
        <f t="shared" si="1"/>
        <v>0.6161672126043295</v>
      </c>
      <c r="M36" s="31">
        <f t="shared" si="18"/>
        <v>38</v>
      </c>
      <c r="N36" s="43">
        <f t="shared" si="9"/>
        <v>0.335807705903146</v>
      </c>
      <c r="O36" s="40" t="s">
        <v>367</v>
      </c>
      <c r="P36" s="31">
        <v>3</v>
      </c>
      <c r="Q36" s="43">
        <f t="shared" si="10"/>
        <v>4.545454545454546</v>
      </c>
      <c r="R36" s="31">
        <v>0</v>
      </c>
      <c r="S36" s="43">
        <f t="shared" si="11"/>
        <v>0</v>
      </c>
      <c r="T36" s="31">
        <v>0</v>
      </c>
      <c r="U36" s="43">
        <f t="shared" si="12"/>
        <v>0</v>
      </c>
      <c r="V36" s="31">
        <v>35</v>
      </c>
      <c r="W36" s="43">
        <f t="shared" si="13"/>
        <v>0.3198391665905145</v>
      </c>
      <c r="X36" s="31">
        <v>18974</v>
      </c>
      <c r="Y36" s="43">
        <f t="shared" si="14"/>
        <v>2.3632747060853014</v>
      </c>
      <c r="Z36" s="44">
        <f t="shared" si="15"/>
        <v>307.6620182093302</v>
      </c>
      <c r="AA36" s="43">
        <f t="shared" si="3"/>
        <v>0.4353978045239381</v>
      </c>
    </row>
    <row r="37" spans="1:27" s="5" customFormat="1" ht="12" customHeight="1">
      <c r="A37" s="40" t="s">
        <v>368</v>
      </c>
      <c r="B37" s="31">
        <v>187</v>
      </c>
      <c r="C37" s="34">
        <f t="shared" si="4"/>
        <v>1.1511234225915667</v>
      </c>
      <c r="D37" s="31">
        <v>30674</v>
      </c>
      <c r="E37" s="43">
        <f t="shared" si="5"/>
        <v>0.9429385967878484</v>
      </c>
      <c r="F37" s="31">
        <v>8069732</v>
      </c>
      <c r="G37" s="43">
        <f t="shared" si="6"/>
        <v>0.9749578060009716</v>
      </c>
      <c r="H37" s="31">
        <v>64514708</v>
      </c>
      <c r="I37" s="43">
        <f t="shared" si="7"/>
        <v>0.9465486102382709</v>
      </c>
      <c r="J37" s="31">
        <v>288</v>
      </c>
      <c r="K37" s="43">
        <f t="shared" si="8"/>
        <v>2.545068928950159</v>
      </c>
      <c r="L37" s="43">
        <f>J37*1000000/H37</f>
        <v>4.464098326229734</v>
      </c>
      <c r="M37" s="31">
        <f t="shared" si="18"/>
        <v>288</v>
      </c>
      <c r="N37" s="43">
        <f t="shared" si="9"/>
        <v>2.545068928950159</v>
      </c>
      <c r="O37" s="40" t="s">
        <v>368</v>
      </c>
      <c r="P37" s="31">
        <v>2</v>
      </c>
      <c r="Q37" s="43">
        <f t="shared" si="10"/>
        <v>3.0303030303030303</v>
      </c>
      <c r="R37" s="31">
        <v>0</v>
      </c>
      <c r="S37" s="43">
        <f t="shared" si="11"/>
        <v>0</v>
      </c>
      <c r="T37" s="31">
        <v>2</v>
      </c>
      <c r="U37" s="43">
        <f t="shared" si="12"/>
        <v>0.6666666666666667</v>
      </c>
      <c r="V37" s="31">
        <v>284</v>
      </c>
      <c r="W37" s="43">
        <f t="shared" si="13"/>
        <v>2.5952663803344604</v>
      </c>
      <c r="X37" s="31">
        <v>17911</v>
      </c>
      <c r="Y37" s="43">
        <f t="shared" si="14"/>
        <v>2.2308745262303065</v>
      </c>
      <c r="Z37" s="44">
        <f>X37*1000000/H37</f>
        <v>277.62661500382205</v>
      </c>
      <c r="AA37" s="43">
        <f>SQRT(L37*Z37/1000)</f>
        <v>1.1132621018230113</v>
      </c>
    </row>
    <row r="38" spans="1:27" s="5" customFormat="1" ht="12" customHeight="1">
      <c r="A38" s="40" t="s">
        <v>369</v>
      </c>
      <c r="B38" s="31">
        <v>836</v>
      </c>
      <c r="C38" s="34">
        <f t="shared" si="4"/>
        <v>5.146198830409357</v>
      </c>
      <c r="D38" s="31">
        <v>77814</v>
      </c>
      <c r="E38" s="43">
        <f t="shared" si="5"/>
        <v>2.3920526820906836</v>
      </c>
      <c r="F38" s="31">
        <v>21115063</v>
      </c>
      <c r="G38" s="43">
        <f t="shared" si="6"/>
        <v>2.551050703549051</v>
      </c>
      <c r="H38" s="31">
        <v>170379826</v>
      </c>
      <c r="I38" s="43">
        <f t="shared" si="7"/>
        <v>2.4997832666767774</v>
      </c>
      <c r="J38" s="31">
        <v>329</v>
      </c>
      <c r="K38" s="43">
        <f t="shared" si="8"/>
        <v>2.907387769529869</v>
      </c>
      <c r="L38" s="43">
        <f>J38*1000000/H38</f>
        <v>1.9309797863040428</v>
      </c>
      <c r="M38" s="31">
        <f t="shared" si="18"/>
        <v>329</v>
      </c>
      <c r="N38" s="43">
        <f t="shared" si="9"/>
        <v>2.907387769529869</v>
      </c>
      <c r="O38" s="40" t="s">
        <v>369</v>
      </c>
      <c r="P38" s="31">
        <v>9</v>
      </c>
      <c r="Q38" s="43">
        <f t="shared" si="10"/>
        <v>13.636363636363635</v>
      </c>
      <c r="R38" s="31">
        <v>0</v>
      </c>
      <c r="S38" s="43">
        <f t="shared" si="11"/>
        <v>0</v>
      </c>
      <c r="T38" s="31">
        <v>6</v>
      </c>
      <c r="U38" s="43">
        <f t="shared" si="12"/>
        <v>2</v>
      </c>
      <c r="V38" s="31">
        <v>314</v>
      </c>
      <c r="W38" s="43">
        <f t="shared" si="13"/>
        <v>2.869414237412044</v>
      </c>
      <c r="X38" s="31">
        <v>78051</v>
      </c>
      <c r="Y38" s="43">
        <f t="shared" si="14"/>
        <v>9.721511230350156</v>
      </c>
      <c r="Z38" s="44">
        <f>X38*1000000/H38</f>
        <v>458.10001003287795</v>
      </c>
      <c r="AA38" s="43">
        <f>SQRT(L38*Z38/1000)</f>
        <v>0.9405221206750889</v>
      </c>
    </row>
    <row r="39" spans="1:27" s="5" customFormat="1" ht="12" customHeight="1">
      <c r="A39" s="40" t="s">
        <v>370</v>
      </c>
      <c r="B39" s="31">
        <v>1347</v>
      </c>
      <c r="C39" s="34">
        <f t="shared" si="4"/>
        <v>8.291782086795937</v>
      </c>
      <c r="D39" s="31">
        <v>230922</v>
      </c>
      <c r="E39" s="43">
        <f t="shared" si="5"/>
        <v>7.098691616595277</v>
      </c>
      <c r="F39" s="31">
        <v>58996017</v>
      </c>
      <c r="G39" s="43">
        <f t="shared" si="6"/>
        <v>7.127699816687347</v>
      </c>
      <c r="H39" s="31">
        <v>463521975</v>
      </c>
      <c r="I39" s="43">
        <f t="shared" si="7"/>
        <v>6.800714051920511</v>
      </c>
      <c r="J39" s="31">
        <v>594</v>
      </c>
      <c r="K39" s="43">
        <f t="shared" si="8"/>
        <v>5.249204665959703</v>
      </c>
      <c r="L39" s="43">
        <f>J39*1000000/H39</f>
        <v>1.2814926412064929</v>
      </c>
      <c r="M39" s="31">
        <f t="shared" si="18"/>
        <v>594</v>
      </c>
      <c r="N39" s="43">
        <f t="shared" si="9"/>
        <v>5.249204665959703</v>
      </c>
      <c r="O39" s="40" t="s">
        <v>370</v>
      </c>
      <c r="P39" s="31">
        <v>1</v>
      </c>
      <c r="Q39" s="43">
        <f t="shared" si="10"/>
        <v>1.5151515151515151</v>
      </c>
      <c r="R39" s="31">
        <v>0</v>
      </c>
      <c r="S39" s="43">
        <f t="shared" si="11"/>
        <v>0</v>
      </c>
      <c r="T39" s="31">
        <v>10</v>
      </c>
      <c r="U39" s="43">
        <f t="shared" si="12"/>
        <v>3.3333333333333335</v>
      </c>
      <c r="V39" s="31">
        <v>583</v>
      </c>
      <c r="W39" s="43">
        <f t="shared" si="13"/>
        <v>5.3276066892077125</v>
      </c>
      <c r="X39" s="31">
        <v>21274</v>
      </c>
      <c r="Y39" s="43">
        <f t="shared" si="14"/>
        <v>2.6497473435890537</v>
      </c>
      <c r="Z39" s="44">
        <f>X39*1000000/H39</f>
        <v>45.89642163135847</v>
      </c>
      <c r="AA39" s="43">
        <f>SQRT(L39*Z39/1000)</f>
        <v>0.24251995088713088</v>
      </c>
    </row>
    <row r="40" spans="1:27" s="5" customFormat="1" ht="12" customHeight="1">
      <c r="A40" s="40" t="s">
        <v>371</v>
      </c>
      <c r="B40" s="31">
        <v>734</v>
      </c>
      <c r="C40" s="34">
        <f t="shared" si="4"/>
        <v>4.518313327177593</v>
      </c>
      <c r="D40" s="31">
        <v>311405</v>
      </c>
      <c r="E40" s="43">
        <f t="shared" si="5"/>
        <v>9.572791084720606</v>
      </c>
      <c r="F40" s="31">
        <v>75902120</v>
      </c>
      <c r="G40" s="43">
        <f t="shared" si="6"/>
        <v>9.170238167267817</v>
      </c>
      <c r="H40" s="31">
        <v>620633858</v>
      </c>
      <c r="I40" s="43">
        <f t="shared" si="7"/>
        <v>9.10583235929265</v>
      </c>
      <c r="J40" s="31">
        <v>1276</v>
      </c>
      <c r="K40" s="43">
        <f t="shared" si="8"/>
        <v>11.276069282431955</v>
      </c>
      <c r="L40" s="43">
        <f t="shared" si="1"/>
        <v>2.0559625994494164</v>
      </c>
      <c r="M40" s="31">
        <f t="shared" si="18"/>
        <v>1276</v>
      </c>
      <c r="N40" s="43">
        <f t="shared" si="9"/>
        <v>11.276069282431955</v>
      </c>
      <c r="O40" s="40" t="s">
        <v>371</v>
      </c>
      <c r="P40" s="31">
        <v>7</v>
      </c>
      <c r="Q40" s="43">
        <f t="shared" si="10"/>
        <v>10.606060606060606</v>
      </c>
      <c r="R40" s="31">
        <v>0</v>
      </c>
      <c r="S40" s="43">
        <f t="shared" si="11"/>
        <v>0</v>
      </c>
      <c r="T40" s="31">
        <v>18</v>
      </c>
      <c r="U40" s="43">
        <f t="shared" si="12"/>
        <v>6</v>
      </c>
      <c r="V40" s="31">
        <v>1251</v>
      </c>
      <c r="W40" s="43">
        <f t="shared" si="13"/>
        <v>11.431965640135246</v>
      </c>
      <c r="X40" s="31">
        <v>79422</v>
      </c>
      <c r="Y40" s="43">
        <f t="shared" si="14"/>
        <v>9.892273832966524</v>
      </c>
      <c r="Z40" s="44">
        <f t="shared" si="15"/>
        <v>127.96917051212505</v>
      </c>
      <c r="AA40" s="43">
        <f t="shared" si="3"/>
        <v>0.5129325769099622</v>
      </c>
    </row>
    <row r="41" spans="1:27" s="5" customFormat="1" ht="12" customHeight="1">
      <c r="A41" s="40" t="s">
        <v>169</v>
      </c>
      <c r="B41" s="31">
        <v>1165</v>
      </c>
      <c r="C41" s="34">
        <f t="shared" si="4"/>
        <v>7.171437365343182</v>
      </c>
      <c r="D41" s="31">
        <v>122952</v>
      </c>
      <c r="E41" s="43">
        <f t="shared" si="5"/>
        <v>3.7796239927058592</v>
      </c>
      <c r="F41" s="31">
        <v>33890419</v>
      </c>
      <c r="G41" s="43">
        <f t="shared" si="6"/>
        <v>4.094526132056633</v>
      </c>
      <c r="H41" s="31">
        <v>317988677</v>
      </c>
      <c r="I41" s="43">
        <f t="shared" si="7"/>
        <v>4.6654747361773135</v>
      </c>
      <c r="J41" s="31">
        <v>979</v>
      </c>
      <c r="K41" s="43">
        <f t="shared" si="8"/>
        <v>8.651466949452104</v>
      </c>
      <c r="L41" s="43">
        <f t="shared" si="1"/>
        <v>3.0787259761453707</v>
      </c>
      <c r="M41" s="31">
        <f t="shared" si="18"/>
        <v>979</v>
      </c>
      <c r="N41" s="43">
        <f t="shared" si="9"/>
        <v>8.651466949452104</v>
      </c>
      <c r="O41" s="40" t="s">
        <v>169</v>
      </c>
      <c r="P41" s="31">
        <v>0</v>
      </c>
      <c r="Q41" s="43">
        <f t="shared" si="10"/>
        <v>0</v>
      </c>
      <c r="R41" s="31">
        <v>0</v>
      </c>
      <c r="S41" s="43">
        <f t="shared" si="11"/>
        <v>0</v>
      </c>
      <c r="T41" s="31">
        <v>13</v>
      </c>
      <c r="U41" s="43">
        <f t="shared" si="12"/>
        <v>4.333333333333334</v>
      </c>
      <c r="V41" s="31">
        <v>966</v>
      </c>
      <c r="W41" s="43">
        <f t="shared" si="13"/>
        <v>8.8275609978982</v>
      </c>
      <c r="X41" s="31">
        <v>15017</v>
      </c>
      <c r="Y41" s="43">
        <f t="shared" si="14"/>
        <v>1.8704172162581938</v>
      </c>
      <c r="Z41" s="44">
        <f t="shared" si="15"/>
        <v>47.224951975255394</v>
      </c>
      <c r="AA41" s="43">
        <f t="shared" si="3"/>
        <v>0.38130392912798106</v>
      </c>
    </row>
    <row r="42" spans="1:27" s="5" customFormat="1" ht="12" customHeight="1">
      <c r="A42" s="40" t="s">
        <v>372</v>
      </c>
      <c r="B42" s="31">
        <v>322</v>
      </c>
      <c r="C42" s="34">
        <f t="shared" si="4"/>
        <v>1.9821483533394892</v>
      </c>
      <c r="D42" s="31">
        <v>84889</v>
      </c>
      <c r="E42" s="43">
        <f t="shared" si="5"/>
        <v>2.6095427574728975</v>
      </c>
      <c r="F42" s="31">
        <v>21116388</v>
      </c>
      <c r="G42" s="43">
        <f t="shared" si="6"/>
        <v>2.5512107855806416</v>
      </c>
      <c r="H42" s="31">
        <v>168571584</v>
      </c>
      <c r="I42" s="43">
        <f t="shared" si="7"/>
        <v>2.473253053565149</v>
      </c>
      <c r="J42" s="31">
        <v>91</v>
      </c>
      <c r="K42" s="43">
        <f t="shared" si="8"/>
        <v>0.8041710851891127</v>
      </c>
      <c r="L42" s="43">
        <f t="shared" si="1"/>
        <v>0.5398300107330071</v>
      </c>
      <c r="M42" s="31">
        <f t="shared" si="18"/>
        <v>91</v>
      </c>
      <c r="N42" s="43">
        <f t="shared" si="9"/>
        <v>0.8041710851891127</v>
      </c>
      <c r="O42" s="40" t="s">
        <v>372</v>
      </c>
      <c r="P42" s="31">
        <v>0</v>
      </c>
      <c r="Q42" s="43">
        <f t="shared" si="10"/>
        <v>0</v>
      </c>
      <c r="R42" s="31">
        <v>0</v>
      </c>
      <c r="S42" s="43">
        <f t="shared" si="11"/>
        <v>0</v>
      </c>
      <c r="T42" s="31">
        <v>1</v>
      </c>
      <c r="U42" s="43">
        <f t="shared" si="12"/>
        <v>0.33333333333333337</v>
      </c>
      <c r="V42" s="31">
        <v>90</v>
      </c>
      <c r="W42" s="43">
        <f t="shared" si="13"/>
        <v>0.8224435712327515</v>
      </c>
      <c r="X42" s="31">
        <v>1569</v>
      </c>
      <c r="Y42" s="43">
        <f t="shared" si="14"/>
        <v>0.1954241601058205</v>
      </c>
      <c r="Z42" s="44">
        <f t="shared" si="15"/>
        <v>9.307618536704265</v>
      </c>
      <c r="AA42" s="43">
        <f>SQRT(L42*Z42/1000)</f>
        <v>0.07088393199144499</v>
      </c>
    </row>
    <row r="43" spans="1:27" s="5" customFormat="1" ht="12" customHeight="1">
      <c r="A43" s="40" t="s">
        <v>170</v>
      </c>
      <c r="B43" s="31">
        <v>884</v>
      </c>
      <c r="C43" s="34">
        <f t="shared" si="4"/>
        <v>5.441674361341951</v>
      </c>
      <c r="D43" s="31">
        <v>271116</v>
      </c>
      <c r="E43" s="43">
        <f t="shared" si="5"/>
        <v>8.334281169939828</v>
      </c>
      <c r="F43" s="31">
        <v>67010083</v>
      </c>
      <c r="G43" s="43">
        <f t="shared" si="6"/>
        <v>8.095932244295474</v>
      </c>
      <c r="H43" s="31">
        <v>533160151</v>
      </c>
      <c r="I43" s="43">
        <f t="shared" si="7"/>
        <v>7.822433296349674</v>
      </c>
      <c r="J43" s="31">
        <v>232</v>
      </c>
      <c r="K43" s="43">
        <f t="shared" si="8"/>
        <v>2.050194414987628</v>
      </c>
      <c r="L43" s="43">
        <f t="shared" si="1"/>
        <v>0.43514129772237986</v>
      </c>
      <c r="M43" s="31">
        <f t="shared" si="18"/>
        <v>232</v>
      </c>
      <c r="N43" s="43">
        <f t="shared" si="9"/>
        <v>2.050194414987628</v>
      </c>
      <c r="O43" s="40" t="s">
        <v>170</v>
      </c>
      <c r="P43" s="31">
        <v>2</v>
      </c>
      <c r="Q43" s="43">
        <f t="shared" si="10"/>
        <v>3.0303030303030303</v>
      </c>
      <c r="R43" s="31">
        <v>0</v>
      </c>
      <c r="S43" s="43">
        <f t="shared" si="11"/>
        <v>0</v>
      </c>
      <c r="T43" s="31">
        <v>0</v>
      </c>
      <c r="U43" s="43">
        <f t="shared" si="12"/>
        <v>0</v>
      </c>
      <c r="V43" s="31">
        <v>230</v>
      </c>
      <c r="W43" s="43">
        <f t="shared" si="13"/>
        <v>2.1018002375948095</v>
      </c>
      <c r="X43" s="31">
        <v>18958</v>
      </c>
      <c r="Y43" s="43">
        <f t="shared" si="14"/>
        <v>2.3612818529548405</v>
      </c>
      <c r="Z43" s="44">
        <f t="shared" si="15"/>
        <v>35.5577962164693</v>
      </c>
      <c r="AA43" s="43">
        <f t="shared" si="3"/>
        <v>0.12438916990551219</v>
      </c>
    </row>
    <row r="44" spans="1:27" s="5" customFormat="1" ht="12" customHeight="1">
      <c r="A44" s="41" t="s">
        <v>373</v>
      </c>
      <c r="B44" s="31">
        <v>165</v>
      </c>
      <c r="C44" s="34">
        <f t="shared" si="4"/>
        <v>1.0156971375807942</v>
      </c>
      <c r="D44" s="31">
        <v>24068</v>
      </c>
      <c r="E44" s="43">
        <f t="shared" si="5"/>
        <v>0.7398658847065898</v>
      </c>
      <c r="F44" s="31">
        <v>6450799</v>
      </c>
      <c r="G44" s="43">
        <f t="shared" si="6"/>
        <v>0.7793637806055098</v>
      </c>
      <c r="H44" s="31">
        <v>53148100</v>
      </c>
      <c r="I44" s="43">
        <f t="shared" si="7"/>
        <v>0.7797797084008292</v>
      </c>
      <c r="J44" s="31">
        <v>80</v>
      </c>
      <c r="K44" s="43">
        <f t="shared" si="8"/>
        <v>0.7069635913750442</v>
      </c>
      <c r="L44" s="43">
        <f t="shared" si="1"/>
        <v>1.5052278444572806</v>
      </c>
      <c r="M44" s="31">
        <f t="shared" si="18"/>
        <v>80</v>
      </c>
      <c r="N44" s="43">
        <f t="shared" si="9"/>
        <v>0.7069635913750442</v>
      </c>
      <c r="O44" s="41" t="s">
        <v>373</v>
      </c>
      <c r="P44" s="31">
        <v>0</v>
      </c>
      <c r="Q44" s="43">
        <f t="shared" si="10"/>
        <v>0</v>
      </c>
      <c r="R44" s="31">
        <v>0</v>
      </c>
      <c r="S44" s="43">
        <f t="shared" si="11"/>
        <v>0</v>
      </c>
      <c r="T44" s="31">
        <v>2</v>
      </c>
      <c r="U44" s="43">
        <f t="shared" si="12"/>
        <v>0.6666666666666667</v>
      </c>
      <c r="V44" s="31">
        <v>78</v>
      </c>
      <c r="W44" s="43">
        <f t="shared" si="13"/>
        <v>0.712784428401718</v>
      </c>
      <c r="X44" s="31">
        <v>1629</v>
      </c>
      <c r="Y44" s="43">
        <f t="shared" si="14"/>
        <v>0.20289735934504882</v>
      </c>
      <c r="Z44" s="44">
        <f t="shared" si="15"/>
        <v>30.650201982761377</v>
      </c>
      <c r="AA44" s="43">
        <f t="shared" si="3"/>
        <v>0.2147918468254607</v>
      </c>
    </row>
    <row r="45" spans="1:27" s="5" customFormat="1" ht="12" customHeight="1">
      <c r="A45" s="41" t="s">
        <v>374</v>
      </c>
      <c r="B45" s="31">
        <v>261</v>
      </c>
      <c r="C45" s="34">
        <f t="shared" si="4"/>
        <v>1.6066481994459834</v>
      </c>
      <c r="D45" s="31">
        <v>62395</v>
      </c>
      <c r="E45" s="43">
        <f t="shared" si="5"/>
        <v>1.9180626506675946</v>
      </c>
      <c r="F45" s="31">
        <v>15321202</v>
      </c>
      <c r="G45" s="43">
        <f t="shared" si="6"/>
        <v>1.85105595665602</v>
      </c>
      <c r="H45" s="31">
        <v>121800155</v>
      </c>
      <c r="I45" s="43">
        <f t="shared" si="7"/>
        <v>1.7870307564913102</v>
      </c>
      <c r="J45" s="31">
        <v>66</v>
      </c>
      <c r="K45" s="43">
        <f t="shared" si="8"/>
        <v>0.5832449628844115</v>
      </c>
      <c r="L45" s="43">
        <f t="shared" si="1"/>
        <v>0.5418712316088596</v>
      </c>
      <c r="M45" s="31">
        <f t="shared" si="18"/>
        <v>66</v>
      </c>
      <c r="N45" s="43">
        <f t="shared" si="9"/>
        <v>0.5832449628844115</v>
      </c>
      <c r="O45" s="41" t="s">
        <v>374</v>
      </c>
      <c r="P45" s="31">
        <v>1</v>
      </c>
      <c r="Q45" s="43">
        <f t="shared" si="10"/>
        <v>1.5151515151515151</v>
      </c>
      <c r="R45" s="31">
        <v>0</v>
      </c>
      <c r="S45" s="43">
        <f t="shared" si="11"/>
        <v>0</v>
      </c>
      <c r="T45" s="31">
        <v>1</v>
      </c>
      <c r="U45" s="43">
        <f t="shared" si="12"/>
        <v>0.33333333333333337</v>
      </c>
      <c r="V45" s="31">
        <v>64</v>
      </c>
      <c r="W45" s="43">
        <f t="shared" si="13"/>
        <v>0.5848487617655121</v>
      </c>
      <c r="X45" s="31">
        <v>13260</v>
      </c>
      <c r="Y45" s="43">
        <f t="shared" si="14"/>
        <v>1.651577031869458</v>
      </c>
      <c r="Z45" s="44">
        <f t="shared" si="15"/>
        <v>108.86685653232543</v>
      </c>
      <c r="AA45" s="43">
        <f>SQRT(L45*Z45/1000)</f>
        <v>0.24288231230486135</v>
      </c>
    </row>
    <row r="46" spans="1:27" s="5" customFormat="1" ht="12" customHeight="1">
      <c r="A46" s="41" t="s">
        <v>375</v>
      </c>
      <c r="B46" s="31">
        <v>502</v>
      </c>
      <c r="C46" s="34">
        <f t="shared" si="4"/>
        <v>3.090181594336719</v>
      </c>
      <c r="D46" s="31">
        <v>109045</v>
      </c>
      <c r="E46" s="43">
        <f t="shared" si="5"/>
        <v>3.352113819088835</v>
      </c>
      <c r="F46" s="31">
        <v>29678136</v>
      </c>
      <c r="G46" s="43">
        <f t="shared" si="6"/>
        <v>3.5856123054344864</v>
      </c>
      <c r="H46" s="31">
        <v>265570717</v>
      </c>
      <c r="I46" s="43">
        <f t="shared" si="7"/>
        <v>3.8964075152650643</v>
      </c>
      <c r="J46" s="31">
        <v>302</v>
      </c>
      <c r="K46" s="43">
        <f t="shared" si="8"/>
        <v>2.6687875574407918</v>
      </c>
      <c r="L46" s="43">
        <f t="shared" si="1"/>
        <v>1.1371735687259525</v>
      </c>
      <c r="M46" s="31">
        <f t="shared" si="18"/>
        <v>302</v>
      </c>
      <c r="N46" s="43">
        <f t="shared" si="9"/>
        <v>2.6687875574407918</v>
      </c>
      <c r="O46" s="41" t="s">
        <v>375</v>
      </c>
      <c r="P46" s="31">
        <v>1</v>
      </c>
      <c r="Q46" s="43">
        <f t="shared" si="10"/>
        <v>1.5151515151515151</v>
      </c>
      <c r="R46" s="31">
        <v>0</v>
      </c>
      <c r="S46" s="43">
        <f t="shared" si="11"/>
        <v>0</v>
      </c>
      <c r="T46" s="31">
        <v>6</v>
      </c>
      <c r="U46" s="43">
        <f t="shared" si="12"/>
        <v>2</v>
      </c>
      <c r="V46" s="31">
        <v>295</v>
      </c>
      <c r="W46" s="43">
        <f t="shared" si="13"/>
        <v>2.6957872612629075</v>
      </c>
      <c r="X46" s="31">
        <v>14534</v>
      </c>
      <c r="Y46" s="43">
        <f t="shared" si="14"/>
        <v>1.8102579623824062</v>
      </c>
      <c r="Z46" s="44">
        <f t="shared" si="15"/>
        <v>54.72741936378475</v>
      </c>
      <c r="AA46" s="43">
        <f>SQRT(L46*Z46/1000)</f>
        <v>0.24946858476585163</v>
      </c>
    </row>
    <row r="47" spans="1:27" s="5" customFormat="1" ht="12" customHeight="1">
      <c r="A47" s="41" t="s">
        <v>376</v>
      </c>
      <c r="B47" s="31">
        <v>93</v>
      </c>
      <c r="C47" s="34">
        <f t="shared" si="4"/>
        <v>0.5724838411819021</v>
      </c>
      <c r="D47" s="31">
        <v>33380</v>
      </c>
      <c r="E47" s="43">
        <f t="shared" si="5"/>
        <v>1.0261227867502893</v>
      </c>
      <c r="F47" s="31">
        <v>8356412</v>
      </c>
      <c r="G47" s="43">
        <f t="shared" si="6"/>
        <v>1.0095935168057861</v>
      </c>
      <c r="H47" s="31">
        <v>67852623</v>
      </c>
      <c r="I47" s="43">
        <f t="shared" si="7"/>
        <v>0.9955219203917242</v>
      </c>
      <c r="J47" s="31">
        <v>311</v>
      </c>
      <c r="K47" s="43">
        <f t="shared" si="8"/>
        <v>2.748320961470484</v>
      </c>
      <c r="L47" s="43">
        <f t="shared" si="1"/>
        <v>4.583463191983013</v>
      </c>
      <c r="M47" s="31">
        <f t="shared" si="18"/>
        <v>311</v>
      </c>
      <c r="N47" s="43">
        <f t="shared" si="9"/>
        <v>2.748320961470484</v>
      </c>
      <c r="O47" s="41" t="s">
        <v>376</v>
      </c>
      <c r="P47" s="31">
        <v>0</v>
      </c>
      <c r="Q47" s="43">
        <f t="shared" si="10"/>
        <v>0</v>
      </c>
      <c r="R47" s="31">
        <v>0</v>
      </c>
      <c r="S47" s="43">
        <f t="shared" si="11"/>
        <v>0</v>
      </c>
      <c r="T47" s="31">
        <v>1</v>
      </c>
      <c r="U47" s="43">
        <f t="shared" si="12"/>
        <v>0.33333333333333337</v>
      </c>
      <c r="V47" s="31">
        <v>310</v>
      </c>
      <c r="W47" s="43">
        <f t="shared" si="13"/>
        <v>2.8328611898017</v>
      </c>
      <c r="X47" s="31">
        <v>6061</v>
      </c>
      <c r="Y47" s="43">
        <f t="shared" si="14"/>
        <v>0.7549176764827139</v>
      </c>
      <c r="Z47" s="44">
        <f t="shared" si="15"/>
        <v>89.32594986047923</v>
      </c>
      <c r="AA47" s="43">
        <f>SQRT(L47*Z47/1000)</f>
        <v>0.6398610812312518</v>
      </c>
    </row>
    <row r="48" spans="1:27" s="5" customFormat="1" ht="12" customHeight="1">
      <c r="A48" s="41" t="s">
        <v>377</v>
      </c>
      <c r="B48" s="31">
        <v>57</v>
      </c>
      <c r="C48" s="34">
        <f t="shared" si="4"/>
        <v>0.3508771929824561</v>
      </c>
      <c r="D48" s="31">
        <v>33010</v>
      </c>
      <c r="E48" s="43">
        <f t="shared" si="5"/>
        <v>1.0147487474723504</v>
      </c>
      <c r="F48" s="31">
        <v>8098169</v>
      </c>
      <c r="G48" s="43">
        <f t="shared" si="6"/>
        <v>0.9783934684404739</v>
      </c>
      <c r="H48" s="31">
        <v>64780773</v>
      </c>
      <c r="I48" s="43">
        <f t="shared" si="7"/>
        <v>0.9504522697880133</v>
      </c>
      <c r="J48" s="31">
        <v>12</v>
      </c>
      <c r="K48" s="43">
        <f t="shared" si="8"/>
        <v>0.10604453870625664</v>
      </c>
      <c r="L48" s="43">
        <f t="shared" si="1"/>
        <v>0.1852401483384584</v>
      </c>
      <c r="M48" s="31">
        <f t="shared" si="18"/>
        <v>12</v>
      </c>
      <c r="N48" s="43">
        <f t="shared" si="9"/>
        <v>0.10604453870625664</v>
      </c>
      <c r="O48" s="41" t="s">
        <v>377</v>
      </c>
      <c r="P48" s="31">
        <v>0</v>
      </c>
      <c r="Q48" s="43">
        <f t="shared" si="10"/>
        <v>0</v>
      </c>
      <c r="R48" s="31">
        <v>0</v>
      </c>
      <c r="S48" s="43">
        <f t="shared" si="11"/>
        <v>0</v>
      </c>
      <c r="T48" s="31">
        <v>0</v>
      </c>
      <c r="U48" s="43">
        <f t="shared" si="12"/>
        <v>0</v>
      </c>
      <c r="V48" s="31">
        <v>12</v>
      </c>
      <c r="W48" s="43">
        <f t="shared" si="13"/>
        <v>0.10965914283103353</v>
      </c>
      <c r="X48" s="31">
        <v>216</v>
      </c>
      <c r="Y48" s="43">
        <f t="shared" si="14"/>
        <v>0.02690351726122194</v>
      </c>
      <c r="Z48" s="44">
        <f t="shared" si="15"/>
        <v>3.334322670092251</v>
      </c>
      <c r="AA48" s="43">
        <f>SQRT(L48*Z48/1000)</f>
        <v>0.024852573830816262</v>
      </c>
    </row>
    <row r="49" spans="1:27" s="5" customFormat="1" ht="12" customHeight="1">
      <c r="A49" s="41" t="s">
        <v>378</v>
      </c>
      <c r="B49" s="31">
        <v>468</v>
      </c>
      <c r="C49" s="34">
        <f t="shared" si="4"/>
        <v>2.880886426592798</v>
      </c>
      <c r="D49" s="31">
        <v>223339</v>
      </c>
      <c r="E49" s="43">
        <f t="shared" si="5"/>
        <v>6.865585292690919</v>
      </c>
      <c r="F49" s="31">
        <v>58256601</v>
      </c>
      <c r="G49" s="43">
        <f t="shared" si="6"/>
        <v>7.038366069162397</v>
      </c>
      <c r="H49" s="31">
        <v>465161401</v>
      </c>
      <c r="I49" s="43">
        <f t="shared" si="7"/>
        <v>6.824767425949398</v>
      </c>
      <c r="J49" s="31">
        <v>470</v>
      </c>
      <c r="K49" s="43">
        <f t="shared" si="8"/>
        <v>4.153411099328384</v>
      </c>
      <c r="L49" s="43">
        <f t="shared" si="1"/>
        <v>1.010401978731679</v>
      </c>
      <c r="M49" s="31">
        <f t="shared" si="18"/>
        <v>470</v>
      </c>
      <c r="N49" s="43">
        <f t="shared" si="9"/>
        <v>4.153411099328384</v>
      </c>
      <c r="O49" s="41" t="s">
        <v>378</v>
      </c>
      <c r="P49" s="31">
        <v>1</v>
      </c>
      <c r="Q49" s="43">
        <f t="shared" si="10"/>
        <v>1.5151515151515151</v>
      </c>
      <c r="R49" s="31">
        <v>0</v>
      </c>
      <c r="S49" s="43">
        <f t="shared" si="11"/>
        <v>0</v>
      </c>
      <c r="T49" s="31">
        <v>1</v>
      </c>
      <c r="U49" s="43">
        <f t="shared" si="12"/>
        <v>0.33333333333333337</v>
      </c>
      <c r="V49" s="31">
        <v>468</v>
      </c>
      <c r="W49" s="43">
        <f t="shared" si="13"/>
        <v>4.276706570410308</v>
      </c>
      <c r="X49" s="31">
        <v>12600</v>
      </c>
      <c r="Y49" s="43">
        <f t="shared" si="14"/>
        <v>1.5693718402379466</v>
      </c>
      <c r="Z49" s="44">
        <f t="shared" si="15"/>
        <v>27.087372195785438</v>
      </c>
      <c r="AA49" s="43">
        <f t="shared" si="3"/>
        <v>0.16543619454418998</v>
      </c>
    </row>
    <row r="50" spans="1:27" s="5" customFormat="1" ht="12" customHeight="1">
      <c r="A50" s="41" t="s">
        <v>379</v>
      </c>
      <c r="B50" s="31">
        <v>102</v>
      </c>
      <c r="C50" s="34">
        <f t="shared" si="4"/>
        <v>0.6278855032317636</v>
      </c>
      <c r="D50" s="31">
        <v>11265</v>
      </c>
      <c r="E50" s="43">
        <f t="shared" si="5"/>
        <v>0.34629338504319984</v>
      </c>
      <c r="F50" s="31">
        <v>3013141</v>
      </c>
      <c r="G50" s="43">
        <f t="shared" si="6"/>
        <v>0.364037534150028</v>
      </c>
      <c r="H50" s="31">
        <v>23767172</v>
      </c>
      <c r="I50" s="43">
        <f t="shared" si="7"/>
        <v>0.3487078268399501</v>
      </c>
      <c r="J50" s="31">
        <v>136</v>
      </c>
      <c r="K50" s="43">
        <f t="shared" si="8"/>
        <v>1.201838105337575</v>
      </c>
      <c r="L50" s="43">
        <f t="shared" si="1"/>
        <v>5.7221784737367996</v>
      </c>
      <c r="M50" s="31">
        <f t="shared" si="18"/>
        <v>136</v>
      </c>
      <c r="N50" s="43">
        <f t="shared" si="9"/>
        <v>1.201838105337575</v>
      </c>
      <c r="O50" s="41" t="s">
        <v>379</v>
      </c>
      <c r="P50" s="31">
        <v>0</v>
      </c>
      <c r="Q50" s="43">
        <f t="shared" si="10"/>
        <v>0</v>
      </c>
      <c r="R50" s="31">
        <v>0</v>
      </c>
      <c r="S50" s="43">
        <f t="shared" si="11"/>
        <v>0</v>
      </c>
      <c r="T50" s="31">
        <v>0</v>
      </c>
      <c r="U50" s="43">
        <f t="shared" si="12"/>
        <v>0</v>
      </c>
      <c r="V50" s="31">
        <v>136</v>
      </c>
      <c r="W50" s="43">
        <f t="shared" si="13"/>
        <v>1.2428036187517133</v>
      </c>
      <c r="X50" s="31">
        <v>1016</v>
      </c>
      <c r="Y50" s="43">
        <f t="shared" si="14"/>
        <v>0.1265461737842662</v>
      </c>
      <c r="Z50" s="44">
        <f t="shared" si="15"/>
        <v>42.74803918615139</v>
      </c>
      <c r="AA50" s="43">
        <f t="shared" si="3"/>
        <v>0.4945825609799163</v>
      </c>
    </row>
    <row r="51" spans="1:27" s="5" customFormat="1" ht="12" customHeight="1" thickBot="1">
      <c r="A51" s="51" t="s">
        <v>380</v>
      </c>
      <c r="B51" s="31">
        <v>91</v>
      </c>
      <c r="C51" s="43">
        <f t="shared" si="4"/>
        <v>0.5601723607263773</v>
      </c>
      <c r="D51" s="31">
        <v>10854</v>
      </c>
      <c r="E51" s="43">
        <f t="shared" si="5"/>
        <v>0.3336589792506783</v>
      </c>
      <c r="F51" s="31">
        <v>2845276</v>
      </c>
      <c r="G51" s="43">
        <f t="shared" si="6"/>
        <v>0.34375665095535024</v>
      </c>
      <c r="H51" s="31">
        <v>22795678</v>
      </c>
      <c r="I51" s="43">
        <f t="shared" si="7"/>
        <v>0.3344542353092434</v>
      </c>
      <c r="J51" s="31">
        <v>17</v>
      </c>
      <c r="K51" s="43">
        <f t="shared" si="8"/>
        <v>0.15022976316719688</v>
      </c>
      <c r="L51" s="43">
        <f t="shared" si="1"/>
        <v>0.7457554015283072</v>
      </c>
      <c r="M51" s="50">
        <f t="shared" si="18"/>
        <v>17</v>
      </c>
      <c r="N51" s="43">
        <f t="shared" si="9"/>
        <v>0.15022976316719688</v>
      </c>
      <c r="O51" s="51" t="s">
        <v>380</v>
      </c>
      <c r="P51" s="31">
        <v>0</v>
      </c>
      <c r="Q51" s="43">
        <f t="shared" si="10"/>
        <v>0</v>
      </c>
      <c r="R51" s="31">
        <v>0</v>
      </c>
      <c r="S51" s="43">
        <f t="shared" si="11"/>
        <v>0</v>
      </c>
      <c r="T51" s="31">
        <v>0</v>
      </c>
      <c r="U51" s="43">
        <f t="shared" si="12"/>
        <v>0</v>
      </c>
      <c r="V51" s="31">
        <v>17</v>
      </c>
      <c r="W51" s="43">
        <f t="shared" si="13"/>
        <v>0.15535045234396416</v>
      </c>
      <c r="X51" s="31">
        <v>5141</v>
      </c>
      <c r="Y51" s="43">
        <f t="shared" si="14"/>
        <v>0.6403286214812131</v>
      </c>
      <c r="Z51" s="44">
        <f t="shared" si="15"/>
        <v>225.52520701511926</v>
      </c>
      <c r="AA51" s="43">
        <f t="shared" si="3"/>
        <v>0.410105646525764</v>
      </c>
    </row>
    <row r="52" spans="1:27" s="32" customFormat="1" ht="11.25" customHeight="1">
      <c r="A52" s="45" t="s">
        <v>174</v>
      </c>
      <c r="B52" s="45"/>
      <c r="C52" s="45"/>
      <c r="D52" s="45"/>
      <c r="E52" s="45"/>
      <c r="F52" s="45"/>
      <c r="G52" s="45"/>
      <c r="H52" s="45" t="s">
        <v>381</v>
      </c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</row>
    <row r="53" spans="1:8" s="32" customFormat="1" ht="10.5" customHeight="1">
      <c r="A53" s="32" t="s">
        <v>382</v>
      </c>
      <c r="H53" s="32" t="s">
        <v>383</v>
      </c>
    </row>
    <row r="54" spans="1:8" s="32" customFormat="1" ht="10.5" customHeight="1">
      <c r="A54" s="32" t="s">
        <v>384</v>
      </c>
      <c r="H54" s="32" t="s">
        <v>385</v>
      </c>
    </row>
    <row r="55" spans="1:8" s="32" customFormat="1" ht="10.5" customHeight="1">
      <c r="A55" s="32" t="s">
        <v>386</v>
      </c>
      <c r="H55" s="32" t="s">
        <v>387</v>
      </c>
    </row>
    <row r="56" spans="1:8" s="32" customFormat="1" ht="10.5" customHeight="1">
      <c r="A56" s="32" t="s">
        <v>388</v>
      </c>
      <c r="H56" s="32" t="s">
        <v>389</v>
      </c>
    </row>
    <row r="57" spans="1:8" s="32" customFormat="1" ht="10.5" customHeight="1">
      <c r="A57" s="32" t="s">
        <v>390</v>
      </c>
      <c r="H57" s="32" t="s">
        <v>391</v>
      </c>
    </row>
    <row r="58" spans="1:8" s="32" customFormat="1" ht="10.5" customHeight="1">
      <c r="A58" s="32" t="s">
        <v>392</v>
      </c>
      <c r="H58" s="32" t="s">
        <v>393</v>
      </c>
    </row>
    <row r="59" s="5" customFormat="1" ht="3.75" customHeight="1"/>
    <row r="60" s="5" customFormat="1" ht="3" customHeight="1"/>
    <row r="61" s="5" customFormat="1" ht="1.5" customHeight="1"/>
    <row r="62" spans="1:27" s="5" customFormat="1" ht="12" customHeight="1">
      <c r="A62" s="76" t="s">
        <v>394</v>
      </c>
      <c r="B62" s="77"/>
      <c r="C62" s="77"/>
      <c r="D62" s="77"/>
      <c r="E62" s="77"/>
      <c r="F62" s="77"/>
      <c r="G62" s="77"/>
      <c r="H62" s="76" t="s">
        <v>395</v>
      </c>
      <c r="I62" s="77"/>
      <c r="J62" s="77"/>
      <c r="K62" s="77"/>
      <c r="L62" s="77"/>
      <c r="M62" s="77"/>
      <c r="N62" s="77"/>
      <c r="O62" s="76" t="s">
        <v>396</v>
      </c>
      <c r="P62" s="77"/>
      <c r="Q62" s="77"/>
      <c r="R62" s="77"/>
      <c r="S62" s="77"/>
      <c r="T62" s="77"/>
      <c r="U62" s="77"/>
      <c r="V62" s="76" t="s">
        <v>397</v>
      </c>
      <c r="W62" s="77"/>
      <c r="X62" s="77"/>
      <c r="Y62" s="77"/>
      <c r="Z62" s="77"/>
      <c r="AA62" s="77"/>
    </row>
  </sheetData>
  <sheetProtection/>
  <mergeCells count="33">
    <mergeCell ref="H1:N1"/>
    <mergeCell ref="E3:E4"/>
    <mergeCell ref="F3:F4"/>
    <mergeCell ref="G3:G4"/>
    <mergeCell ref="K3:K4"/>
    <mergeCell ref="A1:G1"/>
    <mergeCell ref="A2:G2"/>
    <mergeCell ref="A3:A4"/>
    <mergeCell ref="B3:B4"/>
    <mergeCell ref="C3:C4"/>
    <mergeCell ref="O1:U1"/>
    <mergeCell ref="O2:U2"/>
    <mergeCell ref="O3:O4"/>
    <mergeCell ref="P3:U3"/>
    <mergeCell ref="V1:AA1"/>
    <mergeCell ref="V2:AA2"/>
    <mergeCell ref="V3:W3"/>
    <mergeCell ref="X3:X4"/>
    <mergeCell ref="Y3:Y4"/>
    <mergeCell ref="Z3:Z4"/>
    <mergeCell ref="AA3:AA4"/>
    <mergeCell ref="V62:AA62"/>
    <mergeCell ref="H2:N2"/>
    <mergeCell ref="H3:H4"/>
    <mergeCell ref="I3:I4"/>
    <mergeCell ref="J3:J4"/>
    <mergeCell ref="L3:L4"/>
    <mergeCell ref="M3:M4"/>
    <mergeCell ref="N3:N4"/>
    <mergeCell ref="D3:D4"/>
    <mergeCell ref="A62:G62"/>
    <mergeCell ref="H62:N62"/>
    <mergeCell ref="O62:U62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2" width="6.375" style="6" customWidth="1"/>
    <col min="3" max="3" width="5.875" style="6" customWidth="1"/>
    <col min="4" max="11" width="5.75390625" style="6" customWidth="1"/>
    <col min="12" max="12" width="5.625" style="6" customWidth="1"/>
    <col min="13" max="26" width="5.75390625" style="6" customWidth="1"/>
    <col min="27" max="16384" width="9.00390625" style="6" customWidth="1"/>
  </cols>
  <sheetData>
    <row r="1" spans="1:26" s="4" customFormat="1" ht="37.5" customHeight="1">
      <c r="A1" s="86" t="s">
        <v>188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3" t="s">
        <v>59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5" s="32" customFormat="1" ht="13.5" customHeight="1" thickBo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8" t="s">
        <v>324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32" t="s">
        <v>60</v>
      </c>
    </row>
    <row r="3" spans="1:26" s="33" customFormat="1" ht="25.5" customHeight="1">
      <c r="A3" s="88" t="s">
        <v>213</v>
      </c>
      <c r="B3" s="72" t="s">
        <v>189</v>
      </c>
      <c r="C3" s="91" t="s">
        <v>190</v>
      </c>
      <c r="D3" s="74" t="s">
        <v>191</v>
      </c>
      <c r="E3" s="91" t="s">
        <v>192</v>
      </c>
      <c r="F3" s="91" t="s">
        <v>193</v>
      </c>
      <c r="G3" s="74" t="s">
        <v>194</v>
      </c>
      <c r="H3" s="74" t="s">
        <v>195</v>
      </c>
      <c r="I3" s="91" t="s">
        <v>196</v>
      </c>
      <c r="J3" s="74" t="s">
        <v>197</v>
      </c>
      <c r="K3" s="74" t="s">
        <v>264</v>
      </c>
      <c r="L3" s="92" t="s">
        <v>198</v>
      </c>
      <c r="M3" s="91" t="s">
        <v>199</v>
      </c>
      <c r="N3" s="74" t="s">
        <v>200</v>
      </c>
      <c r="O3" s="74" t="s">
        <v>201</v>
      </c>
      <c r="P3" s="91" t="s">
        <v>202</v>
      </c>
      <c r="Q3" s="91" t="s">
        <v>203</v>
      </c>
      <c r="R3" s="74" t="s">
        <v>204</v>
      </c>
      <c r="S3" s="91" t="s">
        <v>205</v>
      </c>
      <c r="T3" s="74" t="s">
        <v>206</v>
      </c>
      <c r="U3" s="91" t="s">
        <v>207</v>
      </c>
      <c r="V3" s="74" t="s">
        <v>208</v>
      </c>
      <c r="W3" s="93" t="s">
        <v>209</v>
      </c>
      <c r="X3" s="84"/>
      <c r="Y3" s="84"/>
      <c r="Z3" s="84"/>
    </row>
    <row r="4" spans="1:26" s="33" customFormat="1" ht="39.75" customHeight="1" thickBot="1">
      <c r="A4" s="89"/>
      <c r="B4" s="73"/>
      <c r="C4" s="75"/>
      <c r="D4" s="75"/>
      <c r="E4" s="75"/>
      <c r="F4" s="75"/>
      <c r="G4" s="75"/>
      <c r="H4" s="75"/>
      <c r="I4" s="75"/>
      <c r="J4" s="75"/>
      <c r="K4" s="75"/>
      <c r="L4" s="80"/>
      <c r="M4" s="75"/>
      <c r="N4" s="75"/>
      <c r="O4" s="75"/>
      <c r="P4" s="75"/>
      <c r="Q4" s="75"/>
      <c r="R4" s="75"/>
      <c r="S4" s="75"/>
      <c r="T4" s="75"/>
      <c r="U4" s="75"/>
      <c r="V4" s="75"/>
      <c r="W4" s="37" t="s">
        <v>210</v>
      </c>
      <c r="X4" s="37" t="s">
        <v>211</v>
      </c>
      <c r="Y4" s="38" t="s">
        <v>212</v>
      </c>
      <c r="Z4" s="39" t="s">
        <v>207</v>
      </c>
    </row>
    <row r="5" spans="1:26" s="5" customFormat="1" ht="12" customHeight="1">
      <c r="A5" s="40" t="s">
        <v>177</v>
      </c>
      <c r="B5" s="34">
        <f>SUM(D5:Z5)</f>
        <v>99.99999999999997</v>
      </c>
      <c r="C5" s="34"/>
      <c r="D5" s="34">
        <f aca="true" t="shared" si="0" ref="D5:Z5">D6/$C$6*100</f>
        <v>5.151997172145634</v>
      </c>
      <c r="E5" s="34">
        <f t="shared" si="0"/>
        <v>17.983386355602686</v>
      </c>
      <c r="F5" s="34">
        <f t="shared" si="0"/>
        <v>2.394839165782962</v>
      </c>
      <c r="G5" s="34">
        <f t="shared" si="0"/>
        <v>3.4287734181689644</v>
      </c>
      <c r="H5" s="34">
        <f t="shared" si="0"/>
        <v>2.3241428066454577</v>
      </c>
      <c r="I5" s="34">
        <f t="shared" si="0"/>
        <v>6.044538706256628</v>
      </c>
      <c r="J5" s="34">
        <f t="shared" si="0"/>
        <v>16.896429833863554</v>
      </c>
      <c r="K5" s="34">
        <f t="shared" si="0"/>
        <v>16.18946624248851</v>
      </c>
      <c r="L5" s="34">
        <f t="shared" si="0"/>
        <v>1.210675150229763</v>
      </c>
      <c r="M5" s="34">
        <f t="shared" si="0"/>
        <v>0.04418522446094026</v>
      </c>
      <c r="N5" s="34">
        <f t="shared" si="0"/>
        <v>4.471544715447155</v>
      </c>
      <c r="O5" s="34">
        <f t="shared" si="0"/>
        <v>1.5818310357016614</v>
      </c>
      <c r="P5" s="34">
        <f t="shared" si="0"/>
        <v>0.39766702014846234</v>
      </c>
      <c r="Q5" s="34">
        <f t="shared" si="0"/>
        <v>0.09720749381406858</v>
      </c>
      <c r="R5" s="34">
        <f t="shared" si="0"/>
        <v>0.3711558854718982</v>
      </c>
      <c r="S5" s="34">
        <f t="shared" si="0"/>
        <v>0.23860021208907742</v>
      </c>
      <c r="T5" s="34">
        <f t="shared" si="0"/>
        <v>6.901732060798869</v>
      </c>
      <c r="U5" s="34">
        <f t="shared" si="0"/>
        <v>7.219865676917639</v>
      </c>
      <c r="V5" s="34">
        <f t="shared" si="0"/>
        <v>1.1399787910922587</v>
      </c>
      <c r="W5" s="34">
        <f t="shared" si="0"/>
        <v>4.648285613290915</v>
      </c>
      <c r="X5" s="34">
        <f t="shared" si="0"/>
        <v>0</v>
      </c>
      <c r="Y5" s="34">
        <f t="shared" si="0"/>
        <v>0</v>
      </c>
      <c r="Z5" s="34">
        <f t="shared" si="0"/>
        <v>1.2636974195828914</v>
      </c>
    </row>
    <row r="6" spans="1:26" s="5" customFormat="1" ht="18.75" customHeight="1">
      <c r="A6" s="40" t="s">
        <v>175</v>
      </c>
      <c r="B6" s="34"/>
      <c r="C6" s="35">
        <f>SUM(C7+C8+C9,C37:C52)</f>
        <v>11316</v>
      </c>
      <c r="D6" s="35">
        <f>SUM(D7+D8+D9,D37:D52)</f>
        <v>583</v>
      </c>
      <c r="E6" s="35">
        <f aca="true" t="shared" si="1" ref="E6:Z6">SUM(E7+E8+E9,E37:E52)</f>
        <v>2035</v>
      </c>
      <c r="F6" s="35">
        <f t="shared" si="1"/>
        <v>271</v>
      </c>
      <c r="G6" s="35">
        <f t="shared" si="1"/>
        <v>388</v>
      </c>
      <c r="H6" s="35">
        <f t="shared" si="1"/>
        <v>263</v>
      </c>
      <c r="I6" s="35">
        <f t="shared" si="1"/>
        <v>684</v>
      </c>
      <c r="J6" s="35">
        <f t="shared" si="1"/>
        <v>1912</v>
      </c>
      <c r="K6" s="35">
        <f t="shared" si="1"/>
        <v>1832</v>
      </c>
      <c r="L6" s="35">
        <f t="shared" si="1"/>
        <v>137</v>
      </c>
      <c r="M6" s="35">
        <f t="shared" si="1"/>
        <v>5</v>
      </c>
      <c r="N6" s="35">
        <f t="shared" si="1"/>
        <v>506</v>
      </c>
      <c r="O6" s="35">
        <f t="shared" si="1"/>
        <v>179</v>
      </c>
      <c r="P6" s="35">
        <f t="shared" si="1"/>
        <v>45</v>
      </c>
      <c r="Q6" s="35">
        <f t="shared" si="1"/>
        <v>11</v>
      </c>
      <c r="R6" s="35">
        <f t="shared" si="1"/>
        <v>42</v>
      </c>
      <c r="S6" s="35">
        <f t="shared" si="1"/>
        <v>27</v>
      </c>
      <c r="T6" s="35">
        <f t="shared" si="1"/>
        <v>781</v>
      </c>
      <c r="U6" s="35">
        <f t="shared" si="1"/>
        <v>817</v>
      </c>
      <c r="V6" s="35">
        <f t="shared" si="1"/>
        <v>129</v>
      </c>
      <c r="W6" s="35">
        <f t="shared" si="1"/>
        <v>526</v>
      </c>
      <c r="X6" s="35">
        <f t="shared" si="1"/>
        <v>0</v>
      </c>
      <c r="Y6" s="35">
        <f t="shared" si="1"/>
        <v>0</v>
      </c>
      <c r="Z6" s="35">
        <f t="shared" si="1"/>
        <v>143</v>
      </c>
    </row>
    <row r="7" spans="1:26" s="5" customFormat="1" ht="12" customHeight="1">
      <c r="A7" s="41" t="s">
        <v>168</v>
      </c>
      <c r="B7" s="34">
        <f aca="true" t="shared" si="2" ref="B7:B52">C7/$C$6*100</f>
        <v>0.2120890774125133</v>
      </c>
      <c r="C7" s="35">
        <f>SUM(D7:Z7)</f>
        <v>24</v>
      </c>
      <c r="D7" s="35">
        <v>1</v>
      </c>
      <c r="E7" s="35">
        <v>4</v>
      </c>
      <c r="F7" s="35">
        <v>0</v>
      </c>
      <c r="G7" s="35">
        <v>1</v>
      </c>
      <c r="H7" s="35">
        <v>1</v>
      </c>
      <c r="I7" s="35">
        <v>4</v>
      </c>
      <c r="J7" s="35">
        <v>2</v>
      </c>
      <c r="K7" s="35">
        <v>3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2</v>
      </c>
      <c r="U7" s="35">
        <v>1</v>
      </c>
      <c r="V7" s="35">
        <v>1</v>
      </c>
      <c r="W7" s="35">
        <v>4</v>
      </c>
      <c r="X7" s="35">
        <v>0</v>
      </c>
      <c r="Y7" s="35">
        <v>0</v>
      </c>
      <c r="Z7" s="35">
        <v>0</v>
      </c>
    </row>
    <row r="8" spans="1:26" s="5" customFormat="1" ht="12" customHeight="1">
      <c r="A8" s="41" t="s">
        <v>58</v>
      </c>
      <c r="B8" s="34">
        <f t="shared" si="2"/>
        <v>0.07069635913750442</v>
      </c>
      <c r="C8" s="35">
        <f>SUM(D8:Z8)</f>
        <v>8</v>
      </c>
      <c r="D8" s="35">
        <v>0</v>
      </c>
      <c r="E8" s="35">
        <v>0</v>
      </c>
      <c r="F8" s="35">
        <v>0</v>
      </c>
      <c r="G8" s="35">
        <v>1</v>
      </c>
      <c r="H8" s="35">
        <v>1</v>
      </c>
      <c r="I8" s="35">
        <v>2</v>
      </c>
      <c r="J8" s="35">
        <v>3</v>
      </c>
      <c r="K8" s="35">
        <v>1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</row>
    <row r="9" spans="1:26" s="5" customFormat="1" ht="13.5" customHeight="1">
      <c r="A9" s="41" t="s">
        <v>178</v>
      </c>
      <c r="B9" s="34">
        <f t="shared" si="2"/>
        <v>53.57900318133616</v>
      </c>
      <c r="C9" s="35">
        <f>SUM(C10:C36)</f>
        <v>6063</v>
      </c>
      <c r="D9" s="35">
        <f>SUM(D10:D36)</f>
        <v>248</v>
      </c>
      <c r="E9" s="35">
        <f aca="true" t="shared" si="3" ref="E9:Z9">SUM(E10:E36)</f>
        <v>811</v>
      </c>
      <c r="F9" s="35">
        <f t="shared" si="3"/>
        <v>140</v>
      </c>
      <c r="G9" s="35">
        <f t="shared" si="3"/>
        <v>220</v>
      </c>
      <c r="H9" s="35">
        <f t="shared" si="3"/>
        <v>180</v>
      </c>
      <c r="I9" s="35">
        <f t="shared" si="3"/>
        <v>335</v>
      </c>
      <c r="J9" s="35">
        <f t="shared" si="3"/>
        <v>1567</v>
      </c>
      <c r="K9" s="35">
        <f t="shared" si="3"/>
        <v>1096</v>
      </c>
      <c r="L9" s="35">
        <f t="shared" si="3"/>
        <v>57</v>
      </c>
      <c r="M9" s="35">
        <f t="shared" si="3"/>
        <v>3</v>
      </c>
      <c r="N9" s="35">
        <f t="shared" si="3"/>
        <v>242</v>
      </c>
      <c r="O9" s="35">
        <f t="shared" si="3"/>
        <v>149</v>
      </c>
      <c r="P9" s="35">
        <f t="shared" si="3"/>
        <v>32</v>
      </c>
      <c r="Q9" s="35">
        <f t="shared" si="3"/>
        <v>7</v>
      </c>
      <c r="R9" s="35">
        <f t="shared" si="3"/>
        <v>29</v>
      </c>
      <c r="S9" s="35">
        <f t="shared" si="3"/>
        <v>24</v>
      </c>
      <c r="T9" s="35">
        <f t="shared" si="3"/>
        <v>459</v>
      </c>
      <c r="U9" s="35">
        <f t="shared" si="3"/>
        <v>323</v>
      </c>
      <c r="V9" s="35">
        <f t="shared" si="3"/>
        <v>41</v>
      </c>
      <c r="W9" s="35">
        <f t="shared" si="3"/>
        <v>62</v>
      </c>
      <c r="X9" s="35">
        <f t="shared" si="3"/>
        <v>0</v>
      </c>
      <c r="Y9" s="35">
        <f t="shared" si="3"/>
        <v>0</v>
      </c>
      <c r="Z9" s="35">
        <f t="shared" si="3"/>
        <v>38</v>
      </c>
    </row>
    <row r="10" spans="1:37" s="5" customFormat="1" ht="12" customHeight="1">
      <c r="A10" s="42" t="s">
        <v>268</v>
      </c>
      <c r="B10" s="34">
        <f t="shared" si="2"/>
        <v>4.08271474019088</v>
      </c>
      <c r="C10" s="35">
        <f aca="true" t="shared" si="4" ref="C10:C52">SUM(D10:Z10)</f>
        <v>462</v>
      </c>
      <c r="D10" s="35">
        <v>21</v>
      </c>
      <c r="E10" s="35">
        <v>99</v>
      </c>
      <c r="F10" s="35">
        <v>8</v>
      </c>
      <c r="G10" s="35">
        <v>12</v>
      </c>
      <c r="H10" s="35">
        <v>12</v>
      </c>
      <c r="I10" s="35">
        <v>11</v>
      </c>
      <c r="J10" s="35">
        <v>85</v>
      </c>
      <c r="K10" s="35">
        <v>104</v>
      </c>
      <c r="L10" s="35">
        <v>10</v>
      </c>
      <c r="M10" s="35">
        <v>0</v>
      </c>
      <c r="N10" s="35">
        <v>40</v>
      </c>
      <c r="O10" s="35">
        <v>3</v>
      </c>
      <c r="P10" s="35">
        <v>0</v>
      </c>
      <c r="Q10" s="35">
        <v>0</v>
      </c>
      <c r="R10" s="35">
        <v>1</v>
      </c>
      <c r="S10" s="35">
        <v>0</v>
      </c>
      <c r="T10" s="35">
        <v>18</v>
      </c>
      <c r="U10" s="35">
        <v>24</v>
      </c>
      <c r="V10" s="35">
        <v>4</v>
      </c>
      <c r="W10" s="35">
        <v>9</v>
      </c>
      <c r="X10" s="35">
        <v>0</v>
      </c>
      <c r="Y10" s="35">
        <v>0</v>
      </c>
      <c r="Z10" s="35">
        <v>1</v>
      </c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s="5" customFormat="1" ht="12" customHeight="1">
      <c r="A11" s="42" t="s">
        <v>269</v>
      </c>
      <c r="B11" s="34">
        <f t="shared" si="2"/>
        <v>0.4860374690703429</v>
      </c>
      <c r="C11" s="35">
        <f t="shared" si="4"/>
        <v>55</v>
      </c>
      <c r="D11" s="35">
        <v>5</v>
      </c>
      <c r="E11" s="35">
        <v>11</v>
      </c>
      <c r="F11" s="35">
        <v>2</v>
      </c>
      <c r="G11" s="35">
        <v>4</v>
      </c>
      <c r="H11" s="35">
        <v>0</v>
      </c>
      <c r="I11" s="35">
        <v>3</v>
      </c>
      <c r="J11" s="35">
        <v>8</v>
      </c>
      <c r="K11" s="35">
        <v>4</v>
      </c>
      <c r="L11" s="35">
        <v>3</v>
      </c>
      <c r="M11" s="35">
        <v>0</v>
      </c>
      <c r="N11" s="35">
        <v>8</v>
      </c>
      <c r="O11" s="35">
        <v>3</v>
      </c>
      <c r="P11" s="35">
        <v>0</v>
      </c>
      <c r="Q11" s="35">
        <v>0</v>
      </c>
      <c r="R11" s="35">
        <v>1</v>
      </c>
      <c r="S11" s="35">
        <v>0</v>
      </c>
      <c r="T11" s="35">
        <v>2</v>
      </c>
      <c r="U11" s="35">
        <v>1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s="5" customFormat="1" ht="12" customHeight="1">
      <c r="A12" s="42" t="s">
        <v>270</v>
      </c>
      <c r="B12" s="34">
        <f t="shared" si="2"/>
        <v>0</v>
      </c>
      <c r="C12" s="35">
        <f t="shared" si="4"/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s="5" customFormat="1" ht="12" customHeight="1">
      <c r="A13" s="42" t="s">
        <v>179</v>
      </c>
      <c r="B13" s="34">
        <f t="shared" si="2"/>
        <v>2.218098267939201</v>
      </c>
      <c r="C13" s="35">
        <f t="shared" si="4"/>
        <v>251</v>
      </c>
      <c r="D13" s="35">
        <v>8</v>
      </c>
      <c r="E13" s="35">
        <v>30</v>
      </c>
      <c r="F13" s="35">
        <v>5</v>
      </c>
      <c r="G13" s="35">
        <v>6</v>
      </c>
      <c r="H13" s="35">
        <v>3</v>
      </c>
      <c r="I13" s="35">
        <v>12</v>
      </c>
      <c r="J13" s="35">
        <v>81</v>
      </c>
      <c r="K13" s="35">
        <v>50</v>
      </c>
      <c r="L13" s="35">
        <v>5</v>
      </c>
      <c r="M13" s="35">
        <v>2</v>
      </c>
      <c r="N13" s="35">
        <v>6</v>
      </c>
      <c r="O13" s="35">
        <v>4</v>
      </c>
      <c r="P13" s="35">
        <v>0</v>
      </c>
      <c r="Q13" s="35">
        <v>0</v>
      </c>
      <c r="R13" s="35">
        <v>0</v>
      </c>
      <c r="S13" s="35">
        <v>0</v>
      </c>
      <c r="T13" s="35">
        <v>29</v>
      </c>
      <c r="U13" s="35">
        <v>5</v>
      </c>
      <c r="V13" s="35">
        <v>3</v>
      </c>
      <c r="W13" s="35">
        <v>1</v>
      </c>
      <c r="X13" s="35">
        <v>0</v>
      </c>
      <c r="Y13" s="35">
        <v>0</v>
      </c>
      <c r="Z13" s="35">
        <v>1</v>
      </c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s="5" customFormat="1" ht="12" customHeight="1">
      <c r="A14" s="42" t="s">
        <v>271</v>
      </c>
      <c r="B14" s="34">
        <f t="shared" si="2"/>
        <v>0.2827854365500177</v>
      </c>
      <c r="C14" s="35">
        <f t="shared" si="4"/>
        <v>32</v>
      </c>
      <c r="D14" s="35">
        <v>0</v>
      </c>
      <c r="E14" s="35">
        <v>8</v>
      </c>
      <c r="F14" s="35">
        <v>0</v>
      </c>
      <c r="G14" s="35">
        <v>0</v>
      </c>
      <c r="H14" s="35">
        <v>0</v>
      </c>
      <c r="I14" s="35">
        <v>3</v>
      </c>
      <c r="J14" s="35">
        <v>7</v>
      </c>
      <c r="K14" s="35">
        <v>6</v>
      </c>
      <c r="L14" s="35">
        <v>1</v>
      </c>
      <c r="M14" s="35">
        <v>0</v>
      </c>
      <c r="N14" s="35">
        <v>0</v>
      </c>
      <c r="O14" s="35">
        <v>0</v>
      </c>
      <c r="P14" s="35">
        <v>2</v>
      </c>
      <c r="Q14" s="35">
        <v>0</v>
      </c>
      <c r="R14" s="35">
        <v>0</v>
      </c>
      <c r="S14" s="35">
        <v>0</v>
      </c>
      <c r="T14" s="35">
        <v>1</v>
      </c>
      <c r="U14" s="35">
        <v>3</v>
      </c>
      <c r="V14" s="35">
        <v>0</v>
      </c>
      <c r="W14" s="35">
        <v>0</v>
      </c>
      <c r="X14" s="35">
        <v>0</v>
      </c>
      <c r="Y14" s="35">
        <v>0</v>
      </c>
      <c r="Z14" s="35">
        <v>1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s="5" customFormat="1" ht="12" customHeight="1">
      <c r="A15" s="42" t="s">
        <v>180</v>
      </c>
      <c r="B15" s="34">
        <f t="shared" si="2"/>
        <v>0.6185931424531637</v>
      </c>
      <c r="C15" s="35">
        <f t="shared" si="4"/>
        <v>70</v>
      </c>
      <c r="D15" s="35">
        <v>4</v>
      </c>
      <c r="E15" s="35">
        <v>9</v>
      </c>
      <c r="F15" s="35">
        <v>3</v>
      </c>
      <c r="G15" s="35">
        <v>0</v>
      </c>
      <c r="H15" s="35">
        <v>0</v>
      </c>
      <c r="I15" s="35">
        <v>1</v>
      </c>
      <c r="J15" s="35">
        <v>21</v>
      </c>
      <c r="K15" s="35">
        <v>20</v>
      </c>
      <c r="L15" s="35">
        <v>1</v>
      </c>
      <c r="M15" s="35">
        <v>0</v>
      </c>
      <c r="N15" s="35">
        <v>3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3</v>
      </c>
      <c r="U15" s="35">
        <v>5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s="5" customFormat="1" ht="12" customHeight="1">
      <c r="A16" s="42" t="s">
        <v>272</v>
      </c>
      <c r="B16" s="34">
        <f t="shared" si="2"/>
        <v>0.32697066101095795</v>
      </c>
      <c r="C16" s="35">
        <f t="shared" si="4"/>
        <v>37</v>
      </c>
      <c r="D16" s="35">
        <v>0</v>
      </c>
      <c r="E16" s="35">
        <v>2</v>
      </c>
      <c r="F16" s="35">
        <v>0</v>
      </c>
      <c r="G16" s="35">
        <v>1</v>
      </c>
      <c r="H16" s="35">
        <v>3</v>
      </c>
      <c r="I16" s="35">
        <v>4</v>
      </c>
      <c r="J16" s="35">
        <v>11</v>
      </c>
      <c r="K16" s="35">
        <v>9</v>
      </c>
      <c r="L16" s="35">
        <v>0</v>
      </c>
      <c r="M16" s="35">
        <v>0</v>
      </c>
      <c r="N16" s="35">
        <v>1</v>
      </c>
      <c r="O16" s="35">
        <v>0</v>
      </c>
      <c r="P16" s="35">
        <v>0</v>
      </c>
      <c r="Q16" s="35">
        <v>0</v>
      </c>
      <c r="R16" s="35">
        <v>1</v>
      </c>
      <c r="S16" s="35">
        <v>0</v>
      </c>
      <c r="T16" s="35">
        <v>3</v>
      </c>
      <c r="U16" s="35">
        <v>2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s="5" customFormat="1" ht="12" customHeight="1">
      <c r="A17" s="42" t="s">
        <v>181</v>
      </c>
      <c r="B17" s="34">
        <f t="shared" si="2"/>
        <v>1.6436903499469777</v>
      </c>
      <c r="C17" s="35">
        <f t="shared" si="4"/>
        <v>186</v>
      </c>
      <c r="D17" s="35">
        <v>8</v>
      </c>
      <c r="E17" s="35">
        <v>16</v>
      </c>
      <c r="F17" s="35">
        <v>5</v>
      </c>
      <c r="G17" s="35">
        <v>7</v>
      </c>
      <c r="H17" s="35">
        <v>6</v>
      </c>
      <c r="I17" s="35">
        <v>9</v>
      </c>
      <c r="J17" s="35">
        <v>75</v>
      </c>
      <c r="K17" s="35">
        <v>24</v>
      </c>
      <c r="L17" s="35">
        <v>0</v>
      </c>
      <c r="M17" s="35">
        <v>0</v>
      </c>
      <c r="N17" s="35">
        <v>7</v>
      </c>
      <c r="O17" s="35">
        <v>1</v>
      </c>
      <c r="P17" s="35">
        <v>3</v>
      </c>
      <c r="Q17" s="35">
        <v>0</v>
      </c>
      <c r="R17" s="35">
        <v>0</v>
      </c>
      <c r="S17" s="35">
        <v>2</v>
      </c>
      <c r="T17" s="35">
        <v>16</v>
      </c>
      <c r="U17" s="35">
        <v>6</v>
      </c>
      <c r="V17" s="35">
        <v>1</v>
      </c>
      <c r="W17" s="35">
        <v>0</v>
      </c>
      <c r="X17" s="35">
        <v>0</v>
      </c>
      <c r="Y17" s="35">
        <v>0</v>
      </c>
      <c r="Z17" s="35">
        <v>0</v>
      </c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s="5" customFormat="1" ht="12" customHeight="1">
      <c r="A18" s="42" t="s">
        <v>273</v>
      </c>
      <c r="B18" s="34">
        <f t="shared" si="2"/>
        <v>0.4153411099328385</v>
      </c>
      <c r="C18" s="35">
        <f t="shared" si="4"/>
        <v>47</v>
      </c>
      <c r="D18" s="35">
        <v>1</v>
      </c>
      <c r="E18" s="35">
        <v>4</v>
      </c>
      <c r="F18" s="35">
        <v>2</v>
      </c>
      <c r="G18" s="35">
        <v>0</v>
      </c>
      <c r="H18" s="35">
        <v>0</v>
      </c>
      <c r="I18" s="35">
        <v>0</v>
      </c>
      <c r="J18" s="35">
        <v>15</v>
      </c>
      <c r="K18" s="35">
        <v>16</v>
      </c>
      <c r="L18" s="35">
        <v>0</v>
      </c>
      <c r="M18" s="35">
        <v>0</v>
      </c>
      <c r="N18" s="35">
        <v>1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3</v>
      </c>
      <c r="U18" s="35">
        <v>5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s="5" customFormat="1" ht="12" customHeight="1">
      <c r="A19" s="42" t="s">
        <v>274</v>
      </c>
      <c r="B19" s="34">
        <f t="shared" si="2"/>
        <v>0.07069635913750442</v>
      </c>
      <c r="C19" s="35">
        <f t="shared" si="4"/>
        <v>8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1</v>
      </c>
      <c r="J19" s="35">
        <v>0</v>
      </c>
      <c r="K19" s="35">
        <v>0</v>
      </c>
      <c r="L19" s="35">
        <v>0</v>
      </c>
      <c r="M19" s="35">
        <v>0</v>
      </c>
      <c r="N19" s="35">
        <v>1</v>
      </c>
      <c r="O19" s="35">
        <v>5</v>
      </c>
      <c r="P19" s="35">
        <v>0</v>
      </c>
      <c r="Q19" s="35">
        <v>0</v>
      </c>
      <c r="R19" s="35">
        <v>1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s="5" customFormat="1" ht="12" customHeight="1">
      <c r="A20" s="42" t="s">
        <v>182</v>
      </c>
      <c r="B20" s="34">
        <f t="shared" si="2"/>
        <v>1.2813715093672675</v>
      </c>
      <c r="C20" s="35">
        <f t="shared" si="4"/>
        <v>145</v>
      </c>
      <c r="D20" s="35">
        <v>7</v>
      </c>
      <c r="E20" s="35">
        <v>19</v>
      </c>
      <c r="F20" s="35">
        <v>8</v>
      </c>
      <c r="G20" s="35">
        <v>4</v>
      </c>
      <c r="H20" s="35">
        <v>6</v>
      </c>
      <c r="I20" s="35">
        <v>10</v>
      </c>
      <c r="J20" s="35">
        <v>22</v>
      </c>
      <c r="K20" s="35">
        <v>10</v>
      </c>
      <c r="L20" s="35">
        <v>3</v>
      </c>
      <c r="M20" s="35">
        <v>0</v>
      </c>
      <c r="N20" s="35">
        <v>13</v>
      </c>
      <c r="O20" s="35">
        <v>22</v>
      </c>
      <c r="P20" s="35">
        <v>3</v>
      </c>
      <c r="Q20" s="35">
        <v>0</v>
      </c>
      <c r="R20" s="35">
        <v>1</v>
      </c>
      <c r="S20" s="35">
        <v>1</v>
      </c>
      <c r="T20" s="35">
        <v>7</v>
      </c>
      <c r="U20" s="35">
        <v>5</v>
      </c>
      <c r="V20" s="35">
        <v>0</v>
      </c>
      <c r="W20" s="35">
        <v>3</v>
      </c>
      <c r="X20" s="35">
        <v>0</v>
      </c>
      <c r="Y20" s="35">
        <v>0</v>
      </c>
      <c r="Z20" s="35">
        <v>1</v>
      </c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 s="5" customFormat="1" ht="12" customHeight="1">
      <c r="A21" s="42" t="s">
        <v>183</v>
      </c>
      <c r="B21" s="34">
        <f t="shared" si="2"/>
        <v>0.8925415341109932</v>
      </c>
      <c r="C21" s="35">
        <f t="shared" si="4"/>
        <v>101</v>
      </c>
      <c r="D21" s="35">
        <v>12</v>
      </c>
      <c r="E21" s="35">
        <v>12</v>
      </c>
      <c r="F21" s="35">
        <v>3</v>
      </c>
      <c r="G21" s="35">
        <v>3</v>
      </c>
      <c r="H21" s="35">
        <v>4</v>
      </c>
      <c r="I21" s="35">
        <v>6</v>
      </c>
      <c r="J21" s="35">
        <v>21</v>
      </c>
      <c r="K21" s="35">
        <v>10</v>
      </c>
      <c r="L21" s="35">
        <v>1</v>
      </c>
      <c r="M21" s="35">
        <v>0</v>
      </c>
      <c r="N21" s="35">
        <v>5</v>
      </c>
      <c r="O21" s="35">
        <v>7</v>
      </c>
      <c r="P21" s="35">
        <v>0</v>
      </c>
      <c r="Q21" s="35">
        <v>1</v>
      </c>
      <c r="R21" s="35">
        <v>1</v>
      </c>
      <c r="S21" s="35">
        <v>3</v>
      </c>
      <c r="T21" s="35">
        <v>3</v>
      </c>
      <c r="U21" s="35">
        <v>5</v>
      </c>
      <c r="V21" s="35">
        <v>0</v>
      </c>
      <c r="W21" s="35">
        <v>1</v>
      </c>
      <c r="X21" s="35">
        <v>0</v>
      </c>
      <c r="Y21" s="35">
        <v>0</v>
      </c>
      <c r="Z21" s="35">
        <v>3</v>
      </c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s="5" customFormat="1" ht="12" customHeight="1">
      <c r="A22" s="42" t="s">
        <v>275</v>
      </c>
      <c r="B22" s="34">
        <f t="shared" si="2"/>
        <v>0.9102156238953694</v>
      </c>
      <c r="C22" s="35">
        <f t="shared" si="4"/>
        <v>103</v>
      </c>
      <c r="D22" s="35">
        <v>15</v>
      </c>
      <c r="E22" s="35">
        <v>17</v>
      </c>
      <c r="F22" s="35">
        <v>3</v>
      </c>
      <c r="G22" s="35">
        <v>1</v>
      </c>
      <c r="H22" s="35">
        <v>0</v>
      </c>
      <c r="I22" s="35">
        <v>3</v>
      </c>
      <c r="J22" s="35">
        <v>14</v>
      </c>
      <c r="K22" s="35">
        <v>23</v>
      </c>
      <c r="L22" s="35">
        <v>1</v>
      </c>
      <c r="M22" s="35">
        <v>0</v>
      </c>
      <c r="N22" s="35">
        <v>6</v>
      </c>
      <c r="O22" s="35">
        <v>2</v>
      </c>
      <c r="P22" s="35">
        <v>0</v>
      </c>
      <c r="Q22" s="35">
        <v>0</v>
      </c>
      <c r="R22" s="35">
        <v>0</v>
      </c>
      <c r="S22" s="35">
        <v>0</v>
      </c>
      <c r="T22" s="35">
        <v>11</v>
      </c>
      <c r="U22" s="35">
        <v>5</v>
      </c>
      <c r="V22" s="35">
        <v>0</v>
      </c>
      <c r="W22" s="35">
        <v>2</v>
      </c>
      <c r="X22" s="35">
        <v>0</v>
      </c>
      <c r="Y22" s="35">
        <v>0</v>
      </c>
      <c r="Z22" s="35">
        <v>0</v>
      </c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37" s="5" customFormat="1" ht="12" customHeight="1">
      <c r="A23" s="42" t="s">
        <v>276</v>
      </c>
      <c r="B23" s="34">
        <f t="shared" si="2"/>
        <v>1.325556733828208</v>
      </c>
      <c r="C23" s="35">
        <f t="shared" si="4"/>
        <v>150</v>
      </c>
      <c r="D23" s="35">
        <v>4</v>
      </c>
      <c r="E23" s="35">
        <v>11</v>
      </c>
      <c r="F23" s="35">
        <v>4</v>
      </c>
      <c r="G23" s="35">
        <v>7</v>
      </c>
      <c r="H23" s="35">
        <v>0</v>
      </c>
      <c r="I23" s="35">
        <v>6</v>
      </c>
      <c r="J23" s="35">
        <v>50</v>
      </c>
      <c r="K23" s="35">
        <v>30</v>
      </c>
      <c r="L23" s="35">
        <v>0</v>
      </c>
      <c r="M23" s="35">
        <v>0</v>
      </c>
      <c r="N23" s="35">
        <v>9</v>
      </c>
      <c r="O23" s="35">
        <v>0</v>
      </c>
      <c r="P23" s="35">
        <v>1</v>
      </c>
      <c r="Q23" s="35">
        <v>0</v>
      </c>
      <c r="R23" s="35">
        <v>1</v>
      </c>
      <c r="S23" s="35">
        <v>1</v>
      </c>
      <c r="T23" s="35">
        <v>17</v>
      </c>
      <c r="U23" s="35">
        <v>9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1:37" s="5" customFormat="1" ht="15" customHeight="1">
      <c r="A24" s="42" t="s">
        <v>184</v>
      </c>
      <c r="B24" s="34">
        <f t="shared" si="2"/>
        <v>2.545068928950159</v>
      </c>
      <c r="C24" s="35">
        <f t="shared" si="4"/>
        <v>288</v>
      </c>
      <c r="D24" s="35">
        <v>10</v>
      </c>
      <c r="E24" s="35">
        <v>27</v>
      </c>
      <c r="F24" s="35">
        <v>8</v>
      </c>
      <c r="G24" s="35">
        <v>6</v>
      </c>
      <c r="H24" s="35">
        <v>9</v>
      </c>
      <c r="I24" s="35">
        <v>28</v>
      </c>
      <c r="J24" s="35">
        <v>87</v>
      </c>
      <c r="K24" s="35">
        <v>52</v>
      </c>
      <c r="L24" s="35">
        <v>1</v>
      </c>
      <c r="M24" s="35">
        <v>0</v>
      </c>
      <c r="N24" s="35">
        <v>6</v>
      </c>
      <c r="O24" s="35">
        <v>4</v>
      </c>
      <c r="P24" s="35">
        <v>3</v>
      </c>
      <c r="Q24" s="35">
        <v>0</v>
      </c>
      <c r="R24" s="35">
        <v>0</v>
      </c>
      <c r="S24" s="35">
        <v>1</v>
      </c>
      <c r="T24" s="35">
        <v>33</v>
      </c>
      <c r="U24" s="35">
        <v>11</v>
      </c>
      <c r="V24" s="35">
        <v>1</v>
      </c>
      <c r="W24" s="35">
        <v>1</v>
      </c>
      <c r="X24" s="35">
        <v>0</v>
      </c>
      <c r="Y24" s="35">
        <v>0</v>
      </c>
      <c r="Z24" s="35">
        <v>0</v>
      </c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 s="5" customFormat="1" ht="12" customHeight="1">
      <c r="A25" s="42" t="s">
        <v>185</v>
      </c>
      <c r="B25" s="34">
        <f t="shared" si="2"/>
        <v>2.8013432308236124</v>
      </c>
      <c r="C25" s="35">
        <f t="shared" si="4"/>
        <v>317</v>
      </c>
      <c r="D25" s="35">
        <v>17</v>
      </c>
      <c r="E25" s="35">
        <v>36</v>
      </c>
      <c r="F25" s="35">
        <v>3</v>
      </c>
      <c r="G25" s="35">
        <v>14</v>
      </c>
      <c r="H25" s="35">
        <v>13</v>
      </c>
      <c r="I25" s="35">
        <v>12</v>
      </c>
      <c r="J25" s="35">
        <v>73</v>
      </c>
      <c r="K25" s="35">
        <v>69</v>
      </c>
      <c r="L25" s="35">
        <v>2</v>
      </c>
      <c r="M25" s="35">
        <v>0</v>
      </c>
      <c r="N25" s="35">
        <v>8</v>
      </c>
      <c r="O25" s="35">
        <v>5</v>
      </c>
      <c r="P25" s="35">
        <v>3</v>
      </c>
      <c r="Q25" s="35">
        <v>0</v>
      </c>
      <c r="R25" s="35">
        <v>4</v>
      </c>
      <c r="S25" s="35">
        <v>1</v>
      </c>
      <c r="T25" s="35">
        <v>12</v>
      </c>
      <c r="U25" s="35">
        <v>39</v>
      </c>
      <c r="V25" s="35">
        <v>3</v>
      </c>
      <c r="W25" s="35">
        <v>2</v>
      </c>
      <c r="X25" s="35">
        <v>0</v>
      </c>
      <c r="Y25" s="35">
        <v>0</v>
      </c>
      <c r="Z25" s="35">
        <v>1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7" s="5" customFormat="1" ht="12" customHeight="1">
      <c r="A26" s="42" t="s">
        <v>277</v>
      </c>
      <c r="B26" s="34">
        <f t="shared" si="2"/>
        <v>2.7748320961470485</v>
      </c>
      <c r="C26" s="35">
        <f t="shared" si="4"/>
        <v>314</v>
      </c>
      <c r="D26" s="35">
        <v>16</v>
      </c>
      <c r="E26" s="35">
        <v>29</v>
      </c>
      <c r="F26" s="35">
        <v>5</v>
      </c>
      <c r="G26" s="35">
        <v>22</v>
      </c>
      <c r="H26" s="35">
        <v>13</v>
      </c>
      <c r="I26" s="35">
        <v>20</v>
      </c>
      <c r="J26" s="35">
        <v>85</v>
      </c>
      <c r="K26" s="35">
        <v>42</v>
      </c>
      <c r="L26" s="35">
        <v>3</v>
      </c>
      <c r="M26" s="35">
        <v>0</v>
      </c>
      <c r="N26" s="35">
        <v>31</v>
      </c>
      <c r="O26" s="35">
        <v>1</v>
      </c>
      <c r="P26" s="35">
        <v>0</v>
      </c>
      <c r="Q26" s="35">
        <v>3</v>
      </c>
      <c r="R26" s="35">
        <v>3</v>
      </c>
      <c r="S26" s="35">
        <v>2</v>
      </c>
      <c r="T26" s="35">
        <v>17</v>
      </c>
      <c r="U26" s="35">
        <v>19</v>
      </c>
      <c r="V26" s="35">
        <v>1</v>
      </c>
      <c r="W26" s="35">
        <v>1</v>
      </c>
      <c r="X26" s="35">
        <v>0</v>
      </c>
      <c r="Y26" s="35">
        <v>0</v>
      </c>
      <c r="Z26" s="35">
        <v>1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37" s="5" customFormat="1" ht="12" customHeight="1">
      <c r="A27" s="42" t="s">
        <v>186</v>
      </c>
      <c r="B27" s="34">
        <f t="shared" si="2"/>
        <v>7.864969954047367</v>
      </c>
      <c r="C27" s="35">
        <f t="shared" si="4"/>
        <v>890</v>
      </c>
      <c r="D27" s="35">
        <v>22</v>
      </c>
      <c r="E27" s="35">
        <v>83</v>
      </c>
      <c r="F27" s="35">
        <v>17</v>
      </c>
      <c r="G27" s="35">
        <v>33</v>
      </c>
      <c r="H27" s="35">
        <v>38</v>
      </c>
      <c r="I27" s="35">
        <v>39</v>
      </c>
      <c r="J27" s="35">
        <v>293</v>
      </c>
      <c r="K27" s="35">
        <v>197</v>
      </c>
      <c r="L27" s="35">
        <v>6</v>
      </c>
      <c r="M27" s="35">
        <v>0</v>
      </c>
      <c r="N27" s="35">
        <v>23</v>
      </c>
      <c r="O27" s="35">
        <v>17</v>
      </c>
      <c r="P27" s="35">
        <v>3</v>
      </c>
      <c r="Q27" s="35">
        <v>0</v>
      </c>
      <c r="R27" s="35">
        <v>6</v>
      </c>
      <c r="S27" s="35">
        <v>0</v>
      </c>
      <c r="T27" s="35">
        <v>54</v>
      </c>
      <c r="U27" s="35">
        <v>42</v>
      </c>
      <c r="V27" s="35">
        <v>5</v>
      </c>
      <c r="W27" s="35">
        <v>7</v>
      </c>
      <c r="X27" s="35">
        <v>0</v>
      </c>
      <c r="Y27" s="35">
        <v>0</v>
      </c>
      <c r="Z27" s="35">
        <v>5</v>
      </c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:37" s="5" customFormat="1" ht="12" customHeight="1">
      <c r="A28" s="42" t="s">
        <v>187</v>
      </c>
      <c r="B28" s="34">
        <f t="shared" si="2"/>
        <v>8.837044892188052</v>
      </c>
      <c r="C28" s="35">
        <f t="shared" si="4"/>
        <v>1000</v>
      </c>
      <c r="D28" s="35">
        <v>25</v>
      </c>
      <c r="E28" s="35">
        <v>204</v>
      </c>
      <c r="F28" s="35">
        <v>28</v>
      </c>
      <c r="G28" s="35">
        <v>45</v>
      </c>
      <c r="H28" s="35">
        <v>24</v>
      </c>
      <c r="I28" s="35">
        <v>71</v>
      </c>
      <c r="J28" s="35">
        <v>207</v>
      </c>
      <c r="K28" s="35">
        <v>134</v>
      </c>
      <c r="L28" s="35">
        <v>10</v>
      </c>
      <c r="M28" s="35">
        <v>1</v>
      </c>
      <c r="N28" s="35">
        <v>17</v>
      </c>
      <c r="O28" s="35">
        <v>53</v>
      </c>
      <c r="P28" s="35">
        <v>5</v>
      </c>
      <c r="Q28" s="35">
        <v>1</v>
      </c>
      <c r="R28" s="35">
        <v>3</v>
      </c>
      <c r="S28" s="35">
        <v>3</v>
      </c>
      <c r="T28" s="35">
        <v>91</v>
      </c>
      <c r="U28" s="35">
        <v>54</v>
      </c>
      <c r="V28" s="35">
        <v>8</v>
      </c>
      <c r="W28" s="35">
        <v>9</v>
      </c>
      <c r="X28" s="35">
        <v>0</v>
      </c>
      <c r="Y28" s="35">
        <v>0</v>
      </c>
      <c r="Z28" s="35">
        <v>7</v>
      </c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1:37" s="5" customFormat="1" ht="12" customHeight="1">
      <c r="A29" s="42" t="s">
        <v>278</v>
      </c>
      <c r="B29" s="34">
        <f t="shared" si="2"/>
        <v>2.2799575821845175</v>
      </c>
      <c r="C29" s="35">
        <f t="shared" si="4"/>
        <v>258</v>
      </c>
      <c r="D29" s="35">
        <v>13</v>
      </c>
      <c r="E29" s="35">
        <v>53</v>
      </c>
      <c r="F29" s="35">
        <v>8</v>
      </c>
      <c r="G29" s="35">
        <v>3</v>
      </c>
      <c r="H29" s="35">
        <v>5</v>
      </c>
      <c r="I29" s="35">
        <v>22</v>
      </c>
      <c r="J29" s="35">
        <v>35</v>
      </c>
      <c r="K29" s="35">
        <v>35</v>
      </c>
      <c r="L29" s="35">
        <v>3</v>
      </c>
      <c r="M29" s="35">
        <v>0</v>
      </c>
      <c r="N29" s="35">
        <v>8</v>
      </c>
      <c r="O29" s="35">
        <v>10</v>
      </c>
      <c r="P29" s="35">
        <v>1</v>
      </c>
      <c r="Q29" s="35">
        <v>1</v>
      </c>
      <c r="R29" s="35">
        <v>1</v>
      </c>
      <c r="S29" s="35">
        <v>0</v>
      </c>
      <c r="T29" s="35">
        <v>32</v>
      </c>
      <c r="U29" s="35">
        <v>15</v>
      </c>
      <c r="V29" s="35">
        <v>2</v>
      </c>
      <c r="W29" s="35">
        <v>4</v>
      </c>
      <c r="X29" s="35">
        <v>0</v>
      </c>
      <c r="Y29" s="35">
        <v>0</v>
      </c>
      <c r="Z29" s="35">
        <v>7</v>
      </c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s="5" customFormat="1" ht="12" customHeight="1">
      <c r="A30" s="67" t="s">
        <v>279</v>
      </c>
      <c r="B30" s="34">
        <f t="shared" si="2"/>
        <v>2.253446447507953</v>
      </c>
      <c r="C30" s="35">
        <f t="shared" si="4"/>
        <v>255</v>
      </c>
      <c r="D30" s="35">
        <v>9</v>
      </c>
      <c r="E30" s="35">
        <v>36</v>
      </c>
      <c r="F30" s="35">
        <v>5</v>
      </c>
      <c r="G30" s="35">
        <v>8</v>
      </c>
      <c r="H30" s="35">
        <v>9</v>
      </c>
      <c r="I30" s="35">
        <v>13</v>
      </c>
      <c r="J30" s="35">
        <v>62</v>
      </c>
      <c r="K30" s="35">
        <v>38</v>
      </c>
      <c r="L30" s="35">
        <v>0</v>
      </c>
      <c r="M30" s="35">
        <v>0</v>
      </c>
      <c r="N30" s="35">
        <v>7</v>
      </c>
      <c r="O30" s="35">
        <v>6</v>
      </c>
      <c r="P30" s="35">
        <v>3</v>
      </c>
      <c r="Q30" s="35">
        <v>0</v>
      </c>
      <c r="R30" s="35">
        <v>0</v>
      </c>
      <c r="S30" s="35">
        <v>9</v>
      </c>
      <c r="T30" s="35">
        <v>25</v>
      </c>
      <c r="U30" s="35">
        <v>11</v>
      </c>
      <c r="V30" s="35">
        <v>4</v>
      </c>
      <c r="W30" s="35">
        <v>8</v>
      </c>
      <c r="X30" s="35">
        <v>0</v>
      </c>
      <c r="Y30" s="35">
        <v>0</v>
      </c>
      <c r="Z30" s="35">
        <v>2</v>
      </c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s="5" customFormat="1" ht="12" customHeight="1">
      <c r="A31" s="67" t="s">
        <v>280</v>
      </c>
      <c r="B31" s="34">
        <f t="shared" si="2"/>
        <v>3.9501590668080593</v>
      </c>
      <c r="C31" s="35">
        <f t="shared" si="4"/>
        <v>447</v>
      </c>
      <c r="D31" s="35">
        <v>29</v>
      </c>
      <c r="E31" s="35">
        <v>42</v>
      </c>
      <c r="F31" s="35">
        <v>12</v>
      </c>
      <c r="G31" s="35">
        <v>17</v>
      </c>
      <c r="H31" s="35">
        <v>22</v>
      </c>
      <c r="I31" s="35">
        <v>30</v>
      </c>
      <c r="J31" s="35">
        <v>118</v>
      </c>
      <c r="K31" s="35">
        <v>88</v>
      </c>
      <c r="L31" s="35">
        <v>1</v>
      </c>
      <c r="M31" s="35">
        <v>0</v>
      </c>
      <c r="N31" s="35">
        <v>15</v>
      </c>
      <c r="O31" s="35">
        <v>2</v>
      </c>
      <c r="P31" s="35">
        <v>4</v>
      </c>
      <c r="Q31" s="35">
        <v>1</v>
      </c>
      <c r="R31" s="35">
        <v>3</v>
      </c>
      <c r="S31" s="35">
        <v>1</v>
      </c>
      <c r="T31" s="35">
        <v>26</v>
      </c>
      <c r="U31" s="35">
        <v>24</v>
      </c>
      <c r="V31" s="35">
        <v>6</v>
      </c>
      <c r="W31" s="35">
        <v>5</v>
      </c>
      <c r="X31" s="35">
        <v>0</v>
      </c>
      <c r="Y31" s="35">
        <v>0</v>
      </c>
      <c r="Z31" s="35">
        <v>1</v>
      </c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37" s="5" customFormat="1" ht="12" customHeight="1">
      <c r="A32" s="67" t="s">
        <v>281</v>
      </c>
      <c r="B32" s="34">
        <f t="shared" si="2"/>
        <v>1.7674089784376106</v>
      </c>
      <c r="C32" s="35">
        <f t="shared" si="4"/>
        <v>200</v>
      </c>
      <c r="D32" s="35">
        <v>2</v>
      </c>
      <c r="E32" s="35">
        <v>14</v>
      </c>
      <c r="F32" s="35">
        <v>1</v>
      </c>
      <c r="G32" s="35">
        <v>15</v>
      </c>
      <c r="H32" s="35">
        <v>4</v>
      </c>
      <c r="I32" s="35">
        <v>9</v>
      </c>
      <c r="J32" s="35">
        <v>62</v>
      </c>
      <c r="K32" s="35">
        <v>45</v>
      </c>
      <c r="L32" s="35">
        <v>2</v>
      </c>
      <c r="M32" s="35">
        <v>0</v>
      </c>
      <c r="N32" s="35">
        <v>7</v>
      </c>
      <c r="O32" s="35">
        <v>1</v>
      </c>
      <c r="P32" s="35">
        <v>0</v>
      </c>
      <c r="Q32" s="35">
        <v>0</v>
      </c>
      <c r="R32" s="35">
        <v>0</v>
      </c>
      <c r="S32" s="35">
        <v>0</v>
      </c>
      <c r="T32" s="35">
        <v>20</v>
      </c>
      <c r="U32" s="35">
        <v>12</v>
      </c>
      <c r="V32" s="35">
        <v>2</v>
      </c>
      <c r="W32" s="35">
        <v>3</v>
      </c>
      <c r="X32" s="35">
        <v>0</v>
      </c>
      <c r="Y32" s="35">
        <v>0</v>
      </c>
      <c r="Z32" s="35">
        <v>1</v>
      </c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s="5" customFormat="1" ht="12" customHeight="1">
      <c r="A33" s="42" t="s">
        <v>282</v>
      </c>
      <c r="B33" s="34">
        <f t="shared" si="2"/>
        <v>1.7674089784376106</v>
      </c>
      <c r="C33" s="35">
        <f t="shared" si="4"/>
        <v>200</v>
      </c>
      <c r="D33" s="35">
        <v>9</v>
      </c>
      <c r="E33" s="35">
        <v>22</v>
      </c>
      <c r="F33" s="35">
        <v>3</v>
      </c>
      <c r="G33" s="35">
        <v>10</v>
      </c>
      <c r="H33" s="35">
        <v>3</v>
      </c>
      <c r="I33" s="35">
        <v>10</v>
      </c>
      <c r="J33" s="35">
        <v>50</v>
      </c>
      <c r="K33" s="35">
        <v>48</v>
      </c>
      <c r="L33" s="35">
        <v>2</v>
      </c>
      <c r="M33" s="35">
        <v>0</v>
      </c>
      <c r="N33" s="35">
        <v>9</v>
      </c>
      <c r="O33" s="35">
        <v>2</v>
      </c>
      <c r="P33" s="35">
        <v>1</v>
      </c>
      <c r="Q33" s="35">
        <v>0</v>
      </c>
      <c r="R33" s="35">
        <v>2</v>
      </c>
      <c r="S33" s="35">
        <v>0</v>
      </c>
      <c r="T33" s="35">
        <v>16</v>
      </c>
      <c r="U33" s="35">
        <v>6</v>
      </c>
      <c r="V33" s="35">
        <v>0</v>
      </c>
      <c r="W33" s="35">
        <v>3</v>
      </c>
      <c r="X33" s="35">
        <v>0</v>
      </c>
      <c r="Y33" s="35">
        <v>0</v>
      </c>
      <c r="Z33" s="35">
        <v>4</v>
      </c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</row>
    <row r="34" spans="1:37" s="5" customFormat="1" ht="12" customHeight="1">
      <c r="A34" s="42" t="s">
        <v>283</v>
      </c>
      <c r="B34" s="34">
        <f t="shared" si="2"/>
        <v>0.5920820077765996</v>
      </c>
      <c r="C34" s="35">
        <f t="shared" si="4"/>
        <v>67</v>
      </c>
      <c r="D34" s="35">
        <v>6</v>
      </c>
      <c r="E34" s="35">
        <v>7</v>
      </c>
      <c r="F34" s="35">
        <v>1</v>
      </c>
      <c r="G34" s="35">
        <v>1</v>
      </c>
      <c r="H34" s="35">
        <v>1</v>
      </c>
      <c r="I34" s="35">
        <v>0</v>
      </c>
      <c r="J34" s="35">
        <v>22</v>
      </c>
      <c r="K34" s="35">
        <v>17</v>
      </c>
      <c r="L34" s="35">
        <v>2</v>
      </c>
      <c r="M34" s="35">
        <v>0</v>
      </c>
      <c r="N34" s="35">
        <v>3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4</v>
      </c>
      <c r="U34" s="35">
        <v>2</v>
      </c>
      <c r="V34" s="35">
        <v>0</v>
      </c>
      <c r="W34" s="35">
        <v>1</v>
      </c>
      <c r="X34" s="35">
        <v>0</v>
      </c>
      <c r="Y34" s="35">
        <v>0</v>
      </c>
      <c r="Z34" s="35">
        <v>0</v>
      </c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1:37" s="5" customFormat="1" ht="12" customHeight="1">
      <c r="A35" s="42" t="s">
        <v>284</v>
      </c>
      <c r="B35" s="34">
        <f t="shared" si="2"/>
        <v>1.511134676564157</v>
      </c>
      <c r="C35" s="35">
        <f t="shared" si="4"/>
        <v>171</v>
      </c>
      <c r="D35" s="35">
        <v>2</v>
      </c>
      <c r="E35" s="35">
        <v>19</v>
      </c>
      <c r="F35" s="35">
        <v>6</v>
      </c>
      <c r="G35" s="35">
        <v>1</v>
      </c>
      <c r="H35" s="35">
        <v>4</v>
      </c>
      <c r="I35" s="35">
        <v>12</v>
      </c>
      <c r="J35" s="35">
        <v>63</v>
      </c>
      <c r="K35" s="35">
        <v>25</v>
      </c>
      <c r="L35" s="35">
        <v>0</v>
      </c>
      <c r="M35" s="35">
        <v>0</v>
      </c>
      <c r="N35" s="35">
        <v>8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13</v>
      </c>
      <c r="U35" s="35">
        <v>13</v>
      </c>
      <c r="V35" s="35">
        <v>1</v>
      </c>
      <c r="W35" s="35">
        <v>2</v>
      </c>
      <c r="X35" s="35">
        <v>0</v>
      </c>
      <c r="Y35" s="35">
        <v>0</v>
      </c>
      <c r="Z35" s="35">
        <v>2</v>
      </c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1:37" s="5" customFormat="1" ht="12" customHeight="1">
      <c r="A36" s="42" t="s">
        <v>285</v>
      </c>
      <c r="B36" s="34">
        <f t="shared" si="2"/>
        <v>0.07953340402969247</v>
      </c>
      <c r="C36" s="35">
        <f t="shared" si="4"/>
        <v>9</v>
      </c>
      <c r="D36" s="35">
        <v>3</v>
      </c>
      <c r="E36" s="35">
        <v>1</v>
      </c>
      <c r="F36" s="35">
        <v>0</v>
      </c>
      <c r="G36" s="35">
        <v>0</v>
      </c>
      <c r="H36" s="35">
        <v>1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1</v>
      </c>
      <c r="P36" s="35">
        <v>0</v>
      </c>
      <c r="Q36" s="35">
        <v>0</v>
      </c>
      <c r="R36" s="35">
        <v>0</v>
      </c>
      <c r="S36" s="35">
        <v>0</v>
      </c>
      <c r="T36" s="35">
        <v>3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1:37" s="5" customFormat="1" ht="15.75" customHeight="1">
      <c r="A37" s="40" t="s">
        <v>286</v>
      </c>
      <c r="B37" s="34">
        <f t="shared" si="2"/>
        <v>0.335807705903146</v>
      </c>
      <c r="C37" s="35">
        <f t="shared" si="4"/>
        <v>38</v>
      </c>
      <c r="D37" s="35">
        <v>6</v>
      </c>
      <c r="E37" s="35">
        <v>3</v>
      </c>
      <c r="F37" s="35">
        <v>0</v>
      </c>
      <c r="G37" s="35">
        <v>0</v>
      </c>
      <c r="H37" s="35">
        <v>0</v>
      </c>
      <c r="I37" s="35">
        <v>4</v>
      </c>
      <c r="J37" s="35">
        <v>4</v>
      </c>
      <c r="K37" s="35">
        <v>1</v>
      </c>
      <c r="L37" s="35">
        <v>1</v>
      </c>
      <c r="M37" s="35">
        <v>1</v>
      </c>
      <c r="N37" s="35">
        <v>5</v>
      </c>
      <c r="O37" s="35">
        <v>0</v>
      </c>
      <c r="P37" s="35">
        <v>2</v>
      </c>
      <c r="Q37" s="35">
        <v>0</v>
      </c>
      <c r="R37" s="35">
        <v>0</v>
      </c>
      <c r="S37" s="35">
        <v>0</v>
      </c>
      <c r="T37" s="35">
        <v>2</v>
      </c>
      <c r="U37" s="35">
        <v>0</v>
      </c>
      <c r="V37" s="35">
        <v>0</v>
      </c>
      <c r="W37" s="35">
        <v>7</v>
      </c>
      <c r="X37" s="35">
        <v>0</v>
      </c>
      <c r="Y37" s="35">
        <v>0</v>
      </c>
      <c r="Z37" s="35">
        <v>2</v>
      </c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1:37" s="5" customFormat="1" ht="12" customHeight="1">
      <c r="A38" s="40" t="s">
        <v>287</v>
      </c>
      <c r="B38" s="34">
        <f t="shared" si="2"/>
        <v>2.545068928950159</v>
      </c>
      <c r="C38" s="35">
        <f t="shared" si="4"/>
        <v>288</v>
      </c>
      <c r="D38" s="35">
        <v>16</v>
      </c>
      <c r="E38" s="35">
        <v>61</v>
      </c>
      <c r="F38" s="35">
        <v>7</v>
      </c>
      <c r="G38" s="35">
        <v>14</v>
      </c>
      <c r="H38" s="35">
        <v>3</v>
      </c>
      <c r="I38" s="35">
        <v>20</v>
      </c>
      <c r="J38" s="35">
        <v>26</v>
      </c>
      <c r="K38" s="35">
        <v>53</v>
      </c>
      <c r="L38" s="35">
        <v>6</v>
      </c>
      <c r="M38" s="35">
        <v>0</v>
      </c>
      <c r="N38" s="35">
        <v>9</v>
      </c>
      <c r="O38" s="35">
        <v>1</v>
      </c>
      <c r="P38" s="35">
        <v>0</v>
      </c>
      <c r="Q38" s="35">
        <v>0</v>
      </c>
      <c r="R38" s="35">
        <v>2</v>
      </c>
      <c r="S38" s="35">
        <v>0</v>
      </c>
      <c r="T38" s="35">
        <v>20</v>
      </c>
      <c r="U38" s="35">
        <v>30</v>
      </c>
      <c r="V38" s="35">
        <v>6</v>
      </c>
      <c r="W38" s="35">
        <v>13</v>
      </c>
      <c r="X38" s="35">
        <v>0</v>
      </c>
      <c r="Y38" s="35">
        <v>0</v>
      </c>
      <c r="Z38" s="35">
        <v>1</v>
      </c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7" s="5" customFormat="1" ht="12" customHeight="1">
      <c r="A39" s="40" t="s">
        <v>288</v>
      </c>
      <c r="B39" s="34">
        <f t="shared" si="2"/>
        <v>2.907387769529869</v>
      </c>
      <c r="C39" s="35">
        <f t="shared" si="4"/>
        <v>329</v>
      </c>
      <c r="D39" s="35">
        <v>54</v>
      </c>
      <c r="E39" s="35">
        <v>56</v>
      </c>
      <c r="F39" s="35">
        <v>10</v>
      </c>
      <c r="G39" s="35">
        <v>21</v>
      </c>
      <c r="H39" s="35">
        <v>6</v>
      </c>
      <c r="I39" s="35">
        <v>12</v>
      </c>
      <c r="J39" s="35">
        <v>63</v>
      </c>
      <c r="K39" s="35">
        <v>38</v>
      </c>
      <c r="L39" s="35">
        <v>3</v>
      </c>
      <c r="M39" s="35">
        <v>0</v>
      </c>
      <c r="N39" s="35">
        <v>8</v>
      </c>
      <c r="O39" s="35">
        <v>5</v>
      </c>
      <c r="P39" s="35">
        <v>2</v>
      </c>
      <c r="Q39" s="35">
        <v>1</v>
      </c>
      <c r="R39" s="35">
        <v>5</v>
      </c>
      <c r="S39" s="35">
        <v>0</v>
      </c>
      <c r="T39" s="35">
        <v>7</v>
      </c>
      <c r="U39" s="35">
        <v>22</v>
      </c>
      <c r="V39" s="35">
        <v>6</v>
      </c>
      <c r="W39" s="35">
        <v>9</v>
      </c>
      <c r="X39" s="35">
        <v>0</v>
      </c>
      <c r="Y39" s="35">
        <v>0</v>
      </c>
      <c r="Z39" s="35">
        <v>1</v>
      </c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</row>
    <row r="40" spans="1:37" s="5" customFormat="1" ht="12" customHeight="1">
      <c r="A40" s="40" t="s">
        <v>172</v>
      </c>
      <c r="B40" s="34">
        <f t="shared" si="2"/>
        <v>5.249204665959703</v>
      </c>
      <c r="C40" s="35">
        <f t="shared" si="4"/>
        <v>594</v>
      </c>
      <c r="D40" s="35">
        <v>38</v>
      </c>
      <c r="E40" s="35">
        <v>118</v>
      </c>
      <c r="F40" s="35">
        <v>15</v>
      </c>
      <c r="G40" s="35">
        <v>16</v>
      </c>
      <c r="H40" s="35">
        <v>23</v>
      </c>
      <c r="I40" s="35">
        <v>41</v>
      </c>
      <c r="J40" s="35">
        <v>62</v>
      </c>
      <c r="K40" s="35">
        <v>129</v>
      </c>
      <c r="L40" s="35">
        <v>4</v>
      </c>
      <c r="M40" s="35">
        <v>0</v>
      </c>
      <c r="N40" s="35">
        <v>23</v>
      </c>
      <c r="O40" s="35">
        <v>2</v>
      </c>
      <c r="P40" s="35">
        <v>3</v>
      </c>
      <c r="Q40" s="35">
        <v>0</v>
      </c>
      <c r="R40" s="35">
        <v>1</v>
      </c>
      <c r="S40" s="35">
        <v>0</v>
      </c>
      <c r="T40" s="35">
        <v>31</v>
      </c>
      <c r="U40" s="35">
        <v>49</v>
      </c>
      <c r="V40" s="35">
        <v>12</v>
      </c>
      <c r="W40" s="35">
        <v>23</v>
      </c>
      <c r="X40" s="35">
        <v>0</v>
      </c>
      <c r="Y40" s="35">
        <v>0</v>
      </c>
      <c r="Z40" s="35">
        <v>4</v>
      </c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1:37" s="5" customFormat="1" ht="12" customHeight="1">
      <c r="A41" s="40" t="s">
        <v>289</v>
      </c>
      <c r="B41" s="34">
        <f t="shared" si="2"/>
        <v>11.276069282431955</v>
      </c>
      <c r="C41" s="35">
        <f t="shared" si="4"/>
        <v>1276</v>
      </c>
      <c r="D41" s="35">
        <v>78</v>
      </c>
      <c r="E41" s="35">
        <v>306</v>
      </c>
      <c r="F41" s="35">
        <v>38</v>
      </c>
      <c r="G41" s="35">
        <v>59</v>
      </c>
      <c r="H41" s="35">
        <v>18</v>
      </c>
      <c r="I41" s="35">
        <v>99</v>
      </c>
      <c r="J41" s="35">
        <v>80</v>
      </c>
      <c r="K41" s="35">
        <v>71</v>
      </c>
      <c r="L41" s="35">
        <v>30</v>
      </c>
      <c r="M41" s="35">
        <v>1</v>
      </c>
      <c r="N41" s="35">
        <v>17</v>
      </c>
      <c r="O41" s="35">
        <v>4</v>
      </c>
      <c r="P41" s="35">
        <v>2</v>
      </c>
      <c r="Q41" s="35">
        <v>0</v>
      </c>
      <c r="R41" s="35">
        <v>1</v>
      </c>
      <c r="S41" s="35">
        <v>0</v>
      </c>
      <c r="T41" s="35">
        <v>115</v>
      </c>
      <c r="U41" s="35">
        <v>102</v>
      </c>
      <c r="V41" s="35">
        <v>22</v>
      </c>
      <c r="W41" s="35">
        <v>190</v>
      </c>
      <c r="X41" s="35">
        <v>0</v>
      </c>
      <c r="Y41" s="35">
        <v>0</v>
      </c>
      <c r="Z41" s="35">
        <v>43</v>
      </c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37" s="5" customFormat="1" ht="12" customHeight="1">
      <c r="A42" s="40" t="s">
        <v>169</v>
      </c>
      <c r="B42" s="34">
        <f t="shared" si="2"/>
        <v>8.651466949452104</v>
      </c>
      <c r="C42" s="35">
        <f t="shared" si="4"/>
        <v>979</v>
      </c>
      <c r="D42" s="35">
        <v>21</v>
      </c>
      <c r="E42" s="35">
        <v>219</v>
      </c>
      <c r="F42" s="35">
        <v>17</v>
      </c>
      <c r="G42" s="35">
        <v>18</v>
      </c>
      <c r="H42" s="35">
        <v>16</v>
      </c>
      <c r="I42" s="35">
        <v>52</v>
      </c>
      <c r="J42" s="35">
        <v>37</v>
      </c>
      <c r="K42" s="35">
        <v>266</v>
      </c>
      <c r="L42" s="35">
        <v>9</v>
      </c>
      <c r="M42" s="35">
        <v>0</v>
      </c>
      <c r="N42" s="35">
        <v>170</v>
      </c>
      <c r="O42" s="35">
        <v>7</v>
      </c>
      <c r="P42" s="35">
        <v>1</v>
      </c>
      <c r="Q42" s="35">
        <v>0</v>
      </c>
      <c r="R42" s="35">
        <v>2</v>
      </c>
      <c r="S42" s="35">
        <v>2</v>
      </c>
      <c r="T42" s="35">
        <v>53</v>
      </c>
      <c r="U42" s="35">
        <v>57</v>
      </c>
      <c r="V42" s="35">
        <v>10</v>
      </c>
      <c r="W42" s="35">
        <v>16</v>
      </c>
      <c r="X42" s="35">
        <v>0</v>
      </c>
      <c r="Y42" s="35">
        <v>0</v>
      </c>
      <c r="Z42" s="35">
        <v>6</v>
      </c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1:37" s="5" customFormat="1" ht="12" customHeight="1">
      <c r="A43" s="40" t="s">
        <v>290</v>
      </c>
      <c r="B43" s="34">
        <f t="shared" si="2"/>
        <v>0.8041710851891127</v>
      </c>
      <c r="C43" s="35">
        <f t="shared" si="4"/>
        <v>91</v>
      </c>
      <c r="D43" s="35">
        <v>17</v>
      </c>
      <c r="E43" s="35">
        <v>19</v>
      </c>
      <c r="F43" s="35">
        <v>3</v>
      </c>
      <c r="G43" s="35">
        <v>0</v>
      </c>
      <c r="H43" s="35">
        <v>1</v>
      </c>
      <c r="I43" s="35">
        <v>12</v>
      </c>
      <c r="J43" s="35">
        <v>3</v>
      </c>
      <c r="K43" s="35">
        <v>7</v>
      </c>
      <c r="L43" s="35">
        <v>3</v>
      </c>
      <c r="M43" s="35">
        <v>0</v>
      </c>
      <c r="N43" s="35">
        <v>1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4</v>
      </c>
      <c r="U43" s="35">
        <v>6</v>
      </c>
      <c r="V43" s="35">
        <v>2</v>
      </c>
      <c r="W43" s="35">
        <v>8</v>
      </c>
      <c r="X43" s="35">
        <v>0</v>
      </c>
      <c r="Y43" s="35">
        <v>0</v>
      </c>
      <c r="Z43" s="35">
        <v>5</v>
      </c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1:37" s="5" customFormat="1" ht="12" customHeight="1">
      <c r="A44" s="40" t="s">
        <v>170</v>
      </c>
      <c r="B44" s="34">
        <f t="shared" si="2"/>
        <v>2.050194414987628</v>
      </c>
      <c r="C44" s="35">
        <f t="shared" si="4"/>
        <v>232</v>
      </c>
      <c r="D44" s="35">
        <v>8</v>
      </c>
      <c r="E44" s="35">
        <v>70</v>
      </c>
      <c r="F44" s="35">
        <v>4</v>
      </c>
      <c r="G44" s="35">
        <v>3</v>
      </c>
      <c r="H44" s="35">
        <v>0</v>
      </c>
      <c r="I44" s="35">
        <v>8</v>
      </c>
      <c r="J44" s="35">
        <v>6</v>
      </c>
      <c r="K44" s="35">
        <v>4</v>
      </c>
      <c r="L44" s="35">
        <v>3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4</v>
      </c>
      <c r="U44" s="35">
        <v>10</v>
      </c>
      <c r="V44" s="35">
        <v>2</v>
      </c>
      <c r="W44" s="35">
        <v>95</v>
      </c>
      <c r="X44" s="35">
        <v>0</v>
      </c>
      <c r="Y44" s="35">
        <v>0</v>
      </c>
      <c r="Z44" s="35">
        <v>15</v>
      </c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1:37" s="5" customFormat="1" ht="12" customHeight="1">
      <c r="A45" s="41" t="s">
        <v>293</v>
      </c>
      <c r="B45" s="34">
        <f t="shared" si="2"/>
        <v>0.7069635913750442</v>
      </c>
      <c r="C45" s="35">
        <f t="shared" si="4"/>
        <v>80</v>
      </c>
      <c r="D45" s="35">
        <v>6</v>
      </c>
      <c r="E45" s="35">
        <v>18</v>
      </c>
      <c r="F45" s="35">
        <v>2</v>
      </c>
      <c r="G45" s="35">
        <v>1</v>
      </c>
      <c r="H45" s="35">
        <v>0</v>
      </c>
      <c r="I45" s="35">
        <v>4</v>
      </c>
      <c r="J45" s="35">
        <v>4</v>
      </c>
      <c r="K45" s="35">
        <v>7</v>
      </c>
      <c r="L45" s="35">
        <v>2</v>
      </c>
      <c r="M45" s="35">
        <v>0</v>
      </c>
      <c r="N45" s="35">
        <v>0</v>
      </c>
      <c r="O45" s="35">
        <v>0</v>
      </c>
      <c r="P45" s="35">
        <v>1</v>
      </c>
      <c r="Q45" s="35">
        <v>0</v>
      </c>
      <c r="R45" s="35">
        <v>0</v>
      </c>
      <c r="S45" s="35">
        <v>0</v>
      </c>
      <c r="T45" s="35">
        <v>3</v>
      </c>
      <c r="U45" s="35">
        <v>3</v>
      </c>
      <c r="V45" s="35">
        <v>1</v>
      </c>
      <c r="W45" s="35">
        <v>26</v>
      </c>
      <c r="X45" s="35">
        <v>0</v>
      </c>
      <c r="Y45" s="35">
        <v>0</v>
      </c>
      <c r="Z45" s="35">
        <v>2</v>
      </c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1:37" s="5" customFormat="1" ht="12" customHeight="1">
      <c r="A46" s="41" t="s">
        <v>173</v>
      </c>
      <c r="B46" s="34">
        <f t="shared" si="2"/>
        <v>0.5832449628844115</v>
      </c>
      <c r="C46" s="35">
        <f t="shared" si="4"/>
        <v>66</v>
      </c>
      <c r="D46" s="35">
        <v>6</v>
      </c>
      <c r="E46" s="35">
        <v>14</v>
      </c>
      <c r="F46" s="35">
        <v>3</v>
      </c>
      <c r="G46" s="35">
        <v>3</v>
      </c>
      <c r="H46" s="35">
        <v>2</v>
      </c>
      <c r="I46" s="35">
        <v>4</v>
      </c>
      <c r="J46" s="35">
        <v>5</v>
      </c>
      <c r="K46" s="35">
        <v>8</v>
      </c>
      <c r="L46" s="35">
        <v>1</v>
      </c>
      <c r="M46" s="35">
        <v>0</v>
      </c>
      <c r="N46" s="35">
        <v>1</v>
      </c>
      <c r="O46" s="35">
        <v>0</v>
      </c>
      <c r="P46" s="35">
        <v>0</v>
      </c>
      <c r="Q46" s="35">
        <v>1</v>
      </c>
      <c r="R46" s="35">
        <v>0</v>
      </c>
      <c r="S46" s="35">
        <v>0</v>
      </c>
      <c r="T46" s="35">
        <v>0</v>
      </c>
      <c r="U46" s="35">
        <v>6</v>
      </c>
      <c r="V46" s="35">
        <v>3</v>
      </c>
      <c r="W46" s="35">
        <v>7</v>
      </c>
      <c r="X46" s="35">
        <v>0</v>
      </c>
      <c r="Y46" s="35">
        <v>0</v>
      </c>
      <c r="Z46" s="35">
        <v>2</v>
      </c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</row>
    <row r="47" spans="1:37" s="5" customFormat="1" ht="12" customHeight="1">
      <c r="A47" s="41" t="s">
        <v>294</v>
      </c>
      <c r="B47" s="34">
        <f t="shared" si="2"/>
        <v>2.6687875574407918</v>
      </c>
      <c r="C47" s="35">
        <f t="shared" si="4"/>
        <v>302</v>
      </c>
      <c r="D47" s="35">
        <v>33</v>
      </c>
      <c r="E47" s="35">
        <v>97</v>
      </c>
      <c r="F47" s="35">
        <v>14</v>
      </c>
      <c r="G47" s="35">
        <v>11</v>
      </c>
      <c r="H47" s="35">
        <v>1</v>
      </c>
      <c r="I47" s="35">
        <v>21</v>
      </c>
      <c r="J47" s="35">
        <v>15</v>
      </c>
      <c r="K47" s="35">
        <v>20</v>
      </c>
      <c r="L47" s="35">
        <v>3</v>
      </c>
      <c r="M47" s="35">
        <v>0</v>
      </c>
      <c r="N47" s="35">
        <v>1</v>
      </c>
      <c r="O47" s="35">
        <v>2</v>
      </c>
      <c r="P47" s="35">
        <v>0</v>
      </c>
      <c r="Q47" s="35">
        <v>1</v>
      </c>
      <c r="R47" s="35">
        <v>0</v>
      </c>
      <c r="S47" s="35">
        <v>0</v>
      </c>
      <c r="T47" s="35">
        <v>9</v>
      </c>
      <c r="U47" s="35">
        <v>34</v>
      </c>
      <c r="V47" s="35">
        <v>8</v>
      </c>
      <c r="W47" s="35">
        <v>23</v>
      </c>
      <c r="X47" s="35">
        <v>0</v>
      </c>
      <c r="Y47" s="35">
        <v>0</v>
      </c>
      <c r="Z47" s="35">
        <v>9</v>
      </c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</row>
    <row r="48" spans="1:37" s="5" customFormat="1" ht="12" customHeight="1">
      <c r="A48" s="41" t="s">
        <v>295</v>
      </c>
      <c r="B48" s="34">
        <f t="shared" si="2"/>
        <v>2.748320961470484</v>
      </c>
      <c r="C48" s="35">
        <f t="shared" si="4"/>
        <v>311</v>
      </c>
      <c r="D48" s="35">
        <v>25</v>
      </c>
      <c r="E48" s="35">
        <v>57</v>
      </c>
      <c r="F48" s="35">
        <v>10</v>
      </c>
      <c r="G48" s="35">
        <v>10</v>
      </c>
      <c r="H48" s="35">
        <v>2</v>
      </c>
      <c r="I48" s="35">
        <v>32</v>
      </c>
      <c r="J48" s="35">
        <v>15</v>
      </c>
      <c r="K48" s="35">
        <v>42</v>
      </c>
      <c r="L48" s="35">
        <v>12</v>
      </c>
      <c r="M48" s="35">
        <v>0</v>
      </c>
      <c r="N48" s="35">
        <v>4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19</v>
      </c>
      <c r="U48" s="35">
        <v>38</v>
      </c>
      <c r="V48" s="35">
        <v>6</v>
      </c>
      <c r="W48" s="35">
        <v>28</v>
      </c>
      <c r="X48" s="35">
        <v>0</v>
      </c>
      <c r="Y48" s="35">
        <v>0</v>
      </c>
      <c r="Z48" s="35">
        <v>11</v>
      </c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  <row r="49" spans="1:37" s="5" customFormat="1" ht="12" customHeight="1">
      <c r="A49" s="41" t="s">
        <v>296</v>
      </c>
      <c r="B49" s="34">
        <f t="shared" si="2"/>
        <v>0.10604453870625664</v>
      </c>
      <c r="C49" s="35">
        <f t="shared" si="4"/>
        <v>12</v>
      </c>
      <c r="D49" s="35">
        <v>3</v>
      </c>
      <c r="E49" s="35">
        <v>0</v>
      </c>
      <c r="F49" s="35">
        <v>1</v>
      </c>
      <c r="G49" s="35">
        <v>0</v>
      </c>
      <c r="H49" s="35">
        <v>0</v>
      </c>
      <c r="I49" s="35">
        <v>0</v>
      </c>
      <c r="J49" s="35">
        <v>0</v>
      </c>
      <c r="K49" s="35">
        <v>4</v>
      </c>
      <c r="L49" s="35">
        <v>0</v>
      </c>
      <c r="M49" s="35">
        <v>0</v>
      </c>
      <c r="N49" s="35">
        <v>1</v>
      </c>
      <c r="O49" s="35">
        <v>0</v>
      </c>
      <c r="P49" s="35">
        <v>0</v>
      </c>
      <c r="Q49" s="35">
        <v>1</v>
      </c>
      <c r="R49" s="35">
        <v>0</v>
      </c>
      <c r="S49" s="35">
        <v>0</v>
      </c>
      <c r="T49" s="35">
        <v>0</v>
      </c>
      <c r="U49" s="35">
        <v>1</v>
      </c>
      <c r="V49" s="35">
        <v>0</v>
      </c>
      <c r="W49" s="35">
        <v>1</v>
      </c>
      <c r="X49" s="35">
        <v>0</v>
      </c>
      <c r="Y49" s="35">
        <v>0</v>
      </c>
      <c r="Z49" s="35">
        <v>0</v>
      </c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</row>
    <row r="50" spans="1:37" s="5" customFormat="1" ht="12" customHeight="1">
      <c r="A50" s="41" t="s">
        <v>297</v>
      </c>
      <c r="B50" s="34">
        <f t="shared" si="2"/>
        <v>4.153411099328384</v>
      </c>
      <c r="C50" s="35">
        <f t="shared" si="4"/>
        <v>470</v>
      </c>
      <c r="D50" s="35">
        <v>7</v>
      </c>
      <c r="E50" s="35">
        <v>133</v>
      </c>
      <c r="F50" s="35">
        <v>5</v>
      </c>
      <c r="G50" s="35">
        <v>8</v>
      </c>
      <c r="H50" s="35">
        <v>7</v>
      </c>
      <c r="I50" s="35">
        <v>28</v>
      </c>
      <c r="J50" s="35">
        <v>12</v>
      </c>
      <c r="K50" s="35">
        <v>57</v>
      </c>
      <c r="L50" s="35">
        <v>3</v>
      </c>
      <c r="M50" s="35">
        <v>0</v>
      </c>
      <c r="N50" s="35">
        <v>7</v>
      </c>
      <c r="O50" s="35">
        <v>9</v>
      </c>
      <c r="P50" s="35">
        <v>2</v>
      </c>
      <c r="Q50" s="35">
        <v>0</v>
      </c>
      <c r="R50" s="35">
        <v>1</v>
      </c>
      <c r="S50" s="35">
        <v>1</v>
      </c>
      <c r="T50" s="35">
        <v>46</v>
      </c>
      <c r="U50" s="35">
        <v>120</v>
      </c>
      <c r="V50" s="35">
        <v>9</v>
      </c>
      <c r="W50" s="35">
        <v>13</v>
      </c>
      <c r="X50" s="35">
        <v>0</v>
      </c>
      <c r="Y50" s="35">
        <v>0</v>
      </c>
      <c r="Z50" s="35">
        <v>2</v>
      </c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s="5" customFormat="1" ht="12" customHeight="1">
      <c r="A51" s="41" t="s">
        <v>298</v>
      </c>
      <c r="B51" s="34">
        <f t="shared" si="2"/>
        <v>1.201838105337575</v>
      </c>
      <c r="C51" s="35">
        <f t="shared" si="4"/>
        <v>136</v>
      </c>
      <c r="D51" s="35">
        <v>13</v>
      </c>
      <c r="E51" s="35">
        <v>43</v>
      </c>
      <c r="F51" s="35">
        <v>2</v>
      </c>
      <c r="G51" s="35">
        <v>1</v>
      </c>
      <c r="H51" s="35">
        <v>2</v>
      </c>
      <c r="I51" s="35">
        <v>5</v>
      </c>
      <c r="J51" s="35">
        <v>6</v>
      </c>
      <c r="K51" s="35">
        <v>25</v>
      </c>
      <c r="L51" s="35">
        <v>0</v>
      </c>
      <c r="M51" s="35">
        <v>0</v>
      </c>
      <c r="N51" s="35">
        <v>17</v>
      </c>
      <c r="O51" s="35">
        <v>0</v>
      </c>
      <c r="P51" s="35">
        <v>0</v>
      </c>
      <c r="Q51" s="35">
        <v>0</v>
      </c>
      <c r="R51" s="35">
        <v>1</v>
      </c>
      <c r="S51" s="35">
        <v>0</v>
      </c>
      <c r="T51" s="35">
        <v>5</v>
      </c>
      <c r="U51" s="35">
        <v>15</v>
      </c>
      <c r="V51" s="35">
        <v>0</v>
      </c>
      <c r="W51" s="35">
        <v>0</v>
      </c>
      <c r="X51" s="35">
        <v>0</v>
      </c>
      <c r="Y51" s="35">
        <v>0</v>
      </c>
      <c r="Z51" s="35">
        <v>1</v>
      </c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256" s="7" customFormat="1" ht="12" customHeight="1" thickBot="1">
      <c r="A52" s="51" t="s">
        <v>299</v>
      </c>
      <c r="B52" s="43">
        <f t="shared" si="2"/>
        <v>0.15022976316719688</v>
      </c>
      <c r="C52" s="44">
        <f t="shared" si="4"/>
        <v>17</v>
      </c>
      <c r="D52" s="35">
        <v>3</v>
      </c>
      <c r="E52" s="35">
        <v>6</v>
      </c>
      <c r="F52" s="35">
        <v>0</v>
      </c>
      <c r="G52" s="35">
        <v>1</v>
      </c>
      <c r="H52" s="35">
        <v>0</v>
      </c>
      <c r="I52" s="35">
        <v>1</v>
      </c>
      <c r="J52" s="35">
        <v>2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2</v>
      </c>
      <c r="U52" s="35">
        <v>0</v>
      </c>
      <c r="V52" s="35">
        <v>0</v>
      </c>
      <c r="W52" s="35">
        <v>1</v>
      </c>
      <c r="X52" s="35">
        <v>0</v>
      </c>
      <c r="Y52" s="35">
        <v>0</v>
      </c>
      <c r="Z52" s="35">
        <v>1</v>
      </c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32" customFormat="1" ht="15" customHeight="1">
      <c r="A53" s="45" t="s">
        <v>318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32" customFormat="1" ht="11.25" customHeight="1">
      <c r="A54" s="32" t="s">
        <v>319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="5" customFormat="1" ht="4.5" customHeight="1"/>
    <row r="56" spans="1:26" s="5" customFormat="1" ht="10.5" customHeight="1">
      <c r="A56" s="76" t="s">
        <v>302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6" t="s">
        <v>303</v>
      </c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</sheetData>
  <sheetProtection/>
  <mergeCells count="29">
    <mergeCell ref="A56:K56"/>
    <mergeCell ref="L56:Z56"/>
    <mergeCell ref="T3:T4"/>
    <mergeCell ref="U3:U4"/>
    <mergeCell ref="V3:V4"/>
    <mergeCell ref="W3:Z3"/>
    <mergeCell ref="I3:I4"/>
    <mergeCell ref="J3:J4"/>
    <mergeCell ref="K3:K4"/>
    <mergeCell ref="L1:Z1"/>
    <mergeCell ref="L2:X2"/>
    <mergeCell ref="L3:L4"/>
    <mergeCell ref="M3:M4"/>
    <mergeCell ref="N3:N4"/>
    <mergeCell ref="O3:O4"/>
    <mergeCell ref="P3:P4"/>
    <mergeCell ref="Q3:Q4"/>
    <mergeCell ref="R3:R4"/>
    <mergeCell ref="S3:S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"/>
  <sheetViews>
    <sheetView zoomScalePageLayoutView="0" workbookViewId="0" topLeftCell="A1">
      <selection activeCell="A1" sqref="A1:K1"/>
    </sheetView>
  </sheetViews>
  <sheetFormatPr defaultColWidth="8.875" defaultRowHeight="16.5"/>
  <cols>
    <col min="1" max="1" width="28.625" style="6" customWidth="1"/>
    <col min="2" max="2" width="6.375" style="6" customWidth="1"/>
    <col min="3" max="26" width="5.75390625" style="6" customWidth="1"/>
    <col min="27" max="16384" width="8.875" style="6" customWidth="1"/>
  </cols>
  <sheetData>
    <row r="1" spans="1:26" s="4" customFormat="1" ht="30.75" customHeight="1">
      <c r="A1" s="86" t="s">
        <v>247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3" t="s">
        <v>62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s="5" customFormat="1" ht="13.5" customHeight="1" thickBo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8" t="s">
        <v>324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32" t="s">
        <v>60</v>
      </c>
      <c r="Z2" s="32"/>
    </row>
    <row r="3" spans="1:26" s="48" customFormat="1" ht="24" customHeight="1">
      <c r="A3" s="88" t="s">
        <v>214</v>
      </c>
      <c r="B3" s="85" t="s">
        <v>215</v>
      </c>
      <c r="C3" s="91" t="s">
        <v>216</v>
      </c>
      <c r="D3" s="91"/>
      <c r="E3" s="91"/>
      <c r="F3" s="91"/>
      <c r="G3" s="91"/>
      <c r="H3" s="91" t="s">
        <v>217</v>
      </c>
      <c r="I3" s="91"/>
      <c r="J3" s="91"/>
      <c r="K3" s="47" t="s">
        <v>61</v>
      </c>
      <c r="L3" s="84" t="s">
        <v>218</v>
      </c>
      <c r="M3" s="84"/>
      <c r="N3" s="84"/>
      <c r="O3" s="84"/>
      <c r="P3" s="84"/>
      <c r="Q3" s="84"/>
      <c r="R3" s="85"/>
      <c r="S3" s="46" t="s">
        <v>219</v>
      </c>
      <c r="T3" s="91" t="s">
        <v>220</v>
      </c>
      <c r="U3" s="91"/>
      <c r="V3" s="46" t="s">
        <v>221</v>
      </c>
      <c r="W3" s="46" t="s">
        <v>222</v>
      </c>
      <c r="X3" s="93" t="s">
        <v>223</v>
      </c>
      <c r="Y3" s="84"/>
      <c r="Z3" s="84"/>
    </row>
    <row r="4" spans="1:26" s="48" customFormat="1" ht="48" customHeight="1" thickBot="1">
      <c r="A4" s="89"/>
      <c r="B4" s="73"/>
      <c r="C4" s="37" t="s">
        <v>224</v>
      </c>
      <c r="D4" s="38" t="s">
        <v>225</v>
      </c>
      <c r="E4" s="38" t="s">
        <v>226</v>
      </c>
      <c r="F4" s="38" t="s">
        <v>227</v>
      </c>
      <c r="G4" s="38" t="s">
        <v>228</v>
      </c>
      <c r="H4" s="38" t="s">
        <v>229</v>
      </c>
      <c r="I4" s="38" t="s">
        <v>230</v>
      </c>
      <c r="J4" s="38" t="s">
        <v>231</v>
      </c>
      <c r="K4" s="49" t="s">
        <v>232</v>
      </c>
      <c r="L4" s="49" t="s">
        <v>233</v>
      </c>
      <c r="M4" s="52" t="s">
        <v>234</v>
      </c>
      <c r="N4" s="53" t="s">
        <v>235</v>
      </c>
      <c r="O4" s="52" t="s">
        <v>236</v>
      </c>
      <c r="P4" s="52" t="s">
        <v>237</v>
      </c>
      <c r="Q4" s="53" t="s">
        <v>238</v>
      </c>
      <c r="R4" s="52" t="s">
        <v>239</v>
      </c>
      <c r="S4" s="38" t="s">
        <v>240</v>
      </c>
      <c r="T4" s="38" t="s">
        <v>241</v>
      </c>
      <c r="U4" s="37" t="s">
        <v>242</v>
      </c>
      <c r="V4" s="38" t="s">
        <v>243</v>
      </c>
      <c r="W4" s="37" t="s">
        <v>222</v>
      </c>
      <c r="X4" s="52" t="s">
        <v>244</v>
      </c>
      <c r="Y4" s="52" t="s">
        <v>245</v>
      </c>
      <c r="Z4" s="54" t="s">
        <v>246</v>
      </c>
    </row>
    <row r="5" spans="1:26" s="56" customFormat="1" ht="12" customHeight="1">
      <c r="A5" s="55" t="s">
        <v>248</v>
      </c>
      <c r="B5" s="34">
        <f>SUM(C5:Z5)</f>
        <v>100</v>
      </c>
      <c r="C5" s="34">
        <f aca="true" t="shared" si="0" ref="C5:Z5">C6/$B$6*100</f>
        <v>0.32697066101095795</v>
      </c>
      <c r="D5" s="34">
        <f t="shared" si="0"/>
        <v>3.8264404383174266</v>
      </c>
      <c r="E5" s="34">
        <f t="shared" si="0"/>
        <v>0.830682219865677</v>
      </c>
      <c r="F5" s="34">
        <f t="shared" si="0"/>
        <v>0.6097560975609756</v>
      </c>
      <c r="G5" s="34">
        <f t="shared" si="0"/>
        <v>11.638388123011664</v>
      </c>
      <c r="H5" s="34">
        <f t="shared" si="0"/>
        <v>1.5906680805938493</v>
      </c>
      <c r="I5" s="34">
        <f t="shared" si="0"/>
        <v>5.12548603746907</v>
      </c>
      <c r="J5" s="34">
        <f t="shared" si="0"/>
        <v>9.773771650759985</v>
      </c>
      <c r="K5" s="34">
        <f t="shared" si="0"/>
        <v>0.8041710851891127</v>
      </c>
      <c r="L5" s="34">
        <f t="shared" si="0"/>
        <v>0.22092612230470132</v>
      </c>
      <c r="M5" s="34">
        <f t="shared" si="0"/>
        <v>0.37999293036408627</v>
      </c>
      <c r="N5" s="34">
        <f t="shared" si="0"/>
        <v>0.22976316719688938</v>
      </c>
      <c r="O5" s="34">
        <f t="shared" si="0"/>
        <v>0.8483563096500532</v>
      </c>
      <c r="P5" s="34">
        <f t="shared" si="0"/>
        <v>4.1268999646518205</v>
      </c>
      <c r="Q5" s="34">
        <f t="shared" si="0"/>
        <v>5.03711558854719</v>
      </c>
      <c r="R5" s="34">
        <f t="shared" si="0"/>
        <v>2.527394839165783</v>
      </c>
      <c r="S5" s="34">
        <f t="shared" si="0"/>
        <v>6.954754330151997</v>
      </c>
      <c r="T5" s="34">
        <f t="shared" si="0"/>
        <v>1.9176387416048075</v>
      </c>
      <c r="U5" s="34">
        <f t="shared" si="0"/>
        <v>9.420289855072465</v>
      </c>
      <c r="V5" s="34">
        <f t="shared" si="0"/>
        <v>2.4566984800282783</v>
      </c>
      <c r="W5" s="34">
        <f t="shared" si="0"/>
        <v>10.622127960410038</v>
      </c>
      <c r="X5" s="34">
        <f t="shared" si="0"/>
        <v>11.52350653941322</v>
      </c>
      <c r="Y5" s="34">
        <f t="shared" si="0"/>
        <v>3.870625662778367</v>
      </c>
      <c r="Z5" s="34">
        <f t="shared" si="0"/>
        <v>5.3375751148815835</v>
      </c>
    </row>
    <row r="6" spans="1:26" s="5" customFormat="1" ht="15.75" customHeight="1">
      <c r="A6" s="40" t="s">
        <v>176</v>
      </c>
      <c r="B6" s="36">
        <f>SUM(B7,B8,B9,B37:B52)</f>
        <v>11316</v>
      </c>
      <c r="C6" s="36">
        <f aca="true" t="shared" si="1" ref="C6:L6">SUM(C7,C8,C9,C37:C52)</f>
        <v>37</v>
      </c>
      <c r="D6" s="36">
        <f t="shared" si="1"/>
        <v>433</v>
      </c>
      <c r="E6" s="36">
        <f t="shared" si="1"/>
        <v>94</v>
      </c>
      <c r="F6" s="36">
        <f t="shared" si="1"/>
        <v>69</v>
      </c>
      <c r="G6" s="36">
        <f t="shared" si="1"/>
        <v>1317</v>
      </c>
      <c r="H6" s="36">
        <f t="shared" si="1"/>
        <v>180</v>
      </c>
      <c r="I6" s="36">
        <f t="shared" si="1"/>
        <v>580</v>
      </c>
      <c r="J6" s="36">
        <f t="shared" si="1"/>
        <v>1106</v>
      </c>
      <c r="K6" s="36">
        <f t="shared" si="1"/>
        <v>91</v>
      </c>
      <c r="L6" s="36">
        <f t="shared" si="1"/>
        <v>25</v>
      </c>
      <c r="M6" s="36">
        <f aca="true" t="shared" si="2" ref="M6:Z6">SUM(M7,M8,M9,M37:M52)</f>
        <v>43</v>
      </c>
      <c r="N6" s="36">
        <f t="shared" si="2"/>
        <v>26</v>
      </c>
      <c r="O6" s="36">
        <f t="shared" si="2"/>
        <v>96</v>
      </c>
      <c r="P6" s="36">
        <f t="shared" si="2"/>
        <v>467</v>
      </c>
      <c r="Q6" s="36">
        <f t="shared" si="2"/>
        <v>570</v>
      </c>
      <c r="R6" s="36">
        <f t="shared" si="2"/>
        <v>286</v>
      </c>
      <c r="S6" s="36">
        <f t="shared" si="2"/>
        <v>787</v>
      </c>
      <c r="T6" s="36">
        <f t="shared" si="2"/>
        <v>217</v>
      </c>
      <c r="U6" s="36">
        <f t="shared" si="2"/>
        <v>1066</v>
      </c>
      <c r="V6" s="36">
        <f t="shared" si="2"/>
        <v>278</v>
      </c>
      <c r="W6" s="36">
        <f t="shared" si="2"/>
        <v>1202</v>
      </c>
      <c r="X6" s="36">
        <f t="shared" si="2"/>
        <v>1304</v>
      </c>
      <c r="Y6" s="36">
        <f t="shared" si="2"/>
        <v>438</v>
      </c>
      <c r="Z6" s="36">
        <f t="shared" si="2"/>
        <v>604</v>
      </c>
    </row>
    <row r="7" spans="1:26" s="5" customFormat="1" ht="12" customHeight="1">
      <c r="A7" s="40" t="s">
        <v>168</v>
      </c>
      <c r="B7" s="36">
        <f>SUM(C7:Z7)</f>
        <v>24</v>
      </c>
      <c r="C7" s="36">
        <v>1</v>
      </c>
      <c r="D7" s="36">
        <v>1</v>
      </c>
      <c r="E7" s="36">
        <v>1</v>
      </c>
      <c r="F7" s="36">
        <v>0</v>
      </c>
      <c r="G7" s="36">
        <v>1</v>
      </c>
      <c r="H7" s="36">
        <v>0</v>
      </c>
      <c r="I7" s="36">
        <v>0</v>
      </c>
      <c r="J7" s="36">
        <v>7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1</v>
      </c>
      <c r="Q7" s="36">
        <v>0</v>
      </c>
      <c r="R7" s="36">
        <v>0</v>
      </c>
      <c r="S7" s="36">
        <v>1</v>
      </c>
      <c r="T7" s="36">
        <v>0</v>
      </c>
      <c r="U7" s="36">
        <v>0</v>
      </c>
      <c r="V7" s="36">
        <v>1</v>
      </c>
      <c r="W7" s="36">
        <v>2</v>
      </c>
      <c r="X7" s="36">
        <v>3</v>
      </c>
      <c r="Y7" s="36">
        <v>1</v>
      </c>
      <c r="Z7" s="36">
        <v>4</v>
      </c>
    </row>
    <row r="8" spans="1:34" s="5" customFormat="1" ht="12" customHeight="1">
      <c r="A8" s="40" t="s">
        <v>58</v>
      </c>
      <c r="B8" s="36">
        <f>SUM(C8:Z8)</f>
        <v>8</v>
      </c>
      <c r="C8" s="36">
        <v>0</v>
      </c>
      <c r="D8" s="36">
        <v>0</v>
      </c>
      <c r="E8" s="36">
        <v>0</v>
      </c>
      <c r="F8" s="36">
        <v>0</v>
      </c>
      <c r="G8" s="36">
        <v>2</v>
      </c>
      <c r="H8" s="36">
        <v>0</v>
      </c>
      <c r="I8" s="36">
        <v>1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2</v>
      </c>
      <c r="R8" s="36">
        <v>0</v>
      </c>
      <c r="S8" s="36">
        <v>1</v>
      </c>
      <c r="T8" s="36">
        <v>1</v>
      </c>
      <c r="U8" s="36">
        <v>1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0"/>
      <c r="AB8" s="30"/>
      <c r="AC8" s="30"/>
      <c r="AD8" s="30"/>
      <c r="AE8" s="30"/>
      <c r="AF8" s="30"/>
      <c r="AG8" s="30"/>
      <c r="AH8" s="30"/>
    </row>
    <row r="9" spans="1:26" s="5" customFormat="1" ht="13.5" customHeight="1">
      <c r="A9" s="40" t="s">
        <v>249</v>
      </c>
      <c r="B9" s="36">
        <f>SUM(B10:B36)</f>
        <v>6063</v>
      </c>
      <c r="C9" s="36">
        <f>SUM(C10:C36)</f>
        <v>32</v>
      </c>
      <c r="D9" s="36">
        <f aca="true" t="shared" si="3" ref="D9:Z9">SUM(D10:D36)</f>
        <v>374</v>
      </c>
      <c r="E9" s="36">
        <f t="shared" si="3"/>
        <v>60</v>
      </c>
      <c r="F9" s="36">
        <f t="shared" si="3"/>
        <v>45</v>
      </c>
      <c r="G9" s="36">
        <f t="shared" si="3"/>
        <v>1216</v>
      </c>
      <c r="H9" s="36">
        <f t="shared" si="3"/>
        <v>133</v>
      </c>
      <c r="I9" s="36">
        <f t="shared" si="3"/>
        <v>337</v>
      </c>
      <c r="J9" s="36">
        <f t="shared" si="3"/>
        <v>204</v>
      </c>
      <c r="K9" s="36">
        <f t="shared" si="3"/>
        <v>42</v>
      </c>
      <c r="L9" s="36">
        <f t="shared" si="3"/>
        <v>24</v>
      </c>
      <c r="M9" s="36">
        <f t="shared" si="3"/>
        <v>34</v>
      </c>
      <c r="N9" s="36">
        <f t="shared" si="3"/>
        <v>11</v>
      </c>
      <c r="O9" s="36">
        <f t="shared" si="3"/>
        <v>55</v>
      </c>
      <c r="P9" s="36">
        <f t="shared" si="3"/>
        <v>320</v>
      </c>
      <c r="Q9" s="36">
        <f t="shared" si="3"/>
        <v>307</v>
      </c>
      <c r="R9" s="36">
        <f t="shared" si="3"/>
        <v>178</v>
      </c>
      <c r="S9" s="36">
        <f t="shared" si="3"/>
        <v>384</v>
      </c>
      <c r="T9" s="36">
        <f t="shared" si="3"/>
        <v>177</v>
      </c>
      <c r="U9" s="36">
        <f t="shared" si="3"/>
        <v>721</v>
      </c>
      <c r="V9" s="36">
        <f t="shared" si="3"/>
        <v>120</v>
      </c>
      <c r="W9" s="36">
        <f t="shared" si="3"/>
        <v>442</v>
      </c>
      <c r="X9" s="36">
        <f t="shared" si="3"/>
        <v>467</v>
      </c>
      <c r="Y9" s="36">
        <f t="shared" si="3"/>
        <v>147</v>
      </c>
      <c r="Z9" s="36">
        <f t="shared" si="3"/>
        <v>233</v>
      </c>
    </row>
    <row r="10" spans="1:26" s="5" customFormat="1" ht="12" customHeight="1">
      <c r="A10" s="42" t="s">
        <v>268</v>
      </c>
      <c r="B10" s="36">
        <f aca="true" t="shared" si="4" ref="B10:B52">SUM(C10:Z10)</f>
        <v>462</v>
      </c>
      <c r="C10" s="36">
        <v>1</v>
      </c>
      <c r="D10" s="36">
        <v>32</v>
      </c>
      <c r="E10" s="36">
        <v>1</v>
      </c>
      <c r="F10" s="36">
        <v>1</v>
      </c>
      <c r="G10" s="36">
        <v>51</v>
      </c>
      <c r="H10" s="36">
        <v>3</v>
      </c>
      <c r="I10" s="36">
        <v>31</v>
      </c>
      <c r="J10" s="36">
        <v>16</v>
      </c>
      <c r="K10" s="36">
        <v>4</v>
      </c>
      <c r="L10" s="36">
        <v>0</v>
      </c>
      <c r="M10" s="36">
        <v>0</v>
      </c>
      <c r="N10" s="36">
        <v>0</v>
      </c>
      <c r="O10" s="36">
        <v>2</v>
      </c>
      <c r="P10" s="36">
        <v>43</v>
      </c>
      <c r="Q10" s="36">
        <v>20</v>
      </c>
      <c r="R10" s="36">
        <v>17</v>
      </c>
      <c r="S10" s="36">
        <v>45</v>
      </c>
      <c r="T10" s="36">
        <v>6</v>
      </c>
      <c r="U10" s="36">
        <v>11</v>
      </c>
      <c r="V10" s="36">
        <v>9</v>
      </c>
      <c r="W10" s="36">
        <v>84</v>
      </c>
      <c r="X10" s="36">
        <v>39</v>
      </c>
      <c r="Y10" s="36">
        <v>12</v>
      </c>
      <c r="Z10" s="36">
        <v>34</v>
      </c>
    </row>
    <row r="11" spans="1:26" s="5" customFormat="1" ht="12" customHeight="1">
      <c r="A11" s="42" t="s">
        <v>269</v>
      </c>
      <c r="B11" s="36">
        <f t="shared" si="4"/>
        <v>55</v>
      </c>
      <c r="C11" s="36">
        <v>0</v>
      </c>
      <c r="D11" s="36">
        <v>1</v>
      </c>
      <c r="E11" s="36">
        <v>0</v>
      </c>
      <c r="F11" s="36">
        <v>0</v>
      </c>
      <c r="G11" s="36">
        <v>5</v>
      </c>
      <c r="H11" s="36">
        <v>1</v>
      </c>
      <c r="I11" s="36">
        <v>4</v>
      </c>
      <c r="J11" s="36">
        <v>0</v>
      </c>
      <c r="K11" s="36">
        <v>1</v>
      </c>
      <c r="L11" s="36">
        <v>0</v>
      </c>
      <c r="M11" s="36">
        <v>0</v>
      </c>
      <c r="N11" s="36">
        <v>0</v>
      </c>
      <c r="O11" s="36">
        <v>1</v>
      </c>
      <c r="P11" s="36">
        <v>2</v>
      </c>
      <c r="Q11" s="36">
        <v>2</v>
      </c>
      <c r="R11" s="36">
        <v>4</v>
      </c>
      <c r="S11" s="36">
        <v>6</v>
      </c>
      <c r="T11" s="36">
        <v>2</v>
      </c>
      <c r="U11" s="36">
        <v>11</v>
      </c>
      <c r="V11" s="36">
        <v>0</v>
      </c>
      <c r="W11" s="36">
        <v>12</v>
      </c>
      <c r="X11" s="36">
        <v>2</v>
      </c>
      <c r="Y11" s="36">
        <v>1</v>
      </c>
      <c r="Z11" s="36">
        <v>0</v>
      </c>
    </row>
    <row r="12" spans="1:26" s="5" customFormat="1" ht="12" customHeight="1">
      <c r="A12" s="42" t="s">
        <v>270</v>
      </c>
      <c r="B12" s="36">
        <f t="shared" si="4"/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</row>
    <row r="13" spans="1:26" s="5" customFormat="1" ht="12" customHeight="1">
      <c r="A13" s="42" t="s">
        <v>179</v>
      </c>
      <c r="B13" s="36">
        <f t="shared" si="4"/>
        <v>251</v>
      </c>
      <c r="C13" s="36">
        <v>3</v>
      </c>
      <c r="D13" s="36">
        <v>51</v>
      </c>
      <c r="E13" s="36">
        <v>1</v>
      </c>
      <c r="F13" s="36">
        <v>1</v>
      </c>
      <c r="G13" s="36">
        <v>30</v>
      </c>
      <c r="H13" s="36">
        <v>6</v>
      </c>
      <c r="I13" s="36">
        <v>9</v>
      </c>
      <c r="J13" s="36">
        <v>10</v>
      </c>
      <c r="K13" s="36">
        <v>2</v>
      </c>
      <c r="L13" s="36">
        <v>0</v>
      </c>
      <c r="M13" s="36">
        <v>0</v>
      </c>
      <c r="N13" s="36">
        <v>1</v>
      </c>
      <c r="O13" s="36">
        <v>1</v>
      </c>
      <c r="P13" s="36">
        <v>24</v>
      </c>
      <c r="Q13" s="36">
        <v>9</v>
      </c>
      <c r="R13" s="36">
        <v>8</v>
      </c>
      <c r="S13" s="36">
        <v>19</v>
      </c>
      <c r="T13" s="36">
        <v>5</v>
      </c>
      <c r="U13" s="36">
        <v>15</v>
      </c>
      <c r="V13" s="36">
        <v>4</v>
      </c>
      <c r="W13" s="36">
        <v>19</v>
      </c>
      <c r="X13" s="36">
        <v>18</v>
      </c>
      <c r="Y13" s="36">
        <v>7</v>
      </c>
      <c r="Z13" s="36">
        <v>8</v>
      </c>
    </row>
    <row r="14" spans="1:26" s="5" customFormat="1" ht="12" customHeight="1">
      <c r="A14" s="42" t="s">
        <v>271</v>
      </c>
      <c r="B14" s="36">
        <f t="shared" si="4"/>
        <v>32</v>
      </c>
      <c r="C14" s="36">
        <v>0</v>
      </c>
      <c r="D14" s="36">
        <v>2</v>
      </c>
      <c r="E14" s="36">
        <v>2</v>
      </c>
      <c r="F14" s="36">
        <v>0</v>
      </c>
      <c r="G14" s="36">
        <v>7</v>
      </c>
      <c r="H14" s="36">
        <v>0</v>
      </c>
      <c r="I14" s="36">
        <v>2</v>
      </c>
      <c r="J14" s="36">
        <v>2</v>
      </c>
      <c r="K14" s="36">
        <v>0</v>
      </c>
      <c r="L14" s="36">
        <v>0</v>
      </c>
      <c r="M14" s="36">
        <v>0</v>
      </c>
      <c r="N14" s="36">
        <v>0</v>
      </c>
      <c r="O14" s="36">
        <v>1</v>
      </c>
      <c r="P14" s="36">
        <v>1</v>
      </c>
      <c r="Q14" s="36">
        <v>0</v>
      </c>
      <c r="R14" s="36">
        <v>0</v>
      </c>
      <c r="S14" s="36">
        <v>2</v>
      </c>
      <c r="T14" s="36">
        <v>0</v>
      </c>
      <c r="U14" s="36">
        <v>1</v>
      </c>
      <c r="V14" s="36">
        <v>2</v>
      </c>
      <c r="W14" s="36">
        <v>3</v>
      </c>
      <c r="X14" s="36">
        <v>2</v>
      </c>
      <c r="Y14" s="36">
        <v>1</v>
      </c>
      <c r="Z14" s="36">
        <v>4</v>
      </c>
    </row>
    <row r="15" spans="1:26" s="5" customFormat="1" ht="12" customHeight="1">
      <c r="A15" s="42" t="s">
        <v>180</v>
      </c>
      <c r="B15" s="36">
        <f t="shared" si="4"/>
        <v>70</v>
      </c>
      <c r="C15" s="36">
        <v>0</v>
      </c>
      <c r="D15" s="36">
        <v>11</v>
      </c>
      <c r="E15" s="36">
        <v>1</v>
      </c>
      <c r="F15" s="36">
        <v>2</v>
      </c>
      <c r="G15" s="36">
        <v>12</v>
      </c>
      <c r="H15" s="36">
        <v>0</v>
      </c>
      <c r="I15" s="36">
        <v>5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8</v>
      </c>
      <c r="Q15" s="36">
        <v>3</v>
      </c>
      <c r="R15" s="36">
        <v>0</v>
      </c>
      <c r="S15" s="36">
        <v>1</v>
      </c>
      <c r="T15" s="36">
        <v>1</v>
      </c>
      <c r="U15" s="36">
        <v>1</v>
      </c>
      <c r="V15" s="36">
        <v>2</v>
      </c>
      <c r="W15" s="36">
        <v>1</v>
      </c>
      <c r="X15" s="36">
        <v>15</v>
      </c>
      <c r="Y15" s="36">
        <v>5</v>
      </c>
      <c r="Z15" s="36">
        <v>2</v>
      </c>
    </row>
    <row r="16" spans="1:26" s="5" customFormat="1" ht="12" customHeight="1">
      <c r="A16" s="42" t="s">
        <v>272</v>
      </c>
      <c r="B16" s="36">
        <f t="shared" si="4"/>
        <v>37</v>
      </c>
      <c r="C16" s="36">
        <v>0</v>
      </c>
      <c r="D16" s="36">
        <v>5</v>
      </c>
      <c r="E16" s="36">
        <v>9</v>
      </c>
      <c r="F16" s="36">
        <v>0</v>
      </c>
      <c r="G16" s="36">
        <v>2</v>
      </c>
      <c r="H16" s="36">
        <v>1</v>
      </c>
      <c r="I16" s="36">
        <v>3</v>
      </c>
      <c r="J16" s="36">
        <v>0</v>
      </c>
      <c r="K16" s="36">
        <v>1</v>
      </c>
      <c r="L16" s="36">
        <v>0</v>
      </c>
      <c r="M16" s="36">
        <v>0</v>
      </c>
      <c r="N16" s="36">
        <v>0</v>
      </c>
      <c r="O16" s="36">
        <v>1</v>
      </c>
      <c r="P16" s="36">
        <v>3</v>
      </c>
      <c r="Q16" s="36">
        <v>0</v>
      </c>
      <c r="R16" s="36">
        <v>0</v>
      </c>
      <c r="S16" s="36">
        <v>0</v>
      </c>
      <c r="T16" s="36">
        <v>0</v>
      </c>
      <c r="U16" s="36">
        <v>6</v>
      </c>
      <c r="V16" s="36">
        <v>0</v>
      </c>
      <c r="W16" s="36">
        <v>4</v>
      </c>
      <c r="X16" s="36">
        <v>0</v>
      </c>
      <c r="Y16" s="36">
        <v>0</v>
      </c>
      <c r="Z16" s="36">
        <v>2</v>
      </c>
    </row>
    <row r="17" spans="1:26" s="5" customFormat="1" ht="12" customHeight="1">
      <c r="A17" s="42" t="s">
        <v>181</v>
      </c>
      <c r="B17" s="36">
        <f t="shared" si="4"/>
        <v>186</v>
      </c>
      <c r="C17" s="36">
        <v>2</v>
      </c>
      <c r="D17" s="36">
        <v>43</v>
      </c>
      <c r="E17" s="36">
        <v>1</v>
      </c>
      <c r="F17" s="36">
        <v>1</v>
      </c>
      <c r="G17" s="36">
        <v>27</v>
      </c>
      <c r="H17" s="36">
        <v>5</v>
      </c>
      <c r="I17" s="36">
        <v>15</v>
      </c>
      <c r="J17" s="36">
        <v>3</v>
      </c>
      <c r="K17" s="36">
        <v>1</v>
      </c>
      <c r="L17" s="36">
        <v>0</v>
      </c>
      <c r="M17" s="36">
        <v>0</v>
      </c>
      <c r="N17" s="36">
        <v>1</v>
      </c>
      <c r="O17" s="36">
        <v>2</v>
      </c>
      <c r="P17" s="36">
        <v>11</v>
      </c>
      <c r="Q17" s="36">
        <v>13</v>
      </c>
      <c r="R17" s="36">
        <v>4</v>
      </c>
      <c r="S17" s="36">
        <v>10</v>
      </c>
      <c r="T17" s="36">
        <v>4</v>
      </c>
      <c r="U17" s="36">
        <v>12</v>
      </c>
      <c r="V17" s="36">
        <v>6</v>
      </c>
      <c r="W17" s="36">
        <v>7</v>
      </c>
      <c r="X17" s="36">
        <v>9</v>
      </c>
      <c r="Y17" s="36">
        <v>4</v>
      </c>
      <c r="Z17" s="36">
        <v>5</v>
      </c>
    </row>
    <row r="18" spans="1:26" s="5" customFormat="1" ht="12" customHeight="1">
      <c r="A18" s="42" t="s">
        <v>273</v>
      </c>
      <c r="B18" s="36">
        <f t="shared" si="4"/>
        <v>47</v>
      </c>
      <c r="C18" s="36">
        <v>0</v>
      </c>
      <c r="D18" s="36">
        <v>3</v>
      </c>
      <c r="E18" s="36">
        <v>0</v>
      </c>
      <c r="F18" s="36">
        <v>0</v>
      </c>
      <c r="G18" s="36">
        <v>12</v>
      </c>
      <c r="H18" s="36">
        <v>1</v>
      </c>
      <c r="I18" s="36">
        <v>1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5</v>
      </c>
      <c r="Q18" s="36">
        <v>2</v>
      </c>
      <c r="R18" s="36">
        <v>1</v>
      </c>
      <c r="S18" s="36">
        <v>4</v>
      </c>
      <c r="T18" s="36">
        <v>0</v>
      </c>
      <c r="U18" s="36">
        <v>4</v>
      </c>
      <c r="V18" s="36">
        <v>0</v>
      </c>
      <c r="W18" s="36">
        <v>1</v>
      </c>
      <c r="X18" s="36">
        <v>5</v>
      </c>
      <c r="Y18" s="36">
        <v>0</v>
      </c>
      <c r="Z18" s="36">
        <v>8</v>
      </c>
    </row>
    <row r="19" spans="1:26" s="5" customFormat="1" ht="12" customHeight="1">
      <c r="A19" s="42" t="s">
        <v>274</v>
      </c>
      <c r="B19" s="36">
        <f t="shared" si="4"/>
        <v>8</v>
      </c>
      <c r="C19" s="36">
        <v>0</v>
      </c>
      <c r="D19" s="36">
        <v>0</v>
      </c>
      <c r="E19" s="36">
        <v>0</v>
      </c>
      <c r="F19" s="36">
        <v>0</v>
      </c>
      <c r="G19" s="36">
        <v>1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5</v>
      </c>
      <c r="U19" s="36">
        <v>0</v>
      </c>
      <c r="V19" s="36">
        <v>0</v>
      </c>
      <c r="W19" s="36">
        <v>1</v>
      </c>
      <c r="X19" s="36">
        <v>1</v>
      </c>
      <c r="Y19" s="36">
        <v>0</v>
      </c>
      <c r="Z19" s="36">
        <v>0</v>
      </c>
    </row>
    <row r="20" spans="1:26" s="5" customFormat="1" ht="12" customHeight="1">
      <c r="A20" s="42" t="s">
        <v>182</v>
      </c>
      <c r="B20" s="36">
        <f t="shared" si="4"/>
        <v>145</v>
      </c>
      <c r="C20" s="36">
        <v>0</v>
      </c>
      <c r="D20" s="36">
        <v>5</v>
      </c>
      <c r="E20" s="36">
        <v>1</v>
      </c>
      <c r="F20" s="36">
        <v>1</v>
      </c>
      <c r="G20" s="36">
        <v>14</v>
      </c>
      <c r="H20" s="36">
        <v>2</v>
      </c>
      <c r="I20" s="36">
        <v>7</v>
      </c>
      <c r="J20" s="36">
        <v>7</v>
      </c>
      <c r="K20" s="36">
        <v>5</v>
      </c>
      <c r="L20" s="36">
        <v>7</v>
      </c>
      <c r="M20" s="36">
        <v>0</v>
      </c>
      <c r="N20" s="36">
        <v>0</v>
      </c>
      <c r="O20" s="36">
        <v>1</v>
      </c>
      <c r="P20" s="36">
        <v>9</v>
      </c>
      <c r="Q20" s="36">
        <v>7</v>
      </c>
      <c r="R20" s="36">
        <v>6</v>
      </c>
      <c r="S20" s="36">
        <v>13</v>
      </c>
      <c r="T20" s="36">
        <v>19</v>
      </c>
      <c r="U20" s="36">
        <v>9</v>
      </c>
      <c r="V20" s="36">
        <v>5</v>
      </c>
      <c r="W20" s="36">
        <v>13</v>
      </c>
      <c r="X20" s="36">
        <v>8</v>
      </c>
      <c r="Y20" s="36">
        <v>4</v>
      </c>
      <c r="Z20" s="36">
        <v>2</v>
      </c>
    </row>
    <row r="21" spans="1:26" s="5" customFormat="1" ht="12" customHeight="1">
      <c r="A21" s="42" t="s">
        <v>183</v>
      </c>
      <c r="B21" s="36">
        <f t="shared" si="4"/>
        <v>101</v>
      </c>
      <c r="C21" s="36">
        <v>2</v>
      </c>
      <c r="D21" s="36">
        <v>8</v>
      </c>
      <c r="E21" s="36">
        <v>1</v>
      </c>
      <c r="F21" s="36">
        <v>0</v>
      </c>
      <c r="G21" s="36">
        <v>15</v>
      </c>
      <c r="H21" s="36">
        <v>2</v>
      </c>
      <c r="I21" s="36">
        <v>10</v>
      </c>
      <c r="J21" s="36">
        <v>4</v>
      </c>
      <c r="K21" s="36">
        <v>2</v>
      </c>
      <c r="L21" s="36">
        <v>4</v>
      </c>
      <c r="M21" s="36">
        <v>0</v>
      </c>
      <c r="N21" s="36">
        <v>0</v>
      </c>
      <c r="O21" s="36">
        <v>0</v>
      </c>
      <c r="P21" s="36">
        <v>5</v>
      </c>
      <c r="Q21" s="36">
        <v>8</v>
      </c>
      <c r="R21" s="36">
        <v>0</v>
      </c>
      <c r="S21" s="36">
        <v>14</v>
      </c>
      <c r="T21" s="36">
        <v>5</v>
      </c>
      <c r="U21" s="36">
        <v>0</v>
      </c>
      <c r="V21" s="36">
        <v>3</v>
      </c>
      <c r="W21" s="36">
        <v>9</v>
      </c>
      <c r="X21" s="36">
        <v>5</v>
      </c>
      <c r="Y21" s="36">
        <v>2</v>
      </c>
      <c r="Z21" s="36">
        <v>2</v>
      </c>
    </row>
    <row r="22" spans="1:26" s="5" customFormat="1" ht="12" customHeight="1">
      <c r="A22" s="42" t="s">
        <v>275</v>
      </c>
      <c r="B22" s="36">
        <f t="shared" si="4"/>
        <v>103</v>
      </c>
      <c r="C22" s="36">
        <v>1</v>
      </c>
      <c r="D22" s="36">
        <v>5</v>
      </c>
      <c r="E22" s="36">
        <v>0</v>
      </c>
      <c r="F22" s="36">
        <v>0</v>
      </c>
      <c r="G22" s="36">
        <v>10</v>
      </c>
      <c r="H22" s="36">
        <v>1</v>
      </c>
      <c r="I22" s="36">
        <v>6</v>
      </c>
      <c r="J22" s="36">
        <v>5</v>
      </c>
      <c r="K22" s="36">
        <v>3</v>
      </c>
      <c r="L22" s="36">
        <v>0</v>
      </c>
      <c r="M22" s="36">
        <v>1</v>
      </c>
      <c r="N22" s="36">
        <v>0</v>
      </c>
      <c r="O22" s="36">
        <v>1</v>
      </c>
      <c r="P22" s="36">
        <v>4</v>
      </c>
      <c r="Q22" s="36">
        <v>8</v>
      </c>
      <c r="R22" s="36">
        <v>4</v>
      </c>
      <c r="S22" s="36">
        <v>9</v>
      </c>
      <c r="T22" s="36">
        <v>1</v>
      </c>
      <c r="U22" s="36">
        <v>1</v>
      </c>
      <c r="V22" s="36">
        <v>3</v>
      </c>
      <c r="W22" s="36">
        <v>17</v>
      </c>
      <c r="X22" s="36">
        <v>12</v>
      </c>
      <c r="Y22" s="36">
        <v>6</v>
      </c>
      <c r="Z22" s="36">
        <v>5</v>
      </c>
    </row>
    <row r="23" spans="1:26" s="5" customFormat="1" ht="12" customHeight="1">
      <c r="A23" s="42" t="s">
        <v>276</v>
      </c>
      <c r="B23" s="36">
        <f t="shared" si="4"/>
        <v>150</v>
      </c>
      <c r="C23" s="36">
        <v>0</v>
      </c>
      <c r="D23" s="36">
        <v>6</v>
      </c>
      <c r="E23" s="36">
        <v>0</v>
      </c>
      <c r="F23" s="36">
        <v>4</v>
      </c>
      <c r="G23" s="36">
        <v>57</v>
      </c>
      <c r="H23" s="36">
        <v>0</v>
      </c>
      <c r="I23" s="36">
        <v>10</v>
      </c>
      <c r="J23" s="36">
        <v>2</v>
      </c>
      <c r="K23" s="36">
        <v>1</v>
      </c>
      <c r="L23" s="36">
        <v>0</v>
      </c>
      <c r="M23" s="36">
        <v>0</v>
      </c>
      <c r="N23" s="36">
        <v>0</v>
      </c>
      <c r="O23" s="36">
        <v>0</v>
      </c>
      <c r="P23" s="36">
        <v>11</v>
      </c>
      <c r="Q23" s="36">
        <v>7</v>
      </c>
      <c r="R23" s="36">
        <v>5</v>
      </c>
      <c r="S23" s="36">
        <v>6</v>
      </c>
      <c r="T23" s="36">
        <v>0</v>
      </c>
      <c r="U23" s="36">
        <v>14</v>
      </c>
      <c r="V23" s="36">
        <v>3</v>
      </c>
      <c r="W23" s="36">
        <v>10</v>
      </c>
      <c r="X23" s="36">
        <v>11</v>
      </c>
      <c r="Y23" s="36">
        <v>3</v>
      </c>
      <c r="Z23" s="36">
        <v>0</v>
      </c>
    </row>
    <row r="24" spans="1:26" s="5" customFormat="1" ht="15" customHeight="1">
      <c r="A24" s="42" t="s">
        <v>184</v>
      </c>
      <c r="B24" s="36">
        <f t="shared" si="4"/>
        <v>288</v>
      </c>
      <c r="C24" s="36">
        <v>0</v>
      </c>
      <c r="D24" s="36">
        <v>19</v>
      </c>
      <c r="E24" s="36">
        <v>7</v>
      </c>
      <c r="F24" s="36">
        <v>3</v>
      </c>
      <c r="G24" s="36">
        <v>73</v>
      </c>
      <c r="H24" s="36">
        <v>4</v>
      </c>
      <c r="I24" s="36">
        <v>26</v>
      </c>
      <c r="J24" s="36">
        <v>10</v>
      </c>
      <c r="K24" s="36">
        <v>0</v>
      </c>
      <c r="L24" s="36">
        <v>0</v>
      </c>
      <c r="M24" s="36">
        <v>0</v>
      </c>
      <c r="N24" s="36">
        <v>1</v>
      </c>
      <c r="O24" s="36">
        <v>4</v>
      </c>
      <c r="P24" s="36">
        <v>15</v>
      </c>
      <c r="Q24" s="36">
        <v>28</v>
      </c>
      <c r="R24" s="36">
        <v>9</v>
      </c>
      <c r="S24" s="36">
        <v>11</v>
      </c>
      <c r="T24" s="36">
        <v>7</v>
      </c>
      <c r="U24" s="36">
        <v>18</v>
      </c>
      <c r="V24" s="36">
        <v>4</v>
      </c>
      <c r="W24" s="36">
        <v>13</v>
      </c>
      <c r="X24" s="36">
        <v>16</v>
      </c>
      <c r="Y24" s="36">
        <v>4</v>
      </c>
      <c r="Z24" s="36">
        <v>16</v>
      </c>
    </row>
    <row r="25" spans="1:26" s="5" customFormat="1" ht="12" customHeight="1">
      <c r="A25" s="42" t="s">
        <v>185</v>
      </c>
      <c r="B25" s="36">
        <f t="shared" si="4"/>
        <v>317</v>
      </c>
      <c r="C25" s="36">
        <v>0</v>
      </c>
      <c r="D25" s="36">
        <v>12</v>
      </c>
      <c r="E25" s="36">
        <v>1</v>
      </c>
      <c r="F25" s="36">
        <v>5</v>
      </c>
      <c r="G25" s="36">
        <v>36</v>
      </c>
      <c r="H25" s="36">
        <v>8</v>
      </c>
      <c r="I25" s="36">
        <v>28</v>
      </c>
      <c r="J25" s="36">
        <v>8</v>
      </c>
      <c r="K25" s="36">
        <v>0</v>
      </c>
      <c r="L25" s="36">
        <v>0</v>
      </c>
      <c r="M25" s="36">
        <v>6</v>
      </c>
      <c r="N25" s="36">
        <v>3</v>
      </c>
      <c r="O25" s="36">
        <v>3</v>
      </c>
      <c r="P25" s="36">
        <v>5</v>
      </c>
      <c r="Q25" s="36">
        <v>10</v>
      </c>
      <c r="R25" s="36">
        <v>4</v>
      </c>
      <c r="S25" s="36">
        <v>26</v>
      </c>
      <c r="T25" s="36">
        <v>11</v>
      </c>
      <c r="U25" s="36">
        <v>75</v>
      </c>
      <c r="V25" s="36">
        <v>2</v>
      </c>
      <c r="W25" s="36">
        <v>22</v>
      </c>
      <c r="X25" s="36">
        <v>30</v>
      </c>
      <c r="Y25" s="36">
        <v>9</v>
      </c>
      <c r="Z25" s="36">
        <v>13</v>
      </c>
    </row>
    <row r="26" spans="1:26" s="5" customFormat="1" ht="12" customHeight="1">
      <c r="A26" s="42" t="s">
        <v>277</v>
      </c>
      <c r="B26" s="36">
        <f t="shared" si="4"/>
        <v>314</v>
      </c>
      <c r="C26" s="36">
        <v>4</v>
      </c>
      <c r="D26" s="36">
        <v>15</v>
      </c>
      <c r="E26" s="36">
        <v>6</v>
      </c>
      <c r="F26" s="36">
        <v>1</v>
      </c>
      <c r="G26" s="36">
        <v>55</v>
      </c>
      <c r="H26" s="36">
        <v>12</v>
      </c>
      <c r="I26" s="36">
        <v>21</v>
      </c>
      <c r="J26" s="36">
        <v>4</v>
      </c>
      <c r="K26" s="36">
        <v>2</v>
      </c>
      <c r="L26" s="36">
        <v>0</v>
      </c>
      <c r="M26" s="36">
        <v>4</v>
      </c>
      <c r="N26" s="36">
        <v>0</v>
      </c>
      <c r="O26" s="36">
        <v>2</v>
      </c>
      <c r="P26" s="36">
        <v>12</v>
      </c>
      <c r="Q26" s="36">
        <v>17</v>
      </c>
      <c r="R26" s="36">
        <v>4</v>
      </c>
      <c r="S26" s="36">
        <v>11</v>
      </c>
      <c r="T26" s="36">
        <v>5</v>
      </c>
      <c r="U26" s="36">
        <v>80</v>
      </c>
      <c r="V26" s="36">
        <v>4</v>
      </c>
      <c r="W26" s="36">
        <v>22</v>
      </c>
      <c r="X26" s="36">
        <v>23</v>
      </c>
      <c r="Y26" s="36">
        <v>1</v>
      </c>
      <c r="Z26" s="36">
        <v>9</v>
      </c>
    </row>
    <row r="27" spans="1:26" s="5" customFormat="1" ht="12" customHeight="1">
      <c r="A27" s="42" t="s">
        <v>186</v>
      </c>
      <c r="B27" s="36">
        <f t="shared" si="4"/>
        <v>890</v>
      </c>
      <c r="C27" s="36">
        <v>4</v>
      </c>
      <c r="D27" s="36">
        <v>35</v>
      </c>
      <c r="E27" s="36">
        <v>9</v>
      </c>
      <c r="F27" s="36">
        <v>8</v>
      </c>
      <c r="G27" s="36">
        <v>275</v>
      </c>
      <c r="H27" s="36">
        <v>38</v>
      </c>
      <c r="I27" s="36">
        <v>44</v>
      </c>
      <c r="J27" s="36">
        <v>25</v>
      </c>
      <c r="K27" s="36">
        <v>5</v>
      </c>
      <c r="L27" s="36">
        <v>1</v>
      </c>
      <c r="M27" s="36">
        <v>3</v>
      </c>
      <c r="N27" s="36">
        <v>2</v>
      </c>
      <c r="O27" s="36">
        <v>2</v>
      </c>
      <c r="P27" s="36">
        <v>32</v>
      </c>
      <c r="Q27" s="36">
        <v>43</v>
      </c>
      <c r="R27" s="36">
        <v>11</v>
      </c>
      <c r="S27" s="36">
        <v>46</v>
      </c>
      <c r="T27" s="36">
        <v>19</v>
      </c>
      <c r="U27" s="36">
        <v>178</v>
      </c>
      <c r="V27" s="36">
        <v>11</v>
      </c>
      <c r="W27" s="36">
        <v>27</v>
      </c>
      <c r="X27" s="36">
        <v>45</v>
      </c>
      <c r="Y27" s="36">
        <v>9</v>
      </c>
      <c r="Z27" s="36">
        <v>18</v>
      </c>
    </row>
    <row r="28" spans="1:26" s="5" customFormat="1" ht="12" customHeight="1">
      <c r="A28" s="42" t="s">
        <v>187</v>
      </c>
      <c r="B28" s="36">
        <f t="shared" si="4"/>
        <v>1000</v>
      </c>
      <c r="C28" s="36">
        <v>2</v>
      </c>
      <c r="D28" s="36">
        <v>53</v>
      </c>
      <c r="E28" s="36">
        <v>2</v>
      </c>
      <c r="F28" s="36">
        <v>4</v>
      </c>
      <c r="G28" s="36">
        <v>137</v>
      </c>
      <c r="H28" s="36">
        <v>3</v>
      </c>
      <c r="I28" s="36">
        <v>39</v>
      </c>
      <c r="J28" s="36">
        <v>37</v>
      </c>
      <c r="K28" s="36">
        <v>4</v>
      </c>
      <c r="L28" s="36">
        <v>11</v>
      </c>
      <c r="M28" s="36">
        <v>5</v>
      </c>
      <c r="N28" s="36">
        <v>1</v>
      </c>
      <c r="O28" s="36">
        <v>14</v>
      </c>
      <c r="P28" s="36">
        <v>39</v>
      </c>
      <c r="Q28" s="36">
        <v>46</v>
      </c>
      <c r="R28" s="36">
        <v>68</v>
      </c>
      <c r="S28" s="36">
        <v>75</v>
      </c>
      <c r="T28" s="36">
        <v>57</v>
      </c>
      <c r="U28" s="36">
        <v>84</v>
      </c>
      <c r="V28" s="36">
        <v>22</v>
      </c>
      <c r="W28" s="36">
        <v>88</v>
      </c>
      <c r="X28" s="36">
        <v>114</v>
      </c>
      <c r="Y28" s="36">
        <v>42</v>
      </c>
      <c r="Z28" s="36">
        <v>53</v>
      </c>
    </row>
    <row r="29" spans="1:26" s="5" customFormat="1" ht="12" customHeight="1">
      <c r="A29" s="42" t="s">
        <v>278</v>
      </c>
      <c r="B29" s="36">
        <f t="shared" si="4"/>
        <v>258</v>
      </c>
      <c r="C29" s="36">
        <v>9</v>
      </c>
      <c r="D29" s="36">
        <v>11</v>
      </c>
      <c r="E29" s="36">
        <v>0</v>
      </c>
      <c r="F29" s="36">
        <v>0</v>
      </c>
      <c r="G29" s="36">
        <v>32</v>
      </c>
      <c r="H29" s="36">
        <v>3</v>
      </c>
      <c r="I29" s="36">
        <v>15</v>
      </c>
      <c r="J29" s="36">
        <v>15</v>
      </c>
      <c r="K29" s="36">
        <v>0</v>
      </c>
      <c r="L29" s="36">
        <v>0</v>
      </c>
      <c r="M29" s="36">
        <v>3</v>
      </c>
      <c r="N29" s="36">
        <v>0</v>
      </c>
      <c r="O29" s="36">
        <v>4</v>
      </c>
      <c r="P29" s="36">
        <v>11</v>
      </c>
      <c r="Q29" s="36">
        <v>18</v>
      </c>
      <c r="R29" s="36">
        <v>10</v>
      </c>
      <c r="S29" s="36">
        <v>24</v>
      </c>
      <c r="T29" s="36">
        <v>11</v>
      </c>
      <c r="U29" s="36">
        <v>12</v>
      </c>
      <c r="V29" s="36">
        <v>12</v>
      </c>
      <c r="W29" s="36">
        <v>19</v>
      </c>
      <c r="X29" s="36">
        <v>29</v>
      </c>
      <c r="Y29" s="36">
        <v>13</v>
      </c>
      <c r="Z29" s="36">
        <v>7</v>
      </c>
    </row>
    <row r="30" spans="1:26" s="5" customFormat="1" ht="12" customHeight="1">
      <c r="A30" s="67" t="s">
        <v>279</v>
      </c>
      <c r="B30" s="36">
        <f t="shared" si="4"/>
        <v>255</v>
      </c>
      <c r="C30" s="36">
        <v>2</v>
      </c>
      <c r="D30" s="36">
        <v>10</v>
      </c>
      <c r="E30" s="36">
        <v>2</v>
      </c>
      <c r="F30" s="36">
        <v>5</v>
      </c>
      <c r="G30" s="36">
        <v>49</v>
      </c>
      <c r="H30" s="36">
        <v>12</v>
      </c>
      <c r="I30" s="36">
        <v>12</v>
      </c>
      <c r="J30" s="36">
        <v>17</v>
      </c>
      <c r="K30" s="36">
        <v>1</v>
      </c>
      <c r="L30" s="36">
        <v>1</v>
      </c>
      <c r="M30" s="36">
        <v>2</v>
      </c>
      <c r="N30" s="36">
        <v>0</v>
      </c>
      <c r="O30" s="36">
        <v>7</v>
      </c>
      <c r="P30" s="36">
        <v>14</v>
      </c>
      <c r="Q30" s="36">
        <v>9</v>
      </c>
      <c r="R30" s="36">
        <v>6</v>
      </c>
      <c r="S30" s="36">
        <v>17</v>
      </c>
      <c r="T30" s="36">
        <v>6</v>
      </c>
      <c r="U30" s="36">
        <v>25</v>
      </c>
      <c r="V30" s="36">
        <v>3</v>
      </c>
      <c r="W30" s="36">
        <v>19</v>
      </c>
      <c r="X30" s="36">
        <v>29</v>
      </c>
      <c r="Y30" s="36">
        <v>7</v>
      </c>
      <c r="Z30" s="36">
        <v>0</v>
      </c>
    </row>
    <row r="31" spans="1:26" s="5" customFormat="1" ht="12" customHeight="1">
      <c r="A31" s="67" t="s">
        <v>280</v>
      </c>
      <c r="B31" s="36">
        <f t="shared" si="4"/>
        <v>447</v>
      </c>
      <c r="C31" s="36">
        <v>0</v>
      </c>
      <c r="D31" s="36">
        <v>18</v>
      </c>
      <c r="E31" s="36">
        <v>4</v>
      </c>
      <c r="F31" s="36">
        <v>3</v>
      </c>
      <c r="G31" s="36">
        <v>126</v>
      </c>
      <c r="H31" s="36">
        <v>13</v>
      </c>
      <c r="I31" s="36">
        <v>14</v>
      </c>
      <c r="J31" s="36">
        <v>7</v>
      </c>
      <c r="K31" s="36">
        <v>5</v>
      </c>
      <c r="L31" s="36">
        <v>0</v>
      </c>
      <c r="M31" s="36">
        <v>4</v>
      </c>
      <c r="N31" s="36">
        <v>0</v>
      </c>
      <c r="O31" s="36">
        <v>5</v>
      </c>
      <c r="P31" s="36">
        <v>30</v>
      </c>
      <c r="Q31" s="36">
        <v>26</v>
      </c>
      <c r="R31" s="36">
        <v>5</v>
      </c>
      <c r="S31" s="36">
        <v>18</v>
      </c>
      <c r="T31" s="36">
        <v>5</v>
      </c>
      <c r="U31" s="36">
        <v>86</v>
      </c>
      <c r="V31" s="36">
        <v>14</v>
      </c>
      <c r="W31" s="36">
        <v>16</v>
      </c>
      <c r="X31" s="36">
        <v>18</v>
      </c>
      <c r="Y31" s="36">
        <v>9</v>
      </c>
      <c r="Z31" s="36">
        <v>21</v>
      </c>
    </row>
    <row r="32" spans="1:26" s="5" customFormat="1" ht="12" customHeight="1">
      <c r="A32" s="67" t="s">
        <v>281</v>
      </c>
      <c r="B32" s="36">
        <f t="shared" si="4"/>
        <v>200</v>
      </c>
      <c r="C32" s="36">
        <v>1</v>
      </c>
      <c r="D32" s="36">
        <v>7</v>
      </c>
      <c r="E32" s="36">
        <v>2</v>
      </c>
      <c r="F32" s="36">
        <v>2</v>
      </c>
      <c r="G32" s="36">
        <v>75</v>
      </c>
      <c r="H32" s="36">
        <v>5</v>
      </c>
      <c r="I32" s="36">
        <v>9</v>
      </c>
      <c r="J32" s="36">
        <v>8</v>
      </c>
      <c r="K32" s="36">
        <v>1</v>
      </c>
      <c r="L32" s="36">
        <v>0</v>
      </c>
      <c r="M32" s="36">
        <v>4</v>
      </c>
      <c r="N32" s="36">
        <v>1</v>
      </c>
      <c r="O32" s="36">
        <v>2</v>
      </c>
      <c r="P32" s="36">
        <v>9</v>
      </c>
      <c r="Q32" s="36">
        <v>7</v>
      </c>
      <c r="R32" s="36">
        <v>1</v>
      </c>
      <c r="S32" s="36">
        <v>5</v>
      </c>
      <c r="T32" s="36">
        <v>2</v>
      </c>
      <c r="U32" s="36">
        <v>33</v>
      </c>
      <c r="V32" s="36">
        <v>2</v>
      </c>
      <c r="W32" s="36">
        <v>3</v>
      </c>
      <c r="X32" s="36">
        <v>13</v>
      </c>
      <c r="Y32" s="36">
        <v>3</v>
      </c>
      <c r="Z32" s="36">
        <v>5</v>
      </c>
    </row>
    <row r="33" spans="1:26" s="5" customFormat="1" ht="12" customHeight="1">
      <c r="A33" s="42" t="s">
        <v>282</v>
      </c>
      <c r="B33" s="36">
        <f t="shared" si="4"/>
        <v>200</v>
      </c>
      <c r="C33" s="36">
        <v>0</v>
      </c>
      <c r="D33" s="36">
        <v>6</v>
      </c>
      <c r="E33" s="36">
        <v>6</v>
      </c>
      <c r="F33" s="36">
        <v>1</v>
      </c>
      <c r="G33" s="36">
        <v>49</v>
      </c>
      <c r="H33" s="36">
        <v>9</v>
      </c>
      <c r="I33" s="36">
        <v>11</v>
      </c>
      <c r="J33" s="36">
        <v>12</v>
      </c>
      <c r="K33" s="36">
        <v>3</v>
      </c>
      <c r="L33" s="36">
        <v>0</v>
      </c>
      <c r="M33" s="36">
        <v>2</v>
      </c>
      <c r="N33" s="36">
        <v>1</v>
      </c>
      <c r="O33" s="36">
        <v>1</v>
      </c>
      <c r="P33" s="36">
        <v>14</v>
      </c>
      <c r="Q33" s="36">
        <v>10</v>
      </c>
      <c r="R33" s="36">
        <v>2</v>
      </c>
      <c r="S33" s="36">
        <v>13</v>
      </c>
      <c r="T33" s="36">
        <v>3</v>
      </c>
      <c r="U33" s="36">
        <v>22</v>
      </c>
      <c r="V33" s="36">
        <v>2</v>
      </c>
      <c r="W33" s="36">
        <v>12</v>
      </c>
      <c r="X33" s="36">
        <v>10</v>
      </c>
      <c r="Y33" s="36">
        <v>0</v>
      </c>
      <c r="Z33" s="36">
        <v>11</v>
      </c>
    </row>
    <row r="34" spans="1:26" s="5" customFormat="1" ht="12" customHeight="1">
      <c r="A34" s="42" t="s">
        <v>283</v>
      </c>
      <c r="B34" s="36">
        <f t="shared" si="4"/>
        <v>67</v>
      </c>
      <c r="C34" s="36">
        <v>0</v>
      </c>
      <c r="D34" s="36">
        <v>0</v>
      </c>
      <c r="E34" s="36">
        <v>2</v>
      </c>
      <c r="F34" s="36">
        <v>0</v>
      </c>
      <c r="G34" s="36">
        <v>25</v>
      </c>
      <c r="H34" s="36">
        <v>0</v>
      </c>
      <c r="I34" s="36">
        <v>3</v>
      </c>
      <c r="J34" s="36">
        <v>4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2</v>
      </c>
      <c r="Q34" s="36">
        <v>2</v>
      </c>
      <c r="R34" s="36">
        <v>2</v>
      </c>
      <c r="S34" s="36">
        <v>2</v>
      </c>
      <c r="T34" s="36">
        <v>0</v>
      </c>
      <c r="U34" s="36">
        <v>13</v>
      </c>
      <c r="V34" s="36">
        <v>1</v>
      </c>
      <c r="W34" s="36">
        <v>5</v>
      </c>
      <c r="X34" s="36">
        <v>2</v>
      </c>
      <c r="Y34" s="36">
        <v>1</v>
      </c>
      <c r="Z34" s="36">
        <v>3</v>
      </c>
    </row>
    <row r="35" spans="1:26" s="5" customFormat="1" ht="12" customHeight="1">
      <c r="A35" s="42" t="s">
        <v>284</v>
      </c>
      <c r="B35" s="36">
        <f t="shared" si="4"/>
        <v>171</v>
      </c>
      <c r="C35" s="36">
        <v>1</v>
      </c>
      <c r="D35" s="36">
        <v>16</v>
      </c>
      <c r="E35" s="36">
        <v>2</v>
      </c>
      <c r="F35" s="36">
        <v>3</v>
      </c>
      <c r="G35" s="36">
        <v>41</v>
      </c>
      <c r="H35" s="36">
        <v>4</v>
      </c>
      <c r="I35" s="36">
        <v>12</v>
      </c>
      <c r="J35" s="36">
        <v>7</v>
      </c>
      <c r="K35" s="36">
        <v>1</v>
      </c>
      <c r="L35" s="36">
        <v>0</v>
      </c>
      <c r="M35" s="36">
        <v>0</v>
      </c>
      <c r="N35" s="36">
        <v>0</v>
      </c>
      <c r="O35" s="36">
        <v>1</v>
      </c>
      <c r="P35" s="36">
        <v>10</v>
      </c>
      <c r="Q35" s="36">
        <v>9</v>
      </c>
      <c r="R35" s="36">
        <v>6</v>
      </c>
      <c r="S35" s="36">
        <v>7</v>
      </c>
      <c r="T35" s="36">
        <v>2</v>
      </c>
      <c r="U35" s="36">
        <v>10</v>
      </c>
      <c r="V35" s="36">
        <v>6</v>
      </c>
      <c r="W35" s="36">
        <v>15</v>
      </c>
      <c r="X35" s="36">
        <v>9</v>
      </c>
      <c r="Y35" s="36">
        <v>4</v>
      </c>
      <c r="Z35" s="36">
        <v>5</v>
      </c>
    </row>
    <row r="36" spans="1:26" s="5" customFormat="1" ht="12" customHeight="1">
      <c r="A36" s="42" t="s">
        <v>285</v>
      </c>
      <c r="B36" s="36">
        <f t="shared" si="4"/>
        <v>9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1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1</v>
      </c>
      <c r="Q36" s="36">
        <v>3</v>
      </c>
      <c r="R36" s="36">
        <v>1</v>
      </c>
      <c r="S36" s="36">
        <v>0</v>
      </c>
      <c r="T36" s="36">
        <v>1</v>
      </c>
      <c r="U36" s="36">
        <v>0</v>
      </c>
      <c r="V36" s="36">
        <v>0</v>
      </c>
      <c r="W36" s="36">
        <v>0</v>
      </c>
      <c r="X36" s="36">
        <v>2</v>
      </c>
      <c r="Y36" s="36">
        <v>0</v>
      </c>
      <c r="Z36" s="36">
        <v>0</v>
      </c>
    </row>
    <row r="37" spans="1:26" s="5" customFormat="1" ht="15.75" customHeight="1">
      <c r="A37" s="40" t="s">
        <v>286</v>
      </c>
      <c r="B37" s="36">
        <f t="shared" si="4"/>
        <v>38</v>
      </c>
      <c r="C37" s="36">
        <v>0</v>
      </c>
      <c r="D37" s="36">
        <v>1</v>
      </c>
      <c r="E37" s="36">
        <v>0</v>
      </c>
      <c r="F37" s="36">
        <v>0</v>
      </c>
      <c r="G37" s="36">
        <v>1</v>
      </c>
      <c r="H37" s="36">
        <v>0</v>
      </c>
      <c r="I37" s="36">
        <v>3</v>
      </c>
      <c r="J37" s="36">
        <v>7</v>
      </c>
      <c r="K37" s="36">
        <v>0</v>
      </c>
      <c r="L37" s="36">
        <v>0</v>
      </c>
      <c r="M37" s="36">
        <v>0</v>
      </c>
      <c r="N37" s="36">
        <v>0</v>
      </c>
      <c r="O37" s="36">
        <v>7</v>
      </c>
      <c r="P37" s="36">
        <v>0</v>
      </c>
      <c r="Q37" s="36">
        <v>1</v>
      </c>
      <c r="R37" s="36">
        <v>1</v>
      </c>
      <c r="S37" s="36">
        <v>4</v>
      </c>
      <c r="T37" s="36">
        <v>0</v>
      </c>
      <c r="U37" s="36">
        <v>1</v>
      </c>
      <c r="V37" s="36">
        <v>1</v>
      </c>
      <c r="W37" s="36">
        <v>4</v>
      </c>
      <c r="X37" s="36">
        <v>3</v>
      </c>
      <c r="Y37" s="36">
        <v>1</v>
      </c>
      <c r="Z37" s="36">
        <v>3</v>
      </c>
    </row>
    <row r="38" spans="1:26" s="5" customFormat="1" ht="12" customHeight="1">
      <c r="A38" s="40" t="s">
        <v>287</v>
      </c>
      <c r="B38" s="36">
        <f t="shared" si="4"/>
        <v>288</v>
      </c>
      <c r="C38" s="36">
        <v>0</v>
      </c>
      <c r="D38" s="36">
        <v>2</v>
      </c>
      <c r="E38" s="36">
        <v>1</v>
      </c>
      <c r="F38" s="36">
        <v>3</v>
      </c>
      <c r="G38" s="36">
        <v>4</v>
      </c>
      <c r="H38" s="36">
        <v>3</v>
      </c>
      <c r="I38" s="36">
        <v>20</v>
      </c>
      <c r="J38" s="36">
        <v>36</v>
      </c>
      <c r="K38" s="36">
        <v>0</v>
      </c>
      <c r="L38" s="36">
        <v>0</v>
      </c>
      <c r="M38" s="36">
        <v>2</v>
      </c>
      <c r="N38" s="36">
        <v>0</v>
      </c>
      <c r="O38" s="36">
        <v>3</v>
      </c>
      <c r="P38" s="36">
        <v>8</v>
      </c>
      <c r="Q38" s="36">
        <v>16</v>
      </c>
      <c r="R38" s="36">
        <v>10</v>
      </c>
      <c r="S38" s="36">
        <v>10</v>
      </c>
      <c r="T38" s="36">
        <v>2</v>
      </c>
      <c r="U38" s="36">
        <v>25</v>
      </c>
      <c r="V38" s="36">
        <v>7</v>
      </c>
      <c r="W38" s="36">
        <v>59</v>
      </c>
      <c r="X38" s="36">
        <v>34</v>
      </c>
      <c r="Y38" s="36">
        <v>15</v>
      </c>
      <c r="Z38" s="36">
        <v>28</v>
      </c>
    </row>
    <row r="39" spans="1:26" s="5" customFormat="1" ht="12" customHeight="1">
      <c r="A39" s="40" t="s">
        <v>288</v>
      </c>
      <c r="B39" s="36">
        <f t="shared" si="4"/>
        <v>329</v>
      </c>
      <c r="C39" s="36">
        <v>0</v>
      </c>
      <c r="D39" s="36">
        <v>2</v>
      </c>
      <c r="E39" s="36">
        <v>2</v>
      </c>
      <c r="F39" s="36">
        <v>11</v>
      </c>
      <c r="G39" s="36">
        <v>18</v>
      </c>
      <c r="H39" s="36">
        <v>13</v>
      </c>
      <c r="I39" s="36">
        <v>10</v>
      </c>
      <c r="J39" s="36">
        <v>16</v>
      </c>
      <c r="K39" s="36">
        <v>1</v>
      </c>
      <c r="L39" s="36">
        <v>0</v>
      </c>
      <c r="M39" s="36">
        <v>2</v>
      </c>
      <c r="N39" s="36">
        <v>1</v>
      </c>
      <c r="O39" s="36">
        <v>11</v>
      </c>
      <c r="P39" s="36">
        <v>11</v>
      </c>
      <c r="Q39" s="36">
        <v>13</v>
      </c>
      <c r="R39" s="36">
        <v>6</v>
      </c>
      <c r="S39" s="36">
        <v>67</v>
      </c>
      <c r="T39" s="36">
        <v>7</v>
      </c>
      <c r="U39" s="36">
        <v>64</v>
      </c>
      <c r="V39" s="36">
        <v>8</v>
      </c>
      <c r="W39" s="36">
        <v>26</v>
      </c>
      <c r="X39" s="36">
        <v>15</v>
      </c>
      <c r="Y39" s="36">
        <v>8</v>
      </c>
      <c r="Z39" s="36">
        <v>17</v>
      </c>
    </row>
    <row r="40" spans="1:26" s="5" customFormat="1" ht="12" customHeight="1">
      <c r="A40" s="40" t="s">
        <v>172</v>
      </c>
      <c r="B40" s="36">
        <f t="shared" si="4"/>
        <v>594</v>
      </c>
      <c r="C40" s="36">
        <v>1</v>
      </c>
      <c r="D40" s="36">
        <v>12</v>
      </c>
      <c r="E40" s="36">
        <v>4</v>
      </c>
      <c r="F40" s="36">
        <v>0</v>
      </c>
      <c r="G40" s="36">
        <v>46</v>
      </c>
      <c r="H40" s="36">
        <v>5</v>
      </c>
      <c r="I40" s="36">
        <v>34</v>
      </c>
      <c r="J40" s="36">
        <v>49</v>
      </c>
      <c r="K40" s="36">
        <v>3</v>
      </c>
      <c r="L40" s="36">
        <v>0</v>
      </c>
      <c r="M40" s="36">
        <v>3</v>
      </c>
      <c r="N40" s="36">
        <v>0</v>
      </c>
      <c r="O40" s="36">
        <v>4</v>
      </c>
      <c r="P40" s="36">
        <v>18</v>
      </c>
      <c r="Q40" s="36">
        <v>70</v>
      </c>
      <c r="R40" s="36">
        <v>19</v>
      </c>
      <c r="S40" s="36">
        <v>38</v>
      </c>
      <c r="T40" s="36">
        <v>1</v>
      </c>
      <c r="U40" s="36">
        <v>56</v>
      </c>
      <c r="V40" s="36">
        <v>18</v>
      </c>
      <c r="W40" s="36">
        <v>88</v>
      </c>
      <c r="X40" s="36">
        <v>56</v>
      </c>
      <c r="Y40" s="36">
        <v>23</v>
      </c>
      <c r="Z40" s="36">
        <v>46</v>
      </c>
    </row>
    <row r="41" spans="1:26" s="5" customFormat="1" ht="12" customHeight="1">
      <c r="A41" s="40" t="s">
        <v>289</v>
      </c>
      <c r="B41" s="36">
        <f t="shared" si="4"/>
        <v>1276</v>
      </c>
      <c r="C41" s="36">
        <v>3</v>
      </c>
      <c r="D41" s="36">
        <v>20</v>
      </c>
      <c r="E41" s="36">
        <v>13</v>
      </c>
      <c r="F41" s="36">
        <v>10</v>
      </c>
      <c r="G41" s="36">
        <v>11</v>
      </c>
      <c r="H41" s="36">
        <v>17</v>
      </c>
      <c r="I41" s="36">
        <v>129</v>
      </c>
      <c r="J41" s="36">
        <v>323</v>
      </c>
      <c r="K41" s="36">
        <v>2</v>
      </c>
      <c r="L41" s="36">
        <v>0</v>
      </c>
      <c r="M41" s="36">
        <v>2</v>
      </c>
      <c r="N41" s="36">
        <v>1</v>
      </c>
      <c r="O41" s="36">
        <v>3</v>
      </c>
      <c r="P41" s="36">
        <v>27</v>
      </c>
      <c r="Q41" s="36">
        <v>40</v>
      </c>
      <c r="R41" s="36">
        <v>24</v>
      </c>
      <c r="S41" s="36">
        <v>74</v>
      </c>
      <c r="T41" s="36">
        <v>4</v>
      </c>
      <c r="U41" s="36">
        <v>45</v>
      </c>
      <c r="V41" s="36">
        <v>96</v>
      </c>
      <c r="W41" s="36">
        <v>127</v>
      </c>
      <c r="X41" s="36">
        <v>199</v>
      </c>
      <c r="Y41" s="36">
        <v>69</v>
      </c>
      <c r="Z41" s="36">
        <v>37</v>
      </c>
    </row>
    <row r="42" spans="1:26" s="5" customFormat="1" ht="12" customHeight="1">
      <c r="A42" s="40" t="s">
        <v>169</v>
      </c>
      <c r="B42" s="36">
        <f t="shared" si="4"/>
        <v>979</v>
      </c>
      <c r="C42" s="36">
        <v>0</v>
      </c>
      <c r="D42" s="36">
        <v>9</v>
      </c>
      <c r="E42" s="36">
        <v>4</v>
      </c>
      <c r="F42" s="36">
        <v>0</v>
      </c>
      <c r="G42" s="36">
        <v>6</v>
      </c>
      <c r="H42" s="36">
        <v>3</v>
      </c>
      <c r="I42" s="36">
        <v>9</v>
      </c>
      <c r="J42" s="36">
        <v>68</v>
      </c>
      <c r="K42" s="36">
        <v>32</v>
      </c>
      <c r="L42" s="36">
        <v>0</v>
      </c>
      <c r="M42" s="36">
        <v>0</v>
      </c>
      <c r="N42" s="36">
        <v>12</v>
      </c>
      <c r="O42" s="36">
        <v>2</v>
      </c>
      <c r="P42" s="36">
        <v>54</v>
      </c>
      <c r="Q42" s="36">
        <v>54</v>
      </c>
      <c r="R42" s="36">
        <v>20</v>
      </c>
      <c r="S42" s="36">
        <v>70</v>
      </c>
      <c r="T42" s="36">
        <v>10</v>
      </c>
      <c r="U42" s="36">
        <v>68</v>
      </c>
      <c r="V42" s="36">
        <v>11</v>
      </c>
      <c r="W42" s="36">
        <v>202</v>
      </c>
      <c r="X42" s="36">
        <v>216</v>
      </c>
      <c r="Y42" s="36">
        <v>35</v>
      </c>
      <c r="Z42" s="36">
        <v>94</v>
      </c>
    </row>
    <row r="43" spans="1:26" s="5" customFormat="1" ht="12" customHeight="1">
      <c r="A43" s="40" t="s">
        <v>290</v>
      </c>
      <c r="B43" s="36">
        <f t="shared" si="4"/>
        <v>91</v>
      </c>
      <c r="C43" s="36">
        <v>0</v>
      </c>
      <c r="D43" s="36">
        <v>2</v>
      </c>
      <c r="E43" s="36">
        <v>1</v>
      </c>
      <c r="F43" s="36">
        <v>0</v>
      </c>
      <c r="G43" s="36">
        <v>1</v>
      </c>
      <c r="H43" s="36">
        <v>1</v>
      </c>
      <c r="I43" s="36">
        <v>0</v>
      </c>
      <c r="J43" s="36">
        <v>28</v>
      </c>
      <c r="K43" s="36">
        <v>2</v>
      </c>
      <c r="L43" s="36">
        <v>0</v>
      </c>
      <c r="M43" s="36">
        <v>0</v>
      </c>
      <c r="N43" s="36">
        <v>0</v>
      </c>
      <c r="O43" s="36">
        <v>0</v>
      </c>
      <c r="P43" s="36">
        <v>1</v>
      </c>
      <c r="Q43" s="36">
        <v>14</v>
      </c>
      <c r="R43" s="36">
        <v>1</v>
      </c>
      <c r="S43" s="36">
        <v>10</v>
      </c>
      <c r="T43" s="36">
        <v>0</v>
      </c>
      <c r="U43" s="36">
        <v>5</v>
      </c>
      <c r="V43" s="36">
        <v>1</v>
      </c>
      <c r="W43" s="36">
        <v>5</v>
      </c>
      <c r="X43" s="36">
        <v>4</v>
      </c>
      <c r="Y43" s="36">
        <v>4</v>
      </c>
      <c r="Z43" s="36">
        <v>11</v>
      </c>
    </row>
    <row r="44" spans="1:26" s="5" customFormat="1" ht="12" customHeight="1">
      <c r="A44" s="40" t="s">
        <v>170</v>
      </c>
      <c r="B44" s="36">
        <f t="shared" si="4"/>
        <v>232</v>
      </c>
      <c r="C44" s="36">
        <v>0</v>
      </c>
      <c r="D44" s="36">
        <v>1</v>
      </c>
      <c r="E44" s="36">
        <v>0</v>
      </c>
      <c r="F44" s="36">
        <v>0</v>
      </c>
      <c r="G44" s="36">
        <v>2</v>
      </c>
      <c r="H44" s="36">
        <v>1</v>
      </c>
      <c r="I44" s="36">
        <v>6</v>
      </c>
      <c r="J44" s="36">
        <v>115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1</v>
      </c>
      <c r="Q44" s="36">
        <v>4</v>
      </c>
      <c r="R44" s="36">
        <v>5</v>
      </c>
      <c r="S44" s="36">
        <v>20</v>
      </c>
      <c r="T44" s="36">
        <v>0</v>
      </c>
      <c r="U44" s="36">
        <v>3</v>
      </c>
      <c r="V44" s="36">
        <v>0</v>
      </c>
      <c r="W44" s="36">
        <v>20</v>
      </c>
      <c r="X44" s="36">
        <v>15</v>
      </c>
      <c r="Y44" s="36">
        <v>31</v>
      </c>
      <c r="Z44" s="36">
        <v>8</v>
      </c>
    </row>
    <row r="45" spans="1:26" s="5" customFormat="1" ht="12" customHeight="1">
      <c r="A45" s="41" t="s">
        <v>293</v>
      </c>
      <c r="B45" s="36">
        <f t="shared" si="4"/>
        <v>80</v>
      </c>
      <c r="C45" s="36">
        <v>0</v>
      </c>
      <c r="D45" s="36">
        <v>1</v>
      </c>
      <c r="E45" s="36">
        <v>0</v>
      </c>
      <c r="F45" s="36">
        <v>0</v>
      </c>
      <c r="G45" s="36">
        <v>0</v>
      </c>
      <c r="H45" s="36">
        <v>1</v>
      </c>
      <c r="I45" s="36">
        <v>2</v>
      </c>
      <c r="J45" s="36">
        <v>34</v>
      </c>
      <c r="K45" s="36">
        <v>1</v>
      </c>
      <c r="L45" s="36">
        <v>0</v>
      </c>
      <c r="M45" s="36">
        <v>0</v>
      </c>
      <c r="N45" s="36">
        <v>0</v>
      </c>
      <c r="O45" s="36">
        <v>2</v>
      </c>
      <c r="P45" s="36">
        <v>2</v>
      </c>
      <c r="Q45" s="36">
        <v>3</v>
      </c>
      <c r="R45" s="36">
        <v>0</v>
      </c>
      <c r="S45" s="36">
        <v>8</v>
      </c>
      <c r="T45" s="36">
        <v>0</v>
      </c>
      <c r="U45" s="36">
        <v>0</v>
      </c>
      <c r="V45" s="36">
        <v>0</v>
      </c>
      <c r="W45" s="36">
        <v>7</v>
      </c>
      <c r="X45" s="36">
        <v>2</v>
      </c>
      <c r="Y45" s="36">
        <v>6</v>
      </c>
      <c r="Z45" s="36">
        <v>11</v>
      </c>
    </row>
    <row r="46" spans="1:26" s="5" customFormat="1" ht="12" customHeight="1">
      <c r="A46" s="41" t="s">
        <v>173</v>
      </c>
      <c r="B46" s="36">
        <f t="shared" si="4"/>
        <v>66</v>
      </c>
      <c r="C46" s="36">
        <v>0</v>
      </c>
      <c r="D46" s="36">
        <v>1</v>
      </c>
      <c r="E46" s="36">
        <v>1</v>
      </c>
      <c r="F46" s="36">
        <v>0</v>
      </c>
      <c r="G46" s="36">
        <v>1</v>
      </c>
      <c r="H46" s="36">
        <v>0</v>
      </c>
      <c r="I46" s="36">
        <v>3</v>
      </c>
      <c r="J46" s="36">
        <v>13</v>
      </c>
      <c r="K46" s="36">
        <v>1</v>
      </c>
      <c r="L46" s="36">
        <v>0</v>
      </c>
      <c r="M46" s="36">
        <v>0</v>
      </c>
      <c r="N46" s="36">
        <v>1</v>
      </c>
      <c r="O46" s="36">
        <v>2</v>
      </c>
      <c r="P46" s="36">
        <v>0</v>
      </c>
      <c r="Q46" s="36">
        <v>7</v>
      </c>
      <c r="R46" s="36">
        <v>0</v>
      </c>
      <c r="S46" s="36">
        <v>6</v>
      </c>
      <c r="T46" s="36">
        <v>2</v>
      </c>
      <c r="U46" s="36">
        <v>3</v>
      </c>
      <c r="V46" s="36">
        <v>2</v>
      </c>
      <c r="W46" s="36">
        <v>6</v>
      </c>
      <c r="X46" s="36">
        <v>8</v>
      </c>
      <c r="Y46" s="36">
        <v>6</v>
      </c>
      <c r="Z46" s="36">
        <v>3</v>
      </c>
    </row>
    <row r="47" spans="1:26" s="5" customFormat="1" ht="12" customHeight="1">
      <c r="A47" s="41" t="s">
        <v>294</v>
      </c>
      <c r="B47" s="36">
        <f t="shared" si="4"/>
        <v>302</v>
      </c>
      <c r="C47" s="36">
        <v>0</v>
      </c>
      <c r="D47" s="36">
        <v>1</v>
      </c>
      <c r="E47" s="36">
        <v>1</v>
      </c>
      <c r="F47" s="36">
        <v>0</v>
      </c>
      <c r="G47" s="36">
        <v>3</v>
      </c>
      <c r="H47" s="36">
        <v>0</v>
      </c>
      <c r="I47" s="36">
        <v>8</v>
      </c>
      <c r="J47" s="36">
        <v>68</v>
      </c>
      <c r="K47" s="36">
        <v>0</v>
      </c>
      <c r="L47" s="36">
        <v>0</v>
      </c>
      <c r="M47" s="36">
        <v>0</v>
      </c>
      <c r="N47" s="36">
        <v>0</v>
      </c>
      <c r="O47" s="36">
        <v>2</v>
      </c>
      <c r="P47" s="36">
        <v>4</v>
      </c>
      <c r="Q47" s="36">
        <v>16</v>
      </c>
      <c r="R47" s="36">
        <v>4</v>
      </c>
      <c r="S47" s="36">
        <v>33</v>
      </c>
      <c r="T47" s="36">
        <v>2</v>
      </c>
      <c r="U47" s="36">
        <v>14</v>
      </c>
      <c r="V47" s="36">
        <v>3</v>
      </c>
      <c r="W47" s="36">
        <v>63</v>
      </c>
      <c r="X47" s="36">
        <v>43</v>
      </c>
      <c r="Y47" s="36">
        <v>26</v>
      </c>
      <c r="Z47" s="36">
        <v>11</v>
      </c>
    </row>
    <row r="48" spans="1:26" s="5" customFormat="1" ht="12" customHeight="1">
      <c r="A48" s="41" t="s">
        <v>295</v>
      </c>
      <c r="B48" s="36">
        <f t="shared" si="4"/>
        <v>311</v>
      </c>
      <c r="C48" s="36">
        <v>0</v>
      </c>
      <c r="D48" s="36">
        <v>3</v>
      </c>
      <c r="E48" s="36">
        <v>3</v>
      </c>
      <c r="F48" s="36">
        <v>0</v>
      </c>
      <c r="G48" s="36">
        <v>2</v>
      </c>
      <c r="H48" s="36">
        <v>3</v>
      </c>
      <c r="I48" s="36">
        <v>16</v>
      </c>
      <c r="J48" s="36">
        <v>99</v>
      </c>
      <c r="K48" s="36">
        <v>1</v>
      </c>
      <c r="L48" s="36">
        <v>0</v>
      </c>
      <c r="M48" s="36">
        <v>0</v>
      </c>
      <c r="N48" s="36">
        <v>0</v>
      </c>
      <c r="O48" s="36">
        <v>0</v>
      </c>
      <c r="P48" s="36">
        <v>4</v>
      </c>
      <c r="Q48" s="36">
        <v>5</v>
      </c>
      <c r="R48" s="36">
        <v>4</v>
      </c>
      <c r="S48" s="36">
        <v>10</v>
      </c>
      <c r="T48" s="36">
        <v>6</v>
      </c>
      <c r="U48" s="36">
        <v>23</v>
      </c>
      <c r="V48" s="36">
        <v>9</v>
      </c>
      <c r="W48" s="36">
        <v>35</v>
      </c>
      <c r="X48" s="36">
        <v>43</v>
      </c>
      <c r="Y48" s="36">
        <v>34</v>
      </c>
      <c r="Z48" s="36">
        <v>11</v>
      </c>
    </row>
    <row r="49" spans="1:26" s="5" customFormat="1" ht="12" customHeight="1">
      <c r="A49" s="41" t="s">
        <v>296</v>
      </c>
      <c r="B49" s="36">
        <f t="shared" si="4"/>
        <v>12</v>
      </c>
      <c r="C49" s="36">
        <v>0</v>
      </c>
      <c r="D49" s="36">
        <v>0</v>
      </c>
      <c r="E49" s="36">
        <v>1</v>
      </c>
      <c r="F49" s="36">
        <v>0</v>
      </c>
      <c r="G49" s="36">
        <v>2</v>
      </c>
      <c r="H49" s="36">
        <v>0</v>
      </c>
      <c r="I49" s="36">
        <v>0</v>
      </c>
      <c r="J49" s="36">
        <v>1</v>
      </c>
      <c r="K49" s="36">
        <v>1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4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3</v>
      </c>
      <c r="Y49" s="36">
        <v>0</v>
      </c>
      <c r="Z49" s="36">
        <v>0</v>
      </c>
    </row>
    <row r="50" spans="1:26" s="5" customFormat="1" ht="12" customHeight="1">
      <c r="A50" s="41" t="s">
        <v>297</v>
      </c>
      <c r="B50" s="36">
        <f t="shared" si="4"/>
        <v>470</v>
      </c>
      <c r="C50" s="36">
        <v>0</v>
      </c>
      <c r="D50" s="36">
        <v>0</v>
      </c>
      <c r="E50" s="36">
        <v>2</v>
      </c>
      <c r="F50" s="36">
        <v>0</v>
      </c>
      <c r="G50" s="36">
        <v>1</v>
      </c>
      <c r="H50" s="36">
        <v>0</v>
      </c>
      <c r="I50" s="36">
        <v>0</v>
      </c>
      <c r="J50" s="36">
        <v>30</v>
      </c>
      <c r="K50" s="36">
        <v>2</v>
      </c>
      <c r="L50" s="36">
        <v>1</v>
      </c>
      <c r="M50" s="36">
        <v>0</v>
      </c>
      <c r="N50" s="36">
        <v>0</v>
      </c>
      <c r="O50" s="36">
        <v>5</v>
      </c>
      <c r="P50" s="36">
        <v>10</v>
      </c>
      <c r="Q50" s="36">
        <v>11</v>
      </c>
      <c r="R50" s="36">
        <v>12</v>
      </c>
      <c r="S50" s="36">
        <v>38</v>
      </c>
      <c r="T50" s="36">
        <v>4</v>
      </c>
      <c r="U50" s="36">
        <v>33</v>
      </c>
      <c r="V50" s="36">
        <v>1</v>
      </c>
      <c r="W50" s="36">
        <v>88</v>
      </c>
      <c r="X50" s="36">
        <v>133</v>
      </c>
      <c r="Y50" s="36">
        <v>26</v>
      </c>
      <c r="Z50" s="36">
        <v>73</v>
      </c>
    </row>
    <row r="51" spans="1:26" s="5" customFormat="1" ht="12" customHeight="1">
      <c r="A51" s="41" t="s">
        <v>298</v>
      </c>
      <c r="B51" s="36">
        <f t="shared" si="4"/>
        <v>136</v>
      </c>
      <c r="C51" s="36">
        <v>0</v>
      </c>
      <c r="D51" s="36">
        <v>1</v>
      </c>
      <c r="E51" s="36">
        <v>0</v>
      </c>
      <c r="F51" s="36">
        <v>0</v>
      </c>
      <c r="G51" s="36">
        <v>0</v>
      </c>
      <c r="H51" s="36">
        <v>0</v>
      </c>
      <c r="I51" s="36">
        <v>2</v>
      </c>
      <c r="J51" s="36">
        <v>3</v>
      </c>
      <c r="K51" s="36">
        <v>3</v>
      </c>
      <c r="L51" s="36">
        <v>0</v>
      </c>
      <c r="M51" s="36">
        <v>0</v>
      </c>
      <c r="N51" s="36">
        <v>0</v>
      </c>
      <c r="O51" s="36">
        <v>0</v>
      </c>
      <c r="P51" s="36">
        <v>5</v>
      </c>
      <c r="Q51" s="36">
        <v>2</v>
      </c>
      <c r="R51" s="36">
        <v>1</v>
      </c>
      <c r="S51" s="36">
        <v>9</v>
      </c>
      <c r="T51" s="36">
        <v>1</v>
      </c>
      <c r="U51" s="36">
        <v>4</v>
      </c>
      <c r="V51" s="36">
        <v>0</v>
      </c>
      <c r="W51" s="36">
        <v>26</v>
      </c>
      <c r="X51" s="36">
        <v>60</v>
      </c>
      <c r="Y51" s="36">
        <v>6</v>
      </c>
      <c r="Z51" s="36">
        <v>13</v>
      </c>
    </row>
    <row r="52" spans="1:26" s="5" customFormat="1" ht="12" customHeight="1" thickBot="1">
      <c r="A52" s="51" t="s">
        <v>299</v>
      </c>
      <c r="B52" s="57">
        <f t="shared" si="4"/>
        <v>17</v>
      </c>
      <c r="C52" s="36">
        <v>0</v>
      </c>
      <c r="D52" s="36">
        <v>2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5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1</v>
      </c>
      <c r="Q52" s="36">
        <v>1</v>
      </c>
      <c r="R52" s="36">
        <v>1</v>
      </c>
      <c r="S52" s="36">
        <v>4</v>
      </c>
      <c r="T52" s="36">
        <v>0</v>
      </c>
      <c r="U52" s="36">
        <v>0</v>
      </c>
      <c r="V52" s="36">
        <v>0</v>
      </c>
      <c r="W52" s="36">
        <v>2</v>
      </c>
      <c r="X52" s="36">
        <v>0</v>
      </c>
      <c r="Y52" s="36">
        <v>0</v>
      </c>
      <c r="Z52" s="36">
        <v>1</v>
      </c>
    </row>
    <row r="53" spans="1:26" s="5" customFormat="1" ht="15" customHeight="1">
      <c r="A53" s="45" t="s">
        <v>317</v>
      </c>
      <c r="B53" s="45"/>
      <c r="C53" s="45"/>
      <c r="D53" s="45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="5" customFormat="1" ht="15" customHeight="1"/>
    <row r="55" spans="1:26" s="5" customFormat="1" ht="17.25" customHeight="1">
      <c r="A55" s="76" t="s">
        <v>300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6" t="s">
        <v>301</v>
      </c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</sheetData>
  <sheetProtection/>
  <mergeCells count="13">
    <mergeCell ref="L1:Z1"/>
    <mergeCell ref="L2:X2"/>
    <mergeCell ref="A1:K1"/>
    <mergeCell ref="A2:K2"/>
    <mergeCell ref="L3:R3"/>
    <mergeCell ref="T3:U3"/>
    <mergeCell ref="X3:Z3"/>
    <mergeCell ref="A55:K55"/>
    <mergeCell ref="L55:Z55"/>
    <mergeCell ref="A3:A4"/>
    <mergeCell ref="B3:B4"/>
    <mergeCell ref="C3:G3"/>
    <mergeCell ref="H3:J3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18.00390625" style="68" customWidth="1"/>
    <col min="2" max="2" width="6.375" style="68" customWidth="1"/>
    <col min="3" max="3" width="6.125" style="68" customWidth="1"/>
    <col min="4" max="4" width="5.75390625" style="68" customWidth="1"/>
    <col min="5" max="5" width="5.625" style="68" customWidth="1"/>
    <col min="6" max="12" width="5.125" style="68" customWidth="1"/>
    <col min="13" max="13" width="5.375" style="68" customWidth="1"/>
    <col min="14" max="14" width="4.875" style="68" customWidth="1"/>
    <col min="15" max="15" width="5.125" style="68" customWidth="1"/>
    <col min="16" max="16" width="4.875" style="68" customWidth="1"/>
    <col min="17" max="18" width="5.125" style="68" customWidth="1"/>
    <col min="19" max="27" width="5.375" style="68" customWidth="1"/>
    <col min="28" max="16384" width="9.00390625" style="68" customWidth="1"/>
  </cols>
  <sheetData>
    <row r="1" spans="1:27" s="4" customFormat="1" ht="45" customHeight="1">
      <c r="A1" s="96" t="s">
        <v>164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 t="s">
        <v>62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s="32" customFormat="1" ht="13.5" customHeight="1" thickBo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99" t="s">
        <v>324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AA2" s="69" t="s">
        <v>60</v>
      </c>
    </row>
    <row r="3" spans="1:27" s="33" customFormat="1" ht="19.5" customHeight="1">
      <c r="A3" s="88" t="s">
        <v>0</v>
      </c>
      <c r="B3" s="94" t="s">
        <v>1</v>
      </c>
      <c r="C3" s="91" t="s">
        <v>2</v>
      </c>
      <c r="D3" s="91" t="s">
        <v>3</v>
      </c>
      <c r="E3" s="91"/>
      <c r="F3" s="91"/>
      <c r="G3" s="91"/>
      <c r="H3" s="91"/>
      <c r="I3" s="91" t="s">
        <v>4</v>
      </c>
      <c r="J3" s="91"/>
      <c r="K3" s="91"/>
      <c r="L3" s="47" t="s">
        <v>61</v>
      </c>
      <c r="M3" s="84" t="s">
        <v>5</v>
      </c>
      <c r="N3" s="84"/>
      <c r="O3" s="84"/>
      <c r="P3" s="84"/>
      <c r="Q3" s="84"/>
      <c r="R3" s="84"/>
      <c r="S3" s="85"/>
      <c r="T3" s="46" t="s">
        <v>6</v>
      </c>
      <c r="U3" s="91" t="s">
        <v>7</v>
      </c>
      <c r="V3" s="91"/>
      <c r="W3" s="46" t="s">
        <v>8</v>
      </c>
      <c r="X3" s="46" t="s">
        <v>9</v>
      </c>
      <c r="Y3" s="93" t="s">
        <v>10</v>
      </c>
      <c r="Z3" s="84"/>
      <c r="AA3" s="84"/>
    </row>
    <row r="4" spans="1:27" s="33" customFormat="1" ht="48" customHeight="1" thickBot="1">
      <c r="A4" s="89"/>
      <c r="B4" s="95"/>
      <c r="C4" s="75"/>
      <c r="D4" s="38" t="s">
        <v>56</v>
      </c>
      <c r="E4" s="38" t="s">
        <v>11</v>
      </c>
      <c r="F4" s="38" t="s">
        <v>12</v>
      </c>
      <c r="G4" s="38" t="s">
        <v>13</v>
      </c>
      <c r="H4" s="38" t="s">
        <v>14</v>
      </c>
      <c r="I4" s="38" t="s">
        <v>15</v>
      </c>
      <c r="J4" s="38" t="s">
        <v>16</v>
      </c>
      <c r="K4" s="38" t="s">
        <v>17</v>
      </c>
      <c r="L4" s="49" t="s">
        <v>18</v>
      </c>
      <c r="M4" s="49" t="s">
        <v>19</v>
      </c>
      <c r="N4" s="52" t="s">
        <v>20</v>
      </c>
      <c r="O4" s="52" t="s">
        <v>52</v>
      </c>
      <c r="P4" s="52" t="s">
        <v>21</v>
      </c>
      <c r="Q4" s="52" t="s">
        <v>22</v>
      </c>
      <c r="R4" s="52" t="s">
        <v>53</v>
      </c>
      <c r="S4" s="52" t="s">
        <v>23</v>
      </c>
      <c r="T4" s="38" t="s">
        <v>24</v>
      </c>
      <c r="U4" s="38" t="s">
        <v>25</v>
      </c>
      <c r="V4" s="38" t="s">
        <v>54</v>
      </c>
      <c r="W4" s="38" t="s">
        <v>26</v>
      </c>
      <c r="X4" s="38" t="s">
        <v>55</v>
      </c>
      <c r="Y4" s="52" t="s">
        <v>27</v>
      </c>
      <c r="Z4" s="52" t="s">
        <v>28</v>
      </c>
      <c r="AA4" s="54" t="s">
        <v>29</v>
      </c>
    </row>
    <row r="5" spans="1:27" s="5" customFormat="1" ht="24" customHeight="1">
      <c r="A5" s="40" t="s">
        <v>63</v>
      </c>
      <c r="B5" s="15">
        <f>SUM(D5:AA5)</f>
        <v>100</v>
      </c>
      <c r="C5" s="15"/>
      <c r="D5" s="15">
        <f aca="true" t="shared" si="0" ref="D5:AA5">D6/$C$6*100</f>
        <v>0.32697066101095795</v>
      </c>
      <c r="E5" s="15">
        <f t="shared" si="0"/>
        <v>3.8264404383174266</v>
      </c>
      <c r="F5" s="15">
        <f t="shared" si="0"/>
        <v>0.830682219865677</v>
      </c>
      <c r="G5" s="15">
        <f t="shared" si="0"/>
        <v>0.6097560975609756</v>
      </c>
      <c r="H5" s="15">
        <f t="shared" si="0"/>
        <v>11.638388123011664</v>
      </c>
      <c r="I5" s="15">
        <f t="shared" si="0"/>
        <v>1.5906680805938493</v>
      </c>
      <c r="J5" s="15">
        <f t="shared" si="0"/>
        <v>5.12548603746907</v>
      </c>
      <c r="K5" s="15">
        <f t="shared" si="0"/>
        <v>9.773771650759985</v>
      </c>
      <c r="L5" s="15">
        <f t="shared" si="0"/>
        <v>0.8041710851891127</v>
      </c>
      <c r="M5" s="15">
        <f t="shared" si="0"/>
        <v>0.22092612230470132</v>
      </c>
      <c r="N5" s="15">
        <f t="shared" si="0"/>
        <v>0.37999293036408627</v>
      </c>
      <c r="O5" s="15">
        <f t="shared" si="0"/>
        <v>0.22976316719688938</v>
      </c>
      <c r="P5" s="15">
        <f t="shared" si="0"/>
        <v>0.8483563096500532</v>
      </c>
      <c r="Q5" s="15">
        <f t="shared" si="0"/>
        <v>4.1268999646518205</v>
      </c>
      <c r="R5" s="15">
        <f t="shared" si="0"/>
        <v>5.03711558854719</v>
      </c>
      <c r="S5" s="15">
        <f t="shared" si="0"/>
        <v>2.527394839165783</v>
      </c>
      <c r="T5" s="15">
        <f t="shared" si="0"/>
        <v>6.954754330151997</v>
      </c>
      <c r="U5" s="15">
        <f t="shared" si="0"/>
        <v>1.9176387416048075</v>
      </c>
      <c r="V5" s="15">
        <f t="shared" si="0"/>
        <v>9.420289855072465</v>
      </c>
      <c r="W5" s="15">
        <f t="shared" si="0"/>
        <v>2.4566984800282783</v>
      </c>
      <c r="X5" s="15">
        <f t="shared" si="0"/>
        <v>10.622127960410038</v>
      </c>
      <c r="Y5" s="15">
        <f t="shared" si="0"/>
        <v>11.52350653941322</v>
      </c>
      <c r="Z5" s="15">
        <f t="shared" si="0"/>
        <v>3.870625662778367</v>
      </c>
      <c r="AA5" s="15">
        <f t="shared" si="0"/>
        <v>5.3375751148815835</v>
      </c>
    </row>
    <row r="6" spans="1:27" s="5" customFormat="1" ht="24" customHeight="1">
      <c r="A6" s="40" t="s">
        <v>30</v>
      </c>
      <c r="B6" s="15"/>
      <c r="C6" s="14">
        <f aca="true" t="shared" si="1" ref="C6:AA6">SUM(C7:C25,C27:C28)</f>
        <v>11316</v>
      </c>
      <c r="D6" s="14">
        <f t="shared" si="1"/>
        <v>37</v>
      </c>
      <c r="E6" s="14">
        <f t="shared" si="1"/>
        <v>433</v>
      </c>
      <c r="F6" s="14">
        <f t="shared" si="1"/>
        <v>94</v>
      </c>
      <c r="G6" s="14">
        <f t="shared" si="1"/>
        <v>69</v>
      </c>
      <c r="H6" s="14">
        <f t="shared" si="1"/>
        <v>1317</v>
      </c>
      <c r="I6" s="14">
        <f t="shared" si="1"/>
        <v>180</v>
      </c>
      <c r="J6" s="14">
        <f t="shared" si="1"/>
        <v>580</v>
      </c>
      <c r="K6" s="14">
        <f t="shared" si="1"/>
        <v>1106</v>
      </c>
      <c r="L6" s="14">
        <f t="shared" si="1"/>
        <v>91</v>
      </c>
      <c r="M6" s="14">
        <f t="shared" si="1"/>
        <v>25</v>
      </c>
      <c r="N6" s="14">
        <f t="shared" si="1"/>
        <v>43</v>
      </c>
      <c r="O6" s="14">
        <f t="shared" si="1"/>
        <v>26</v>
      </c>
      <c r="P6" s="14">
        <f t="shared" si="1"/>
        <v>96</v>
      </c>
      <c r="Q6" s="14">
        <f t="shared" si="1"/>
        <v>467</v>
      </c>
      <c r="R6" s="14">
        <f t="shared" si="1"/>
        <v>570</v>
      </c>
      <c r="S6" s="14">
        <f t="shared" si="1"/>
        <v>286</v>
      </c>
      <c r="T6" s="14">
        <f t="shared" si="1"/>
        <v>787</v>
      </c>
      <c r="U6" s="14">
        <f t="shared" si="1"/>
        <v>217</v>
      </c>
      <c r="V6" s="14">
        <f t="shared" si="1"/>
        <v>1066</v>
      </c>
      <c r="W6" s="14">
        <f t="shared" si="1"/>
        <v>278</v>
      </c>
      <c r="X6" s="14">
        <f t="shared" si="1"/>
        <v>1202</v>
      </c>
      <c r="Y6" s="14">
        <f t="shared" si="1"/>
        <v>1304</v>
      </c>
      <c r="Z6" s="14">
        <f t="shared" si="1"/>
        <v>438</v>
      </c>
      <c r="AA6" s="14">
        <f t="shared" si="1"/>
        <v>604</v>
      </c>
    </row>
    <row r="7" spans="1:27" s="5" customFormat="1" ht="27" customHeight="1">
      <c r="A7" s="40" t="s">
        <v>31</v>
      </c>
      <c r="B7" s="15">
        <f>C7/$C$6*100</f>
        <v>5.151997172145634</v>
      </c>
      <c r="C7" s="14">
        <f>SUM(D7:AA7)</f>
        <v>583</v>
      </c>
      <c r="D7" s="14">
        <v>1</v>
      </c>
      <c r="E7" s="14">
        <v>5</v>
      </c>
      <c r="F7" s="14">
        <v>1</v>
      </c>
      <c r="G7" s="14">
        <v>2</v>
      </c>
      <c r="H7" s="14">
        <v>8</v>
      </c>
      <c r="I7" s="14">
        <v>11</v>
      </c>
      <c r="J7" s="14">
        <v>44</v>
      </c>
      <c r="K7" s="14">
        <v>32</v>
      </c>
      <c r="L7" s="14">
        <v>2</v>
      </c>
      <c r="M7" s="14">
        <v>0</v>
      </c>
      <c r="N7" s="14">
        <v>1</v>
      </c>
      <c r="O7" s="14">
        <v>0</v>
      </c>
      <c r="P7" s="14">
        <v>4</v>
      </c>
      <c r="Q7" s="14">
        <v>0</v>
      </c>
      <c r="R7" s="14">
        <v>137</v>
      </c>
      <c r="S7" s="14">
        <v>12</v>
      </c>
      <c r="T7" s="14">
        <v>170</v>
      </c>
      <c r="U7" s="14">
        <v>2</v>
      </c>
      <c r="V7" s="14">
        <v>13</v>
      </c>
      <c r="W7" s="14">
        <v>13</v>
      </c>
      <c r="X7" s="14">
        <v>35</v>
      </c>
      <c r="Y7" s="14">
        <v>26</v>
      </c>
      <c r="Z7" s="14">
        <v>40</v>
      </c>
      <c r="AA7" s="14">
        <v>24</v>
      </c>
    </row>
    <row r="8" spans="1:27" s="5" customFormat="1" ht="15.75" customHeight="1">
      <c r="A8" s="40" t="s">
        <v>32</v>
      </c>
      <c r="B8" s="15">
        <f aca="true" t="shared" si="2" ref="B8:B28">C8/$C$6*100</f>
        <v>17.983386355602686</v>
      </c>
      <c r="C8" s="14">
        <f aca="true" t="shared" si="3" ref="C8:C28">SUM(D8:AA8)</f>
        <v>2035</v>
      </c>
      <c r="D8" s="14">
        <v>0</v>
      </c>
      <c r="E8" s="14">
        <v>13</v>
      </c>
      <c r="F8" s="14">
        <v>1</v>
      </c>
      <c r="G8" s="14">
        <v>4</v>
      </c>
      <c r="H8" s="14">
        <v>32</v>
      </c>
      <c r="I8" s="14">
        <v>7</v>
      </c>
      <c r="J8" s="14">
        <v>57</v>
      </c>
      <c r="K8" s="14">
        <v>165</v>
      </c>
      <c r="L8" s="14">
        <v>4</v>
      </c>
      <c r="M8" s="14">
        <v>0</v>
      </c>
      <c r="N8" s="14">
        <v>0</v>
      </c>
      <c r="O8" s="14">
        <v>0</v>
      </c>
      <c r="P8" s="14">
        <v>7</v>
      </c>
      <c r="Q8" s="14">
        <v>10</v>
      </c>
      <c r="R8" s="14">
        <v>78</v>
      </c>
      <c r="S8" s="14">
        <v>29</v>
      </c>
      <c r="T8" s="14">
        <v>387</v>
      </c>
      <c r="U8" s="14">
        <v>3</v>
      </c>
      <c r="V8" s="14">
        <v>71</v>
      </c>
      <c r="W8" s="14">
        <v>27</v>
      </c>
      <c r="X8" s="14">
        <v>429</v>
      </c>
      <c r="Y8" s="14">
        <v>316</v>
      </c>
      <c r="Z8" s="14">
        <v>239</v>
      </c>
      <c r="AA8" s="14">
        <v>156</v>
      </c>
    </row>
    <row r="9" spans="1:27" s="5" customFormat="1" ht="15.75" customHeight="1">
      <c r="A9" s="40" t="s">
        <v>33</v>
      </c>
      <c r="B9" s="15">
        <f t="shared" si="2"/>
        <v>2.394839165782962</v>
      </c>
      <c r="C9" s="14">
        <f t="shared" si="3"/>
        <v>271</v>
      </c>
      <c r="D9" s="14">
        <v>1</v>
      </c>
      <c r="E9" s="14">
        <v>3</v>
      </c>
      <c r="F9" s="14">
        <v>1</v>
      </c>
      <c r="G9" s="14">
        <v>1</v>
      </c>
      <c r="H9" s="14">
        <v>16</v>
      </c>
      <c r="I9" s="14">
        <v>6</v>
      </c>
      <c r="J9" s="14">
        <v>36</v>
      </c>
      <c r="K9" s="14">
        <v>48</v>
      </c>
      <c r="L9" s="14">
        <v>0</v>
      </c>
      <c r="M9" s="14">
        <v>0</v>
      </c>
      <c r="N9" s="14">
        <v>1</v>
      </c>
      <c r="O9" s="14">
        <v>0</v>
      </c>
      <c r="P9" s="14">
        <v>4</v>
      </c>
      <c r="Q9" s="14">
        <v>16</v>
      </c>
      <c r="R9" s="14">
        <v>12</v>
      </c>
      <c r="S9" s="14">
        <v>15</v>
      </c>
      <c r="T9" s="14">
        <v>15</v>
      </c>
      <c r="U9" s="14">
        <v>1</v>
      </c>
      <c r="V9" s="14">
        <v>16</v>
      </c>
      <c r="W9" s="14">
        <v>2</v>
      </c>
      <c r="X9" s="14">
        <v>28</v>
      </c>
      <c r="Y9" s="14">
        <v>33</v>
      </c>
      <c r="Z9" s="14">
        <v>4</v>
      </c>
      <c r="AA9" s="14">
        <v>12</v>
      </c>
    </row>
    <row r="10" spans="1:27" s="5" customFormat="1" ht="16.5" customHeight="1">
      <c r="A10" s="40" t="s">
        <v>34</v>
      </c>
      <c r="B10" s="15">
        <f t="shared" si="2"/>
        <v>3.4287734181689644</v>
      </c>
      <c r="C10" s="14">
        <f t="shared" si="3"/>
        <v>388</v>
      </c>
      <c r="D10" s="14">
        <v>1</v>
      </c>
      <c r="E10" s="14">
        <v>4</v>
      </c>
      <c r="F10" s="14">
        <v>1</v>
      </c>
      <c r="G10" s="14">
        <v>1</v>
      </c>
      <c r="H10" s="14">
        <v>15</v>
      </c>
      <c r="I10" s="14">
        <v>11</v>
      </c>
      <c r="J10" s="14">
        <v>4</v>
      </c>
      <c r="K10" s="14">
        <v>2</v>
      </c>
      <c r="L10" s="14">
        <v>4</v>
      </c>
      <c r="M10" s="14">
        <v>0</v>
      </c>
      <c r="N10" s="14">
        <v>1</v>
      </c>
      <c r="O10" s="14">
        <v>0</v>
      </c>
      <c r="P10" s="14">
        <v>5</v>
      </c>
      <c r="Q10" s="14">
        <v>18</v>
      </c>
      <c r="R10" s="14">
        <v>34</v>
      </c>
      <c r="S10" s="14">
        <v>14</v>
      </c>
      <c r="T10" s="14">
        <v>16</v>
      </c>
      <c r="U10" s="14">
        <v>3</v>
      </c>
      <c r="V10" s="14">
        <v>111</v>
      </c>
      <c r="W10" s="14">
        <v>46</v>
      </c>
      <c r="X10" s="14">
        <v>33</v>
      </c>
      <c r="Y10" s="14">
        <v>48</v>
      </c>
      <c r="Z10" s="14">
        <v>1</v>
      </c>
      <c r="AA10" s="14">
        <v>15</v>
      </c>
    </row>
    <row r="11" spans="1:27" s="5" customFormat="1" ht="27" customHeight="1">
      <c r="A11" s="40" t="s">
        <v>320</v>
      </c>
      <c r="B11" s="15">
        <f t="shared" si="2"/>
        <v>2.3241428066454577</v>
      </c>
      <c r="C11" s="14">
        <f t="shared" si="3"/>
        <v>263</v>
      </c>
      <c r="D11" s="14">
        <v>0</v>
      </c>
      <c r="E11" s="14">
        <v>3</v>
      </c>
      <c r="F11" s="14">
        <v>0</v>
      </c>
      <c r="G11" s="14">
        <v>0</v>
      </c>
      <c r="H11" s="14">
        <v>10</v>
      </c>
      <c r="I11" s="14">
        <v>13</v>
      </c>
      <c r="J11" s="14">
        <v>10</v>
      </c>
      <c r="K11" s="14">
        <v>4</v>
      </c>
      <c r="L11" s="14">
        <v>2</v>
      </c>
      <c r="M11" s="14">
        <v>0</v>
      </c>
      <c r="N11" s="14">
        <v>0</v>
      </c>
      <c r="O11" s="14">
        <v>0</v>
      </c>
      <c r="P11" s="14">
        <v>1</v>
      </c>
      <c r="Q11" s="14">
        <v>17</v>
      </c>
      <c r="R11" s="14">
        <v>22</v>
      </c>
      <c r="S11" s="14">
        <v>11</v>
      </c>
      <c r="T11" s="14">
        <v>10</v>
      </c>
      <c r="U11" s="14">
        <v>0</v>
      </c>
      <c r="V11" s="14">
        <v>70</v>
      </c>
      <c r="W11" s="14">
        <v>33</v>
      </c>
      <c r="X11" s="14">
        <v>15</v>
      </c>
      <c r="Y11" s="14">
        <v>29</v>
      </c>
      <c r="Z11" s="14">
        <v>2</v>
      </c>
      <c r="AA11" s="14">
        <v>11</v>
      </c>
    </row>
    <row r="12" spans="1:27" s="5" customFormat="1" ht="16.5" customHeight="1">
      <c r="A12" s="40" t="s">
        <v>35</v>
      </c>
      <c r="B12" s="15">
        <f t="shared" si="2"/>
        <v>6.044538706256628</v>
      </c>
      <c r="C12" s="14">
        <f t="shared" si="3"/>
        <v>684</v>
      </c>
      <c r="D12" s="14">
        <v>4</v>
      </c>
      <c r="E12" s="14">
        <v>13</v>
      </c>
      <c r="F12" s="14">
        <v>0</v>
      </c>
      <c r="G12" s="14">
        <v>4</v>
      </c>
      <c r="H12" s="14">
        <v>42</v>
      </c>
      <c r="I12" s="14">
        <v>23</v>
      </c>
      <c r="J12" s="14">
        <v>116</v>
      </c>
      <c r="K12" s="14">
        <v>193</v>
      </c>
      <c r="L12" s="14">
        <v>1</v>
      </c>
      <c r="M12" s="14">
        <v>0</v>
      </c>
      <c r="N12" s="14">
        <v>1</v>
      </c>
      <c r="O12" s="14">
        <v>0</v>
      </c>
      <c r="P12" s="14">
        <v>4</v>
      </c>
      <c r="Q12" s="14">
        <v>44</v>
      </c>
      <c r="R12" s="14">
        <v>26</v>
      </c>
      <c r="S12" s="14">
        <v>20</v>
      </c>
      <c r="T12" s="14">
        <v>11</v>
      </c>
      <c r="U12" s="14">
        <v>0</v>
      </c>
      <c r="V12" s="14">
        <v>46</v>
      </c>
      <c r="W12" s="14">
        <v>15</v>
      </c>
      <c r="X12" s="14">
        <v>36</v>
      </c>
      <c r="Y12" s="14">
        <v>62</v>
      </c>
      <c r="Z12" s="14">
        <v>2</v>
      </c>
      <c r="AA12" s="14">
        <v>21</v>
      </c>
    </row>
    <row r="13" spans="1:27" s="5" customFormat="1" ht="16.5" customHeight="1">
      <c r="A13" s="40" t="s">
        <v>36</v>
      </c>
      <c r="B13" s="15">
        <f t="shared" si="2"/>
        <v>16.896429833863554</v>
      </c>
      <c r="C13" s="14">
        <f t="shared" si="3"/>
        <v>1912</v>
      </c>
      <c r="D13" s="14">
        <v>22</v>
      </c>
      <c r="E13" s="14">
        <v>304</v>
      </c>
      <c r="F13" s="14">
        <v>9</v>
      </c>
      <c r="G13" s="14">
        <v>25</v>
      </c>
      <c r="H13" s="14">
        <v>696</v>
      </c>
      <c r="I13" s="14">
        <v>72</v>
      </c>
      <c r="J13" s="14">
        <v>159</v>
      </c>
      <c r="K13" s="14">
        <v>24</v>
      </c>
      <c r="L13" s="14">
        <v>10</v>
      </c>
      <c r="M13" s="14">
        <v>0</v>
      </c>
      <c r="N13" s="14">
        <v>8</v>
      </c>
      <c r="O13" s="14">
        <v>2</v>
      </c>
      <c r="P13" s="14">
        <v>4</v>
      </c>
      <c r="Q13" s="14">
        <v>56</v>
      </c>
      <c r="R13" s="14">
        <v>67</v>
      </c>
      <c r="S13" s="14">
        <v>64</v>
      </c>
      <c r="T13" s="14">
        <v>23</v>
      </c>
      <c r="U13" s="14">
        <v>1</v>
      </c>
      <c r="V13" s="14">
        <v>154</v>
      </c>
      <c r="W13" s="14">
        <v>21</v>
      </c>
      <c r="X13" s="14">
        <v>47</v>
      </c>
      <c r="Y13" s="14">
        <v>110</v>
      </c>
      <c r="Z13" s="14">
        <v>2</v>
      </c>
      <c r="AA13" s="14">
        <v>32</v>
      </c>
    </row>
    <row r="14" spans="1:27" s="5" customFormat="1" ht="16.5" customHeight="1">
      <c r="A14" s="40" t="s">
        <v>265</v>
      </c>
      <c r="B14" s="15">
        <f t="shared" si="2"/>
        <v>16.18946624248851</v>
      </c>
      <c r="C14" s="14">
        <f t="shared" si="3"/>
        <v>1832</v>
      </c>
      <c r="D14" s="14">
        <v>2</v>
      </c>
      <c r="E14" s="14">
        <v>49</v>
      </c>
      <c r="F14" s="14">
        <v>60</v>
      </c>
      <c r="G14" s="14">
        <v>15</v>
      </c>
      <c r="H14" s="14">
        <v>325</v>
      </c>
      <c r="I14" s="14">
        <v>14</v>
      </c>
      <c r="J14" s="14">
        <v>29</v>
      </c>
      <c r="K14" s="14">
        <v>22</v>
      </c>
      <c r="L14" s="14">
        <v>6</v>
      </c>
      <c r="M14" s="14">
        <v>0</v>
      </c>
      <c r="N14" s="14">
        <v>1</v>
      </c>
      <c r="O14" s="14">
        <v>0</v>
      </c>
      <c r="P14" s="14">
        <v>8</v>
      </c>
      <c r="Q14" s="14">
        <v>216</v>
      </c>
      <c r="R14" s="14">
        <v>112</v>
      </c>
      <c r="S14" s="14">
        <v>50</v>
      </c>
      <c r="T14" s="14">
        <v>35</v>
      </c>
      <c r="U14" s="14">
        <v>11</v>
      </c>
      <c r="V14" s="14">
        <v>395</v>
      </c>
      <c r="W14" s="14">
        <v>18</v>
      </c>
      <c r="X14" s="14">
        <v>127</v>
      </c>
      <c r="Y14" s="14">
        <v>247</v>
      </c>
      <c r="Z14" s="14">
        <v>3</v>
      </c>
      <c r="AA14" s="14">
        <v>87</v>
      </c>
    </row>
    <row r="15" spans="1:27" s="5" customFormat="1" ht="27" customHeight="1">
      <c r="A15" s="40" t="s">
        <v>37</v>
      </c>
      <c r="B15" s="15">
        <f t="shared" si="2"/>
        <v>1.210675150229763</v>
      </c>
      <c r="C15" s="14">
        <f t="shared" si="3"/>
        <v>137</v>
      </c>
      <c r="D15" s="14">
        <v>0</v>
      </c>
      <c r="E15" s="14">
        <v>0</v>
      </c>
      <c r="F15" s="14">
        <v>2</v>
      </c>
      <c r="G15" s="14">
        <v>0</v>
      </c>
      <c r="H15" s="14">
        <v>0</v>
      </c>
      <c r="I15" s="14">
        <v>0</v>
      </c>
      <c r="J15" s="14">
        <v>5</v>
      </c>
      <c r="K15" s="14">
        <v>7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3</v>
      </c>
      <c r="R15" s="14">
        <v>4</v>
      </c>
      <c r="S15" s="14">
        <v>1</v>
      </c>
      <c r="T15" s="14">
        <v>45</v>
      </c>
      <c r="U15" s="14">
        <v>0</v>
      </c>
      <c r="V15" s="14">
        <v>17</v>
      </c>
      <c r="W15" s="14">
        <v>5</v>
      </c>
      <c r="X15" s="14">
        <v>22</v>
      </c>
      <c r="Y15" s="14">
        <v>12</v>
      </c>
      <c r="Z15" s="14">
        <v>7</v>
      </c>
      <c r="AA15" s="14">
        <v>7</v>
      </c>
    </row>
    <row r="16" spans="1:27" s="5" customFormat="1" ht="16.5" customHeight="1">
      <c r="A16" s="40" t="s">
        <v>38</v>
      </c>
      <c r="B16" s="15">
        <f t="shared" si="2"/>
        <v>0.04418522446094026</v>
      </c>
      <c r="C16" s="14">
        <f t="shared" si="3"/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4</v>
      </c>
      <c r="Y16" s="14">
        <v>0</v>
      </c>
      <c r="Z16" s="14">
        <v>0</v>
      </c>
      <c r="AA16" s="14">
        <v>1</v>
      </c>
    </row>
    <row r="17" spans="1:27" s="5" customFormat="1" ht="16.5" customHeight="1">
      <c r="A17" s="40" t="s">
        <v>39</v>
      </c>
      <c r="B17" s="15">
        <f t="shared" si="2"/>
        <v>4.471544715447155</v>
      </c>
      <c r="C17" s="14">
        <f t="shared" si="3"/>
        <v>506</v>
      </c>
      <c r="D17" s="14">
        <v>1</v>
      </c>
      <c r="E17" s="14">
        <v>4</v>
      </c>
      <c r="F17" s="14">
        <v>0</v>
      </c>
      <c r="G17" s="14">
        <v>0</v>
      </c>
      <c r="H17" s="14">
        <v>21</v>
      </c>
      <c r="I17" s="14">
        <v>2</v>
      </c>
      <c r="J17" s="14">
        <v>8</v>
      </c>
      <c r="K17" s="14">
        <v>6</v>
      </c>
      <c r="L17" s="14">
        <v>47</v>
      </c>
      <c r="M17" s="14">
        <v>5</v>
      </c>
      <c r="N17" s="14">
        <v>17</v>
      </c>
      <c r="O17" s="14">
        <v>20</v>
      </c>
      <c r="P17" s="14">
        <v>14</v>
      </c>
      <c r="Q17" s="14">
        <v>1</v>
      </c>
      <c r="R17" s="14">
        <v>6</v>
      </c>
      <c r="S17" s="14">
        <v>8</v>
      </c>
      <c r="T17" s="14">
        <v>4</v>
      </c>
      <c r="U17" s="14">
        <v>23</v>
      </c>
      <c r="V17" s="14">
        <v>28</v>
      </c>
      <c r="W17" s="14">
        <v>0</v>
      </c>
      <c r="X17" s="14">
        <v>192</v>
      </c>
      <c r="Y17" s="14">
        <v>79</v>
      </c>
      <c r="Z17" s="14">
        <v>2</v>
      </c>
      <c r="AA17" s="14">
        <v>18</v>
      </c>
    </row>
    <row r="18" spans="1:27" s="5" customFormat="1" ht="16.5" customHeight="1">
      <c r="A18" s="40" t="s">
        <v>40</v>
      </c>
      <c r="B18" s="15">
        <f t="shared" si="2"/>
        <v>1.5818310357016614</v>
      </c>
      <c r="C18" s="14">
        <f t="shared" si="3"/>
        <v>179</v>
      </c>
      <c r="D18" s="14">
        <v>0</v>
      </c>
      <c r="E18" s="14">
        <v>1</v>
      </c>
      <c r="F18" s="14">
        <v>0</v>
      </c>
      <c r="G18" s="14">
        <v>0</v>
      </c>
      <c r="H18" s="14">
        <v>2</v>
      </c>
      <c r="I18" s="14">
        <v>0</v>
      </c>
      <c r="J18" s="14">
        <v>0</v>
      </c>
      <c r="K18" s="14">
        <v>0</v>
      </c>
      <c r="L18" s="14">
        <v>4</v>
      </c>
      <c r="M18" s="14">
        <v>18</v>
      </c>
      <c r="N18" s="14">
        <v>2</v>
      </c>
      <c r="O18" s="14">
        <v>0</v>
      </c>
      <c r="P18" s="14">
        <v>0</v>
      </c>
      <c r="Q18" s="14">
        <v>0</v>
      </c>
      <c r="R18" s="14">
        <v>1</v>
      </c>
      <c r="S18" s="14">
        <v>0</v>
      </c>
      <c r="T18" s="14">
        <v>5</v>
      </c>
      <c r="U18" s="14">
        <v>121</v>
      </c>
      <c r="V18" s="14">
        <v>1</v>
      </c>
      <c r="W18" s="14">
        <v>0</v>
      </c>
      <c r="X18" s="14">
        <v>8</v>
      </c>
      <c r="Y18" s="14">
        <v>11</v>
      </c>
      <c r="Z18" s="14">
        <v>0</v>
      </c>
      <c r="AA18" s="14">
        <v>5</v>
      </c>
    </row>
    <row r="19" spans="1:27" s="5" customFormat="1" ht="27" customHeight="1">
      <c r="A19" s="40" t="s">
        <v>41</v>
      </c>
      <c r="B19" s="15">
        <f t="shared" si="2"/>
        <v>0.39766702014846234</v>
      </c>
      <c r="C19" s="14">
        <f t="shared" si="3"/>
        <v>45</v>
      </c>
      <c r="D19" s="14">
        <v>0</v>
      </c>
      <c r="E19" s="14">
        <v>0</v>
      </c>
      <c r="F19" s="14">
        <v>0</v>
      </c>
      <c r="G19" s="14">
        <v>0</v>
      </c>
      <c r="H19" s="14">
        <v>4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2</v>
      </c>
      <c r="O19" s="14">
        <v>0</v>
      </c>
      <c r="P19" s="14">
        <v>30</v>
      </c>
      <c r="Q19" s="14">
        <v>0</v>
      </c>
      <c r="R19" s="14">
        <v>2</v>
      </c>
      <c r="S19" s="14">
        <v>2</v>
      </c>
      <c r="T19" s="14">
        <v>1</v>
      </c>
      <c r="U19" s="14">
        <v>0</v>
      </c>
      <c r="V19" s="14">
        <v>1</v>
      </c>
      <c r="W19" s="14">
        <v>0</v>
      </c>
      <c r="X19" s="14">
        <v>0</v>
      </c>
      <c r="Y19" s="14">
        <v>2</v>
      </c>
      <c r="Z19" s="14">
        <v>0</v>
      </c>
      <c r="AA19" s="14">
        <v>1</v>
      </c>
    </row>
    <row r="20" spans="1:27" s="5" customFormat="1" ht="16.5" customHeight="1">
      <c r="A20" s="40" t="s">
        <v>42</v>
      </c>
      <c r="B20" s="15">
        <f t="shared" si="2"/>
        <v>0.09720749381406858</v>
      </c>
      <c r="C20" s="14">
        <f t="shared" si="3"/>
        <v>11</v>
      </c>
      <c r="D20" s="14">
        <v>0</v>
      </c>
      <c r="E20" s="14">
        <v>0</v>
      </c>
      <c r="F20" s="14">
        <v>0</v>
      </c>
      <c r="G20" s="14">
        <v>0</v>
      </c>
      <c r="H20" s="14">
        <v>1</v>
      </c>
      <c r="I20" s="14">
        <v>0</v>
      </c>
      <c r="J20" s="14">
        <v>1</v>
      </c>
      <c r="K20" s="14">
        <v>0</v>
      </c>
      <c r="L20" s="14">
        <v>1</v>
      </c>
      <c r="M20" s="14">
        <v>0</v>
      </c>
      <c r="N20" s="14">
        <v>1</v>
      </c>
      <c r="O20" s="14">
        <v>0</v>
      </c>
      <c r="P20" s="14">
        <v>1</v>
      </c>
      <c r="Q20" s="14">
        <v>0</v>
      </c>
      <c r="R20" s="14">
        <v>1</v>
      </c>
      <c r="S20" s="14">
        <v>0</v>
      </c>
      <c r="T20" s="14">
        <v>0</v>
      </c>
      <c r="U20" s="14">
        <v>4</v>
      </c>
      <c r="V20" s="14">
        <v>1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</row>
    <row r="21" spans="1:27" s="5" customFormat="1" ht="16.5" customHeight="1">
      <c r="A21" s="40" t="s">
        <v>43</v>
      </c>
      <c r="B21" s="15">
        <f t="shared" si="2"/>
        <v>0.3711558854718982</v>
      </c>
      <c r="C21" s="14">
        <f t="shared" si="3"/>
        <v>42</v>
      </c>
      <c r="D21" s="14">
        <v>0</v>
      </c>
      <c r="E21" s="14">
        <v>1</v>
      </c>
      <c r="F21" s="14">
        <v>0</v>
      </c>
      <c r="G21" s="14">
        <v>0</v>
      </c>
      <c r="H21" s="14">
        <v>10</v>
      </c>
      <c r="I21" s="14">
        <v>1</v>
      </c>
      <c r="J21" s="14">
        <v>0</v>
      </c>
      <c r="K21" s="14">
        <v>0</v>
      </c>
      <c r="L21" s="14">
        <v>3</v>
      </c>
      <c r="M21" s="14">
        <v>0</v>
      </c>
      <c r="N21" s="14">
        <v>1</v>
      </c>
      <c r="O21" s="14">
        <v>0</v>
      </c>
      <c r="P21" s="14">
        <v>1</v>
      </c>
      <c r="Q21" s="14">
        <v>2</v>
      </c>
      <c r="R21" s="14">
        <v>0</v>
      </c>
      <c r="S21" s="14">
        <v>0</v>
      </c>
      <c r="T21" s="14">
        <v>3</v>
      </c>
      <c r="U21" s="14">
        <v>2</v>
      </c>
      <c r="V21" s="14">
        <v>13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</row>
    <row r="22" spans="1:27" s="5" customFormat="1" ht="16.5" customHeight="1">
      <c r="A22" s="40" t="s">
        <v>44</v>
      </c>
      <c r="B22" s="15">
        <f t="shared" si="2"/>
        <v>0.23860021208907742</v>
      </c>
      <c r="C22" s="14">
        <f t="shared" si="3"/>
        <v>27</v>
      </c>
      <c r="D22" s="14">
        <v>0</v>
      </c>
      <c r="E22" s="14">
        <v>0</v>
      </c>
      <c r="F22" s="14">
        <v>0</v>
      </c>
      <c r="G22" s="14">
        <v>0</v>
      </c>
      <c r="H22" s="14">
        <v>1</v>
      </c>
      <c r="I22" s="14">
        <v>0</v>
      </c>
      <c r="J22" s="14">
        <v>0</v>
      </c>
      <c r="K22" s="14">
        <v>1</v>
      </c>
      <c r="L22" s="14">
        <v>0</v>
      </c>
      <c r="M22" s="14">
        <v>0</v>
      </c>
      <c r="N22" s="14">
        <v>0</v>
      </c>
      <c r="O22" s="14">
        <v>1</v>
      </c>
      <c r="P22" s="14">
        <v>0</v>
      </c>
      <c r="Q22" s="14">
        <v>0</v>
      </c>
      <c r="R22" s="14">
        <v>0</v>
      </c>
      <c r="S22" s="14">
        <v>2</v>
      </c>
      <c r="T22" s="14">
        <v>0</v>
      </c>
      <c r="U22" s="14">
        <v>12</v>
      </c>
      <c r="V22" s="14">
        <v>1</v>
      </c>
      <c r="W22" s="14">
        <v>0</v>
      </c>
      <c r="X22" s="14">
        <v>0</v>
      </c>
      <c r="Y22" s="14">
        <v>9</v>
      </c>
      <c r="Z22" s="14">
        <v>0</v>
      </c>
      <c r="AA22" s="14">
        <v>0</v>
      </c>
    </row>
    <row r="23" spans="1:27" s="5" customFormat="1" ht="27" customHeight="1">
      <c r="A23" s="40" t="s">
        <v>45</v>
      </c>
      <c r="B23" s="15">
        <f t="shared" si="2"/>
        <v>6.901732060798869</v>
      </c>
      <c r="C23" s="14">
        <f t="shared" si="3"/>
        <v>781</v>
      </c>
      <c r="D23" s="14">
        <v>4</v>
      </c>
      <c r="E23" s="14">
        <v>17</v>
      </c>
      <c r="F23" s="14">
        <v>3</v>
      </c>
      <c r="G23" s="14">
        <v>4</v>
      </c>
      <c r="H23" s="14">
        <v>68</v>
      </c>
      <c r="I23" s="14">
        <v>13</v>
      </c>
      <c r="J23" s="14">
        <v>47</v>
      </c>
      <c r="K23" s="14">
        <v>22</v>
      </c>
      <c r="L23" s="14">
        <v>5</v>
      </c>
      <c r="M23" s="14">
        <v>1</v>
      </c>
      <c r="N23" s="14">
        <v>3</v>
      </c>
      <c r="O23" s="14">
        <v>2</v>
      </c>
      <c r="P23" s="14">
        <v>1</v>
      </c>
      <c r="Q23" s="14">
        <v>71</v>
      </c>
      <c r="R23" s="14">
        <v>36</v>
      </c>
      <c r="S23" s="14">
        <v>28</v>
      </c>
      <c r="T23" s="14">
        <v>32</v>
      </c>
      <c r="U23" s="14">
        <v>14</v>
      </c>
      <c r="V23" s="14">
        <v>64</v>
      </c>
      <c r="W23" s="14">
        <v>78</v>
      </c>
      <c r="X23" s="14">
        <v>62</v>
      </c>
      <c r="Y23" s="14">
        <v>104</v>
      </c>
      <c r="Z23" s="14">
        <v>58</v>
      </c>
      <c r="AA23" s="14">
        <v>44</v>
      </c>
    </row>
    <row r="24" spans="1:27" s="5" customFormat="1" ht="16.5" customHeight="1">
      <c r="A24" s="40" t="s">
        <v>46</v>
      </c>
      <c r="B24" s="15">
        <f t="shared" si="2"/>
        <v>7.219865676917639</v>
      </c>
      <c r="C24" s="14">
        <f t="shared" si="3"/>
        <v>817</v>
      </c>
      <c r="D24" s="14">
        <v>1</v>
      </c>
      <c r="E24" s="14">
        <v>15</v>
      </c>
      <c r="F24" s="14">
        <v>15</v>
      </c>
      <c r="G24" s="14">
        <v>13</v>
      </c>
      <c r="H24" s="14">
        <v>63</v>
      </c>
      <c r="I24" s="14">
        <v>7</v>
      </c>
      <c r="J24" s="14">
        <v>19</v>
      </c>
      <c r="K24" s="14">
        <v>31</v>
      </c>
      <c r="L24" s="14">
        <v>2</v>
      </c>
      <c r="M24" s="14">
        <v>1</v>
      </c>
      <c r="N24" s="14">
        <v>3</v>
      </c>
      <c r="O24" s="14">
        <v>1</v>
      </c>
      <c r="P24" s="14">
        <v>11</v>
      </c>
      <c r="Q24" s="14">
        <v>11</v>
      </c>
      <c r="R24" s="14">
        <v>32</v>
      </c>
      <c r="S24" s="14">
        <v>27</v>
      </c>
      <c r="T24" s="14">
        <v>17</v>
      </c>
      <c r="U24" s="14">
        <v>16</v>
      </c>
      <c r="V24" s="14">
        <v>56</v>
      </c>
      <c r="W24" s="14">
        <v>16</v>
      </c>
      <c r="X24" s="14">
        <v>128</v>
      </c>
      <c r="Y24" s="14">
        <v>170</v>
      </c>
      <c r="Z24" s="14">
        <v>55</v>
      </c>
      <c r="AA24" s="14">
        <v>107</v>
      </c>
    </row>
    <row r="25" spans="1:27" s="5" customFormat="1" ht="16.5" customHeight="1">
      <c r="A25" s="40" t="s">
        <v>47</v>
      </c>
      <c r="B25" s="15">
        <f t="shared" si="2"/>
        <v>1.1399787910922587</v>
      </c>
      <c r="C25" s="14">
        <f t="shared" si="3"/>
        <v>129</v>
      </c>
      <c r="D25" s="14">
        <v>0</v>
      </c>
      <c r="E25" s="14">
        <v>1</v>
      </c>
      <c r="F25" s="14">
        <v>1</v>
      </c>
      <c r="G25" s="14">
        <v>0</v>
      </c>
      <c r="H25" s="14">
        <v>3</v>
      </c>
      <c r="I25" s="14">
        <v>0</v>
      </c>
      <c r="J25" s="14">
        <v>2</v>
      </c>
      <c r="K25" s="14">
        <v>4</v>
      </c>
      <c r="L25" s="14">
        <v>0</v>
      </c>
      <c r="M25" s="14">
        <v>0</v>
      </c>
      <c r="N25" s="14">
        <v>1</v>
      </c>
      <c r="O25" s="14">
        <v>0</v>
      </c>
      <c r="P25" s="14">
        <v>1</v>
      </c>
      <c r="Q25" s="14">
        <v>2</v>
      </c>
      <c r="R25" s="14">
        <v>0</v>
      </c>
      <c r="S25" s="14">
        <v>2</v>
      </c>
      <c r="T25" s="14">
        <v>6</v>
      </c>
      <c r="U25" s="14">
        <v>3</v>
      </c>
      <c r="V25" s="14">
        <v>5</v>
      </c>
      <c r="W25" s="14">
        <v>3</v>
      </c>
      <c r="X25" s="14">
        <v>14</v>
      </c>
      <c r="Y25" s="14">
        <v>22</v>
      </c>
      <c r="Z25" s="14">
        <v>13</v>
      </c>
      <c r="AA25" s="14">
        <v>46</v>
      </c>
    </row>
    <row r="26" spans="1:27" s="5" customFormat="1" ht="27" customHeight="1">
      <c r="A26" s="40" t="s">
        <v>48</v>
      </c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s="5" customFormat="1" ht="15.75" customHeight="1">
      <c r="A27" s="40" t="s">
        <v>49</v>
      </c>
      <c r="B27" s="15">
        <f t="shared" si="2"/>
        <v>4.648285613290915</v>
      </c>
      <c r="C27" s="14">
        <f t="shared" si="3"/>
        <v>526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34</v>
      </c>
      <c r="K27" s="14">
        <v>437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1</v>
      </c>
      <c r="T27" s="14">
        <v>4</v>
      </c>
      <c r="U27" s="14">
        <v>1</v>
      </c>
      <c r="V27" s="14">
        <v>2</v>
      </c>
      <c r="W27" s="14">
        <v>0</v>
      </c>
      <c r="X27" s="14">
        <v>17</v>
      </c>
      <c r="Y27" s="14">
        <v>19</v>
      </c>
      <c r="Z27" s="14">
        <v>7</v>
      </c>
      <c r="AA27" s="14">
        <v>4</v>
      </c>
    </row>
    <row r="28" spans="1:27" s="5" customFormat="1" ht="15.75" customHeight="1" thickBot="1">
      <c r="A28" s="40" t="s">
        <v>50</v>
      </c>
      <c r="B28" s="15">
        <f t="shared" si="2"/>
        <v>1.2636974195828914</v>
      </c>
      <c r="C28" s="14">
        <f t="shared" si="3"/>
        <v>143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9</v>
      </c>
      <c r="K28" s="14">
        <v>108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3</v>
      </c>
      <c r="U28" s="14">
        <v>0</v>
      </c>
      <c r="V28" s="14">
        <v>1</v>
      </c>
      <c r="W28" s="14">
        <v>0</v>
      </c>
      <c r="X28" s="14">
        <v>4</v>
      </c>
      <c r="Y28" s="14">
        <v>4</v>
      </c>
      <c r="Z28" s="14">
        <v>2</v>
      </c>
      <c r="AA28" s="14">
        <v>12</v>
      </c>
    </row>
    <row r="29" spans="1:27" s="5" customFormat="1" ht="30.75" customHeight="1">
      <c r="A29" s="98" t="s">
        <v>312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5" customFormat="1" ht="74.25" customHeight="1">
      <c r="A30" s="70" t="s">
        <v>51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</row>
    <row r="31" spans="1:27" s="5" customFormat="1" ht="11.25" customHeight="1">
      <c r="A31" s="76" t="s">
        <v>304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6" t="s">
        <v>305</v>
      </c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</sheetData>
  <sheetProtection/>
  <mergeCells count="16">
    <mergeCell ref="A1:L1"/>
    <mergeCell ref="M1:X1"/>
    <mergeCell ref="Y1:AA1"/>
    <mergeCell ref="A29:L29"/>
    <mergeCell ref="M2:Y2"/>
    <mergeCell ref="D3:H3"/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18.00390625" style="23" customWidth="1"/>
    <col min="2" max="2" width="6.375" style="23" customWidth="1"/>
    <col min="3" max="3" width="6.125" style="23" customWidth="1"/>
    <col min="4" max="4" width="5.75390625" style="23" customWidth="1"/>
    <col min="5" max="5" width="5.625" style="23" customWidth="1"/>
    <col min="6" max="12" width="5.125" style="23" customWidth="1"/>
    <col min="13" max="13" width="5.375" style="23" customWidth="1"/>
    <col min="14" max="14" width="4.875" style="23" customWidth="1"/>
    <col min="15" max="15" width="5.125" style="23" customWidth="1"/>
    <col min="16" max="16" width="4.875" style="23" customWidth="1"/>
    <col min="17" max="18" width="5.125" style="23" customWidth="1"/>
    <col min="19" max="27" width="5.375" style="23" customWidth="1"/>
    <col min="28" max="16384" width="9.00390625" style="23" customWidth="1"/>
  </cols>
  <sheetData>
    <row r="1" spans="1:27" s="1" customFormat="1" ht="45" customHeight="1">
      <c r="A1" s="96" t="s">
        <v>165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 t="s">
        <v>139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s="9" customFormat="1" ht="13.5" customHeight="1" thickBot="1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0" t="s">
        <v>324</v>
      </c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AA2" s="21" t="s">
        <v>60</v>
      </c>
    </row>
    <row r="3" spans="1:27" s="10" customFormat="1" ht="19.5" customHeight="1">
      <c r="A3" s="108" t="s">
        <v>82</v>
      </c>
      <c r="B3" s="110" t="s">
        <v>83</v>
      </c>
      <c r="C3" s="101" t="s">
        <v>84</v>
      </c>
      <c r="D3" s="101" t="s">
        <v>85</v>
      </c>
      <c r="E3" s="101"/>
      <c r="F3" s="101"/>
      <c r="G3" s="101"/>
      <c r="H3" s="101"/>
      <c r="I3" s="101" t="s">
        <v>86</v>
      </c>
      <c r="J3" s="101"/>
      <c r="K3" s="101"/>
      <c r="L3" s="20" t="s">
        <v>61</v>
      </c>
      <c r="M3" s="105" t="s">
        <v>87</v>
      </c>
      <c r="N3" s="105"/>
      <c r="O3" s="105"/>
      <c r="P3" s="105"/>
      <c r="Q3" s="105"/>
      <c r="R3" s="105"/>
      <c r="S3" s="106"/>
      <c r="T3" s="19" t="s">
        <v>88</v>
      </c>
      <c r="U3" s="101" t="s">
        <v>89</v>
      </c>
      <c r="V3" s="101"/>
      <c r="W3" s="19" t="s">
        <v>90</v>
      </c>
      <c r="X3" s="19" t="s">
        <v>91</v>
      </c>
      <c r="Y3" s="107" t="s">
        <v>92</v>
      </c>
      <c r="Z3" s="105"/>
      <c r="AA3" s="105"/>
    </row>
    <row r="4" spans="1:27" s="10" customFormat="1" ht="48" customHeight="1" thickBot="1">
      <c r="A4" s="109"/>
      <c r="B4" s="111"/>
      <c r="C4" s="112"/>
      <c r="D4" s="13" t="s">
        <v>93</v>
      </c>
      <c r="E4" s="13" t="s">
        <v>94</v>
      </c>
      <c r="F4" s="13" t="s">
        <v>95</v>
      </c>
      <c r="G4" s="13" t="s">
        <v>96</v>
      </c>
      <c r="H4" s="13" t="s">
        <v>97</v>
      </c>
      <c r="I4" s="13" t="s">
        <v>98</v>
      </c>
      <c r="J4" s="13" t="s">
        <v>99</v>
      </c>
      <c r="K4" s="13" t="s">
        <v>100</v>
      </c>
      <c r="L4" s="12" t="s">
        <v>101</v>
      </c>
      <c r="M4" s="12" t="s">
        <v>102</v>
      </c>
      <c r="N4" s="17" t="s">
        <v>103</v>
      </c>
      <c r="O4" s="17" t="s">
        <v>104</v>
      </c>
      <c r="P4" s="17" t="s">
        <v>105</v>
      </c>
      <c r="Q4" s="17" t="s">
        <v>106</v>
      </c>
      <c r="R4" s="17" t="s">
        <v>107</v>
      </c>
      <c r="S4" s="17" t="s">
        <v>108</v>
      </c>
      <c r="T4" s="13" t="s">
        <v>109</v>
      </c>
      <c r="U4" s="13" t="s">
        <v>110</v>
      </c>
      <c r="V4" s="13" t="s">
        <v>111</v>
      </c>
      <c r="W4" s="13" t="s">
        <v>112</v>
      </c>
      <c r="X4" s="13" t="s">
        <v>113</v>
      </c>
      <c r="Y4" s="17" t="s">
        <v>114</v>
      </c>
      <c r="Z4" s="17" t="s">
        <v>115</v>
      </c>
      <c r="AA4" s="18" t="s">
        <v>116</v>
      </c>
    </row>
    <row r="5" spans="1:27" s="2" customFormat="1" ht="24" customHeight="1">
      <c r="A5" s="11" t="s">
        <v>63</v>
      </c>
      <c r="B5" s="15">
        <f>SUM(D5:AA5)</f>
        <v>100</v>
      </c>
      <c r="C5" s="15"/>
      <c r="D5" s="15">
        <f aca="true" t="shared" si="0" ref="D5:AA5">D6/$C$6*100</f>
        <v>0.5277915223486722</v>
      </c>
      <c r="E5" s="15">
        <f t="shared" si="0"/>
        <v>6.168563417450107</v>
      </c>
      <c r="F5" s="15">
        <f t="shared" si="0"/>
        <v>0.9896091044037605</v>
      </c>
      <c r="G5" s="15">
        <f t="shared" si="0"/>
        <v>0.7422068283028204</v>
      </c>
      <c r="H5" s="15">
        <f t="shared" si="0"/>
        <v>20.056077849249547</v>
      </c>
      <c r="I5" s="15">
        <f t="shared" si="0"/>
        <v>2.193633514761669</v>
      </c>
      <c r="J5" s="15">
        <f t="shared" si="0"/>
        <v>5.558304469734455</v>
      </c>
      <c r="K5" s="15">
        <f t="shared" si="0"/>
        <v>3.3646709549727856</v>
      </c>
      <c r="L5" s="15">
        <f t="shared" si="0"/>
        <v>0.6927263730826323</v>
      </c>
      <c r="M5" s="15">
        <f t="shared" si="0"/>
        <v>0.3958436417615042</v>
      </c>
      <c r="N5" s="15">
        <f t="shared" si="0"/>
        <v>0.5607784924954643</v>
      </c>
      <c r="O5" s="15">
        <f t="shared" si="0"/>
        <v>0.1814283358073561</v>
      </c>
      <c r="P5" s="15">
        <f t="shared" si="0"/>
        <v>0.9071416790367804</v>
      </c>
      <c r="Q5" s="15">
        <f t="shared" si="0"/>
        <v>5.277915223486723</v>
      </c>
      <c r="R5" s="15">
        <f t="shared" si="0"/>
        <v>5.063499917532575</v>
      </c>
      <c r="S5" s="15">
        <f t="shared" si="0"/>
        <v>2.9358403430644895</v>
      </c>
      <c r="T5" s="15">
        <f t="shared" si="0"/>
        <v>6.3334982681840675</v>
      </c>
      <c r="U5" s="15">
        <f t="shared" si="0"/>
        <v>2.9193468579910937</v>
      </c>
      <c r="V5" s="15">
        <f t="shared" si="0"/>
        <v>11.891802737918521</v>
      </c>
      <c r="W5" s="15">
        <f t="shared" si="0"/>
        <v>1.979218208807521</v>
      </c>
      <c r="X5" s="15">
        <f t="shared" si="0"/>
        <v>7.290120402441036</v>
      </c>
      <c r="Y5" s="15">
        <f t="shared" si="0"/>
        <v>7.702457529275936</v>
      </c>
      <c r="Z5" s="15">
        <f t="shared" si="0"/>
        <v>2.4245423057892133</v>
      </c>
      <c r="AA5" s="15">
        <f t="shared" si="0"/>
        <v>3.84298202210127</v>
      </c>
    </row>
    <row r="6" spans="1:27" s="2" customFormat="1" ht="24" customHeight="1">
      <c r="A6" s="11" t="s">
        <v>117</v>
      </c>
      <c r="B6" s="15"/>
      <c r="C6" s="14">
        <f>SUM(C7:C25,C27:C28)</f>
        <v>6063</v>
      </c>
      <c r="D6" s="14">
        <f>SUM(D7:D25,D27:D28)</f>
        <v>32</v>
      </c>
      <c r="E6" s="14">
        <f aca="true" t="shared" si="1" ref="E6:AA6">SUM(E7:E25,E27:E28)</f>
        <v>374</v>
      </c>
      <c r="F6" s="14">
        <f t="shared" si="1"/>
        <v>60</v>
      </c>
      <c r="G6" s="14">
        <f t="shared" si="1"/>
        <v>45</v>
      </c>
      <c r="H6" s="14">
        <f t="shared" si="1"/>
        <v>1216</v>
      </c>
      <c r="I6" s="14">
        <f t="shared" si="1"/>
        <v>133</v>
      </c>
      <c r="J6" s="14">
        <f t="shared" si="1"/>
        <v>337</v>
      </c>
      <c r="K6" s="14">
        <f t="shared" si="1"/>
        <v>204</v>
      </c>
      <c r="L6" s="14">
        <f t="shared" si="1"/>
        <v>42</v>
      </c>
      <c r="M6" s="14">
        <f t="shared" si="1"/>
        <v>24</v>
      </c>
      <c r="N6" s="14">
        <f t="shared" si="1"/>
        <v>34</v>
      </c>
      <c r="O6" s="14">
        <f t="shared" si="1"/>
        <v>11</v>
      </c>
      <c r="P6" s="14">
        <f t="shared" si="1"/>
        <v>55</v>
      </c>
      <c r="Q6" s="14">
        <f t="shared" si="1"/>
        <v>320</v>
      </c>
      <c r="R6" s="14">
        <f t="shared" si="1"/>
        <v>307</v>
      </c>
      <c r="S6" s="14">
        <f t="shared" si="1"/>
        <v>178</v>
      </c>
      <c r="T6" s="14">
        <f t="shared" si="1"/>
        <v>384</v>
      </c>
      <c r="U6" s="14">
        <f t="shared" si="1"/>
        <v>177</v>
      </c>
      <c r="V6" s="14">
        <f t="shared" si="1"/>
        <v>721</v>
      </c>
      <c r="W6" s="14">
        <f t="shared" si="1"/>
        <v>120</v>
      </c>
      <c r="X6" s="14">
        <f t="shared" si="1"/>
        <v>442</v>
      </c>
      <c r="Y6" s="14">
        <f t="shared" si="1"/>
        <v>467</v>
      </c>
      <c r="Z6" s="14">
        <f t="shared" si="1"/>
        <v>147</v>
      </c>
      <c r="AA6" s="14">
        <f t="shared" si="1"/>
        <v>233</v>
      </c>
    </row>
    <row r="7" spans="1:27" s="2" customFormat="1" ht="27" customHeight="1">
      <c r="A7" s="11" t="s">
        <v>118</v>
      </c>
      <c r="B7" s="15">
        <f>C7/$C$6*100</f>
        <v>4.09038429820221</v>
      </c>
      <c r="C7" s="14">
        <f>SUM(D7:AA7)</f>
        <v>248</v>
      </c>
      <c r="D7" s="14">
        <v>1</v>
      </c>
      <c r="E7" s="14">
        <v>3</v>
      </c>
      <c r="F7" s="14">
        <v>1</v>
      </c>
      <c r="G7" s="14">
        <v>0</v>
      </c>
      <c r="H7" s="14">
        <v>5</v>
      </c>
      <c r="I7" s="14">
        <v>6</v>
      </c>
      <c r="J7" s="14">
        <v>18</v>
      </c>
      <c r="K7" s="14">
        <v>8</v>
      </c>
      <c r="L7" s="14">
        <v>2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58</v>
      </c>
      <c r="S7" s="14">
        <v>5</v>
      </c>
      <c r="T7" s="14">
        <v>75</v>
      </c>
      <c r="U7" s="14">
        <v>2</v>
      </c>
      <c r="V7" s="14">
        <v>9</v>
      </c>
      <c r="W7" s="14">
        <v>8</v>
      </c>
      <c r="X7" s="14">
        <v>14</v>
      </c>
      <c r="Y7" s="14">
        <v>9</v>
      </c>
      <c r="Z7" s="14">
        <v>11</v>
      </c>
      <c r="AA7" s="14">
        <v>13</v>
      </c>
    </row>
    <row r="8" spans="1:27" s="2" customFormat="1" ht="15.75" customHeight="1">
      <c r="A8" s="11" t="s">
        <v>119</v>
      </c>
      <c r="B8" s="15">
        <f aca="true" t="shared" si="2" ref="B8:B28">C8/$C$6*100</f>
        <v>13.376216394524162</v>
      </c>
      <c r="C8" s="14">
        <f aca="true" t="shared" si="3" ref="C8:C28">SUM(D8:AA8)</f>
        <v>811</v>
      </c>
      <c r="D8" s="14">
        <v>0</v>
      </c>
      <c r="E8" s="14">
        <v>9</v>
      </c>
      <c r="F8" s="14">
        <v>0</v>
      </c>
      <c r="G8" s="14">
        <v>2</v>
      </c>
      <c r="H8" s="14">
        <v>29</v>
      </c>
      <c r="I8" s="14">
        <v>3</v>
      </c>
      <c r="J8" s="14">
        <v>21</v>
      </c>
      <c r="K8" s="14">
        <v>42</v>
      </c>
      <c r="L8" s="14">
        <v>1</v>
      </c>
      <c r="M8" s="14">
        <v>0</v>
      </c>
      <c r="N8" s="14">
        <v>0</v>
      </c>
      <c r="O8" s="14">
        <v>0</v>
      </c>
      <c r="P8" s="14">
        <v>5</v>
      </c>
      <c r="Q8" s="14">
        <v>4</v>
      </c>
      <c r="R8" s="14">
        <v>40</v>
      </c>
      <c r="S8" s="14">
        <v>14</v>
      </c>
      <c r="T8" s="14">
        <v>193</v>
      </c>
      <c r="U8" s="14">
        <v>2</v>
      </c>
      <c r="V8" s="14">
        <v>38</v>
      </c>
      <c r="W8" s="14">
        <v>9</v>
      </c>
      <c r="X8" s="14">
        <v>159</v>
      </c>
      <c r="Y8" s="14">
        <v>103</v>
      </c>
      <c r="Z8" s="14">
        <v>76</v>
      </c>
      <c r="AA8" s="14">
        <v>61</v>
      </c>
    </row>
    <row r="9" spans="1:27" s="2" customFormat="1" ht="15.75" customHeight="1">
      <c r="A9" s="11" t="s">
        <v>120</v>
      </c>
      <c r="B9" s="15">
        <f t="shared" si="2"/>
        <v>2.309087910275441</v>
      </c>
      <c r="C9" s="14">
        <f t="shared" si="3"/>
        <v>140</v>
      </c>
      <c r="D9" s="14">
        <v>0</v>
      </c>
      <c r="E9" s="14">
        <v>2</v>
      </c>
      <c r="F9" s="14">
        <v>1</v>
      </c>
      <c r="G9" s="14">
        <v>0</v>
      </c>
      <c r="H9" s="14">
        <v>15</v>
      </c>
      <c r="I9" s="14">
        <v>4</v>
      </c>
      <c r="J9" s="14">
        <v>21</v>
      </c>
      <c r="K9" s="14">
        <v>7</v>
      </c>
      <c r="L9" s="14">
        <v>0</v>
      </c>
      <c r="M9" s="14">
        <v>0</v>
      </c>
      <c r="N9" s="14">
        <v>0</v>
      </c>
      <c r="O9" s="14">
        <v>0</v>
      </c>
      <c r="P9" s="14">
        <v>4</v>
      </c>
      <c r="Q9" s="14">
        <v>13</v>
      </c>
      <c r="R9" s="14">
        <v>6</v>
      </c>
      <c r="S9" s="14">
        <v>6</v>
      </c>
      <c r="T9" s="14">
        <v>9</v>
      </c>
      <c r="U9" s="14">
        <v>0</v>
      </c>
      <c r="V9" s="14">
        <v>15</v>
      </c>
      <c r="W9" s="14">
        <v>2</v>
      </c>
      <c r="X9" s="14">
        <v>15</v>
      </c>
      <c r="Y9" s="14">
        <v>15</v>
      </c>
      <c r="Z9" s="14">
        <v>0</v>
      </c>
      <c r="AA9" s="14">
        <v>5</v>
      </c>
    </row>
    <row r="10" spans="1:27" s="2" customFormat="1" ht="16.5" customHeight="1">
      <c r="A10" s="11" t="s">
        <v>121</v>
      </c>
      <c r="B10" s="15">
        <f t="shared" si="2"/>
        <v>3.628566716147122</v>
      </c>
      <c r="C10" s="14">
        <f t="shared" si="3"/>
        <v>220</v>
      </c>
      <c r="D10" s="14">
        <v>1</v>
      </c>
      <c r="E10" s="14">
        <v>4</v>
      </c>
      <c r="F10" s="14">
        <v>1</v>
      </c>
      <c r="G10" s="14">
        <v>1</v>
      </c>
      <c r="H10" s="14">
        <v>15</v>
      </c>
      <c r="I10" s="14">
        <v>7</v>
      </c>
      <c r="J10" s="14">
        <v>1</v>
      </c>
      <c r="K10" s="14">
        <v>1</v>
      </c>
      <c r="L10" s="14">
        <v>2</v>
      </c>
      <c r="M10" s="14">
        <v>0</v>
      </c>
      <c r="N10" s="14">
        <v>1</v>
      </c>
      <c r="O10" s="14">
        <v>0</v>
      </c>
      <c r="P10" s="14">
        <v>3</v>
      </c>
      <c r="Q10" s="14">
        <v>14</v>
      </c>
      <c r="R10" s="14">
        <v>24</v>
      </c>
      <c r="S10" s="14">
        <v>10</v>
      </c>
      <c r="T10" s="14">
        <v>5</v>
      </c>
      <c r="U10" s="14">
        <v>2</v>
      </c>
      <c r="V10" s="14">
        <v>80</v>
      </c>
      <c r="W10" s="14">
        <v>12</v>
      </c>
      <c r="X10" s="14">
        <v>10</v>
      </c>
      <c r="Y10" s="14">
        <v>19</v>
      </c>
      <c r="Z10" s="14">
        <v>0</v>
      </c>
      <c r="AA10" s="14">
        <v>7</v>
      </c>
    </row>
    <row r="11" spans="1:27" s="2" customFormat="1" ht="27" customHeight="1">
      <c r="A11" s="11" t="s">
        <v>321</v>
      </c>
      <c r="B11" s="15">
        <f t="shared" si="2"/>
        <v>2.9688273132112815</v>
      </c>
      <c r="C11" s="14">
        <f t="shared" si="3"/>
        <v>180</v>
      </c>
      <c r="D11" s="14">
        <v>0</v>
      </c>
      <c r="E11" s="14">
        <v>3</v>
      </c>
      <c r="F11" s="14">
        <v>0</v>
      </c>
      <c r="G11" s="14">
        <v>0</v>
      </c>
      <c r="H11" s="14">
        <v>9</v>
      </c>
      <c r="I11" s="14">
        <v>12</v>
      </c>
      <c r="J11" s="14">
        <v>7</v>
      </c>
      <c r="K11" s="14">
        <v>1</v>
      </c>
      <c r="L11" s="14">
        <v>0</v>
      </c>
      <c r="M11" s="14">
        <v>0</v>
      </c>
      <c r="N11" s="14">
        <v>0</v>
      </c>
      <c r="O11" s="14">
        <v>0</v>
      </c>
      <c r="P11" s="14">
        <v>1</v>
      </c>
      <c r="Q11" s="14">
        <v>14</v>
      </c>
      <c r="R11" s="14">
        <v>14</v>
      </c>
      <c r="S11" s="14">
        <v>9</v>
      </c>
      <c r="T11" s="14">
        <v>7</v>
      </c>
      <c r="U11" s="14">
        <v>0</v>
      </c>
      <c r="V11" s="14">
        <v>59</v>
      </c>
      <c r="W11" s="14">
        <v>20</v>
      </c>
      <c r="X11" s="14">
        <v>8</v>
      </c>
      <c r="Y11" s="14">
        <v>9</v>
      </c>
      <c r="Z11" s="14">
        <v>2</v>
      </c>
      <c r="AA11" s="14">
        <v>5</v>
      </c>
    </row>
    <row r="12" spans="1:27" s="2" customFormat="1" ht="16.5" customHeight="1">
      <c r="A12" s="11" t="s">
        <v>122</v>
      </c>
      <c r="B12" s="15">
        <f>C12/$C$6*100</f>
        <v>5.525317499587663</v>
      </c>
      <c r="C12" s="14">
        <f t="shared" si="3"/>
        <v>335</v>
      </c>
      <c r="D12" s="14">
        <v>3</v>
      </c>
      <c r="E12" s="14">
        <v>12</v>
      </c>
      <c r="F12" s="14">
        <v>0</v>
      </c>
      <c r="G12" s="14">
        <v>3</v>
      </c>
      <c r="H12" s="14">
        <v>38</v>
      </c>
      <c r="I12" s="14">
        <v>16</v>
      </c>
      <c r="J12" s="14">
        <v>78</v>
      </c>
      <c r="K12" s="14">
        <v>33</v>
      </c>
      <c r="L12" s="14">
        <v>1</v>
      </c>
      <c r="M12" s="14">
        <v>0</v>
      </c>
      <c r="N12" s="14">
        <v>1</v>
      </c>
      <c r="O12" s="14">
        <v>0</v>
      </c>
      <c r="P12" s="14">
        <v>4</v>
      </c>
      <c r="Q12" s="14">
        <v>31</v>
      </c>
      <c r="R12" s="14">
        <v>14</v>
      </c>
      <c r="S12" s="14">
        <v>11</v>
      </c>
      <c r="T12" s="14">
        <v>6</v>
      </c>
      <c r="U12" s="14">
        <v>0</v>
      </c>
      <c r="V12" s="14">
        <v>37</v>
      </c>
      <c r="W12" s="14">
        <v>11</v>
      </c>
      <c r="X12" s="14">
        <v>6</v>
      </c>
      <c r="Y12" s="14">
        <v>23</v>
      </c>
      <c r="Z12" s="14">
        <v>0</v>
      </c>
      <c r="AA12" s="14">
        <v>7</v>
      </c>
    </row>
    <row r="13" spans="1:27" s="2" customFormat="1" ht="16.5" customHeight="1">
      <c r="A13" s="11" t="s">
        <v>123</v>
      </c>
      <c r="B13" s="15">
        <f t="shared" si="2"/>
        <v>25.845291110011548</v>
      </c>
      <c r="C13" s="14">
        <f t="shared" si="3"/>
        <v>1567</v>
      </c>
      <c r="D13" s="14">
        <v>20</v>
      </c>
      <c r="E13" s="14">
        <v>282</v>
      </c>
      <c r="F13" s="14">
        <v>7</v>
      </c>
      <c r="G13" s="14">
        <v>21</v>
      </c>
      <c r="H13" s="14">
        <v>651</v>
      </c>
      <c r="I13" s="14">
        <v>56</v>
      </c>
      <c r="J13" s="14">
        <v>118</v>
      </c>
      <c r="K13" s="14">
        <v>9</v>
      </c>
      <c r="L13" s="14">
        <v>8</v>
      </c>
      <c r="M13" s="14">
        <v>0</v>
      </c>
      <c r="N13" s="14">
        <v>5</v>
      </c>
      <c r="O13" s="14">
        <v>1</v>
      </c>
      <c r="P13" s="14">
        <v>2</v>
      </c>
      <c r="Q13" s="14">
        <v>44</v>
      </c>
      <c r="R13" s="14">
        <v>50</v>
      </c>
      <c r="S13" s="14">
        <v>48</v>
      </c>
      <c r="T13" s="14">
        <v>11</v>
      </c>
      <c r="U13" s="14">
        <v>1</v>
      </c>
      <c r="V13" s="14">
        <v>109</v>
      </c>
      <c r="W13" s="14">
        <v>12</v>
      </c>
      <c r="X13" s="14">
        <v>21</v>
      </c>
      <c r="Y13" s="14">
        <v>66</v>
      </c>
      <c r="Z13" s="14">
        <v>1</v>
      </c>
      <c r="AA13" s="14">
        <v>24</v>
      </c>
    </row>
    <row r="14" spans="1:27" s="2" customFormat="1" ht="16.5" customHeight="1">
      <c r="A14" s="11" t="s">
        <v>266</v>
      </c>
      <c r="B14" s="15">
        <f t="shared" si="2"/>
        <v>18.076859640442024</v>
      </c>
      <c r="C14" s="14">
        <f t="shared" si="3"/>
        <v>1096</v>
      </c>
      <c r="D14" s="14">
        <v>2</v>
      </c>
      <c r="E14" s="14">
        <v>37</v>
      </c>
      <c r="F14" s="14">
        <v>44</v>
      </c>
      <c r="G14" s="14">
        <v>12</v>
      </c>
      <c r="H14" s="14">
        <v>301</v>
      </c>
      <c r="I14" s="14">
        <v>12</v>
      </c>
      <c r="J14" s="14">
        <v>16</v>
      </c>
      <c r="K14" s="14">
        <v>6</v>
      </c>
      <c r="L14" s="14">
        <v>2</v>
      </c>
      <c r="M14" s="14">
        <v>0</v>
      </c>
      <c r="N14" s="14">
        <v>1</v>
      </c>
      <c r="O14" s="14">
        <v>0</v>
      </c>
      <c r="P14" s="14">
        <v>7</v>
      </c>
      <c r="Q14" s="14">
        <v>138</v>
      </c>
      <c r="R14" s="14">
        <v>50</v>
      </c>
      <c r="S14" s="14">
        <v>28</v>
      </c>
      <c r="T14" s="14">
        <v>17</v>
      </c>
      <c r="U14" s="14">
        <v>5</v>
      </c>
      <c r="V14" s="14">
        <v>239</v>
      </c>
      <c r="W14" s="14">
        <v>7</v>
      </c>
      <c r="X14" s="14">
        <v>46</v>
      </c>
      <c r="Y14" s="14">
        <v>90</v>
      </c>
      <c r="Z14" s="14">
        <v>1</v>
      </c>
      <c r="AA14" s="14">
        <v>35</v>
      </c>
    </row>
    <row r="15" spans="1:27" s="2" customFormat="1" ht="27" customHeight="1">
      <c r="A15" s="11" t="s">
        <v>124</v>
      </c>
      <c r="B15" s="15">
        <f t="shared" si="2"/>
        <v>0.9401286491835725</v>
      </c>
      <c r="C15" s="14">
        <f t="shared" si="3"/>
        <v>57</v>
      </c>
      <c r="D15" s="14">
        <v>0</v>
      </c>
      <c r="E15" s="14">
        <v>0</v>
      </c>
      <c r="F15" s="14">
        <v>1</v>
      </c>
      <c r="G15" s="14">
        <v>0</v>
      </c>
      <c r="H15" s="14">
        <v>0</v>
      </c>
      <c r="I15" s="14">
        <v>0</v>
      </c>
      <c r="J15" s="14">
        <v>2</v>
      </c>
      <c r="K15" s="14">
        <v>2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3</v>
      </c>
      <c r="R15" s="14">
        <v>2</v>
      </c>
      <c r="S15" s="14">
        <v>1</v>
      </c>
      <c r="T15" s="14">
        <v>26</v>
      </c>
      <c r="U15" s="14">
        <v>0</v>
      </c>
      <c r="V15" s="14">
        <v>8</v>
      </c>
      <c r="W15" s="14">
        <v>1</v>
      </c>
      <c r="X15" s="14">
        <v>5</v>
      </c>
      <c r="Y15" s="14">
        <v>4</v>
      </c>
      <c r="Z15" s="14">
        <v>0</v>
      </c>
      <c r="AA15" s="14">
        <v>2</v>
      </c>
    </row>
    <row r="16" spans="1:27" s="2" customFormat="1" ht="16.5" customHeight="1">
      <c r="A16" s="11" t="s">
        <v>125</v>
      </c>
      <c r="B16" s="15">
        <f t="shared" si="2"/>
        <v>0.04948045522018803</v>
      </c>
      <c r="C16" s="14">
        <f t="shared" si="3"/>
        <v>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3</v>
      </c>
      <c r="Y16" s="14">
        <v>0</v>
      </c>
      <c r="Z16" s="14">
        <v>0</v>
      </c>
      <c r="AA16" s="14">
        <v>0</v>
      </c>
    </row>
    <row r="17" spans="1:27" s="2" customFormat="1" ht="16.5" customHeight="1">
      <c r="A17" s="11" t="s">
        <v>126</v>
      </c>
      <c r="B17" s="15">
        <f>C17/$C$6*100</f>
        <v>3.991423387761834</v>
      </c>
      <c r="C17" s="14">
        <f t="shared" si="3"/>
        <v>242</v>
      </c>
      <c r="D17" s="14">
        <v>1</v>
      </c>
      <c r="E17" s="14">
        <v>3</v>
      </c>
      <c r="F17" s="14">
        <v>0</v>
      </c>
      <c r="G17" s="14">
        <v>0</v>
      </c>
      <c r="H17" s="14">
        <v>21</v>
      </c>
      <c r="I17" s="14">
        <v>1</v>
      </c>
      <c r="J17" s="14">
        <v>6</v>
      </c>
      <c r="K17" s="14">
        <v>3</v>
      </c>
      <c r="L17" s="14">
        <v>17</v>
      </c>
      <c r="M17" s="14">
        <v>4</v>
      </c>
      <c r="N17" s="14">
        <v>14</v>
      </c>
      <c r="O17" s="14">
        <v>9</v>
      </c>
      <c r="P17" s="14">
        <v>5</v>
      </c>
      <c r="Q17" s="14">
        <v>0</v>
      </c>
      <c r="R17" s="14">
        <v>4</v>
      </c>
      <c r="S17" s="14">
        <v>3</v>
      </c>
      <c r="T17" s="14">
        <v>2</v>
      </c>
      <c r="U17" s="14">
        <v>18</v>
      </c>
      <c r="V17" s="14">
        <v>22</v>
      </c>
      <c r="W17" s="14">
        <v>0</v>
      </c>
      <c r="X17" s="14">
        <v>84</v>
      </c>
      <c r="Y17" s="14">
        <v>20</v>
      </c>
      <c r="Z17" s="14">
        <v>2</v>
      </c>
      <c r="AA17" s="14">
        <v>3</v>
      </c>
    </row>
    <row r="18" spans="1:27" s="2" customFormat="1" ht="16.5" customHeight="1">
      <c r="A18" s="11" t="s">
        <v>127</v>
      </c>
      <c r="B18" s="15">
        <f t="shared" si="2"/>
        <v>2.4575292759360052</v>
      </c>
      <c r="C18" s="14">
        <f t="shared" si="3"/>
        <v>149</v>
      </c>
      <c r="D18" s="14">
        <v>0</v>
      </c>
      <c r="E18" s="14">
        <v>1</v>
      </c>
      <c r="F18" s="14">
        <v>0</v>
      </c>
      <c r="G18" s="14">
        <v>0</v>
      </c>
      <c r="H18" s="14">
        <v>2</v>
      </c>
      <c r="I18" s="14">
        <v>0</v>
      </c>
      <c r="J18" s="14">
        <v>0</v>
      </c>
      <c r="K18" s="14">
        <v>0</v>
      </c>
      <c r="L18" s="14">
        <v>3</v>
      </c>
      <c r="M18" s="14">
        <v>18</v>
      </c>
      <c r="N18" s="14">
        <v>2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2</v>
      </c>
      <c r="U18" s="14">
        <v>110</v>
      </c>
      <c r="V18" s="14">
        <v>1</v>
      </c>
      <c r="W18" s="14">
        <v>0</v>
      </c>
      <c r="X18" s="14">
        <v>2</v>
      </c>
      <c r="Y18" s="14">
        <v>6</v>
      </c>
      <c r="Z18" s="14">
        <v>0</v>
      </c>
      <c r="AA18" s="14">
        <v>2</v>
      </c>
    </row>
    <row r="19" spans="1:27" s="2" customFormat="1" ht="27" customHeight="1">
      <c r="A19" s="11" t="s">
        <v>128</v>
      </c>
      <c r="B19" s="15">
        <f t="shared" si="2"/>
        <v>0.5277915223486722</v>
      </c>
      <c r="C19" s="14">
        <f t="shared" si="3"/>
        <v>32</v>
      </c>
      <c r="D19" s="14">
        <v>0</v>
      </c>
      <c r="E19" s="14">
        <v>0</v>
      </c>
      <c r="F19" s="14">
        <v>0</v>
      </c>
      <c r="G19" s="14">
        <v>0</v>
      </c>
      <c r="H19" s="14">
        <v>4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</v>
      </c>
      <c r="O19" s="14">
        <v>0</v>
      </c>
      <c r="P19" s="14">
        <v>22</v>
      </c>
      <c r="Q19" s="14">
        <v>0</v>
      </c>
      <c r="R19" s="14">
        <v>2</v>
      </c>
      <c r="S19" s="14">
        <v>1</v>
      </c>
      <c r="T19" s="14">
        <v>1</v>
      </c>
      <c r="U19" s="14">
        <v>0</v>
      </c>
      <c r="V19" s="14">
        <v>1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</row>
    <row r="20" spans="1:27" s="2" customFormat="1" ht="16.5" customHeight="1">
      <c r="A20" s="11" t="s">
        <v>129</v>
      </c>
      <c r="B20" s="15">
        <f t="shared" si="2"/>
        <v>0.11545439551377205</v>
      </c>
      <c r="C20" s="14">
        <f t="shared" si="3"/>
        <v>7</v>
      </c>
      <c r="D20" s="14">
        <v>0</v>
      </c>
      <c r="E20" s="14">
        <v>0</v>
      </c>
      <c r="F20" s="14">
        <v>0</v>
      </c>
      <c r="G20" s="14">
        <v>0</v>
      </c>
      <c r="H20" s="14">
        <v>1</v>
      </c>
      <c r="I20" s="14">
        <v>0</v>
      </c>
      <c r="J20" s="14">
        <v>1</v>
      </c>
      <c r="K20" s="14">
        <v>0</v>
      </c>
      <c r="L20" s="14">
        <v>1</v>
      </c>
      <c r="M20" s="14">
        <v>0</v>
      </c>
      <c r="N20" s="14">
        <v>1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2</v>
      </c>
      <c r="V20" s="14">
        <v>1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</row>
    <row r="21" spans="1:27" s="2" customFormat="1" ht="16.5" customHeight="1">
      <c r="A21" s="11" t="s">
        <v>130</v>
      </c>
      <c r="B21" s="15">
        <f>C21/$C$6*100</f>
        <v>0.4783110671284842</v>
      </c>
      <c r="C21" s="14">
        <f t="shared" si="3"/>
        <v>29</v>
      </c>
      <c r="D21" s="14">
        <v>0</v>
      </c>
      <c r="E21" s="14">
        <v>1</v>
      </c>
      <c r="F21" s="14">
        <v>0</v>
      </c>
      <c r="G21" s="14">
        <v>0</v>
      </c>
      <c r="H21" s="14">
        <v>6</v>
      </c>
      <c r="I21" s="14">
        <v>1</v>
      </c>
      <c r="J21" s="14">
        <v>0</v>
      </c>
      <c r="K21" s="14">
        <v>0</v>
      </c>
      <c r="L21" s="14">
        <v>3</v>
      </c>
      <c r="M21" s="14">
        <v>0</v>
      </c>
      <c r="N21" s="14">
        <v>1</v>
      </c>
      <c r="O21" s="14">
        <v>0</v>
      </c>
      <c r="P21" s="14">
        <v>1</v>
      </c>
      <c r="Q21" s="14">
        <v>0</v>
      </c>
      <c r="R21" s="14">
        <v>0</v>
      </c>
      <c r="S21" s="14">
        <v>0</v>
      </c>
      <c r="T21" s="14">
        <v>3</v>
      </c>
      <c r="U21" s="14">
        <v>0</v>
      </c>
      <c r="V21" s="14">
        <v>9</v>
      </c>
      <c r="W21" s="14">
        <v>0</v>
      </c>
      <c r="X21" s="14">
        <v>1</v>
      </c>
      <c r="Y21" s="14">
        <v>1</v>
      </c>
      <c r="Z21" s="14">
        <v>1</v>
      </c>
      <c r="AA21" s="14">
        <v>1</v>
      </c>
    </row>
    <row r="22" spans="1:27" s="2" customFormat="1" ht="16.5" customHeight="1">
      <c r="A22" s="11" t="s">
        <v>131</v>
      </c>
      <c r="B22" s="15">
        <f t="shared" si="2"/>
        <v>0.3958436417615042</v>
      </c>
      <c r="C22" s="14">
        <f t="shared" si="3"/>
        <v>24</v>
      </c>
      <c r="D22" s="14">
        <v>0</v>
      </c>
      <c r="E22" s="14">
        <v>0</v>
      </c>
      <c r="F22" s="14">
        <v>0</v>
      </c>
      <c r="G22" s="14">
        <v>0</v>
      </c>
      <c r="H22" s="14">
        <v>1</v>
      </c>
      <c r="I22" s="14">
        <v>0</v>
      </c>
      <c r="J22" s="14">
        <v>0</v>
      </c>
      <c r="K22" s="14">
        <v>1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2</v>
      </c>
      <c r="T22" s="14">
        <v>0</v>
      </c>
      <c r="U22" s="14">
        <v>11</v>
      </c>
      <c r="V22" s="14">
        <v>1</v>
      </c>
      <c r="W22" s="14">
        <v>0</v>
      </c>
      <c r="X22" s="14">
        <v>0</v>
      </c>
      <c r="Y22" s="14">
        <v>8</v>
      </c>
      <c r="Z22" s="14">
        <v>0</v>
      </c>
      <c r="AA22" s="14">
        <v>0</v>
      </c>
    </row>
    <row r="23" spans="1:27" s="2" customFormat="1" ht="27" customHeight="1">
      <c r="A23" s="11" t="s">
        <v>132</v>
      </c>
      <c r="B23" s="15">
        <f t="shared" si="2"/>
        <v>7.570509648688768</v>
      </c>
      <c r="C23" s="14">
        <f t="shared" si="3"/>
        <v>459</v>
      </c>
      <c r="D23" s="14">
        <v>4</v>
      </c>
      <c r="E23" s="14">
        <v>10</v>
      </c>
      <c r="F23" s="14">
        <v>3</v>
      </c>
      <c r="G23" s="14">
        <v>3</v>
      </c>
      <c r="H23" s="14">
        <v>65</v>
      </c>
      <c r="I23" s="14">
        <v>11</v>
      </c>
      <c r="J23" s="14">
        <v>32</v>
      </c>
      <c r="K23" s="14">
        <v>5</v>
      </c>
      <c r="L23" s="14">
        <v>1</v>
      </c>
      <c r="M23" s="14">
        <v>1</v>
      </c>
      <c r="N23" s="14">
        <v>3</v>
      </c>
      <c r="O23" s="14">
        <v>1</v>
      </c>
      <c r="P23" s="14">
        <v>0</v>
      </c>
      <c r="Q23" s="14">
        <v>48</v>
      </c>
      <c r="R23" s="14">
        <v>24</v>
      </c>
      <c r="S23" s="14">
        <v>23</v>
      </c>
      <c r="T23" s="14">
        <v>18</v>
      </c>
      <c r="U23" s="14">
        <v>13</v>
      </c>
      <c r="V23" s="14">
        <v>51</v>
      </c>
      <c r="W23" s="14">
        <v>31</v>
      </c>
      <c r="X23" s="14">
        <v>23</v>
      </c>
      <c r="Y23" s="14">
        <v>39</v>
      </c>
      <c r="Z23" s="14">
        <v>29</v>
      </c>
      <c r="AA23" s="14">
        <v>21</v>
      </c>
    </row>
    <row r="24" spans="1:27" s="2" customFormat="1" ht="16.5" customHeight="1">
      <c r="A24" s="11" t="s">
        <v>133</v>
      </c>
      <c r="B24" s="15">
        <f t="shared" si="2"/>
        <v>5.327395678706911</v>
      </c>
      <c r="C24" s="14">
        <f t="shared" si="3"/>
        <v>323</v>
      </c>
      <c r="D24" s="14">
        <v>0</v>
      </c>
      <c r="E24" s="14">
        <v>6</v>
      </c>
      <c r="F24" s="14">
        <v>1</v>
      </c>
      <c r="G24" s="14">
        <v>3</v>
      </c>
      <c r="H24" s="14">
        <v>52</v>
      </c>
      <c r="I24" s="14">
        <v>4</v>
      </c>
      <c r="J24" s="14">
        <v>9</v>
      </c>
      <c r="K24" s="14">
        <v>5</v>
      </c>
      <c r="L24" s="14">
        <v>1</v>
      </c>
      <c r="M24" s="14">
        <v>1</v>
      </c>
      <c r="N24" s="14">
        <v>3</v>
      </c>
      <c r="O24" s="14">
        <v>0</v>
      </c>
      <c r="P24" s="14">
        <v>1</v>
      </c>
      <c r="Q24" s="14">
        <v>11</v>
      </c>
      <c r="R24" s="14">
        <v>19</v>
      </c>
      <c r="S24" s="14">
        <v>16</v>
      </c>
      <c r="T24" s="14">
        <v>3</v>
      </c>
      <c r="U24" s="14">
        <v>11</v>
      </c>
      <c r="V24" s="14">
        <v>38</v>
      </c>
      <c r="W24" s="14">
        <v>6</v>
      </c>
      <c r="X24" s="14">
        <v>40</v>
      </c>
      <c r="Y24" s="14">
        <v>46</v>
      </c>
      <c r="Z24" s="14">
        <v>19</v>
      </c>
      <c r="AA24" s="14">
        <v>28</v>
      </c>
    </row>
    <row r="25" spans="1:27" s="2" customFormat="1" ht="16.5" customHeight="1">
      <c r="A25" s="11" t="s">
        <v>134</v>
      </c>
      <c r="B25" s="15">
        <f t="shared" si="2"/>
        <v>0.6762328880092363</v>
      </c>
      <c r="C25" s="14">
        <f>SUM(D25:AA25)</f>
        <v>41</v>
      </c>
      <c r="D25" s="14">
        <v>0</v>
      </c>
      <c r="E25" s="14">
        <v>1</v>
      </c>
      <c r="F25" s="14">
        <v>1</v>
      </c>
      <c r="G25" s="14">
        <v>0</v>
      </c>
      <c r="H25" s="14">
        <v>1</v>
      </c>
      <c r="I25" s="14">
        <v>0</v>
      </c>
      <c r="J25" s="14">
        <v>1</v>
      </c>
      <c r="K25" s="14">
        <v>0</v>
      </c>
      <c r="L25" s="14">
        <v>0</v>
      </c>
      <c r="M25" s="14">
        <v>0</v>
      </c>
      <c r="N25" s="14">
        <v>1</v>
      </c>
      <c r="O25" s="14">
        <v>0</v>
      </c>
      <c r="P25" s="14">
        <v>0</v>
      </c>
      <c r="Q25" s="14">
        <v>0</v>
      </c>
      <c r="R25" s="14">
        <v>0</v>
      </c>
      <c r="S25" s="14">
        <v>1</v>
      </c>
      <c r="T25" s="14">
        <v>4</v>
      </c>
      <c r="U25" s="14">
        <v>0</v>
      </c>
      <c r="V25" s="14">
        <v>3</v>
      </c>
      <c r="W25" s="14">
        <v>1</v>
      </c>
      <c r="X25" s="14">
        <v>1</v>
      </c>
      <c r="Y25" s="14">
        <v>6</v>
      </c>
      <c r="Z25" s="14">
        <v>4</v>
      </c>
      <c r="AA25" s="14">
        <v>16</v>
      </c>
    </row>
    <row r="26" spans="1:27" s="2" customFormat="1" ht="27" customHeight="1">
      <c r="A26" s="11" t="s">
        <v>135</v>
      </c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s="2" customFormat="1" ht="15.75" customHeight="1">
      <c r="A27" s="11" t="s">
        <v>136</v>
      </c>
      <c r="B27" s="15">
        <f t="shared" si="2"/>
        <v>1.0225960745505525</v>
      </c>
      <c r="C27" s="14">
        <f t="shared" si="3"/>
        <v>62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2</v>
      </c>
      <c r="K27" s="14">
        <v>55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</v>
      </c>
      <c r="U27" s="14">
        <v>0</v>
      </c>
      <c r="V27" s="14">
        <v>0</v>
      </c>
      <c r="W27" s="14">
        <v>0</v>
      </c>
      <c r="X27" s="14">
        <v>2</v>
      </c>
      <c r="Y27" s="14">
        <v>2</v>
      </c>
      <c r="Z27" s="14">
        <v>0</v>
      </c>
      <c r="AA27" s="14">
        <v>0</v>
      </c>
    </row>
    <row r="28" spans="1:27" s="2" customFormat="1" ht="15.75" customHeight="1" thickBot="1">
      <c r="A28" s="11" t="s">
        <v>137</v>
      </c>
      <c r="B28" s="15">
        <f t="shared" si="2"/>
        <v>0.6267524327890484</v>
      </c>
      <c r="C28" s="14">
        <f t="shared" si="3"/>
        <v>38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4</v>
      </c>
      <c r="K28" s="14">
        <v>26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1</v>
      </c>
      <c r="U28" s="14">
        <v>0</v>
      </c>
      <c r="V28" s="14">
        <v>0</v>
      </c>
      <c r="W28" s="14">
        <v>0</v>
      </c>
      <c r="X28" s="14">
        <v>2</v>
      </c>
      <c r="Y28" s="14">
        <v>1</v>
      </c>
      <c r="Z28" s="14">
        <v>1</v>
      </c>
      <c r="AA28" s="14">
        <v>3</v>
      </c>
    </row>
    <row r="29" spans="1:27" s="2" customFormat="1" ht="30.75" customHeight="1">
      <c r="A29" s="98" t="s">
        <v>313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s="2" customFormat="1" ht="74.25" customHeight="1">
      <c r="A30" s="22" t="s">
        <v>138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2" customFormat="1" ht="11.25" customHeight="1">
      <c r="A31" s="102" t="s">
        <v>306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 t="s">
        <v>307</v>
      </c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</row>
  </sheetData>
  <sheetProtection/>
  <mergeCells count="16"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  <mergeCell ref="A1:L1"/>
    <mergeCell ref="M1:X1"/>
    <mergeCell ref="Y1:AA1"/>
    <mergeCell ref="A29:L29"/>
    <mergeCell ref="M2:Y2"/>
    <mergeCell ref="D3:H3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A1" sqref="A1:M1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96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 t="s">
        <v>70</v>
      </c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8"/>
    </row>
    <row r="2" spans="1:27" s="9" customFormat="1" ht="12.75" customHeight="1" thickBot="1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4" t="s">
        <v>324</v>
      </c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AA2" s="21" t="s">
        <v>80</v>
      </c>
    </row>
    <row r="3" spans="1:27" s="10" customFormat="1" ht="96" customHeight="1" thickBot="1">
      <c r="A3" s="28" t="s">
        <v>141</v>
      </c>
      <c r="B3" s="27" t="s">
        <v>142</v>
      </c>
      <c r="C3" s="25" t="s">
        <v>143</v>
      </c>
      <c r="D3" s="25" t="s">
        <v>64</v>
      </c>
      <c r="E3" s="25" t="s">
        <v>144</v>
      </c>
      <c r="F3" s="25" t="s">
        <v>65</v>
      </c>
      <c r="G3" s="25" t="s">
        <v>66</v>
      </c>
      <c r="H3" s="25" t="s">
        <v>145</v>
      </c>
      <c r="I3" s="25" t="s">
        <v>146</v>
      </c>
      <c r="J3" s="25" t="s">
        <v>67</v>
      </c>
      <c r="K3" s="25" t="s">
        <v>147</v>
      </c>
      <c r="L3" s="25" t="s">
        <v>68</v>
      </c>
      <c r="M3" s="25" t="s">
        <v>69</v>
      </c>
      <c r="N3" s="24" t="s">
        <v>148</v>
      </c>
      <c r="O3" s="25" t="s">
        <v>71</v>
      </c>
      <c r="P3" s="25" t="s">
        <v>72</v>
      </c>
      <c r="Q3" s="25" t="s">
        <v>73</v>
      </c>
      <c r="R3" s="25" t="s">
        <v>74</v>
      </c>
      <c r="S3" s="25" t="s">
        <v>75</v>
      </c>
      <c r="T3" s="25" t="s">
        <v>149</v>
      </c>
      <c r="U3" s="25" t="s">
        <v>76</v>
      </c>
      <c r="V3" s="25" t="s">
        <v>77</v>
      </c>
      <c r="W3" s="25" t="s">
        <v>78</v>
      </c>
      <c r="X3" s="25" t="s">
        <v>79</v>
      </c>
      <c r="Y3" s="25" t="s">
        <v>150</v>
      </c>
      <c r="Z3" s="25" t="s">
        <v>151</v>
      </c>
      <c r="AA3" s="26" t="s">
        <v>152</v>
      </c>
    </row>
    <row r="4" spans="1:27" s="2" customFormat="1" ht="24" customHeight="1">
      <c r="A4" s="29" t="s">
        <v>140</v>
      </c>
      <c r="B4" s="15">
        <f>SUM(D4:AA4)</f>
        <v>100.00000000000001</v>
      </c>
      <c r="C4" s="14"/>
      <c r="D4" s="15">
        <f aca="true" t="shared" si="0" ref="D4:AA4">D5/$C$5*100</f>
        <v>6.1268209083119105</v>
      </c>
      <c r="E4" s="15">
        <f t="shared" si="0"/>
        <v>3.8774635818337613</v>
      </c>
      <c r="F4" s="15">
        <f t="shared" si="0"/>
        <v>1.2210796915167095</v>
      </c>
      <c r="G4" s="15">
        <f t="shared" si="0"/>
        <v>2.2850614110254215</v>
      </c>
      <c r="H4" s="15">
        <f t="shared" si="0"/>
        <v>0.6069694373036275</v>
      </c>
      <c r="I4" s="15">
        <f t="shared" si="0"/>
        <v>0.985432733504713</v>
      </c>
      <c r="J4" s="15">
        <f t="shared" si="0"/>
        <v>2.720651242502142</v>
      </c>
      <c r="K4" s="15">
        <f t="shared" si="0"/>
        <v>1.3853184804341616</v>
      </c>
      <c r="L4" s="15">
        <f t="shared" si="0"/>
        <v>2.3850328477577833</v>
      </c>
      <c r="M4" s="15">
        <f t="shared" si="0"/>
        <v>1.992287917737789</v>
      </c>
      <c r="N4" s="15">
        <f t="shared" si="0"/>
        <v>1.1496715224221652</v>
      </c>
      <c r="O4" s="15">
        <f t="shared" si="0"/>
        <v>2.8706083976006855</v>
      </c>
      <c r="P4" s="15">
        <f t="shared" si="0"/>
        <v>15.781205369894316</v>
      </c>
      <c r="Q4" s="15">
        <f t="shared" si="0"/>
        <v>20.75835475578406</v>
      </c>
      <c r="R4" s="15">
        <f t="shared" si="0"/>
        <v>0.7283633247643531</v>
      </c>
      <c r="S4" s="15">
        <f t="shared" si="0"/>
        <v>1.9780062839188803</v>
      </c>
      <c r="T4" s="15">
        <f t="shared" si="0"/>
        <v>0.1356755212796344</v>
      </c>
      <c r="U4" s="15">
        <f t="shared" si="0"/>
        <v>0.7926306769494431</v>
      </c>
      <c r="V4" s="15">
        <f t="shared" si="0"/>
        <v>5.405598400457013</v>
      </c>
      <c r="W4" s="15">
        <f t="shared" si="0"/>
        <v>7.569265924021708</v>
      </c>
      <c r="X4" s="15">
        <f t="shared" si="0"/>
        <v>13.910311339617252</v>
      </c>
      <c r="Y4" s="15">
        <f t="shared" si="0"/>
        <v>0.26421022564981433</v>
      </c>
      <c r="Z4" s="15">
        <f t="shared" si="0"/>
        <v>0.4570122822050843</v>
      </c>
      <c r="AA4" s="15">
        <f t="shared" si="0"/>
        <v>4.61296772350757</v>
      </c>
    </row>
    <row r="5" spans="1:27" s="2" customFormat="1" ht="27.75" customHeight="1">
      <c r="A5" s="11" t="s">
        <v>30</v>
      </c>
      <c r="B5" s="15"/>
      <c r="C5" s="14">
        <f aca="true" t="shared" si="1" ref="C5:AA5">SUM(C6:C24,C26:C27)</f>
        <v>14004</v>
      </c>
      <c r="D5" s="14">
        <f t="shared" si="1"/>
        <v>858</v>
      </c>
      <c r="E5" s="14">
        <f t="shared" si="1"/>
        <v>543</v>
      </c>
      <c r="F5" s="14">
        <f t="shared" si="1"/>
        <v>171</v>
      </c>
      <c r="G5" s="14">
        <f t="shared" si="1"/>
        <v>320</v>
      </c>
      <c r="H5" s="14">
        <f t="shared" si="1"/>
        <v>85</v>
      </c>
      <c r="I5" s="14">
        <f t="shared" si="1"/>
        <v>138</v>
      </c>
      <c r="J5" s="14">
        <f t="shared" si="1"/>
        <v>381</v>
      </c>
      <c r="K5" s="14">
        <f t="shared" si="1"/>
        <v>194</v>
      </c>
      <c r="L5" s="14">
        <f t="shared" si="1"/>
        <v>334</v>
      </c>
      <c r="M5" s="14">
        <f t="shared" si="1"/>
        <v>279</v>
      </c>
      <c r="N5" s="14">
        <f t="shared" si="1"/>
        <v>161</v>
      </c>
      <c r="O5" s="14">
        <f t="shared" si="1"/>
        <v>402</v>
      </c>
      <c r="P5" s="14">
        <f t="shared" si="1"/>
        <v>2210</v>
      </c>
      <c r="Q5" s="14">
        <f t="shared" si="1"/>
        <v>2907</v>
      </c>
      <c r="R5" s="14">
        <f t="shared" si="1"/>
        <v>102</v>
      </c>
      <c r="S5" s="14">
        <f t="shared" si="1"/>
        <v>277</v>
      </c>
      <c r="T5" s="14">
        <f t="shared" si="1"/>
        <v>19</v>
      </c>
      <c r="U5" s="14">
        <f t="shared" si="1"/>
        <v>111</v>
      </c>
      <c r="V5" s="14">
        <f t="shared" si="1"/>
        <v>757</v>
      </c>
      <c r="W5" s="14">
        <f t="shared" si="1"/>
        <v>1060</v>
      </c>
      <c r="X5" s="14">
        <f t="shared" si="1"/>
        <v>1948</v>
      </c>
      <c r="Y5" s="14">
        <f t="shared" si="1"/>
        <v>37</v>
      </c>
      <c r="Z5" s="14">
        <f t="shared" si="1"/>
        <v>64</v>
      </c>
      <c r="AA5" s="14">
        <f t="shared" si="1"/>
        <v>646</v>
      </c>
    </row>
    <row r="6" spans="1:27" s="2" customFormat="1" ht="27.75" customHeight="1">
      <c r="A6" s="11" t="s">
        <v>31</v>
      </c>
      <c r="B6" s="15">
        <f>C6/$C$5*100</f>
        <v>5.869751499571551</v>
      </c>
      <c r="C6" s="14">
        <f>SUM(D6:AA6)</f>
        <v>822</v>
      </c>
      <c r="D6" s="14">
        <v>91</v>
      </c>
      <c r="E6" s="14">
        <v>29</v>
      </c>
      <c r="F6" s="14">
        <v>16</v>
      </c>
      <c r="G6" s="14">
        <v>25</v>
      </c>
      <c r="H6" s="14">
        <v>10</v>
      </c>
      <c r="I6" s="14">
        <v>11</v>
      </c>
      <c r="J6" s="14">
        <v>48</v>
      </c>
      <c r="K6" s="14">
        <v>15</v>
      </c>
      <c r="L6" s="14">
        <v>28</v>
      </c>
      <c r="M6" s="14">
        <v>32</v>
      </c>
      <c r="N6" s="14">
        <v>35</v>
      </c>
      <c r="O6" s="14">
        <v>38</v>
      </c>
      <c r="P6" s="14">
        <v>78</v>
      </c>
      <c r="Q6" s="14">
        <v>11</v>
      </c>
      <c r="R6" s="14">
        <v>9</v>
      </c>
      <c r="S6" s="14">
        <v>43</v>
      </c>
      <c r="T6" s="14">
        <v>1</v>
      </c>
      <c r="U6" s="14">
        <v>24</v>
      </c>
      <c r="V6" s="14">
        <v>40</v>
      </c>
      <c r="W6" s="14">
        <v>71</v>
      </c>
      <c r="X6" s="14">
        <v>119</v>
      </c>
      <c r="Y6" s="14">
        <v>6</v>
      </c>
      <c r="Z6" s="14">
        <v>7</v>
      </c>
      <c r="AA6" s="14">
        <v>35</v>
      </c>
    </row>
    <row r="7" spans="1:27" s="2" customFormat="1" ht="15" customHeight="1">
      <c r="A7" s="11" t="s">
        <v>32</v>
      </c>
      <c r="B7" s="15">
        <f aca="true" t="shared" si="2" ref="B7:B27">C7/$C$5*100</f>
        <v>19.187375035704086</v>
      </c>
      <c r="C7" s="14">
        <f aca="true" t="shared" si="3" ref="C7:C26">SUM(D7:AA7)</f>
        <v>2687</v>
      </c>
      <c r="D7" s="14">
        <v>177</v>
      </c>
      <c r="E7" s="14">
        <v>93</v>
      </c>
      <c r="F7" s="14">
        <v>29</v>
      </c>
      <c r="G7" s="14">
        <v>117</v>
      </c>
      <c r="H7" s="14">
        <v>19</v>
      </c>
      <c r="I7" s="14">
        <v>30</v>
      </c>
      <c r="J7" s="14">
        <v>114</v>
      </c>
      <c r="K7" s="14">
        <v>36</v>
      </c>
      <c r="L7" s="14">
        <v>104</v>
      </c>
      <c r="M7" s="14">
        <v>66</v>
      </c>
      <c r="N7" s="14">
        <v>43</v>
      </c>
      <c r="O7" s="14">
        <v>124</v>
      </c>
      <c r="P7" s="14">
        <v>270</v>
      </c>
      <c r="Q7" s="14">
        <v>67</v>
      </c>
      <c r="R7" s="14">
        <v>15</v>
      </c>
      <c r="S7" s="14">
        <v>133</v>
      </c>
      <c r="T7" s="14">
        <v>5</v>
      </c>
      <c r="U7" s="14">
        <v>37</v>
      </c>
      <c r="V7" s="14">
        <v>332</v>
      </c>
      <c r="W7" s="14">
        <v>256</v>
      </c>
      <c r="X7" s="14">
        <v>510</v>
      </c>
      <c r="Y7" s="14">
        <v>3</v>
      </c>
      <c r="Z7" s="14">
        <v>5</v>
      </c>
      <c r="AA7" s="14">
        <v>102</v>
      </c>
    </row>
    <row r="8" spans="1:27" s="2" customFormat="1" ht="15" customHeight="1">
      <c r="A8" s="11" t="s">
        <v>33</v>
      </c>
      <c r="B8" s="15">
        <f t="shared" si="2"/>
        <v>2.542130819765781</v>
      </c>
      <c r="C8" s="14">
        <f t="shared" si="3"/>
        <v>356</v>
      </c>
      <c r="D8" s="14">
        <v>74</v>
      </c>
      <c r="E8" s="14">
        <v>22</v>
      </c>
      <c r="F8" s="14">
        <v>5</v>
      </c>
      <c r="G8" s="14">
        <v>8</v>
      </c>
      <c r="H8" s="14">
        <v>2</v>
      </c>
      <c r="I8" s="14">
        <v>2</v>
      </c>
      <c r="J8" s="14">
        <v>9</v>
      </c>
      <c r="K8" s="14">
        <v>2</v>
      </c>
      <c r="L8" s="14">
        <v>7</v>
      </c>
      <c r="M8" s="14">
        <v>16</v>
      </c>
      <c r="N8" s="14">
        <v>8</v>
      </c>
      <c r="O8" s="14">
        <v>10</v>
      </c>
      <c r="P8" s="14">
        <v>34</v>
      </c>
      <c r="Q8" s="14">
        <v>20</v>
      </c>
      <c r="R8" s="14">
        <v>6</v>
      </c>
      <c r="S8" s="14">
        <v>6</v>
      </c>
      <c r="T8" s="14">
        <v>1</v>
      </c>
      <c r="U8" s="14">
        <v>3</v>
      </c>
      <c r="V8" s="14">
        <v>22</v>
      </c>
      <c r="W8" s="14">
        <v>44</v>
      </c>
      <c r="X8" s="14">
        <v>44</v>
      </c>
      <c r="Y8" s="14">
        <v>0</v>
      </c>
      <c r="Z8" s="14">
        <v>0</v>
      </c>
      <c r="AA8" s="14">
        <v>11</v>
      </c>
    </row>
    <row r="9" spans="1:27" s="2" customFormat="1" ht="15" customHeight="1">
      <c r="A9" s="11" t="s">
        <v>34</v>
      </c>
      <c r="B9" s="15">
        <f t="shared" si="2"/>
        <v>3.0991145387032275</v>
      </c>
      <c r="C9" s="14">
        <f t="shared" si="3"/>
        <v>434</v>
      </c>
      <c r="D9" s="14">
        <v>85</v>
      </c>
      <c r="E9" s="14">
        <v>29</v>
      </c>
      <c r="F9" s="14">
        <v>9</v>
      </c>
      <c r="G9" s="14">
        <v>10</v>
      </c>
      <c r="H9" s="14">
        <v>2</v>
      </c>
      <c r="I9" s="14">
        <v>1</v>
      </c>
      <c r="J9" s="14">
        <v>2</v>
      </c>
      <c r="K9" s="14">
        <v>7</v>
      </c>
      <c r="L9" s="14">
        <v>2</v>
      </c>
      <c r="M9" s="14">
        <v>3</v>
      </c>
      <c r="N9" s="14">
        <v>3</v>
      </c>
      <c r="O9" s="14">
        <v>6</v>
      </c>
      <c r="P9" s="14">
        <v>22</v>
      </c>
      <c r="Q9" s="14">
        <v>46</v>
      </c>
      <c r="R9" s="14">
        <v>3</v>
      </c>
      <c r="S9" s="14">
        <v>0</v>
      </c>
      <c r="T9" s="14">
        <v>0</v>
      </c>
      <c r="U9" s="14">
        <v>1</v>
      </c>
      <c r="V9" s="14">
        <v>8</v>
      </c>
      <c r="W9" s="14">
        <v>27</v>
      </c>
      <c r="X9" s="14">
        <v>137</v>
      </c>
      <c r="Y9" s="14">
        <v>0</v>
      </c>
      <c r="Z9" s="14">
        <v>0</v>
      </c>
      <c r="AA9" s="14">
        <v>31</v>
      </c>
    </row>
    <row r="10" spans="1:27" s="2" customFormat="1" ht="27.75" customHeight="1">
      <c r="A10" s="11" t="s">
        <v>322</v>
      </c>
      <c r="B10" s="15">
        <f t="shared" si="2"/>
        <v>2.2422165095686943</v>
      </c>
      <c r="C10" s="14">
        <f t="shared" si="3"/>
        <v>314</v>
      </c>
      <c r="D10" s="14">
        <v>23</v>
      </c>
      <c r="E10" s="14">
        <v>6</v>
      </c>
      <c r="F10" s="14">
        <v>1</v>
      </c>
      <c r="G10" s="14">
        <v>9</v>
      </c>
      <c r="H10" s="14">
        <v>0</v>
      </c>
      <c r="I10" s="14">
        <v>4</v>
      </c>
      <c r="J10" s="14">
        <v>7</v>
      </c>
      <c r="K10" s="14">
        <v>5</v>
      </c>
      <c r="L10" s="14">
        <v>3</v>
      </c>
      <c r="M10" s="14">
        <v>4</v>
      </c>
      <c r="N10" s="14">
        <v>2</v>
      </c>
      <c r="O10" s="14">
        <v>7</v>
      </c>
      <c r="P10" s="14">
        <v>23</v>
      </c>
      <c r="Q10" s="14">
        <v>34</v>
      </c>
      <c r="R10" s="14">
        <v>4</v>
      </c>
      <c r="S10" s="14">
        <v>4</v>
      </c>
      <c r="T10" s="14">
        <v>2</v>
      </c>
      <c r="U10" s="14">
        <v>1</v>
      </c>
      <c r="V10" s="14">
        <v>13</v>
      </c>
      <c r="W10" s="14">
        <v>37</v>
      </c>
      <c r="X10" s="14">
        <v>119</v>
      </c>
      <c r="Y10" s="14">
        <v>0</v>
      </c>
      <c r="Z10" s="14">
        <v>0</v>
      </c>
      <c r="AA10" s="14">
        <v>6</v>
      </c>
    </row>
    <row r="11" spans="1:27" s="2" customFormat="1" ht="15" customHeight="1">
      <c r="A11" s="11" t="s">
        <v>35</v>
      </c>
      <c r="B11" s="15">
        <f t="shared" si="2"/>
        <v>6.748071979434448</v>
      </c>
      <c r="C11" s="14">
        <f t="shared" si="3"/>
        <v>945</v>
      </c>
      <c r="D11" s="14">
        <v>108</v>
      </c>
      <c r="E11" s="14">
        <v>55</v>
      </c>
      <c r="F11" s="14">
        <v>22</v>
      </c>
      <c r="G11" s="14">
        <v>29</v>
      </c>
      <c r="H11" s="14">
        <v>12</v>
      </c>
      <c r="I11" s="14">
        <v>10</v>
      </c>
      <c r="J11" s="14">
        <v>28</v>
      </c>
      <c r="K11" s="14">
        <v>3</v>
      </c>
      <c r="L11" s="14">
        <v>21</v>
      </c>
      <c r="M11" s="14">
        <v>32</v>
      </c>
      <c r="N11" s="14">
        <v>23</v>
      </c>
      <c r="O11" s="14">
        <v>29</v>
      </c>
      <c r="P11" s="14">
        <v>95</v>
      </c>
      <c r="Q11" s="14">
        <v>55</v>
      </c>
      <c r="R11" s="14">
        <v>11</v>
      </c>
      <c r="S11" s="14">
        <v>13</v>
      </c>
      <c r="T11" s="14">
        <v>0</v>
      </c>
      <c r="U11" s="14">
        <v>8</v>
      </c>
      <c r="V11" s="14">
        <v>59</v>
      </c>
      <c r="W11" s="14">
        <v>128</v>
      </c>
      <c r="X11" s="14">
        <v>164</v>
      </c>
      <c r="Y11" s="14">
        <v>4</v>
      </c>
      <c r="Z11" s="14">
        <v>2</v>
      </c>
      <c r="AA11" s="14">
        <v>34</v>
      </c>
    </row>
    <row r="12" spans="1:27" s="2" customFormat="1" ht="15" customHeight="1">
      <c r="A12" s="11" t="s">
        <v>36</v>
      </c>
      <c r="B12" s="15">
        <f t="shared" si="2"/>
        <v>15.024278777492144</v>
      </c>
      <c r="C12" s="14">
        <f t="shared" si="3"/>
        <v>2104</v>
      </c>
      <c r="D12" s="14">
        <v>14</v>
      </c>
      <c r="E12" s="14">
        <v>6</v>
      </c>
      <c r="F12" s="14">
        <v>1</v>
      </c>
      <c r="G12" s="14">
        <v>5</v>
      </c>
      <c r="H12" s="14">
        <v>1</v>
      </c>
      <c r="I12" s="14">
        <v>18</v>
      </c>
      <c r="J12" s="14">
        <v>36</v>
      </c>
      <c r="K12" s="14">
        <v>33</v>
      </c>
      <c r="L12" s="14">
        <v>37</v>
      </c>
      <c r="M12" s="14">
        <v>14</v>
      </c>
      <c r="N12" s="14">
        <v>5</v>
      </c>
      <c r="O12" s="14">
        <v>9</v>
      </c>
      <c r="P12" s="14">
        <v>446</v>
      </c>
      <c r="Q12" s="14">
        <v>1288</v>
      </c>
      <c r="R12" s="14">
        <v>8</v>
      </c>
      <c r="S12" s="14">
        <v>5</v>
      </c>
      <c r="T12" s="14">
        <v>1</v>
      </c>
      <c r="U12" s="14">
        <v>1</v>
      </c>
      <c r="V12" s="14">
        <v>9</v>
      </c>
      <c r="W12" s="14">
        <v>32</v>
      </c>
      <c r="X12" s="14">
        <v>126</v>
      </c>
      <c r="Y12" s="14">
        <v>1</v>
      </c>
      <c r="Z12" s="14">
        <v>2</v>
      </c>
      <c r="AA12" s="14">
        <v>6</v>
      </c>
    </row>
    <row r="13" spans="1:27" s="2" customFormat="1" ht="15" customHeight="1">
      <c r="A13" s="11" t="s">
        <v>267</v>
      </c>
      <c r="B13" s="15">
        <f t="shared" si="2"/>
        <v>14.110254213081976</v>
      </c>
      <c r="C13" s="14">
        <f t="shared" si="3"/>
        <v>1976</v>
      </c>
      <c r="D13" s="14">
        <v>39</v>
      </c>
      <c r="E13" s="14">
        <v>35</v>
      </c>
      <c r="F13" s="14">
        <v>2</v>
      </c>
      <c r="G13" s="14">
        <v>4</v>
      </c>
      <c r="H13" s="14">
        <v>0</v>
      </c>
      <c r="I13" s="14">
        <v>7</v>
      </c>
      <c r="J13" s="14">
        <v>26</v>
      </c>
      <c r="K13" s="14">
        <v>33</v>
      </c>
      <c r="L13" s="14">
        <v>32</v>
      </c>
      <c r="M13" s="14">
        <v>6</v>
      </c>
      <c r="N13" s="14">
        <v>0</v>
      </c>
      <c r="O13" s="14">
        <v>3</v>
      </c>
      <c r="P13" s="14">
        <v>574</v>
      </c>
      <c r="Q13" s="14">
        <v>983</v>
      </c>
      <c r="R13" s="14">
        <v>4</v>
      </c>
      <c r="S13" s="14">
        <v>3</v>
      </c>
      <c r="T13" s="14">
        <v>3</v>
      </c>
      <c r="U13" s="14">
        <v>0</v>
      </c>
      <c r="V13" s="14">
        <v>29</v>
      </c>
      <c r="W13" s="14">
        <v>84</v>
      </c>
      <c r="X13" s="14">
        <v>77</v>
      </c>
      <c r="Y13" s="14">
        <v>1</v>
      </c>
      <c r="Z13" s="14">
        <v>0</v>
      </c>
      <c r="AA13" s="14">
        <v>31</v>
      </c>
    </row>
    <row r="14" spans="1:27" s="2" customFormat="1" ht="27.75" customHeight="1">
      <c r="A14" s="11" t="s">
        <v>37</v>
      </c>
      <c r="B14" s="15">
        <f t="shared" si="2"/>
        <v>1.1353898886032563</v>
      </c>
      <c r="C14" s="14">
        <f t="shared" si="3"/>
        <v>159</v>
      </c>
      <c r="D14" s="14">
        <v>2</v>
      </c>
      <c r="E14" s="14">
        <v>1</v>
      </c>
      <c r="F14" s="14">
        <v>0</v>
      </c>
      <c r="G14" s="14">
        <v>1</v>
      </c>
      <c r="H14" s="14">
        <v>0</v>
      </c>
      <c r="I14" s="14">
        <v>0</v>
      </c>
      <c r="J14" s="14">
        <v>2</v>
      </c>
      <c r="K14" s="14">
        <v>1</v>
      </c>
      <c r="L14" s="14">
        <v>3</v>
      </c>
      <c r="M14" s="14">
        <v>3</v>
      </c>
      <c r="N14" s="14">
        <v>3</v>
      </c>
      <c r="O14" s="14">
        <v>2</v>
      </c>
      <c r="P14" s="14">
        <v>6</v>
      </c>
      <c r="Q14" s="14">
        <v>2</v>
      </c>
      <c r="R14" s="14">
        <v>2</v>
      </c>
      <c r="S14" s="14">
        <v>3</v>
      </c>
      <c r="T14" s="14">
        <v>1</v>
      </c>
      <c r="U14" s="14">
        <v>3</v>
      </c>
      <c r="V14" s="14">
        <v>16</v>
      </c>
      <c r="W14" s="14">
        <v>24</v>
      </c>
      <c r="X14" s="14">
        <v>83</v>
      </c>
      <c r="Y14" s="14">
        <v>0</v>
      </c>
      <c r="Z14" s="14">
        <v>0</v>
      </c>
      <c r="AA14" s="14">
        <v>1</v>
      </c>
    </row>
    <row r="15" spans="1:27" s="2" customFormat="1" ht="15" customHeight="1">
      <c r="A15" s="11" t="s">
        <v>38</v>
      </c>
      <c r="B15" s="15">
        <f t="shared" si="2"/>
        <v>0.03570408454727221</v>
      </c>
      <c r="C15" s="14">
        <f t="shared" si="3"/>
        <v>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5</v>
      </c>
    </row>
    <row r="16" spans="1:27" s="2" customFormat="1" ht="15" customHeight="1">
      <c r="A16" s="11" t="s">
        <v>39</v>
      </c>
      <c r="B16" s="15">
        <f t="shared" si="2"/>
        <v>5.091402456441017</v>
      </c>
      <c r="C16" s="14">
        <f t="shared" si="3"/>
        <v>713</v>
      </c>
      <c r="D16" s="14">
        <v>9</v>
      </c>
      <c r="E16" s="14">
        <v>69</v>
      </c>
      <c r="F16" s="14">
        <v>23</v>
      </c>
      <c r="G16" s="14">
        <v>9</v>
      </c>
      <c r="H16" s="14">
        <v>0</v>
      </c>
      <c r="I16" s="14">
        <v>12</v>
      </c>
      <c r="J16" s="14">
        <v>13</v>
      </c>
      <c r="K16" s="14">
        <v>34</v>
      </c>
      <c r="L16" s="14">
        <v>13</v>
      </c>
      <c r="M16" s="14">
        <v>18</v>
      </c>
      <c r="N16" s="14">
        <v>0</v>
      </c>
      <c r="O16" s="14">
        <v>21</v>
      </c>
      <c r="P16" s="14">
        <v>223</v>
      </c>
      <c r="Q16" s="14">
        <v>45</v>
      </c>
      <c r="R16" s="14">
        <v>7</v>
      </c>
      <c r="S16" s="14">
        <v>8</v>
      </c>
      <c r="T16" s="14">
        <v>3</v>
      </c>
      <c r="U16" s="14">
        <v>4</v>
      </c>
      <c r="V16" s="14">
        <v>3</v>
      </c>
      <c r="W16" s="14">
        <v>81</v>
      </c>
      <c r="X16" s="14">
        <v>98</v>
      </c>
      <c r="Y16" s="14">
        <v>0</v>
      </c>
      <c r="Z16" s="14">
        <v>3</v>
      </c>
      <c r="AA16" s="14">
        <v>17</v>
      </c>
    </row>
    <row r="17" spans="1:27" s="2" customFormat="1" ht="15" customHeight="1">
      <c r="A17" s="11" t="s">
        <v>40</v>
      </c>
      <c r="B17" s="15">
        <f t="shared" si="2"/>
        <v>1.5995429877177951</v>
      </c>
      <c r="C17" s="14">
        <f t="shared" si="3"/>
        <v>224</v>
      </c>
      <c r="D17" s="14">
        <v>14</v>
      </c>
      <c r="E17" s="14">
        <v>42</v>
      </c>
      <c r="F17" s="14">
        <v>5</v>
      </c>
      <c r="G17" s="14">
        <v>1</v>
      </c>
      <c r="H17" s="14">
        <v>0</v>
      </c>
      <c r="I17" s="14">
        <v>5</v>
      </c>
      <c r="J17" s="14">
        <v>1</v>
      </c>
      <c r="K17" s="14">
        <v>5</v>
      </c>
      <c r="L17" s="14">
        <v>1</v>
      </c>
      <c r="M17" s="14">
        <v>6</v>
      </c>
      <c r="N17" s="14">
        <v>0</v>
      </c>
      <c r="O17" s="14">
        <v>3</v>
      </c>
      <c r="P17" s="14">
        <v>18</v>
      </c>
      <c r="Q17" s="14">
        <v>17</v>
      </c>
      <c r="R17" s="14">
        <v>2</v>
      </c>
      <c r="S17" s="14">
        <v>2</v>
      </c>
      <c r="T17" s="14">
        <v>1</v>
      </c>
      <c r="U17" s="14">
        <v>1</v>
      </c>
      <c r="V17" s="14">
        <v>4</v>
      </c>
      <c r="W17" s="14">
        <v>15</v>
      </c>
      <c r="X17" s="14">
        <v>6</v>
      </c>
      <c r="Y17" s="14">
        <v>8</v>
      </c>
      <c r="Z17" s="14">
        <v>9</v>
      </c>
      <c r="AA17" s="14">
        <v>58</v>
      </c>
    </row>
    <row r="18" spans="1:27" s="2" customFormat="1" ht="27.75" customHeight="1">
      <c r="A18" s="11" t="s">
        <v>41</v>
      </c>
      <c r="B18" s="15">
        <f t="shared" si="2"/>
        <v>0.3927449300199943</v>
      </c>
      <c r="C18" s="14">
        <f t="shared" si="3"/>
        <v>55</v>
      </c>
      <c r="D18" s="14">
        <v>3</v>
      </c>
      <c r="E18" s="14">
        <v>3</v>
      </c>
      <c r="F18" s="14">
        <v>0</v>
      </c>
      <c r="G18" s="14">
        <v>3</v>
      </c>
      <c r="H18" s="14">
        <v>0</v>
      </c>
      <c r="I18" s="14">
        <v>1</v>
      </c>
      <c r="J18" s="14">
        <v>1</v>
      </c>
      <c r="K18" s="14">
        <v>1</v>
      </c>
      <c r="L18" s="14">
        <v>1</v>
      </c>
      <c r="M18" s="14">
        <v>0</v>
      </c>
      <c r="N18" s="14">
        <v>0</v>
      </c>
      <c r="O18" s="14">
        <v>0</v>
      </c>
      <c r="P18" s="14">
        <v>20</v>
      </c>
      <c r="Q18" s="14">
        <v>10</v>
      </c>
      <c r="R18" s="14">
        <v>0</v>
      </c>
      <c r="S18" s="14">
        <v>1</v>
      </c>
      <c r="T18" s="14">
        <v>0</v>
      </c>
      <c r="U18" s="14">
        <v>0</v>
      </c>
      <c r="V18" s="14">
        <v>2</v>
      </c>
      <c r="W18" s="14">
        <v>1</v>
      </c>
      <c r="X18" s="14">
        <v>1</v>
      </c>
      <c r="Y18" s="14">
        <v>0</v>
      </c>
      <c r="Z18" s="14">
        <v>5</v>
      </c>
      <c r="AA18" s="14">
        <v>2</v>
      </c>
    </row>
    <row r="19" spans="1:27" s="2" customFormat="1" ht="15" customHeight="1">
      <c r="A19" s="11" t="s">
        <v>42</v>
      </c>
      <c r="B19" s="15">
        <f t="shared" si="2"/>
        <v>0.14995715509854327</v>
      </c>
      <c r="C19" s="14">
        <f t="shared" si="3"/>
        <v>21</v>
      </c>
      <c r="D19" s="14">
        <v>0</v>
      </c>
      <c r="E19" s="14">
        <v>4</v>
      </c>
      <c r="F19" s="14">
        <v>1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>
        <v>0</v>
      </c>
      <c r="O19" s="14">
        <v>1</v>
      </c>
      <c r="P19" s="14">
        <v>7</v>
      </c>
      <c r="Q19" s="14">
        <v>2</v>
      </c>
      <c r="R19" s="14">
        <v>0</v>
      </c>
      <c r="S19" s="14">
        <v>0</v>
      </c>
      <c r="T19" s="14">
        <v>0</v>
      </c>
      <c r="U19" s="14">
        <v>1</v>
      </c>
      <c r="V19" s="14">
        <v>0</v>
      </c>
      <c r="W19" s="14">
        <v>2</v>
      </c>
      <c r="X19" s="14">
        <v>0</v>
      </c>
      <c r="Y19" s="14">
        <v>0</v>
      </c>
      <c r="Z19" s="14">
        <v>0</v>
      </c>
      <c r="AA19" s="14">
        <v>2</v>
      </c>
    </row>
    <row r="20" spans="1:27" s="2" customFormat="1" ht="15" customHeight="1">
      <c r="A20" s="11" t="s">
        <v>43</v>
      </c>
      <c r="B20" s="15">
        <f t="shared" si="2"/>
        <v>0.4070265638389032</v>
      </c>
      <c r="C20" s="14">
        <f t="shared" si="3"/>
        <v>57</v>
      </c>
      <c r="D20" s="14">
        <v>8</v>
      </c>
      <c r="E20" s="14">
        <v>6</v>
      </c>
      <c r="F20" s="14">
        <v>2</v>
      </c>
      <c r="G20" s="14">
        <v>1</v>
      </c>
      <c r="H20" s="14">
        <v>0</v>
      </c>
      <c r="I20" s="14">
        <v>3</v>
      </c>
      <c r="J20" s="14">
        <v>1</v>
      </c>
      <c r="K20" s="14">
        <v>1</v>
      </c>
      <c r="L20" s="14">
        <v>0</v>
      </c>
      <c r="M20" s="14">
        <v>2</v>
      </c>
      <c r="N20" s="14">
        <v>0</v>
      </c>
      <c r="O20" s="14">
        <v>1</v>
      </c>
      <c r="P20" s="14">
        <v>11</v>
      </c>
      <c r="Q20" s="14">
        <v>4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4</v>
      </c>
      <c r="X20" s="14">
        <v>4</v>
      </c>
      <c r="Y20" s="14">
        <v>0</v>
      </c>
      <c r="Z20" s="14">
        <v>1</v>
      </c>
      <c r="AA20" s="14">
        <v>8</v>
      </c>
    </row>
    <row r="21" spans="1:27" s="2" customFormat="1" ht="15" customHeight="1">
      <c r="A21" s="11" t="s">
        <v>44</v>
      </c>
      <c r="B21" s="15">
        <f t="shared" si="2"/>
        <v>0.2356469580119966</v>
      </c>
      <c r="C21" s="14">
        <f t="shared" si="3"/>
        <v>33</v>
      </c>
      <c r="D21" s="14">
        <v>0</v>
      </c>
      <c r="E21" s="14">
        <v>1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1</v>
      </c>
      <c r="L21" s="14">
        <v>1</v>
      </c>
      <c r="M21" s="14">
        <v>3</v>
      </c>
      <c r="N21" s="14">
        <v>0</v>
      </c>
      <c r="O21" s="14">
        <v>0</v>
      </c>
      <c r="P21" s="14">
        <v>11</v>
      </c>
      <c r="Q21" s="14">
        <v>2</v>
      </c>
      <c r="R21" s="14">
        <v>0</v>
      </c>
      <c r="S21" s="14">
        <v>2</v>
      </c>
      <c r="T21" s="14">
        <v>0</v>
      </c>
      <c r="U21" s="14">
        <v>0</v>
      </c>
      <c r="V21" s="14">
        <v>1</v>
      </c>
      <c r="W21" s="14">
        <v>1</v>
      </c>
      <c r="X21" s="14">
        <v>0</v>
      </c>
      <c r="Y21" s="14">
        <v>1</v>
      </c>
      <c r="Z21" s="14">
        <v>4</v>
      </c>
      <c r="AA21" s="14">
        <v>4</v>
      </c>
    </row>
    <row r="22" spans="1:27" s="2" customFormat="1" ht="27.75" customHeight="1">
      <c r="A22" s="11" t="s">
        <v>45</v>
      </c>
      <c r="B22" s="15">
        <f t="shared" si="2"/>
        <v>6.33390459868609</v>
      </c>
      <c r="C22" s="14">
        <f>SUM(D22:AA22)</f>
        <v>887</v>
      </c>
      <c r="D22" s="14">
        <v>41</v>
      </c>
      <c r="E22" s="14">
        <v>27</v>
      </c>
      <c r="F22" s="14">
        <v>10</v>
      </c>
      <c r="G22" s="14">
        <v>31</v>
      </c>
      <c r="H22" s="14">
        <v>3</v>
      </c>
      <c r="I22" s="14">
        <v>13</v>
      </c>
      <c r="J22" s="14">
        <v>15</v>
      </c>
      <c r="K22" s="14">
        <v>6</v>
      </c>
      <c r="L22" s="14">
        <v>27</v>
      </c>
      <c r="M22" s="14">
        <v>7</v>
      </c>
      <c r="N22" s="14">
        <v>3</v>
      </c>
      <c r="O22" s="14">
        <v>83</v>
      </c>
      <c r="P22" s="14">
        <v>120</v>
      </c>
      <c r="Q22" s="14">
        <v>151</v>
      </c>
      <c r="R22" s="14">
        <v>12</v>
      </c>
      <c r="S22" s="14">
        <v>12</v>
      </c>
      <c r="T22" s="14">
        <v>1</v>
      </c>
      <c r="U22" s="14">
        <v>12</v>
      </c>
      <c r="V22" s="14">
        <v>42</v>
      </c>
      <c r="W22" s="14">
        <v>41</v>
      </c>
      <c r="X22" s="14">
        <v>138</v>
      </c>
      <c r="Y22" s="14">
        <v>1</v>
      </c>
      <c r="Z22" s="14">
        <v>0</v>
      </c>
      <c r="AA22" s="14">
        <v>91</v>
      </c>
    </row>
    <row r="23" spans="1:27" s="2" customFormat="1" ht="15" customHeight="1">
      <c r="A23" s="11" t="s">
        <v>46</v>
      </c>
      <c r="B23" s="15">
        <f t="shared" si="2"/>
        <v>6.883747500714081</v>
      </c>
      <c r="C23" s="14">
        <f t="shared" si="3"/>
        <v>964</v>
      </c>
      <c r="D23" s="14">
        <v>75</v>
      </c>
      <c r="E23" s="14">
        <v>54</v>
      </c>
      <c r="F23" s="14">
        <v>17</v>
      </c>
      <c r="G23" s="14">
        <v>24</v>
      </c>
      <c r="H23" s="14">
        <v>4</v>
      </c>
      <c r="I23" s="14">
        <v>9</v>
      </c>
      <c r="J23" s="14">
        <v>14</v>
      </c>
      <c r="K23" s="14">
        <v>3</v>
      </c>
      <c r="L23" s="14">
        <v>23</v>
      </c>
      <c r="M23" s="14">
        <v>20</v>
      </c>
      <c r="N23" s="14">
        <v>6</v>
      </c>
      <c r="O23" s="14">
        <v>39</v>
      </c>
      <c r="P23" s="14">
        <v>119</v>
      </c>
      <c r="Q23" s="14">
        <v>129</v>
      </c>
      <c r="R23" s="14">
        <v>7</v>
      </c>
      <c r="S23" s="14">
        <v>13</v>
      </c>
      <c r="T23" s="14">
        <v>0</v>
      </c>
      <c r="U23" s="14">
        <v>5</v>
      </c>
      <c r="V23" s="14">
        <v>31</v>
      </c>
      <c r="W23" s="14">
        <v>64</v>
      </c>
      <c r="X23" s="14">
        <v>154</v>
      </c>
      <c r="Y23" s="14">
        <v>4</v>
      </c>
      <c r="Z23" s="14">
        <v>16</v>
      </c>
      <c r="AA23" s="14">
        <v>134</v>
      </c>
    </row>
    <row r="24" spans="1:27" s="2" customFormat="1" ht="15" customHeight="1">
      <c r="A24" s="11" t="s">
        <v>47</v>
      </c>
      <c r="B24" s="15">
        <f t="shared" si="2"/>
        <v>1.0425592687803484</v>
      </c>
      <c r="C24" s="14">
        <f t="shared" si="3"/>
        <v>146</v>
      </c>
      <c r="D24" s="14">
        <v>16</v>
      </c>
      <c r="E24" s="14">
        <v>7</v>
      </c>
      <c r="F24" s="14">
        <v>0</v>
      </c>
      <c r="G24" s="14">
        <v>4</v>
      </c>
      <c r="H24" s="14">
        <v>0</v>
      </c>
      <c r="I24" s="14">
        <v>1</v>
      </c>
      <c r="J24" s="14">
        <v>2</v>
      </c>
      <c r="K24" s="14">
        <v>0</v>
      </c>
      <c r="L24" s="14">
        <v>3</v>
      </c>
      <c r="M24" s="14">
        <v>1</v>
      </c>
      <c r="N24" s="14">
        <v>1</v>
      </c>
      <c r="O24" s="14">
        <v>5</v>
      </c>
      <c r="P24" s="14">
        <v>21</v>
      </c>
      <c r="Q24" s="14">
        <v>16</v>
      </c>
      <c r="R24" s="14">
        <v>4</v>
      </c>
      <c r="S24" s="14">
        <v>3</v>
      </c>
      <c r="T24" s="14">
        <v>0</v>
      </c>
      <c r="U24" s="14">
        <v>0</v>
      </c>
      <c r="V24" s="14">
        <v>3</v>
      </c>
      <c r="W24" s="14">
        <v>13</v>
      </c>
      <c r="X24" s="14">
        <v>18</v>
      </c>
      <c r="Y24" s="14">
        <v>2</v>
      </c>
      <c r="Z24" s="14">
        <v>1</v>
      </c>
      <c r="AA24" s="14">
        <v>25</v>
      </c>
    </row>
    <row r="25" spans="1:27" s="2" customFormat="1" ht="27.75" customHeight="1">
      <c r="A25" s="11" t="s">
        <v>48</v>
      </c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s="2" customFormat="1" ht="15" customHeight="1">
      <c r="A26" s="11" t="s">
        <v>49</v>
      </c>
      <c r="B26" s="15">
        <f t="shared" si="2"/>
        <v>6.133961725221365</v>
      </c>
      <c r="C26" s="14">
        <f t="shared" si="3"/>
        <v>859</v>
      </c>
      <c r="D26" s="14">
        <v>68</v>
      </c>
      <c r="E26" s="14">
        <v>44</v>
      </c>
      <c r="F26" s="14">
        <v>18</v>
      </c>
      <c r="G26" s="14">
        <v>30</v>
      </c>
      <c r="H26" s="14">
        <v>26</v>
      </c>
      <c r="I26" s="14">
        <v>7</v>
      </c>
      <c r="J26" s="14">
        <v>39</v>
      </c>
      <c r="K26" s="14">
        <v>7</v>
      </c>
      <c r="L26" s="14">
        <v>22</v>
      </c>
      <c r="M26" s="14">
        <v>35</v>
      </c>
      <c r="N26" s="14">
        <v>25</v>
      </c>
      <c r="O26" s="14">
        <v>18</v>
      </c>
      <c r="P26" s="14">
        <v>94</v>
      </c>
      <c r="Q26" s="14">
        <v>18</v>
      </c>
      <c r="R26" s="14">
        <v>5</v>
      </c>
      <c r="S26" s="14">
        <v>18</v>
      </c>
      <c r="T26" s="14">
        <v>0</v>
      </c>
      <c r="U26" s="14">
        <v>8</v>
      </c>
      <c r="V26" s="14">
        <v>107</v>
      </c>
      <c r="W26" s="14">
        <v>106</v>
      </c>
      <c r="X26" s="14">
        <v>124</v>
      </c>
      <c r="Y26" s="14">
        <v>5</v>
      </c>
      <c r="Z26" s="14">
        <v>7</v>
      </c>
      <c r="AA26" s="14">
        <v>28</v>
      </c>
    </row>
    <row r="27" spans="1:27" s="2" customFormat="1" ht="15" customHeight="1" thickBot="1">
      <c r="A27" s="11" t="s">
        <v>50</v>
      </c>
      <c r="B27" s="15">
        <f t="shared" si="2"/>
        <v>1.7352185089974295</v>
      </c>
      <c r="C27" s="14">
        <f>SUM(D27:AA27)</f>
        <v>243</v>
      </c>
      <c r="D27" s="14">
        <v>11</v>
      </c>
      <c r="E27" s="14">
        <v>10</v>
      </c>
      <c r="F27" s="14">
        <v>9</v>
      </c>
      <c r="G27" s="14">
        <v>9</v>
      </c>
      <c r="H27" s="14">
        <v>6</v>
      </c>
      <c r="I27" s="14">
        <v>4</v>
      </c>
      <c r="J27" s="14">
        <v>23</v>
      </c>
      <c r="K27" s="14">
        <v>1</v>
      </c>
      <c r="L27" s="14">
        <v>6</v>
      </c>
      <c r="M27" s="14">
        <v>10</v>
      </c>
      <c r="N27" s="14">
        <v>4</v>
      </c>
      <c r="O27" s="14">
        <v>3</v>
      </c>
      <c r="P27" s="14">
        <v>18</v>
      </c>
      <c r="Q27" s="14">
        <v>7</v>
      </c>
      <c r="R27" s="14">
        <v>3</v>
      </c>
      <c r="S27" s="14">
        <v>8</v>
      </c>
      <c r="T27" s="14">
        <v>0</v>
      </c>
      <c r="U27" s="14">
        <v>2</v>
      </c>
      <c r="V27" s="14">
        <v>36</v>
      </c>
      <c r="W27" s="14">
        <v>29</v>
      </c>
      <c r="X27" s="14">
        <v>26</v>
      </c>
      <c r="Y27" s="14">
        <v>1</v>
      </c>
      <c r="Z27" s="14">
        <v>2</v>
      </c>
      <c r="AA27" s="14">
        <v>15</v>
      </c>
    </row>
    <row r="28" spans="1:27" s="2" customFormat="1" ht="26.25" customHeight="1">
      <c r="A28" s="98" t="s">
        <v>314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="2" customFormat="1" ht="60.75" customHeight="1">
      <c r="A29" s="2" t="s">
        <v>154</v>
      </c>
    </row>
    <row r="30" spans="1:27" s="2" customFormat="1" ht="11.25" customHeight="1">
      <c r="A30" s="113" t="s">
        <v>308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 t="s">
        <v>309</v>
      </c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</row>
  </sheetData>
  <sheetProtection/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A1" sqref="A1:M1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96" t="s">
        <v>167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 t="s">
        <v>81</v>
      </c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8"/>
    </row>
    <row r="2" spans="1:27" s="9" customFormat="1" ht="12.75" customHeight="1" thickBot="1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4" t="s">
        <v>324</v>
      </c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AA2" s="21" t="s">
        <v>80</v>
      </c>
    </row>
    <row r="3" spans="1:27" s="10" customFormat="1" ht="96" customHeight="1" thickBot="1">
      <c r="A3" s="28" t="s">
        <v>82</v>
      </c>
      <c r="B3" s="27" t="s">
        <v>83</v>
      </c>
      <c r="C3" s="25" t="s">
        <v>84</v>
      </c>
      <c r="D3" s="25" t="s">
        <v>64</v>
      </c>
      <c r="E3" s="25" t="s">
        <v>155</v>
      </c>
      <c r="F3" s="25" t="s">
        <v>65</v>
      </c>
      <c r="G3" s="25" t="s">
        <v>66</v>
      </c>
      <c r="H3" s="25" t="s">
        <v>156</v>
      </c>
      <c r="I3" s="25" t="s">
        <v>157</v>
      </c>
      <c r="J3" s="25" t="s">
        <v>67</v>
      </c>
      <c r="K3" s="25" t="s">
        <v>158</v>
      </c>
      <c r="L3" s="25" t="s">
        <v>68</v>
      </c>
      <c r="M3" s="25" t="s">
        <v>69</v>
      </c>
      <c r="N3" s="24" t="s">
        <v>159</v>
      </c>
      <c r="O3" s="25" t="s">
        <v>71</v>
      </c>
      <c r="P3" s="25" t="s">
        <v>72</v>
      </c>
      <c r="Q3" s="25" t="s">
        <v>73</v>
      </c>
      <c r="R3" s="25" t="s">
        <v>74</v>
      </c>
      <c r="S3" s="25" t="s">
        <v>75</v>
      </c>
      <c r="T3" s="25" t="s">
        <v>160</v>
      </c>
      <c r="U3" s="25" t="s">
        <v>76</v>
      </c>
      <c r="V3" s="25" t="s">
        <v>77</v>
      </c>
      <c r="W3" s="25" t="s">
        <v>78</v>
      </c>
      <c r="X3" s="25" t="s">
        <v>79</v>
      </c>
      <c r="Y3" s="25" t="s">
        <v>161</v>
      </c>
      <c r="Z3" s="25" t="s">
        <v>162</v>
      </c>
      <c r="AA3" s="26" t="s">
        <v>163</v>
      </c>
    </row>
    <row r="4" spans="1:27" s="2" customFormat="1" ht="24" customHeight="1">
      <c r="A4" s="29" t="s">
        <v>140</v>
      </c>
      <c r="B4" s="15">
        <f>SUM(D4:AA4)</f>
        <v>100.00000000000003</v>
      </c>
      <c r="C4" s="14"/>
      <c r="D4" s="15">
        <f aca="true" t="shared" si="0" ref="D4:AA4">D5/$C$5*100</f>
        <v>5.495734862257027</v>
      </c>
      <c r="E4" s="15">
        <f t="shared" si="0"/>
        <v>3.6917913578520487</v>
      </c>
      <c r="F4" s="15">
        <f t="shared" si="0"/>
        <v>1.034820304852468</v>
      </c>
      <c r="G4" s="15">
        <f t="shared" si="0"/>
        <v>1.7480072717102502</v>
      </c>
      <c r="H4" s="15">
        <f t="shared" si="0"/>
        <v>0.517410152426234</v>
      </c>
      <c r="I4" s="15">
        <f t="shared" si="0"/>
        <v>0.9788840721577402</v>
      </c>
      <c r="J4" s="15">
        <f t="shared" si="0"/>
        <v>1.9437840861417983</v>
      </c>
      <c r="K4" s="15">
        <f t="shared" si="0"/>
        <v>1.7480072717102502</v>
      </c>
      <c r="L4" s="15">
        <f t="shared" si="0"/>
        <v>2.3493217731785765</v>
      </c>
      <c r="M4" s="15">
        <f t="shared" si="0"/>
        <v>1.3284855264997901</v>
      </c>
      <c r="N4" s="15">
        <f t="shared" si="0"/>
        <v>0.9369318976366942</v>
      </c>
      <c r="O4" s="15">
        <f t="shared" si="0"/>
        <v>2.1815130750943923</v>
      </c>
      <c r="P4" s="15">
        <f t="shared" si="0"/>
        <v>17.619913298839325</v>
      </c>
      <c r="Q4" s="15">
        <f t="shared" si="0"/>
        <v>28.7512236050902</v>
      </c>
      <c r="R4" s="15">
        <f t="shared" si="0"/>
        <v>0.6852188505104181</v>
      </c>
      <c r="S4" s="15">
        <f t="shared" si="0"/>
        <v>1.6081666899734302</v>
      </c>
      <c r="T4" s="15">
        <f t="shared" si="0"/>
        <v>0.19577681443154804</v>
      </c>
      <c r="U4" s="15">
        <f t="shared" si="0"/>
        <v>0.8390434904209201</v>
      </c>
      <c r="V4" s="15">
        <f t="shared" si="0"/>
        <v>3.314221787162635</v>
      </c>
      <c r="W4" s="15">
        <f t="shared" si="0"/>
        <v>6.125017480072717</v>
      </c>
      <c r="X4" s="15">
        <f t="shared" si="0"/>
        <v>11.956369738498113</v>
      </c>
      <c r="Y4" s="15">
        <f t="shared" si="0"/>
        <v>0.26569710529995805</v>
      </c>
      <c r="Z4" s="15">
        <f t="shared" si="0"/>
        <v>0.33561739616836805</v>
      </c>
      <c r="AA4" s="15">
        <f t="shared" si="0"/>
        <v>4.349042092015103</v>
      </c>
    </row>
    <row r="5" spans="1:27" s="2" customFormat="1" ht="27.75" customHeight="1">
      <c r="A5" s="11" t="s">
        <v>117</v>
      </c>
      <c r="B5" s="15"/>
      <c r="C5" s="14">
        <f>SUM(C6:C24,C26:C27)</f>
        <v>7151</v>
      </c>
      <c r="D5" s="14">
        <f>SUM(D6:D24,D26:D27)</f>
        <v>393</v>
      </c>
      <c r="E5" s="14">
        <f aca="true" t="shared" si="1" ref="E5:AA5">SUM(E6:E24,E26:E27)</f>
        <v>264</v>
      </c>
      <c r="F5" s="14">
        <f t="shared" si="1"/>
        <v>74</v>
      </c>
      <c r="G5" s="14">
        <f t="shared" si="1"/>
        <v>125</v>
      </c>
      <c r="H5" s="14">
        <f t="shared" si="1"/>
        <v>37</v>
      </c>
      <c r="I5" s="14">
        <f t="shared" si="1"/>
        <v>70</v>
      </c>
      <c r="J5" s="14">
        <f t="shared" si="1"/>
        <v>139</v>
      </c>
      <c r="K5" s="14">
        <f t="shared" si="1"/>
        <v>125</v>
      </c>
      <c r="L5" s="14">
        <f t="shared" si="1"/>
        <v>168</v>
      </c>
      <c r="M5" s="14">
        <f t="shared" si="1"/>
        <v>95</v>
      </c>
      <c r="N5" s="14">
        <f t="shared" si="1"/>
        <v>67</v>
      </c>
      <c r="O5" s="14">
        <f t="shared" si="1"/>
        <v>156</v>
      </c>
      <c r="P5" s="14">
        <f t="shared" si="1"/>
        <v>1260</v>
      </c>
      <c r="Q5" s="14">
        <f t="shared" si="1"/>
        <v>2056</v>
      </c>
      <c r="R5" s="14">
        <f t="shared" si="1"/>
        <v>49</v>
      </c>
      <c r="S5" s="14">
        <f t="shared" si="1"/>
        <v>115</v>
      </c>
      <c r="T5" s="14">
        <f t="shared" si="1"/>
        <v>14</v>
      </c>
      <c r="U5" s="14">
        <f t="shared" si="1"/>
        <v>60</v>
      </c>
      <c r="V5" s="14">
        <f t="shared" si="1"/>
        <v>237</v>
      </c>
      <c r="W5" s="14">
        <f t="shared" si="1"/>
        <v>438</v>
      </c>
      <c r="X5" s="14">
        <f t="shared" si="1"/>
        <v>855</v>
      </c>
      <c r="Y5" s="14">
        <f t="shared" si="1"/>
        <v>19</v>
      </c>
      <c r="Z5" s="14">
        <f t="shared" si="1"/>
        <v>24</v>
      </c>
      <c r="AA5" s="14">
        <f t="shared" si="1"/>
        <v>311</v>
      </c>
    </row>
    <row r="6" spans="1:27" s="2" customFormat="1" ht="27.75" customHeight="1">
      <c r="A6" s="11" t="s">
        <v>118</v>
      </c>
      <c r="B6" s="15">
        <f>C6/$C$5*100</f>
        <v>4.768563837225563</v>
      </c>
      <c r="C6" s="14">
        <f>SUM(D6:AA6)</f>
        <v>341</v>
      </c>
      <c r="D6" s="3">
        <v>34</v>
      </c>
      <c r="E6" s="3">
        <v>12</v>
      </c>
      <c r="F6" s="3">
        <v>5</v>
      </c>
      <c r="G6" s="3">
        <v>12</v>
      </c>
      <c r="H6" s="3">
        <v>5</v>
      </c>
      <c r="I6" s="3">
        <v>5</v>
      </c>
      <c r="J6" s="3">
        <v>20</v>
      </c>
      <c r="K6" s="3">
        <v>6</v>
      </c>
      <c r="L6" s="3">
        <v>9</v>
      </c>
      <c r="M6" s="3">
        <v>10</v>
      </c>
      <c r="N6" s="3">
        <v>20</v>
      </c>
      <c r="O6" s="3">
        <v>20</v>
      </c>
      <c r="P6" s="3">
        <v>39</v>
      </c>
      <c r="Q6" s="3">
        <v>4</v>
      </c>
      <c r="R6" s="3">
        <v>4</v>
      </c>
      <c r="S6" s="3">
        <v>22</v>
      </c>
      <c r="T6" s="3">
        <v>0</v>
      </c>
      <c r="U6" s="3">
        <v>15</v>
      </c>
      <c r="V6" s="3">
        <v>14</v>
      </c>
      <c r="W6" s="3">
        <v>19</v>
      </c>
      <c r="X6" s="3">
        <v>46</v>
      </c>
      <c r="Y6" s="3">
        <v>4</v>
      </c>
      <c r="Z6" s="3">
        <v>4</v>
      </c>
      <c r="AA6" s="3">
        <v>12</v>
      </c>
    </row>
    <row r="7" spans="1:27" s="2" customFormat="1" ht="15" customHeight="1">
      <c r="A7" s="11" t="s">
        <v>119</v>
      </c>
      <c r="B7" s="15">
        <f aca="true" t="shared" si="2" ref="B7:B27">C7/$C$5*100</f>
        <v>14.445532093413508</v>
      </c>
      <c r="C7" s="14">
        <f aca="true" t="shared" si="3" ref="C7:C27">SUM(D7:AA7)</f>
        <v>1033</v>
      </c>
      <c r="D7" s="3">
        <v>72</v>
      </c>
      <c r="E7" s="3">
        <v>41</v>
      </c>
      <c r="F7" s="3">
        <v>12</v>
      </c>
      <c r="G7" s="3">
        <v>46</v>
      </c>
      <c r="H7" s="3">
        <v>10</v>
      </c>
      <c r="I7" s="3">
        <v>15</v>
      </c>
      <c r="J7" s="3">
        <v>35</v>
      </c>
      <c r="K7" s="3">
        <v>20</v>
      </c>
      <c r="L7" s="3">
        <v>48</v>
      </c>
      <c r="M7" s="3">
        <v>16</v>
      </c>
      <c r="N7" s="3">
        <v>15</v>
      </c>
      <c r="O7" s="3">
        <v>33</v>
      </c>
      <c r="P7" s="3">
        <v>88</v>
      </c>
      <c r="Q7" s="3">
        <v>38</v>
      </c>
      <c r="R7" s="3">
        <v>4</v>
      </c>
      <c r="S7" s="3">
        <v>55</v>
      </c>
      <c r="T7" s="3">
        <v>4</v>
      </c>
      <c r="U7" s="3">
        <v>18</v>
      </c>
      <c r="V7" s="3">
        <v>115</v>
      </c>
      <c r="W7" s="3">
        <v>106</v>
      </c>
      <c r="X7" s="3">
        <v>199</v>
      </c>
      <c r="Y7" s="3">
        <v>1</v>
      </c>
      <c r="Z7" s="3">
        <v>2</v>
      </c>
      <c r="AA7" s="3">
        <v>40</v>
      </c>
    </row>
    <row r="8" spans="1:27" s="2" customFormat="1" ht="15" customHeight="1">
      <c r="A8" s="11" t="s">
        <v>120</v>
      </c>
      <c r="B8" s="15">
        <f t="shared" si="2"/>
        <v>2.4472101803943507</v>
      </c>
      <c r="C8" s="14">
        <f t="shared" si="3"/>
        <v>175</v>
      </c>
      <c r="D8" s="3">
        <v>41</v>
      </c>
      <c r="E8" s="3">
        <v>10</v>
      </c>
      <c r="F8" s="3">
        <v>2</v>
      </c>
      <c r="G8" s="3">
        <v>1</v>
      </c>
      <c r="H8" s="3">
        <v>0</v>
      </c>
      <c r="I8" s="3">
        <v>1</v>
      </c>
      <c r="J8" s="3">
        <v>2</v>
      </c>
      <c r="K8" s="3">
        <v>0</v>
      </c>
      <c r="L8" s="3">
        <v>5</v>
      </c>
      <c r="M8" s="3">
        <v>6</v>
      </c>
      <c r="N8" s="3">
        <v>5</v>
      </c>
      <c r="O8" s="3">
        <v>5</v>
      </c>
      <c r="P8" s="3">
        <v>19</v>
      </c>
      <c r="Q8" s="3">
        <v>17</v>
      </c>
      <c r="R8" s="3">
        <v>5</v>
      </c>
      <c r="S8" s="3">
        <v>1</v>
      </c>
      <c r="T8" s="3">
        <v>1</v>
      </c>
      <c r="U8" s="3">
        <v>1</v>
      </c>
      <c r="V8" s="3">
        <v>10</v>
      </c>
      <c r="W8" s="3">
        <v>17</v>
      </c>
      <c r="X8" s="3">
        <v>23</v>
      </c>
      <c r="Y8" s="3">
        <v>0</v>
      </c>
      <c r="Z8" s="3">
        <v>0</v>
      </c>
      <c r="AA8" s="3">
        <v>3</v>
      </c>
    </row>
    <row r="9" spans="1:27" s="2" customFormat="1" ht="15" customHeight="1">
      <c r="A9" s="11" t="s">
        <v>121</v>
      </c>
      <c r="B9" s="15">
        <f t="shared" si="2"/>
        <v>3.3841420780310445</v>
      </c>
      <c r="C9" s="14">
        <f t="shared" si="3"/>
        <v>242</v>
      </c>
      <c r="D9" s="3">
        <v>43</v>
      </c>
      <c r="E9" s="3">
        <v>15</v>
      </c>
      <c r="F9" s="3">
        <v>2</v>
      </c>
      <c r="G9" s="3">
        <v>5</v>
      </c>
      <c r="H9" s="3">
        <v>1</v>
      </c>
      <c r="I9" s="3">
        <v>1</v>
      </c>
      <c r="J9" s="3">
        <v>0</v>
      </c>
      <c r="K9" s="3">
        <v>7</v>
      </c>
      <c r="L9" s="3">
        <v>2</v>
      </c>
      <c r="M9" s="3">
        <v>3</v>
      </c>
      <c r="N9" s="3">
        <v>1</v>
      </c>
      <c r="O9" s="3">
        <v>2</v>
      </c>
      <c r="P9" s="3">
        <v>15</v>
      </c>
      <c r="Q9" s="3">
        <v>38</v>
      </c>
      <c r="R9" s="3">
        <v>2</v>
      </c>
      <c r="S9" s="3">
        <v>0</v>
      </c>
      <c r="T9" s="3">
        <v>0</v>
      </c>
      <c r="U9" s="3">
        <v>1</v>
      </c>
      <c r="V9" s="3">
        <v>4</v>
      </c>
      <c r="W9" s="3">
        <v>15</v>
      </c>
      <c r="X9" s="3">
        <v>71</v>
      </c>
      <c r="Y9" s="3">
        <v>0</v>
      </c>
      <c r="Z9" s="3">
        <v>0</v>
      </c>
      <c r="AA9" s="3">
        <v>14</v>
      </c>
    </row>
    <row r="10" spans="1:27" s="2" customFormat="1" ht="27.75" customHeight="1">
      <c r="A10" s="11" t="s">
        <v>323</v>
      </c>
      <c r="B10" s="15">
        <f t="shared" si="2"/>
        <v>2.9786043909942665</v>
      </c>
      <c r="C10" s="14">
        <f t="shared" si="3"/>
        <v>213</v>
      </c>
      <c r="D10" s="3">
        <v>13</v>
      </c>
      <c r="E10" s="3">
        <v>5</v>
      </c>
      <c r="F10" s="3">
        <v>0</v>
      </c>
      <c r="G10" s="3">
        <v>3</v>
      </c>
      <c r="H10" s="3">
        <v>0</v>
      </c>
      <c r="I10" s="3">
        <v>2</v>
      </c>
      <c r="J10" s="3">
        <v>2</v>
      </c>
      <c r="K10" s="3">
        <v>4</v>
      </c>
      <c r="L10" s="3">
        <v>1</v>
      </c>
      <c r="M10" s="3">
        <v>2</v>
      </c>
      <c r="N10" s="3">
        <v>1</v>
      </c>
      <c r="O10" s="3">
        <v>6</v>
      </c>
      <c r="P10" s="3">
        <v>12</v>
      </c>
      <c r="Q10" s="3">
        <v>27</v>
      </c>
      <c r="R10" s="3">
        <v>3</v>
      </c>
      <c r="S10" s="3">
        <v>4</v>
      </c>
      <c r="T10" s="3">
        <v>2</v>
      </c>
      <c r="U10" s="3">
        <v>1</v>
      </c>
      <c r="V10" s="3">
        <v>10</v>
      </c>
      <c r="W10" s="3">
        <v>30</v>
      </c>
      <c r="X10" s="3">
        <v>83</v>
      </c>
      <c r="Y10" s="3">
        <v>0</v>
      </c>
      <c r="Z10" s="3">
        <v>0</v>
      </c>
      <c r="AA10" s="3">
        <v>2</v>
      </c>
    </row>
    <row r="11" spans="1:27" s="2" customFormat="1" ht="15" customHeight="1">
      <c r="A11" s="11" t="s">
        <v>122</v>
      </c>
      <c r="B11" s="15">
        <f t="shared" si="2"/>
        <v>5.971192840162215</v>
      </c>
      <c r="C11" s="14">
        <f t="shared" si="3"/>
        <v>427</v>
      </c>
      <c r="D11" s="3">
        <v>53</v>
      </c>
      <c r="E11" s="3">
        <v>25</v>
      </c>
      <c r="F11" s="3">
        <v>6</v>
      </c>
      <c r="G11" s="3">
        <v>11</v>
      </c>
      <c r="H11" s="3">
        <v>6</v>
      </c>
      <c r="I11" s="3">
        <v>5</v>
      </c>
      <c r="J11" s="3">
        <v>10</v>
      </c>
      <c r="K11" s="3">
        <v>2</v>
      </c>
      <c r="L11" s="3">
        <v>8</v>
      </c>
      <c r="M11" s="3">
        <v>13</v>
      </c>
      <c r="N11" s="3">
        <v>11</v>
      </c>
      <c r="O11" s="3">
        <v>13</v>
      </c>
      <c r="P11" s="3">
        <v>47</v>
      </c>
      <c r="Q11" s="3">
        <v>30</v>
      </c>
      <c r="R11" s="3">
        <v>5</v>
      </c>
      <c r="S11" s="3">
        <v>4</v>
      </c>
      <c r="T11" s="3">
        <v>0</v>
      </c>
      <c r="U11" s="3">
        <v>3</v>
      </c>
      <c r="V11" s="3">
        <v>18</v>
      </c>
      <c r="W11" s="3">
        <v>55</v>
      </c>
      <c r="X11" s="3">
        <v>84</v>
      </c>
      <c r="Y11" s="3">
        <v>2</v>
      </c>
      <c r="Z11" s="3">
        <v>1</v>
      </c>
      <c r="AA11" s="3">
        <v>15</v>
      </c>
    </row>
    <row r="12" spans="1:27" s="2" customFormat="1" ht="15" customHeight="1">
      <c r="A12" s="11" t="s">
        <v>123</v>
      </c>
      <c r="B12" s="15">
        <f>C12/$C$5*100</f>
        <v>24.066564116906726</v>
      </c>
      <c r="C12" s="14">
        <f t="shared" si="3"/>
        <v>1721</v>
      </c>
      <c r="D12" s="3">
        <v>12</v>
      </c>
      <c r="E12" s="3">
        <v>5</v>
      </c>
      <c r="F12" s="3">
        <v>1</v>
      </c>
      <c r="G12" s="3">
        <v>4</v>
      </c>
      <c r="H12" s="3">
        <v>1</v>
      </c>
      <c r="I12" s="3">
        <v>16</v>
      </c>
      <c r="J12" s="3">
        <v>31</v>
      </c>
      <c r="K12" s="3">
        <v>30</v>
      </c>
      <c r="L12" s="3">
        <v>32</v>
      </c>
      <c r="M12" s="3">
        <v>11</v>
      </c>
      <c r="N12" s="3">
        <v>4</v>
      </c>
      <c r="O12" s="3">
        <v>6</v>
      </c>
      <c r="P12" s="3">
        <v>384</v>
      </c>
      <c r="Q12" s="3">
        <v>1067</v>
      </c>
      <c r="R12" s="3">
        <v>3</v>
      </c>
      <c r="S12" s="3">
        <v>5</v>
      </c>
      <c r="T12" s="3">
        <v>0</v>
      </c>
      <c r="U12" s="3">
        <v>1</v>
      </c>
      <c r="V12" s="3">
        <v>6</v>
      </c>
      <c r="W12" s="3">
        <v>22</v>
      </c>
      <c r="X12" s="3">
        <v>73</v>
      </c>
      <c r="Y12" s="3">
        <v>1</v>
      </c>
      <c r="Z12" s="3">
        <v>2</v>
      </c>
      <c r="AA12" s="3">
        <v>4</v>
      </c>
    </row>
    <row r="13" spans="1:27" s="2" customFormat="1" ht="15" customHeight="1">
      <c r="A13" s="11" t="s">
        <v>266</v>
      </c>
      <c r="B13" s="15">
        <f t="shared" si="2"/>
        <v>16.557124877639488</v>
      </c>
      <c r="C13" s="14">
        <f t="shared" si="3"/>
        <v>1184</v>
      </c>
      <c r="D13" s="3">
        <v>22</v>
      </c>
      <c r="E13" s="3">
        <v>19</v>
      </c>
      <c r="F13" s="3">
        <v>1</v>
      </c>
      <c r="G13" s="3">
        <v>3</v>
      </c>
      <c r="H13" s="3">
        <v>0</v>
      </c>
      <c r="I13" s="3">
        <v>3</v>
      </c>
      <c r="J13" s="3">
        <v>13</v>
      </c>
      <c r="K13" s="3">
        <v>29</v>
      </c>
      <c r="L13" s="3">
        <v>24</v>
      </c>
      <c r="M13" s="3">
        <v>3</v>
      </c>
      <c r="N13" s="3">
        <v>0</v>
      </c>
      <c r="O13" s="3">
        <v>2</v>
      </c>
      <c r="P13" s="3">
        <v>358</v>
      </c>
      <c r="Q13" s="3">
        <v>587</v>
      </c>
      <c r="R13" s="3">
        <v>3</v>
      </c>
      <c r="S13" s="3">
        <v>1</v>
      </c>
      <c r="T13" s="3">
        <v>2</v>
      </c>
      <c r="U13" s="3">
        <v>0</v>
      </c>
      <c r="V13" s="3">
        <v>12</v>
      </c>
      <c r="W13" s="3">
        <v>45</v>
      </c>
      <c r="X13" s="3">
        <v>41</v>
      </c>
      <c r="Y13" s="3">
        <v>0</v>
      </c>
      <c r="Z13" s="3">
        <v>0</v>
      </c>
      <c r="AA13" s="3">
        <v>16</v>
      </c>
    </row>
    <row r="14" spans="1:27" s="2" customFormat="1" ht="27.75" customHeight="1">
      <c r="A14" s="11" t="s">
        <v>124</v>
      </c>
      <c r="B14" s="15">
        <f t="shared" si="2"/>
        <v>0.9369318976366942</v>
      </c>
      <c r="C14" s="14">
        <f t="shared" si="3"/>
        <v>67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3</v>
      </c>
      <c r="M14" s="3">
        <v>1</v>
      </c>
      <c r="N14" s="3">
        <v>1</v>
      </c>
      <c r="O14" s="3">
        <v>1</v>
      </c>
      <c r="P14" s="3">
        <v>1</v>
      </c>
      <c r="Q14" s="3">
        <v>0</v>
      </c>
      <c r="R14" s="3">
        <v>1</v>
      </c>
      <c r="S14" s="3">
        <v>2</v>
      </c>
      <c r="T14" s="3">
        <v>1</v>
      </c>
      <c r="U14" s="3">
        <v>0</v>
      </c>
      <c r="V14" s="3">
        <v>6</v>
      </c>
      <c r="W14" s="3">
        <v>13</v>
      </c>
      <c r="X14" s="3">
        <v>34</v>
      </c>
      <c r="Y14" s="3">
        <v>0</v>
      </c>
      <c r="Z14" s="3">
        <v>0</v>
      </c>
      <c r="AA14" s="3">
        <v>1</v>
      </c>
    </row>
    <row r="15" spans="1:27" s="2" customFormat="1" ht="15" customHeight="1">
      <c r="A15" s="11" t="s">
        <v>125</v>
      </c>
      <c r="B15" s="15">
        <f t="shared" si="2"/>
        <v>0.04195217452104601</v>
      </c>
      <c r="C15" s="14">
        <f t="shared" si="3"/>
        <v>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3</v>
      </c>
    </row>
    <row r="16" spans="1:27" s="2" customFormat="1" ht="15" customHeight="1">
      <c r="A16" s="11" t="s">
        <v>126</v>
      </c>
      <c r="B16" s="15">
        <f t="shared" si="2"/>
        <v>5.118165291567613</v>
      </c>
      <c r="C16" s="14">
        <f t="shared" si="3"/>
        <v>366</v>
      </c>
      <c r="D16" s="3">
        <v>7</v>
      </c>
      <c r="E16" s="3">
        <v>40</v>
      </c>
      <c r="F16" s="3">
        <v>19</v>
      </c>
      <c r="G16" s="3">
        <v>7</v>
      </c>
      <c r="H16" s="3">
        <v>0</v>
      </c>
      <c r="I16" s="3">
        <v>4</v>
      </c>
      <c r="J16" s="3">
        <v>7</v>
      </c>
      <c r="K16" s="3">
        <v>14</v>
      </c>
      <c r="L16" s="3">
        <v>7</v>
      </c>
      <c r="M16" s="3">
        <v>9</v>
      </c>
      <c r="N16" s="3">
        <v>0</v>
      </c>
      <c r="O16" s="3">
        <v>15</v>
      </c>
      <c r="P16" s="3">
        <v>94</v>
      </c>
      <c r="Q16" s="3">
        <v>24</v>
      </c>
      <c r="R16" s="3">
        <v>5</v>
      </c>
      <c r="S16" s="3">
        <v>6</v>
      </c>
      <c r="T16" s="3">
        <v>3</v>
      </c>
      <c r="U16" s="3">
        <v>3</v>
      </c>
      <c r="V16" s="3">
        <v>2</v>
      </c>
      <c r="W16" s="3">
        <v>45</v>
      </c>
      <c r="X16" s="3">
        <v>47</v>
      </c>
      <c r="Y16" s="3">
        <v>0</v>
      </c>
      <c r="Z16" s="3">
        <v>1</v>
      </c>
      <c r="AA16" s="3">
        <v>7</v>
      </c>
    </row>
    <row r="17" spans="1:27" s="2" customFormat="1" ht="15" customHeight="1">
      <c r="A17" s="11" t="s">
        <v>127</v>
      </c>
      <c r="B17" s="15">
        <f t="shared" si="2"/>
        <v>2.6150188784785344</v>
      </c>
      <c r="C17" s="14">
        <f>SUM(D17:AA17)</f>
        <v>187</v>
      </c>
      <c r="D17" s="3">
        <v>13</v>
      </c>
      <c r="E17" s="3">
        <v>35</v>
      </c>
      <c r="F17" s="3">
        <v>3</v>
      </c>
      <c r="G17" s="3">
        <v>1</v>
      </c>
      <c r="H17" s="3">
        <v>0</v>
      </c>
      <c r="I17" s="3">
        <v>3</v>
      </c>
      <c r="J17" s="3">
        <v>1</v>
      </c>
      <c r="K17" s="3">
        <v>5</v>
      </c>
      <c r="L17" s="3">
        <v>1</v>
      </c>
      <c r="M17" s="3">
        <v>5</v>
      </c>
      <c r="N17" s="3">
        <v>0</v>
      </c>
      <c r="O17" s="3">
        <v>3</v>
      </c>
      <c r="P17" s="3">
        <v>17</v>
      </c>
      <c r="Q17" s="3">
        <v>10</v>
      </c>
      <c r="R17" s="3">
        <v>2</v>
      </c>
      <c r="S17" s="3">
        <v>2</v>
      </c>
      <c r="T17" s="3">
        <v>1</v>
      </c>
      <c r="U17" s="3">
        <v>1</v>
      </c>
      <c r="V17" s="3">
        <v>3</v>
      </c>
      <c r="W17" s="3">
        <v>13</v>
      </c>
      <c r="X17" s="3">
        <v>5</v>
      </c>
      <c r="Y17" s="3">
        <v>8</v>
      </c>
      <c r="Z17" s="3">
        <v>5</v>
      </c>
      <c r="AA17" s="3">
        <v>50</v>
      </c>
    </row>
    <row r="18" spans="1:27" s="2" customFormat="1" ht="27.75" customHeight="1">
      <c r="A18" s="11" t="s">
        <v>128</v>
      </c>
      <c r="B18" s="15">
        <f>C18/$C$5*100</f>
        <v>0.517410152426234</v>
      </c>
      <c r="C18" s="14">
        <f t="shared" si="3"/>
        <v>37</v>
      </c>
      <c r="D18" s="3">
        <v>3</v>
      </c>
      <c r="E18" s="3">
        <v>2</v>
      </c>
      <c r="F18" s="3">
        <v>0</v>
      </c>
      <c r="G18" s="3">
        <v>2</v>
      </c>
      <c r="H18" s="3">
        <v>0</v>
      </c>
      <c r="I18" s="3">
        <v>0</v>
      </c>
      <c r="J18" s="3">
        <v>1</v>
      </c>
      <c r="K18" s="3">
        <v>1</v>
      </c>
      <c r="L18" s="3">
        <v>1</v>
      </c>
      <c r="M18" s="3">
        <v>0</v>
      </c>
      <c r="N18" s="3">
        <v>0</v>
      </c>
      <c r="O18" s="3">
        <v>0</v>
      </c>
      <c r="P18" s="3">
        <v>15</v>
      </c>
      <c r="Q18" s="3">
        <v>8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3</v>
      </c>
      <c r="AA18" s="3">
        <v>1</v>
      </c>
    </row>
    <row r="19" spans="1:27" s="2" customFormat="1" ht="15" customHeight="1">
      <c r="A19" s="11" t="s">
        <v>129</v>
      </c>
      <c r="B19" s="15">
        <f t="shared" si="2"/>
        <v>0.13984058173682</v>
      </c>
      <c r="C19" s="14">
        <f t="shared" si="3"/>
        <v>10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3</v>
      </c>
      <c r="Q19" s="3">
        <v>1</v>
      </c>
      <c r="R19" s="3">
        <v>0</v>
      </c>
      <c r="S19" s="3">
        <v>0</v>
      </c>
      <c r="T19" s="3">
        <v>0</v>
      </c>
      <c r="U19" s="3">
        <v>1</v>
      </c>
      <c r="V19" s="3">
        <v>0</v>
      </c>
      <c r="W19" s="3">
        <v>2</v>
      </c>
      <c r="X19" s="3">
        <v>0</v>
      </c>
      <c r="Y19" s="3">
        <v>0</v>
      </c>
      <c r="Z19" s="3">
        <v>0</v>
      </c>
      <c r="AA19" s="3">
        <v>1</v>
      </c>
    </row>
    <row r="20" spans="1:27" s="2" customFormat="1" ht="15" customHeight="1">
      <c r="A20" s="11" t="s">
        <v>130</v>
      </c>
      <c r="B20" s="15">
        <f t="shared" si="2"/>
        <v>0.55936232694728</v>
      </c>
      <c r="C20" s="14">
        <f t="shared" si="3"/>
        <v>40</v>
      </c>
      <c r="D20" s="3">
        <v>3</v>
      </c>
      <c r="E20" s="3">
        <v>5</v>
      </c>
      <c r="F20" s="3">
        <v>2</v>
      </c>
      <c r="G20" s="3">
        <v>1</v>
      </c>
      <c r="H20" s="3">
        <v>0</v>
      </c>
      <c r="I20" s="3">
        <v>2</v>
      </c>
      <c r="J20" s="3">
        <v>1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8</v>
      </c>
      <c r="Q20" s="3">
        <v>4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</v>
      </c>
      <c r="X20" s="3">
        <v>3</v>
      </c>
      <c r="Y20" s="3">
        <v>0</v>
      </c>
      <c r="Z20" s="3">
        <v>0</v>
      </c>
      <c r="AA20" s="3">
        <v>7</v>
      </c>
    </row>
    <row r="21" spans="1:27" s="2" customFormat="1" ht="15" customHeight="1">
      <c r="A21" s="11" t="s">
        <v>131</v>
      </c>
      <c r="B21" s="15">
        <f t="shared" si="2"/>
        <v>0.3915536288630961</v>
      </c>
      <c r="C21" s="14">
        <f t="shared" si="3"/>
        <v>28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1</v>
      </c>
      <c r="M21" s="3">
        <v>3</v>
      </c>
      <c r="N21" s="3">
        <v>0</v>
      </c>
      <c r="O21" s="3">
        <v>0</v>
      </c>
      <c r="P21" s="3">
        <v>9</v>
      </c>
      <c r="Q21" s="3">
        <v>2</v>
      </c>
      <c r="R21" s="3">
        <v>0</v>
      </c>
      <c r="S21" s="3">
        <v>2</v>
      </c>
      <c r="T21" s="3">
        <v>0</v>
      </c>
      <c r="U21" s="3">
        <v>0</v>
      </c>
      <c r="V21" s="3">
        <v>1</v>
      </c>
      <c r="W21" s="3">
        <v>1</v>
      </c>
      <c r="X21" s="3">
        <v>0</v>
      </c>
      <c r="Y21" s="3">
        <v>1</v>
      </c>
      <c r="Z21" s="3">
        <v>4</v>
      </c>
      <c r="AA21" s="3">
        <v>3</v>
      </c>
    </row>
    <row r="22" spans="1:27" s="2" customFormat="1" ht="27.75" customHeight="1">
      <c r="A22" s="11" t="s">
        <v>132</v>
      </c>
      <c r="B22" s="15">
        <f t="shared" si="2"/>
        <v>7.11788561040414</v>
      </c>
      <c r="C22" s="14">
        <f t="shared" si="3"/>
        <v>509</v>
      </c>
      <c r="D22" s="3">
        <v>30</v>
      </c>
      <c r="E22" s="3">
        <v>17</v>
      </c>
      <c r="F22" s="3">
        <v>6</v>
      </c>
      <c r="G22" s="3">
        <v>12</v>
      </c>
      <c r="H22" s="3">
        <v>3</v>
      </c>
      <c r="I22" s="3">
        <v>7</v>
      </c>
      <c r="J22" s="3">
        <v>6</v>
      </c>
      <c r="K22" s="3">
        <v>5</v>
      </c>
      <c r="L22" s="3">
        <v>9</v>
      </c>
      <c r="M22" s="3">
        <v>4</v>
      </c>
      <c r="N22" s="3">
        <v>2</v>
      </c>
      <c r="O22" s="3">
        <v>34</v>
      </c>
      <c r="P22" s="3">
        <v>90</v>
      </c>
      <c r="Q22" s="3">
        <v>115</v>
      </c>
      <c r="R22" s="3">
        <v>6</v>
      </c>
      <c r="S22" s="3">
        <v>2</v>
      </c>
      <c r="T22" s="3">
        <v>0</v>
      </c>
      <c r="U22" s="3">
        <v>9</v>
      </c>
      <c r="V22" s="3">
        <v>12</v>
      </c>
      <c r="W22" s="3">
        <v>19</v>
      </c>
      <c r="X22" s="3">
        <v>65</v>
      </c>
      <c r="Y22" s="3">
        <v>0</v>
      </c>
      <c r="Z22" s="3">
        <v>0</v>
      </c>
      <c r="AA22" s="3">
        <v>56</v>
      </c>
    </row>
    <row r="23" spans="1:27" s="2" customFormat="1" ht="15" customHeight="1">
      <c r="A23" s="11" t="s">
        <v>133</v>
      </c>
      <c r="B23" s="15">
        <f t="shared" si="2"/>
        <v>5.062229058872885</v>
      </c>
      <c r="C23" s="14">
        <f t="shared" si="3"/>
        <v>362</v>
      </c>
      <c r="D23" s="3">
        <v>25</v>
      </c>
      <c r="E23" s="3">
        <v>20</v>
      </c>
      <c r="F23" s="3">
        <v>8</v>
      </c>
      <c r="G23" s="3">
        <v>8</v>
      </c>
      <c r="H23" s="3">
        <v>2</v>
      </c>
      <c r="I23" s="3">
        <v>5</v>
      </c>
      <c r="J23" s="3">
        <v>3</v>
      </c>
      <c r="K23" s="3">
        <v>0</v>
      </c>
      <c r="L23" s="3">
        <v>10</v>
      </c>
      <c r="M23" s="3">
        <v>3</v>
      </c>
      <c r="N23" s="3">
        <v>0</v>
      </c>
      <c r="O23" s="3">
        <v>12</v>
      </c>
      <c r="P23" s="3">
        <v>39</v>
      </c>
      <c r="Q23" s="3">
        <v>73</v>
      </c>
      <c r="R23" s="3">
        <v>5</v>
      </c>
      <c r="S23" s="3">
        <v>2</v>
      </c>
      <c r="T23" s="3">
        <v>0</v>
      </c>
      <c r="U23" s="3">
        <v>2</v>
      </c>
      <c r="V23" s="3">
        <v>6</v>
      </c>
      <c r="W23" s="3">
        <v>16</v>
      </c>
      <c r="X23" s="3">
        <v>63</v>
      </c>
      <c r="Y23" s="3">
        <v>1</v>
      </c>
      <c r="Z23" s="3">
        <v>1</v>
      </c>
      <c r="AA23" s="3">
        <v>58</v>
      </c>
    </row>
    <row r="24" spans="1:27" s="2" customFormat="1" ht="15" customHeight="1">
      <c r="A24" s="11" t="s">
        <v>134</v>
      </c>
      <c r="B24" s="15">
        <f>C24/$C$5*100</f>
        <v>0.6292826178156902</v>
      </c>
      <c r="C24" s="14">
        <f t="shared" si="3"/>
        <v>45</v>
      </c>
      <c r="D24" s="3">
        <v>8</v>
      </c>
      <c r="E24" s="3">
        <v>2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1</v>
      </c>
      <c r="O24" s="3">
        <v>0</v>
      </c>
      <c r="P24" s="3">
        <v>4</v>
      </c>
      <c r="Q24" s="3">
        <v>7</v>
      </c>
      <c r="R24" s="3">
        <v>1</v>
      </c>
      <c r="S24" s="3">
        <v>2</v>
      </c>
      <c r="T24" s="3">
        <v>0</v>
      </c>
      <c r="U24" s="3">
        <v>0</v>
      </c>
      <c r="V24" s="3">
        <v>0</v>
      </c>
      <c r="W24" s="3">
        <v>0</v>
      </c>
      <c r="X24" s="3">
        <v>8</v>
      </c>
      <c r="Y24" s="3">
        <v>0</v>
      </c>
      <c r="Z24" s="3">
        <v>0</v>
      </c>
      <c r="AA24" s="3">
        <v>9</v>
      </c>
    </row>
    <row r="25" spans="1:27" s="2" customFormat="1" ht="27.75" customHeight="1">
      <c r="A25" s="11" t="s">
        <v>135</v>
      </c>
      <c r="B25" s="15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" customFormat="1" ht="15" customHeight="1">
      <c r="A26" s="11" t="s">
        <v>136</v>
      </c>
      <c r="B26" s="15">
        <f t="shared" si="2"/>
        <v>1.4123898755418822</v>
      </c>
      <c r="C26" s="14">
        <f t="shared" si="3"/>
        <v>101</v>
      </c>
      <c r="D26" s="14">
        <v>9</v>
      </c>
      <c r="E26" s="14">
        <v>5</v>
      </c>
      <c r="F26" s="14">
        <v>3</v>
      </c>
      <c r="G26" s="14">
        <v>6</v>
      </c>
      <c r="H26" s="14">
        <v>6</v>
      </c>
      <c r="I26" s="14">
        <v>0</v>
      </c>
      <c r="J26" s="14">
        <v>2</v>
      </c>
      <c r="K26" s="14">
        <v>0</v>
      </c>
      <c r="L26" s="14">
        <v>3</v>
      </c>
      <c r="M26" s="14">
        <v>3</v>
      </c>
      <c r="N26" s="14">
        <v>6</v>
      </c>
      <c r="O26" s="14">
        <v>2</v>
      </c>
      <c r="P26" s="14">
        <v>12</v>
      </c>
      <c r="Q26" s="14">
        <v>2</v>
      </c>
      <c r="R26" s="14">
        <v>0</v>
      </c>
      <c r="S26" s="14">
        <v>2</v>
      </c>
      <c r="T26" s="14">
        <v>0</v>
      </c>
      <c r="U26" s="14">
        <v>3</v>
      </c>
      <c r="V26" s="14">
        <v>12</v>
      </c>
      <c r="W26" s="14">
        <v>15</v>
      </c>
      <c r="X26" s="14">
        <v>6</v>
      </c>
      <c r="Y26" s="14">
        <v>1</v>
      </c>
      <c r="Z26" s="14">
        <v>1</v>
      </c>
      <c r="AA26" s="14">
        <v>2</v>
      </c>
    </row>
    <row r="27" spans="1:27" s="2" customFormat="1" ht="15" customHeight="1" thickBot="1">
      <c r="A27" s="11" t="s">
        <v>137</v>
      </c>
      <c r="B27" s="15">
        <f t="shared" si="2"/>
        <v>0.8390434904209201</v>
      </c>
      <c r="C27" s="14">
        <f t="shared" si="3"/>
        <v>60</v>
      </c>
      <c r="D27" s="14">
        <v>4</v>
      </c>
      <c r="E27" s="14">
        <v>5</v>
      </c>
      <c r="F27" s="14">
        <v>4</v>
      </c>
      <c r="G27" s="14">
        <v>2</v>
      </c>
      <c r="H27" s="14">
        <v>3</v>
      </c>
      <c r="I27" s="14">
        <v>1</v>
      </c>
      <c r="J27" s="14">
        <v>3</v>
      </c>
      <c r="K27" s="14">
        <v>0</v>
      </c>
      <c r="L27" s="14">
        <v>3</v>
      </c>
      <c r="M27" s="14">
        <v>2</v>
      </c>
      <c r="N27" s="14">
        <v>0</v>
      </c>
      <c r="O27" s="14">
        <v>1</v>
      </c>
      <c r="P27" s="14">
        <v>6</v>
      </c>
      <c r="Q27" s="14">
        <v>2</v>
      </c>
      <c r="R27" s="14">
        <v>0</v>
      </c>
      <c r="S27" s="14">
        <v>3</v>
      </c>
      <c r="T27" s="14">
        <v>0</v>
      </c>
      <c r="U27" s="14">
        <v>1</v>
      </c>
      <c r="V27" s="14">
        <v>6</v>
      </c>
      <c r="W27" s="14">
        <v>3</v>
      </c>
      <c r="X27" s="14">
        <v>4</v>
      </c>
      <c r="Y27" s="14">
        <v>0</v>
      </c>
      <c r="Z27" s="14">
        <v>0</v>
      </c>
      <c r="AA27" s="14">
        <v>7</v>
      </c>
    </row>
    <row r="28" spans="1:27" s="2" customFormat="1" ht="26.25" customHeight="1">
      <c r="A28" s="98" t="s">
        <v>314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="2" customFormat="1" ht="60.75" customHeight="1">
      <c r="A29" s="2" t="s">
        <v>153</v>
      </c>
    </row>
    <row r="30" spans="1:27" s="2" customFormat="1" ht="11.25" customHeight="1">
      <c r="A30" s="113" t="s">
        <v>310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 t="s">
        <v>311</v>
      </c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</row>
  </sheetData>
  <sheetProtection/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5"/>
  <sheetViews>
    <sheetView zoomScalePageLayoutView="0" workbookViewId="0" topLeftCell="A1">
      <selection activeCell="A1" sqref="A1:K1"/>
    </sheetView>
  </sheetViews>
  <sheetFormatPr defaultColWidth="8.875" defaultRowHeight="16.5"/>
  <cols>
    <col min="1" max="1" width="28.625" style="6" customWidth="1"/>
    <col min="2" max="11" width="5.75390625" style="6" customWidth="1"/>
    <col min="12" max="27" width="5.375" style="6" customWidth="1"/>
    <col min="28" max="16384" width="8.875" style="6" customWidth="1"/>
  </cols>
  <sheetData>
    <row r="1" spans="1:27" s="4" customFormat="1" ht="30.75" customHeight="1">
      <c r="A1" s="86" t="s">
        <v>263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3" t="s">
        <v>171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6" s="32" customFormat="1" ht="13.5" customHeight="1" thickBo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8" t="s">
        <v>324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32" t="s">
        <v>80</v>
      </c>
    </row>
    <row r="3" spans="1:27" s="33" customFormat="1" ht="67.5" customHeight="1" thickBot="1">
      <c r="A3" s="59" t="s">
        <v>252</v>
      </c>
      <c r="B3" s="60" t="s">
        <v>253</v>
      </c>
      <c r="C3" s="61" t="s">
        <v>215</v>
      </c>
      <c r="D3" s="61" t="s">
        <v>64</v>
      </c>
      <c r="E3" s="61" t="s">
        <v>254</v>
      </c>
      <c r="F3" s="61" t="s">
        <v>65</v>
      </c>
      <c r="G3" s="61" t="s">
        <v>66</v>
      </c>
      <c r="H3" s="61" t="s">
        <v>255</v>
      </c>
      <c r="I3" s="61" t="s">
        <v>256</v>
      </c>
      <c r="J3" s="61" t="s">
        <v>67</v>
      </c>
      <c r="K3" s="61" t="s">
        <v>257</v>
      </c>
      <c r="L3" s="62" t="s">
        <v>68</v>
      </c>
      <c r="M3" s="61" t="s">
        <v>69</v>
      </c>
      <c r="N3" s="61" t="s">
        <v>258</v>
      </c>
      <c r="O3" s="61" t="s">
        <v>71</v>
      </c>
      <c r="P3" s="61" t="s">
        <v>72</v>
      </c>
      <c r="Q3" s="61" t="s">
        <v>73</v>
      </c>
      <c r="R3" s="61" t="s">
        <v>74</v>
      </c>
      <c r="S3" s="61" t="s">
        <v>75</v>
      </c>
      <c r="T3" s="61" t="s">
        <v>259</v>
      </c>
      <c r="U3" s="61" t="s">
        <v>76</v>
      </c>
      <c r="V3" s="61" t="s">
        <v>77</v>
      </c>
      <c r="W3" s="61" t="s">
        <v>78</v>
      </c>
      <c r="X3" s="61" t="s">
        <v>79</v>
      </c>
      <c r="Y3" s="61" t="s">
        <v>260</v>
      </c>
      <c r="Z3" s="61" t="s">
        <v>261</v>
      </c>
      <c r="AA3" s="63" t="s">
        <v>262</v>
      </c>
    </row>
    <row r="4" spans="1:27" s="5" customFormat="1" ht="12" customHeight="1">
      <c r="A4" s="55" t="s">
        <v>250</v>
      </c>
      <c r="B4" s="64">
        <f>SUM(D4:AA4)</f>
        <v>100.00000000000001</v>
      </c>
      <c r="C4" s="56"/>
      <c r="D4" s="64">
        <f aca="true" t="shared" si="0" ref="D4:AA4">D5/$C$5*100</f>
        <v>6.1268209083119105</v>
      </c>
      <c r="E4" s="64">
        <f t="shared" si="0"/>
        <v>3.8774635818337613</v>
      </c>
      <c r="F4" s="64">
        <f t="shared" si="0"/>
        <v>1.2210796915167095</v>
      </c>
      <c r="G4" s="64">
        <f t="shared" si="0"/>
        <v>2.2850614110254215</v>
      </c>
      <c r="H4" s="64">
        <f t="shared" si="0"/>
        <v>0.6069694373036275</v>
      </c>
      <c r="I4" s="64">
        <f t="shared" si="0"/>
        <v>0.985432733504713</v>
      </c>
      <c r="J4" s="64">
        <f t="shared" si="0"/>
        <v>2.720651242502142</v>
      </c>
      <c r="K4" s="64">
        <f t="shared" si="0"/>
        <v>1.3853184804341616</v>
      </c>
      <c r="L4" s="64">
        <f t="shared" si="0"/>
        <v>2.3850328477577833</v>
      </c>
      <c r="M4" s="64">
        <f t="shared" si="0"/>
        <v>1.992287917737789</v>
      </c>
      <c r="N4" s="64">
        <f t="shared" si="0"/>
        <v>1.1496715224221652</v>
      </c>
      <c r="O4" s="64">
        <f t="shared" si="0"/>
        <v>2.8706083976006855</v>
      </c>
      <c r="P4" s="64">
        <f t="shared" si="0"/>
        <v>15.781205369894316</v>
      </c>
      <c r="Q4" s="64">
        <f t="shared" si="0"/>
        <v>20.75835475578406</v>
      </c>
      <c r="R4" s="64">
        <f t="shared" si="0"/>
        <v>0.7283633247643531</v>
      </c>
      <c r="S4" s="64">
        <f t="shared" si="0"/>
        <v>1.9780062839188803</v>
      </c>
      <c r="T4" s="64">
        <f t="shared" si="0"/>
        <v>0.1356755212796344</v>
      </c>
      <c r="U4" s="64">
        <f t="shared" si="0"/>
        <v>0.7926306769494431</v>
      </c>
      <c r="V4" s="64">
        <f t="shared" si="0"/>
        <v>5.405598400457013</v>
      </c>
      <c r="W4" s="64">
        <f t="shared" si="0"/>
        <v>7.569265924021708</v>
      </c>
      <c r="X4" s="64">
        <f t="shared" si="0"/>
        <v>13.910311339617252</v>
      </c>
      <c r="Y4" s="64">
        <f t="shared" si="0"/>
        <v>0.26421022564981433</v>
      </c>
      <c r="Z4" s="64">
        <f t="shared" si="0"/>
        <v>0.4570122822050843</v>
      </c>
      <c r="AA4" s="64">
        <f t="shared" si="0"/>
        <v>4.61296772350757</v>
      </c>
    </row>
    <row r="5" spans="1:27" s="5" customFormat="1" ht="13.5" customHeight="1">
      <c r="A5" s="40" t="s">
        <v>251</v>
      </c>
      <c r="B5" s="64"/>
      <c r="C5" s="30">
        <f>SUM(C6,C7,C8,C36:C51)</f>
        <v>14004</v>
      </c>
      <c r="D5" s="30">
        <f aca="true" t="shared" si="1" ref="D5:N5">SUM(D6,D7,D8,D36:D51)</f>
        <v>858</v>
      </c>
      <c r="E5" s="30">
        <f t="shared" si="1"/>
        <v>543</v>
      </c>
      <c r="F5" s="30">
        <f t="shared" si="1"/>
        <v>171</v>
      </c>
      <c r="G5" s="30">
        <f t="shared" si="1"/>
        <v>320</v>
      </c>
      <c r="H5" s="30">
        <f t="shared" si="1"/>
        <v>85</v>
      </c>
      <c r="I5" s="30">
        <f t="shared" si="1"/>
        <v>138</v>
      </c>
      <c r="J5" s="30">
        <f t="shared" si="1"/>
        <v>381</v>
      </c>
      <c r="K5" s="30">
        <f t="shared" si="1"/>
        <v>194</v>
      </c>
      <c r="L5" s="30">
        <f t="shared" si="1"/>
        <v>334</v>
      </c>
      <c r="M5" s="30">
        <f t="shared" si="1"/>
        <v>279</v>
      </c>
      <c r="N5" s="30">
        <f t="shared" si="1"/>
        <v>161</v>
      </c>
      <c r="O5" s="30">
        <f aca="true" t="shared" si="2" ref="O5:AA5">SUM(O6,O7,O8,O36:O51)</f>
        <v>402</v>
      </c>
      <c r="P5" s="30">
        <f t="shared" si="2"/>
        <v>2210</v>
      </c>
      <c r="Q5" s="30">
        <f t="shared" si="2"/>
        <v>2907</v>
      </c>
      <c r="R5" s="30">
        <f t="shared" si="2"/>
        <v>102</v>
      </c>
      <c r="S5" s="30">
        <f t="shared" si="2"/>
        <v>277</v>
      </c>
      <c r="T5" s="30">
        <f t="shared" si="2"/>
        <v>19</v>
      </c>
      <c r="U5" s="30">
        <f t="shared" si="2"/>
        <v>111</v>
      </c>
      <c r="V5" s="30">
        <f t="shared" si="2"/>
        <v>757</v>
      </c>
      <c r="W5" s="30">
        <f t="shared" si="2"/>
        <v>1060</v>
      </c>
      <c r="X5" s="30">
        <f t="shared" si="2"/>
        <v>1948</v>
      </c>
      <c r="Y5" s="30">
        <f t="shared" si="2"/>
        <v>37</v>
      </c>
      <c r="Z5" s="30">
        <f t="shared" si="2"/>
        <v>64</v>
      </c>
      <c r="AA5" s="30">
        <f t="shared" si="2"/>
        <v>646</v>
      </c>
    </row>
    <row r="6" spans="1:27" s="5" customFormat="1" ht="12" customHeight="1">
      <c r="A6" s="41" t="s">
        <v>168</v>
      </c>
      <c r="B6" s="65">
        <f aca="true" t="shared" si="3" ref="B6:B51">C6/$C$5*100</f>
        <v>0.21422450728363326</v>
      </c>
      <c r="C6" s="30">
        <f>SUM(D6:AA6)</f>
        <v>30</v>
      </c>
      <c r="D6" s="30">
        <v>0</v>
      </c>
      <c r="E6" s="30">
        <v>1</v>
      </c>
      <c r="F6" s="30">
        <v>1</v>
      </c>
      <c r="G6" s="30">
        <v>0</v>
      </c>
      <c r="H6" s="30">
        <v>0</v>
      </c>
      <c r="I6" s="30">
        <v>0</v>
      </c>
      <c r="J6" s="30">
        <v>1</v>
      </c>
      <c r="K6" s="30">
        <v>2</v>
      </c>
      <c r="L6" s="30">
        <v>2</v>
      </c>
      <c r="M6" s="30">
        <v>1</v>
      </c>
      <c r="N6" s="30">
        <v>2</v>
      </c>
      <c r="O6" s="30">
        <v>0</v>
      </c>
      <c r="P6" s="30">
        <v>6</v>
      </c>
      <c r="Q6" s="30">
        <v>3</v>
      </c>
      <c r="R6" s="30">
        <v>0</v>
      </c>
      <c r="S6" s="30">
        <v>0</v>
      </c>
      <c r="T6" s="30">
        <v>0</v>
      </c>
      <c r="U6" s="30">
        <v>1</v>
      </c>
      <c r="V6" s="30">
        <v>4</v>
      </c>
      <c r="W6" s="30">
        <v>2</v>
      </c>
      <c r="X6" s="30">
        <v>2</v>
      </c>
      <c r="Y6" s="30">
        <v>1</v>
      </c>
      <c r="Z6" s="30">
        <v>0</v>
      </c>
      <c r="AA6" s="30">
        <v>1</v>
      </c>
    </row>
    <row r="7" spans="1:27" s="5" customFormat="1" ht="12" customHeight="1">
      <c r="A7" s="41" t="s">
        <v>58</v>
      </c>
      <c r="B7" s="65">
        <f t="shared" si="3"/>
        <v>0.07854898600399886</v>
      </c>
      <c r="C7" s="30">
        <f>SUM(D7:AA7)</f>
        <v>11</v>
      </c>
      <c r="D7" s="30">
        <v>2</v>
      </c>
      <c r="E7" s="30">
        <v>0</v>
      </c>
      <c r="F7" s="30">
        <v>0</v>
      </c>
      <c r="G7" s="30">
        <v>0</v>
      </c>
      <c r="H7" s="30">
        <v>0</v>
      </c>
      <c r="I7" s="30">
        <v>1</v>
      </c>
      <c r="J7" s="30">
        <v>0</v>
      </c>
      <c r="K7" s="30">
        <v>0</v>
      </c>
      <c r="L7" s="30">
        <v>0</v>
      </c>
      <c r="M7" s="30">
        <v>2</v>
      </c>
      <c r="N7" s="30">
        <v>1</v>
      </c>
      <c r="O7" s="30">
        <v>0</v>
      </c>
      <c r="P7" s="30">
        <v>1</v>
      </c>
      <c r="Q7" s="30">
        <v>3</v>
      </c>
      <c r="R7" s="30">
        <v>1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</row>
    <row r="8" spans="1:27" s="5" customFormat="1" ht="13.5" customHeight="1">
      <c r="A8" s="41" t="s">
        <v>178</v>
      </c>
      <c r="B8" s="65">
        <f t="shared" si="3"/>
        <v>51.06398171950871</v>
      </c>
      <c r="C8" s="30">
        <f>SUM(C9:C35)</f>
        <v>7151</v>
      </c>
      <c r="D8" s="30">
        <f>SUM(D9:D35)</f>
        <v>393</v>
      </c>
      <c r="E8" s="30">
        <f aca="true" t="shared" si="4" ref="E8:AA8">SUM(E9:E35)</f>
        <v>264</v>
      </c>
      <c r="F8" s="30">
        <f t="shared" si="4"/>
        <v>74</v>
      </c>
      <c r="G8" s="30">
        <f t="shared" si="4"/>
        <v>125</v>
      </c>
      <c r="H8" s="30">
        <f t="shared" si="4"/>
        <v>37</v>
      </c>
      <c r="I8" s="30">
        <f t="shared" si="4"/>
        <v>70</v>
      </c>
      <c r="J8" s="30">
        <f t="shared" si="4"/>
        <v>139</v>
      </c>
      <c r="K8" s="30">
        <f t="shared" si="4"/>
        <v>125</v>
      </c>
      <c r="L8" s="30">
        <f t="shared" si="4"/>
        <v>168</v>
      </c>
      <c r="M8" s="30">
        <f t="shared" si="4"/>
        <v>95</v>
      </c>
      <c r="N8" s="30">
        <f t="shared" si="4"/>
        <v>67</v>
      </c>
      <c r="O8" s="30">
        <f t="shared" si="4"/>
        <v>156</v>
      </c>
      <c r="P8" s="30">
        <f t="shared" si="4"/>
        <v>1260</v>
      </c>
      <c r="Q8" s="30">
        <f t="shared" si="4"/>
        <v>2056</v>
      </c>
      <c r="R8" s="30">
        <f t="shared" si="4"/>
        <v>49</v>
      </c>
      <c r="S8" s="30">
        <f t="shared" si="4"/>
        <v>115</v>
      </c>
      <c r="T8" s="30">
        <f t="shared" si="4"/>
        <v>14</v>
      </c>
      <c r="U8" s="30">
        <f t="shared" si="4"/>
        <v>60</v>
      </c>
      <c r="V8" s="30">
        <f t="shared" si="4"/>
        <v>237</v>
      </c>
      <c r="W8" s="30">
        <f t="shared" si="4"/>
        <v>438</v>
      </c>
      <c r="X8" s="30">
        <f t="shared" si="4"/>
        <v>855</v>
      </c>
      <c r="Y8" s="30">
        <f t="shared" si="4"/>
        <v>19</v>
      </c>
      <c r="Z8" s="30">
        <f t="shared" si="4"/>
        <v>24</v>
      </c>
      <c r="AA8" s="30">
        <f t="shared" si="4"/>
        <v>311</v>
      </c>
    </row>
    <row r="9" spans="1:27" s="5" customFormat="1" ht="12" customHeight="1">
      <c r="A9" s="42" t="s">
        <v>268</v>
      </c>
      <c r="B9" s="65">
        <f t="shared" si="3"/>
        <v>3.9774350185661236</v>
      </c>
      <c r="C9" s="66">
        <f aca="true" t="shared" si="5" ref="C9:C51">SUM(D9:AA9)</f>
        <v>557</v>
      </c>
      <c r="D9" s="30">
        <v>30</v>
      </c>
      <c r="E9" s="30">
        <v>17</v>
      </c>
      <c r="F9" s="30">
        <v>7</v>
      </c>
      <c r="G9" s="30">
        <v>10</v>
      </c>
      <c r="H9" s="30">
        <v>4</v>
      </c>
      <c r="I9" s="30">
        <v>5</v>
      </c>
      <c r="J9" s="30">
        <v>11</v>
      </c>
      <c r="K9" s="30">
        <v>12</v>
      </c>
      <c r="L9" s="30">
        <v>24</v>
      </c>
      <c r="M9" s="30">
        <v>5</v>
      </c>
      <c r="N9" s="30">
        <v>7</v>
      </c>
      <c r="O9" s="30">
        <v>16</v>
      </c>
      <c r="P9" s="30">
        <v>85</v>
      </c>
      <c r="Q9" s="30">
        <v>152</v>
      </c>
      <c r="R9" s="30">
        <v>5</v>
      </c>
      <c r="S9" s="30">
        <v>13</v>
      </c>
      <c r="T9" s="30">
        <v>0</v>
      </c>
      <c r="U9" s="30">
        <v>1</v>
      </c>
      <c r="V9" s="30">
        <v>16</v>
      </c>
      <c r="W9" s="30">
        <v>41</v>
      </c>
      <c r="X9" s="30">
        <v>78</v>
      </c>
      <c r="Y9" s="30">
        <v>0</v>
      </c>
      <c r="Z9" s="30">
        <v>0</v>
      </c>
      <c r="AA9" s="30">
        <v>18</v>
      </c>
    </row>
    <row r="10" spans="1:27" s="5" customFormat="1" ht="12" customHeight="1">
      <c r="A10" s="42" t="s">
        <v>269</v>
      </c>
      <c r="B10" s="65">
        <f t="shared" si="3"/>
        <v>0.47843473293344757</v>
      </c>
      <c r="C10" s="66">
        <f t="shared" si="5"/>
        <v>67</v>
      </c>
      <c r="D10" s="30">
        <v>7</v>
      </c>
      <c r="E10" s="30">
        <v>2</v>
      </c>
      <c r="F10" s="30">
        <v>2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1</v>
      </c>
      <c r="M10" s="30">
        <v>1</v>
      </c>
      <c r="N10" s="30">
        <v>1</v>
      </c>
      <c r="O10" s="30">
        <v>3</v>
      </c>
      <c r="P10" s="30">
        <v>9</v>
      </c>
      <c r="Q10" s="30">
        <v>8</v>
      </c>
      <c r="R10" s="30">
        <v>4</v>
      </c>
      <c r="S10" s="30">
        <v>3</v>
      </c>
      <c r="T10" s="30">
        <v>1</v>
      </c>
      <c r="U10" s="30">
        <v>0</v>
      </c>
      <c r="V10" s="30">
        <v>3</v>
      </c>
      <c r="W10" s="30">
        <v>8</v>
      </c>
      <c r="X10" s="30">
        <v>10</v>
      </c>
      <c r="Y10" s="30">
        <v>0</v>
      </c>
      <c r="Z10" s="30">
        <v>1</v>
      </c>
      <c r="AA10" s="30">
        <v>3</v>
      </c>
    </row>
    <row r="11" spans="1:27" s="5" customFormat="1" ht="12" customHeight="1">
      <c r="A11" s="42" t="s">
        <v>270</v>
      </c>
      <c r="B11" s="65">
        <f t="shared" si="3"/>
        <v>0</v>
      </c>
      <c r="C11" s="66">
        <f t="shared" si="5"/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</row>
    <row r="12" spans="1:27" s="5" customFormat="1" ht="12" customHeight="1">
      <c r="A12" s="42" t="s">
        <v>179</v>
      </c>
      <c r="B12" s="65">
        <f t="shared" si="3"/>
        <v>2.1422450728363325</v>
      </c>
      <c r="C12" s="66">
        <f t="shared" si="5"/>
        <v>300</v>
      </c>
      <c r="D12" s="30">
        <v>19</v>
      </c>
      <c r="E12" s="30">
        <v>6</v>
      </c>
      <c r="F12" s="30">
        <v>1</v>
      </c>
      <c r="G12" s="30">
        <v>6</v>
      </c>
      <c r="H12" s="30">
        <v>2</v>
      </c>
      <c r="I12" s="30">
        <v>7</v>
      </c>
      <c r="J12" s="30">
        <v>6</v>
      </c>
      <c r="K12" s="30">
        <v>5</v>
      </c>
      <c r="L12" s="30">
        <v>6</v>
      </c>
      <c r="M12" s="30">
        <v>5</v>
      </c>
      <c r="N12" s="30">
        <v>3</v>
      </c>
      <c r="O12" s="30">
        <v>1</v>
      </c>
      <c r="P12" s="30">
        <v>60</v>
      </c>
      <c r="Q12" s="30">
        <v>93</v>
      </c>
      <c r="R12" s="30">
        <v>1</v>
      </c>
      <c r="S12" s="30">
        <v>4</v>
      </c>
      <c r="T12" s="30">
        <v>0</v>
      </c>
      <c r="U12" s="30">
        <v>1</v>
      </c>
      <c r="V12" s="30">
        <v>13</v>
      </c>
      <c r="W12" s="30">
        <v>17</v>
      </c>
      <c r="X12" s="30">
        <v>33</v>
      </c>
      <c r="Y12" s="30">
        <v>1</v>
      </c>
      <c r="Z12" s="30">
        <v>0</v>
      </c>
      <c r="AA12" s="30">
        <v>10</v>
      </c>
    </row>
    <row r="13" spans="1:27" s="5" customFormat="1" ht="12" customHeight="1">
      <c r="A13" s="42" t="s">
        <v>271</v>
      </c>
      <c r="B13" s="65">
        <f t="shared" si="3"/>
        <v>0.2713510425592688</v>
      </c>
      <c r="C13" s="66">
        <f t="shared" si="5"/>
        <v>38</v>
      </c>
      <c r="D13" s="30">
        <v>0</v>
      </c>
      <c r="E13" s="30">
        <v>0</v>
      </c>
      <c r="F13" s="30">
        <v>0</v>
      </c>
      <c r="G13" s="30">
        <v>3</v>
      </c>
      <c r="H13" s="30">
        <v>1</v>
      </c>
      <c r="I13" s="30">
        <v>0</v>
      </c>
      <c r="J13" s="30">
        <v>2</v>
      </c>
      <c r="K13" s="30">
        <v>0</v>
      </c>
      <c r="L13" s="30">
        <v>1</v>
      </c>
      <c r="M13" s="30">
        <v>0</v>
      </c>
      <c r="N13" s="30">
        <v>0</v>
      </c>
      <c r="O13" s="30">
        <v>1</v>
      </c>
      <c r="P13" s="30">
        <v>6</v>
      </c>
      <c r="Q13" s="30">
        <v>14</v>
      </c>
      <c r="R13" s="30">
        <v>0</v>
      </c>
      <c r="S13" s="30">
        <v>0</v>
      </c>
      <c r="T13" s="30">
        <v>0</v>
      </c>
      <c r="U13" s="30">
        <v>1</v>
      </c>
      <c r="V13" s="30">
        <v>4</v>
      </c>
      <c r="W13" s="30">
        <v>4</v>
      </c>
      <c r="X13" s="30">
        <v>0</v>
      </c>
      <c r="Y13" s="30">
        <v>0</v>
      </c>
      <c r="Z13" s="30">
        <v>0</v>
      </c>
      <c r="AA13" s="30">
        <v>1</v>
      </c>
    </row>
    <row r="14" spans="1:27" s="5" customFormat="1" ht="12" customHeight="1">
      <c r="A14" s="42" t="s">
        <v>180</v>
      </c>
      <c r="B14" s="65">
        <f t="shared" si="3"/>
        <v>0.5641245358469009</v>
      </c>
      <c r="C14" s="66">
        <f t="shared" si="5"/>
        <v>79</v>
      </c>
      <c r="D14" s="30">
        <v>3</v>
      </c>
      <c r="E14" s="30">
        <v>2</v>
      </c>
      <c r="F14" s="30">
        <v>2</v>
      </c>
      <c r="G14" s="30">
        <v>2</v>
      </c>
      <c r="H14" s="30">
        <v>0</v>
      </c>
      <c r="I14" s="30">
        <v>0</v>
      </c>
      <c r="J14" s="30">
        <v>1</v>
      </c>
      <c r="K14" s="30">
        <v>4</v>
      </c>
      <c r="L14" s="30">
        <v>3</v>
      </c>
      <c r="M14" s="30">
        <v>2</v>
      </c>
      <c r="N14" s="30">
        <v>1</v>
      </c>
      <c r="O14" s="30">
        <v>1</v>
      </c>
      <c r="P14" s="30">
        <v>11</v>
      </c>
      <c r="Q14" s="30">
        <v>30</v>
      </c>
      <c r="R14" s="30">
        <v>0</v>
      </c>
      <c r="S14" s="30">
        <v>1</v>
      </c>
      <c r="T14" s="30">
        <v>0</v>
      </c>
      <c r="U14" s="30">
        <v>0</v>
      </c>
      <c r="V14" s="30">
        <v>5</v>
      </c>
      <c r="W14" s="30">
        <v>1</v>
      </c>
      <c r="X14" s="30">
        <v>5</v>
      </c>
      <c r="Y14" s="30">
        <v>0</v>
      </c>
      <c r="Z14" s="30">
        <v>0</v>
      </c>
      <c r="AA14" s="30">
        <v>5</v>
      </c>
    </row>
    <row r="15" spans="1:27" s="5" customFormat="1" ht="12" customHeight="1">
      <c r="A15" s="42" t="s">
        <v>272</v>
      </c>
      <c r="B15" s="65">
        <f t="shared" si="3"/>
        <v>0.2927734932876321</v>
      </c>
      <c r="C15" s="66">
        <f t="shared" si="5"/>
        <v>41</v>
      </c>
      <c r="D15" s="30">
        <v>1</v>
      </c>
      <c r="E15" s="30">
        <v>0</v>
      </c>
      <c r="F15" s="30">
        <v>1</v>
      </c>
      <c r="G15" s="30">
        <v>1</v>
      </c>
      <c r="H15" s="30">
        <v>0</v>
      </c>
      <c r="I15" s="30">
        <v>0</v>
      </c>
      <c r="J15" s="30">
        <v>1</v>
      </c>
      <c r="K15" s="30">
        <v>3</v>
      </c>
      <c r="L15" s="30">
        <v>2</v>
      </c>
      <c r="M15" s="30">
        <v>0</v>
      </c>
      <c r="N15" s="30">
        <v>0</v>
      </c>
      <c r="O15" s="30">
        <v>0</v>
      </c>
      <c r="P15" s="30">
        <v>8</v>
      </c>
      <c r="Q15" s="30">
        <v>12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2</v>
      </c>
      <c r="X15" s="30">
        <v>9</v>
      </c>
      <c r="Y15" s="30">
        <v>0</v>
      </c>
      <c r="Z15" s="30">
        <v>0</v>
      </c>
      <c r="AA15" s="30">
        <v>1</v>
      </c>
    </row>
    <row r="16" spans="1:27" s="5" customFormat="1" ht="12" customHeight="1">
      <c r="A16" s="42" t="s">
        <v>181</v>
      </c>
      <c r="B16" s="65">
        <f t="shared" si="3"/>
        <v>1.5852613538988862</v>
      </c>
      <c r="C16" s="66">
        <f t="shared" si="5"/>
        <v>222</v>
      </c>
      <c r="D16" s="30">
        <v>8</v>
      </c>
      <c r="E16" s="30">
        <v>12</v>
      </c>
      <c r="F16" s="30">
        <v>2</v>
      </c>
      <c r="G16" s="30">
        <v>6</v>
      </c>
      <c r="H16" s="30">
        <v>2</v>
      </c>
      <c r="I16" s="30">
        <v>2</v>
      </c>
      <c r="J16" s="30">
        <v>7</v>
      </c>
      <c r="K16" s="30">
        <v>5</v>
      </c>
      <c r="L16" s="30">
        <v>6</v>
      </c>
      <c r="M16" s="30">
        <v>7</v>
      </c>
      <c r="N16" s="30">
        <v>5</v>
      </c>
      <c r="O16" s="30">
        <v>4</v>
      </c>
      <c r="P16" s="30">
        <v>44</v>
      </c>
      <c r="Q16" s="30">
        <v>64</v>
      </c>
      <c r="R16" s="30">
        <v>3</v>
      </c>
      <c r="S16" s="30">
        <v>1</v>
      </c>
      <c r="T16" s="30">
        <v>0</v>
      </c>
      <c r="U16" s="30">
        <v>0</v>
      </c>
      <c r="V16" s="30">
        <v>9</v>
      </c>
      <c r="W16" s="30">
        <v>10</v>
      </c>
      <c r="X16" s="30">
        <v>20</v>
      </c>
      <c r="Y16" s="30">
        <v>0</v>
      </c>
      <c r="Z16" s="30">
        <v>1</v>
      </c>
      <c r="AA16" s="30">
        <v>4</v>
      </c>
    </row>
    <row r="17" spans="1:27" s="5" customFormat="1" ht="12" customHeight="1">
      <c r="A17" s="42" t="s">
        <v>273</v>
      </c>
      <c r="B17" s="65">
        <f t="shared" si="3"/>
        <v>0.34275921165381323</v>
      </c>
      <c r="C17" s="66">
        <f t="shared" si="5"/>
        <v>48</v>
      </c>
      <c r="D17" s="30">
        <v>0</v>
      </c>
      <c r="E17" s="30">
        <v>0</v>
      </c>
      <c r="F17" s="30">
        <v>0</v>
      </c>
      <c r="G17" s="30">
        <v>1</v>
      </c>
      <c r="H17" s="30">
        <v>0</v>
      </c>
      <c r="I17" s="30">
        <v>0</v>
      </c>
      <c r="J17" s="30">
        <v>0</v>
      </c>
      <c r="K17" s="30">
        <v>0</v>
      </c>
      <c r="L17" s="30">
        <v>3</v>
      </c>
      <c r="M17" s="30">
        <v>0</v>
      </c>
      <c r="N17" s="30">
        <v>1</v>
      </c>
      <c r="O17" s="30">
        <v>0</v>
      </c>
      <c r="P17" s="30">
        <v>8</v>
      </c>
      <c r="Q17" s="30">
        <v>24</v>
      </c>
      <c r="R17" s="30">
        <v>0</v>
      </c>
      <c r="S17" s="30">
        <v>0</v>
      </c>
      <c r="T17" s="30">
        <v>0</v>
      </c>
      <c r="U17" s="30">
        <v>1</v>
      </c>
      <c r="V17" s="30">
        <v>0</v>
      </c>
      <c r="W17" s="30">
        <v>2</v>
      </c>
      <c r="X17" s="30">
        <v>7</v>
      </c>
      <c r="Y17" s="30">
        <v>0</v>
      </c>
      <c r="Z17" s="30">
        <v>0</v>
      </c>
      <c r="AA17" s="30">
        <v>1</v>
      </c>
    </row>
    <row r="18" spans="1:27" s="5" customFormat="1" ht="12" customHeight="1">
      <c r="A18" s="42" t="s">
        <v>274</v>
      </c>
      <c r="B18" s="65">
        <f t="shared" si="3"/>
        <v>0.07854898600399886</v>
      </c>
      <c r="C18" s="66">
        <f t="shared" si="5"/>
        <v>11</v>
      </c>
      <c r="D18" s="30">
        <v>1</v>
      </c>
      <c r="E18" s="30">
        <v>2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1</v>
      </c>
      <c r="L18" s="30">
        <v>0</v>
      </c>
      <c r="M18" s="30">
        <v>0</v>
      </c>
      <c r="N18" s="30">
        <v>0</v>
      </c>
      <c r="O18" s="30">
        <v>0</v>
      </c>
      <c r="P18" s="30">
        <v>1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2</v>
      </c>
      <c r="X18" s="30">
        <v>0</v>
      </c>
      <c r="Y18" s="30">
        <v>0</v>
      </c>
      <c r="Z18" s="30">
        <v>0</v>
      </c>
      <c r="AA18" s="30">
        <v>4</v>
      </c>
    </row>
    <row r="19" spans="1:27" s="5" customFormat="1" ht="12" customHeight="1">
      <c r="A19" s="42" t="s">
        <v>182</v>
      </c>
      <c r="B19" s="65">
        <f t="shared" si="3"/>
        <v>1.3353327620679807</v>
      </c>
      <c r="C19" s="66">
        <f t="shared" si="5"/>
        <v>187</v>
      </c>
      <c r="D19" s="30">
        <v>12</v>
      </c>
      <c r="E19" s="30">
        <v>17</v>
      </c>
      <c r="F19" s="30">
        <v>6</v>
      </c>
      <c r="G19" s="30">
        <v>2</v>
      </c>
      <c r="H19" s="30">
        <v>1</v>
      </c>
      <c r="I19" s="30">
        <v>4</v>
      </c>
      <c r="J19" s="30">
        <v>2</v>
      </c>
      <c r="K19" s="30">
        <v>6</v>
      </c>
      <c r="L19" s="30">
        <v>3</v>
      </c>
      <c r="M19" s="30">
        <v>5</v>
      </c>
      <c r="N19" s="30">
        <v>2</v>
      </c>
      <c r="O19" s="30">
        <v>4</v>
      </c>
      <c r="P19" s="30">
        <v>31</v>
      </c>
      <c r="Q19" s="30">
        <v>21</v>
      </c>
      <c r="R19" s="30">
        <v>3</v>
      </c>
      <c r="S19" s="30">
        <v>3</v>
      </c>
      <c r="T19" s="30">
        <v>1</v>
      </c>
      <c r="U19" s="30">
        <v>5</v>
      </c>
      <c r="V19" s="30">
        <v>6</v>
      </c>
      <c r="W19" s="30">
        <v>17</v>
      </c>
      <c r="X19" s="30">
        <v>24</v>
      </c>
      <c r="Y19" s="30">
        <v>2</v>
      </c>
      <c r="Z19" s="30">
        <v>5</v>
      </c>
      <c r="AA19" s="30">
        <v>5</v>
      </c>
    </row>
    <row r="20" spans="1:27" s="5" customFormat="1" ht="12" customHeight="1">
      <c r="A20" s="42" t="s">
        <v>183</v>
      </c>
      <c r="B20" s="65">
        <f t="shared" si="3"/>
        <v>0.9068837475007141</v>
      </c>
      <c r="C20" s="66">
        <f t="shared" si="5"/>
        <v>127</v>
      </c>
      <c r="D20" s="30">
        <v>12</v>
      </c>
      <c r="E20" s="30">
        <v>5</v>
      </c>
      <c r="F20" s="30">
        <v>3</v>
      </c>
      <c r="G20" s="30">
        <v>3</v>
      </c>
      <c r="H20" s="30">
        <v>1</v>
      </c>
      <c r="I20" s="30">
        <v>6</v>
      </c>
      <c r="J20" s="30">
        <v>4</v>
      </c>
      <c r="K20" s="30">
        <v>5</v>
      </c>
      <c r="L20" s="30">
        <v>5</v>
      </c>
      <c r="M20" s="30">
        <v>2</v>
      </c>
      <c r="N20" s="30">
        <v>1</v>
      </c>
      <c r="O20" s="30">
        <v>3</v>
      </c>
      <c r="P20" s="30">
        <v>24</v>
      </c>
      <c r="Q20" s="30">
        <v>19</v>
      </c>
      <c r="R20" s="30">
        <v>0</v>
      </c>
      <c r="S20" s="30">
        <v>3</v>
      </c>
      <c r="T20" s="30">
        <v>0</v>
      </c>
      <c r="U20" s="30">
        <v>1</v>
      </c>
      <c r="V20" s="30">
        <v>0</v>
      </c>
      <c r="W20" s="30">
        <v>10</v>
      </c>
      <c r="X20" s="30">
        <v>14</v>
      </c>
      <c r="Y20" s="30">
        <v>0</v>
      </c>
      <c r="Z20" s="30">
        <v>2</v>
      </c>
      <c r="AA20" s="30">
        <v>4</v>
      </c>
    </row>
    <row r="21" spans="1:27" s="5" customFormat="1" ht="12" customHeight="1">
      <c r="A21" s="42" t="s">
        <v>275</v>
      </c>
      <c r="B21" s="65">
        <f t="shared" si="3"/>
        <v>0.8854612967723506</v>
      </c>
      <c r="C21" s="66">
        <f t="shared" si="5"/>
        <v>124</v>
      </c>
      <c r="D21" s="30">
        <v>5</v>
      </c>
      <c r="E21" s="30">
        <v>3</v>
      </c>
      <c r="F21" s="30">
        <v>1</v>
      </c>
      <c r="G21" s="30">
        <v>2</v>
      </c>
      <c r="H21" s="30">
        <v>0</v>
      </c>
      <c r="I21" s="30">
        <v>1</v>
      </c>
      <c r="J21" s="30">
        <v>3</v>
      </c>
      <c r="K21" s="30">
        <v>0</v>
      </c>
      <c r="L21" s="30">
        <v>1</v>
      </c>
      <c r="M21" s="30">
        <v>4</v>
      </c>
      <c r="N21" s="30">
        <v>2</v>
      </c>
      <c r="O21" s="30">
        <v>4</v>
      </c>
      <c r="P21" s="30">
        <v>24</v>
      </c>
      <c r="Q21" s="30">
        <v>25</v>
      </c>
      <c r="R21" s="30">
        <v>0</v>
      </c>
      <c r="S21" s="30">
        <v>8</v>
      </c>
      <c r="T21" s="30">
        <v>0</v>
      </c>
      <c r="U21" s="30">
        <v>9</v>
      </c>
      <c r="V21" s="30">
        <v>8</v>
      </c>
      <c r="W21" s="30">
        <v>3</v>
      </c>
      <c r="X21" s="30">
        <v>15</v>
      </c>
      <c r="Y21" s="30">
        <v>0</v>
      </c>
      <c r="Z21" s="30">
        <v>0</v>
      </c>
      <c r="AA21" s="30">
        <v>6</v>
      </c>
    </row>
    <row r="22" spans="1:27" s="5" customFormat="1" ht="12" customHeight="1">
      <c r="A22" s="42" t="s">
        <v>276</v>
      </c>
      <c r="B22" s="65">
        <f t="shared" si="3"/>
        <v>1.2710654098828904</v>
      </c>
      <c r="C22" s="66">
        <f t="shared" si="5"/>
        <v>178</v>
      </c>
      <c r="D22" s="30">
        <v>5</v>
      </c>
      <c r="E22" s="30">
        <v>3</v>
      </c>
      <c r="F22" s="30">
        <v>0</v>
      </c>
      <c r="G22" s="30">
        <v>2</v>
      </c>
      <c r="H22" s="30">
        <v>0</v>
      </c>
      <c r="I22" s="30">
        <v>2</v>
      </c>
      <c r="J22" s="30">
        <v>5</v>
      </c>
      <c r="K22" s="30">
        <v>6</v>
      </c>
      <c r="L22" s="30">
        <v>4</v>
      </c>
      <c r="M22" s="30">
        <v>4</v>
      </c>
      <c r="N22" s="30">
        <v>2</v>
      </c>
      <c r="O22" s="30">
        <v>1</v>
      </c>
      <c r="P22" s="30">
        <v>44</v>
      </c>
      <c r="Q22" s="30">
        <v>51</v>
      </c>
      <c r="R22" s="30">
        <v>1</v>
      </c>
      <c r="S22" s="30">
        <v>3</v>
      </c>
      <c r="T22" s="30">
        <v>1</v>
      </c>
      <c r="U22" s="30">
        <v>0</v>
      </c>
      <c r="V22" s="30">
        <v>4</v>
      </c>
      <c r="W22" s="30">
        <v>13</v>
      </c>
      <c r="X22" s="30">
        <v>18</v>
      </c>
      <c r="Y22" s="30">
        <v>1</v>
      </c>
      <c r="Z22" s="30">
        <v>0</v>
      </c>
      <c r="AA22" s="30">
        <v>8</v>
      </c>
    </row>
    <row r="23" spans="1:27" s="5" customFormat="1" ht="15" customHeight="1">
      <c r="A23" s="42" t="s">
        <v>184</v>
      </c>
      <c r="B23" s="65">
        <f t="shared" si="3"/>
        <v>2.2779205941159666</v>
      </c>
      <c r="C23" s="66">
        <f t="shared" si="5"/>
        <v>319</v>
      </c>
      <c r="D23" s="30">
        <v>16</v>
      </c>
      <c r="E23" s="30">
        <v>7</v>
      </c>
      <c r="F23" s="30">
        <v>2</v>
      </c>
      <c r="G23" s="30">
        <v>4</v>
      </c>
      <c r="H23" s="30">
        <v>2</v>
      </c>
      <c r="I23" s="30">
        <v>4</v>
      </c>
      <c r="J23" s="30">
        <v>8</v>
      </c>
      <c r="K23" s="30">
        <v>3</v>
      </c>
      <c r="L23" s="30">
        <v>6</v>
      </c>
      <c r="M23" s="30">
        <v>2</v>
      </c>
      <c r="N23" s="30">
        <v>1</v>
      </c>
      <c r="O23" s="30">
        <v>4</v>
      </c>
      <c r="P23" s="30">
        <v>60</v>
      </c>
      <c r="Q23" s="30">
        <v>111</v>
      </c>
      <c r="R23" s="30">
        <v>2</v>
      </c>
      <c r="S23" s="30">
        <v>6</v>
      </c>
      <c r="T23" s="30">
        <v>0</v>
      </c>
      <c r="U23" s="30">
        <v>8</v>
      </c>
      <c r="V23" s="30">
        <v>2</v>
      </c>
      <c r="W23" s="30">
        <v>19</v>
      </c>
      <c r="X23" s="30">
        <v>40</v>
      </c>
      <c r="Y23" s="30">
        <v>0</v>
      </c>
      <c r="Z23" s="30">
        <v>4</v>
      </c>
      <c r="AA23" s="30">
        <v>8</v>
      </c>
    </row>
    <row r="24" spans="1:27" s="5" customFormat="1" ht="12" customHeight="1">
      <c r="A24" s="42" t="s">
        <v>185</v>
      </c>
      <c r="B24" s="65">
        <f t="shared" si="3"/>
        <v>2.55641245358469</v>
      </c>
      <c r="C24" s="66">
        <f t="shared" si="5"/>
        <v>358</v>
      </c>
      <c r="D24" s="30">
        <v>15</v>
      </c>
      <c r="E24" s="30">
        <v>17</v>
      </c>
      <c r="F24" s="30">
        <v>4</v>
      </c>
      <c r="G24" s="30">
        <v>7</v>
      </c>
      <c r="H24" s="30">
        <v>2</v>
      </c>
      <c r="I24" s="30">
        <v>3</v>
      </c>
      <c r="J24" s="30">
        <v>7</v>
      </c>
      <c r="K24" s="30">
        <v>11</v>
      </c>
      <c r="L24" s="30">
        <v>8</v>
      </c>
      <c r="M24" s="30">
        <v>5</v>
      </c>
      <c r="N24" s="30">
        <v>4</v>
      </c>
      <c r="O24" s="30">
        <v>11</v>
      </c>
      <c r="P24" s="30">
        <v>61</v>
      </c>
      <c r="Q24" s="30">
        <v>80</v>
      </c>
      <c r="R24" s="30">
        <v>4</v>
      </c>
      <c r="S24" s="30">
        <v>3</v>
      </c>
      <c r="T24" s="30">
        <v>0</v>
      </c>
      <c r="U24" s="30">
        <v>2</v>
      </c>
      <c r="V24" s="30">
        <v>15</v>
      </c>
      <c r="W24" s="30">
        <v>24</v>
      </c>
      <c r="X24" s="30">
        <v>51</v>
      </c>
      <c r="Y24" s="30">
        <v>2</v>
      </c>
      <c r="Z24" s="30">
        <v>2</v>
      </c>
      <c r="AA24" s="30">
        <v>20</v>
      </c>
    </row>
    <row r="25" spans="1:27" s="5" customFormat="1" ht="12" customHeight="1">
      <c r="A25" s="42" t="s">
        <v>277</v>
      </c>
      <c r="B25" s="65">
        <f t="shared" si="3"/>
        <v>2.6778063410454154</v>
      </c>
      <c r="C25" s="66">
        <f t="shared" si="5"/>
        <v>375</v>
      </c>
      <c r="D25" s="30">
        <v>23</v>
      </c>
      <c r="E25" s="30">
        <v>16</v>
      </c>
      <c r="F25" s="30">
        <v>3</v>
      </c>
      <c r="G25" s="30">
        <v>9</v>
      </c>
      <c r="H25" s="30">
        <v>1</v>
      </c>
      <c r="I25" s="30">
        <v>7</v>
      </c>
      <c r="J25" s="30">
        <v>6</v>
      </c>
      <c r="K25" s="30">
        <v>15</v>
      </c>
      <c r="L25" s="30">
        <v>10</v>
      </c>
      <c r="M25" s="30">
        <v>4</v>
      </c>
      <c r="N25" s="30">
        <v>4</v>
      </c>
      <c r="O25" s="30">
        <v>12</v>
      </c>
      <c r="P25" s="30">
        <v>54</v>
      </c>
      <c r="Q25" s="30">
        <v>97</v>
      </c>
      <c r="R25" s="30">
        <v>0</v>
      </c>
      <c r="S25" s="30">
        <v>5</v>
      </c>
      <c r="T25" s="30">
        <v>3</v>
      </c>
      <c r="U25" s="30">
        <v>2</v>
      </c>
      <c r="V25" s="30">
        <v>11</v>
      </c>
      <c r="W25" s="30">
        <v>33</v>
      </c>
      <c r="X25" s="30">
        <v>40</v>
      </c>
      <c r="Y25" s="30">
        <v>1</v>
      </c>
      <c r="Z25" s="30">
        <v>1</v>
      </c>
      <c r="AA25" s="30">
        <v>18</v>
      </c>
    </row>
    <row r="26" spans="1:27" s="5" customFormat="1" ht="12" customHeight="1">
      <c r="A26" s="42" t="s">
        <v>186</v>
      </c>
      <c r="B26" s="65">
        <f t="shared" si="3"/>
        <v>7.183661810911168</v>
      </c>
      <c r="C26" s="66">
        <f t="shared" si="5"/>
        <v>1006</v>
      </c>
      <c r="D26" s="30">
        <v>42</v>
      </c>
      <c r="E26" s="30">
        <v>35</v>
      </c>
      <c r="F26" s="30">
        <v>10</v>
      </c>
      <c r="G26" s="30">
        <v>14</v>
      </c>
      <c r="H26" s="30">
        <v>5</v>
      </c>
      <c r="I26" s="30">
        <v>10</v>
      </c>
      <c r="J26" s="30">
        <v>21</v>
      </c>
      <c r="K26" s="30">
        <v>11</v>
      </c>
      <c r="L26" s="30">
        <v>17</v>
      </c>
      <c r="M26" s="30">
        <v>11</v>
      </c>
      <c r="N26" s="30">
        <v>10</v>
      </c>
      <c r="O26" s="30">
        <v>14</v>
      </c>
      <c r="P26" s="30">
        <v>193</v>
      </c>
      <c r="Q26" s="30">
        <v>374</v>
      </c>
      <c r="R26" s="30">
        <v>9</v>
      </c>
      <c r="S26" s="30">
        <v>6</v>
      </c>
      <c r="T26" s="30">
        <v>1</v>
      </c>
      <c r="U26" s="30">
        <v>3</v>
      </c>
      <c r="V26" s="30">
        <v>18</v>
      </c>
      <c r="W26" s="30">
        <v>59</v>
      </c>
      <c r="X26" s="30">
        <v>99</v>
      </c>
      <c r="Y26" s="30">
        <v>7</v>
      </c>
      <c r="Z26" s="30">
        <v>1</v>
      </c>
      <c r="AA26" s="30">
        <v>36</v>
      </c>
    </row>
    <row r="27" spans="1:27" s="5" customFormat="1" ht="12" customHeight="1">
      <c r="A27" s="42" t="s">
        <v>187</v>
      </c>
      <c r="B27" s="65">
        <f t="shared" si="3"/>
        <v>8.51899457297915</v>
      </c>
      <c r="C27" s="66">
        <f t="shared" si="5"/>
        <v>1193</v>
      </c>
      <c r="D27" s="30">
        <v>100</v>
      </c>
      <c r="E27" s="30">
        <v>50</v>
      </c>
      <c r="F27" s="30">
        <v>11</v>
      </c>
      <c r="G27" s="30">
        <v>26</v>
      </c>
      <c r="H27" s="30">
        <v>5</v>
      </c>
      <c r="I27" s="30">
        <v>16</v>
      </c>
      <c r="J27" s="30">
        <v>19</v>
      </c>
      <c r="K27" s="30">
        <v>16</v>
      </c>
      <c r="L27" s="30">
        <v>20</v>
      </c>
      <c r="M27" s="30">
        <v>15</v>
      </c>
      <c r="N27" s="30">
        <v>5</v>
      </c>
      <c r="O27" s="30">
        <v>33</v>
      </c>
      <c r="P27" s="30">
        <v>185</v>
      </c>
      <c r="Q27" s="30">
        <v>252</v>
      </c>
      <c r="R27" s="30">
        <v>9</v>
      </c>
      <c r="S27" s="30">
        <v>30</v>
      </c>
      <c r="T27" s="30">
        <v>4</v>
      </c>
      <c r="U27" s="30">
        <v>12</v>
      </c>
      <c r="V27" s="30">
        <v>58</v>
      </c>
      <c r="W27" s="30">
        <v>62</v>
      </c>
      <c r="X27" s="30">
        <v>176</v>
      </c>
      <c r="Y27" s="30">
        <v>3</v>
      </c>
      <c r="Z27" s="30">
        <v>1</v>
      </c>
      <c r="AA27" s="30">
        <v>85</v>
      </c>
    </row>
    <row r="28" spans="1:27" s="5" customFormat="1" ht="12" customHeight="1">
      <c r="A28" s="42" t="s">
        <v>278</v>
      </c>
      <c r="B28" s="65">
        <f t="shared" si="3"/>
        <v>2.2707797772065126</v>
      </c>
      <c r="C28" s="66">
        <f t="shared" si="5"/>
        <v>318</v>
      </c>
      <c r="D28" s="30">
        <v>26</v>
      </c>
      <c r="E28" s="30">
        <v>15</v>
      </c>
      <c r="F28" s="30">
        <v>6</v>
      </c>
      <c r="G28" s="30">
        <v>3</v>
      </c>
      <c r="H28" s="30">
        <v>2</v>
      </c>
      <c r="I28" s="30">
        <v>3</v>
      </c>
      <c r="J28" s="30">
        <v>7</v>
      </c>
      <c r="K28" s="30">
        <v>2</v>
      </c>
      <c r="L28" s="30">
        <v>6</v>
      </c>
      <c r="M28" s="30">
        <v>3</v>
      </c>
      <c r="N28" s="30">
        <v>3</v>
      </c>
      <c r="O28" s="30">
        <v>11</v>
      </c>
      <c r="P28" s="30">
        <v>58</v>
      </c>
      <c r="Q28" s="30">
        <v>64</v>
      </c>
      <c r="R28" s="30">
        <v>0</v>
      </c>
      <c r="S28" s="30">
        <v>6</v>
      </c>
      <c r="T28" s="30">
        <v>0</v>
      </c>
      <c r="U28" s="30">
        <v>4</v>
      </c>
      <c r="V28" s="30">
        <v>13</v>
      </c>
      <c r="W28" s="30">
        <v>15</v>
      </c>
      <c r="X28" s="30">
        <v>49</v>
      </c>
      <c r="Y28" s="30">
        <v>0</v>
      </c>
      <c r="Z28" s="30">
        <v>0</v>
      </c>
      <c r="AA28" s="30">
        <v>22</v>
      </c>
    </row>
    <row r="29" spans="1:27" s="5" customFormat="1" ht="12" customHeight="1">
      <c r="A29" s="67" t="s">
        <v>279</v>
      </c>
      <c r="B29" s="65">
        <f t="shared" si="3"/>
        <v>2.306483861753785</v>
      </c>
      <c r="C29" s="66">
        <f t="shared" si="5"/>
        <v>323</v>
      </c>
      <c r="D29" s="30">
        <v>22</v>
      </c>
      <c r="E29" s="30">
        <v>14</v>
      </c>
      <c r="F29" s="30">
        <v>2</v>
      </c>
      <c r="G29" s="30">
        <v>6</v>
      </c>
      <c r="H29" s="30">
        <v>2</v>
      </c>
      <c r="I29" s="30">
        <v>0</v>
      </c>
      <c r="J29" s="30">
        <v>5</v>
      </c>
      <c r="K29" s="30">
        <v>5</v>
      </c>
      <c r="L29" s="30">
        <v>9</v>
      </c>
      <c r="M29" s="30">
        <v>8</v>
      </c>
      <c r="N29" s="30">
        <v>4</v>
      </c>
      <c r="O29" s="30">
        <v>12</v>
      </c>
      <c r="P29" s="30">
        <v>52</v>
      </c>
      <c r="Q29" s="30">
        <v>96</v>
      </c>
      <c r="R29" s="30">
        <v>3</v>
      </c>
      <c r="S29" s="30">
        <v>3</v>
      </c>
      <c r="T29" s="30">
        <v>0</v>
      </c>
      <c r="U29" s="30">
        <v>2</v>
      </c>
      <c r="V29" s="30">
        <v>12</v>
      </c>
      <c r="W29" s="30">
        <v>22</v>
      </c>
      <c r="X29" s="30">
        <v>32</v>
      </c>
      <c r="Y29" s="30">
        <v>0</v>
      </c>
      <c r="Z29" s="30">
        <v>0</v>
      </c>
      <c r="AA29" s="30">
        <v>12</v>
      </c>
    </row>
    <row r="30" spans="1:27" s="5" customFormat="1" ht="12" customHeight="1">
      <c r="A30" s="67" t="s">
        <v>280</v>
      </c>
      <c r="B30" s="65">
        <f t="shared" si="3"/>
        <v>3.7489288774635816</v>
      </c>
      <c r="C30" s="66">
        <f t="shared" si="5"/>
        <v>525</v>
      </c>
      <c r="D30" s="30">
        <v>15</v>
      </c>
      <c r="E30" s="30">
        <v>19</v>
      </c>
      <c r="F30" s="30">
        <v>5</v>
      </c>
      <c r="G30" s="30">
        <v>4</v>
      </c>
      <c r="H30" s="30">
        <v>1</v>
      </c>
      <c r="I30" s="30">
        <v>0</v>
      </c>
      <c r="J30" s="30">
        <v>11</v>
      </c>
      <c r="K30" s="30">
        <v>8</v>
      </c>
      <c r="L30" s="30">
        <v>12</v>
      </c>
      <c r="M30" s="30">
        <v>6</v>
      </c>
      <c r="N30" s="30">
        <v>4</v>
      </c>
      <c r="O30" s="30">
        <v>10</v>
      </c>
      <c r="P30" s="30">
        <v>109</v>
      </c>
      <c r="Q30" s="30">
        <v>181</v>
      </c>
      <c r="R30" s="30">
        <v>1</v>
      </c>
      <c r="S30" s="30">
        <v>11</v>
      </c>
      <c r="T30" s="30">
        <v>3</v>
      </c>
      <c r="U30" s="30">
        <v>4</v>
      </c>
      <c r="V30" s="30">
        <v>12</v>
      </c>
      <c r="W30" s="30">
        <v>28</v>
      </c>
      <c r="X30" s="30">
        <v>58</v>
      </c>
      <c r="Y30" s="30">
        <v>0</v>
      </c>
      <c r="Z30" s="30">
        <v>5</v>
      </c>
      <c r="AA30" s="30">
        <v>18</v>
      </c>
    </row>
    <row r="31" spans="1:27" s="5" customFormat="1" ht="12" customHeight="1">
      <c r="A31" s="67" t="s">
        <v>281</v>
      </c>
      <c r="B31" s="65">
        <f t="shared" si="3"/>
        <v>1.5995429877177951</v>
      </c>
      <c r="C31" s="66">
        <f t="shared" si="5"/>
        <v>224</v>
      </c>
      <c r="D31" s="30">
        <v>6</v>
      </c>
      <c r="E31" s="30">
        <v>4</v>
      </c>
      <c r="F31" s="30">
        <v>2</v>
      </c>
      <c r="G31" s="30">
        <v>4</v>
      </c>
      <c r="H31" s="30">
        <v>3</v>
      </c>
      <c r="I31" s="30">
        <v>0</v>
      </c>
      <c r="J31" s="30">
        <v>4</v>
      </c>
      <c r="K31" s="30">
        <v>0</v>
      </c>
      <c r="L31" s="30">
        <v>6</v>
      </c>
      <c r="M31" s="30">
        <v>1</v>
      </c>
      <c r="N31" s="30">
        <v>3</v>
      </c>
      <c r="O31" s="30">
        <v>4</v>
      </c>
      <c r="P31" s="30">
        <v>44</v>
      </c>
      <c r="Q31" s="30">
        <v>93</v>
      </c>
      <c r="R31" s="30">
        <v>2</v>
      </c>
      <c r="S31" s="30">
        <v>0</v>
      </c>
      <c r="T31" s="30">
        <v>0</v>
      </c>
      <c r="U31" s="30">
        <v>1</v>
      </c>
      <c r="V31" s="30">
        <v>5</v>
      </c>
      <c r="W31" s="30">
        <v>14</v>
      </c>
      <c r="X31" s="30">
        <v>22</v>
      </c>
      <c r="Y31" s="30">
        <v>0</v>
      </c>
      <c r="Z31" s="30">
        <v>0</v>
      </c>
      <c r="AA31" s="30">
        <v>6</v>
      </c>
    </row>
    <row r="32" spans="1:27" s="5" customFormat="1" ht="12" customHeight="1">
      <c r="A32" s="42" t="s">
        <v>282</v>
      </c>
      <c r="B32" s="65">
        <f t="shared" si="3"/>
        <v>1.7209368751785203</v>
      </c>
      <c r="C32" s="66">
        <f t="shared" si="5"/>
        <v>241</v>
      </c>
      <c r="D32" s="30">
        <v>12</v>
      </c>
      <c r="E32" s="30">
        <v>10</v>
      </c>
      <c r="F32" s="30">
        <v>1</v>
      </c>
      <c r="G32" s="30">
        <v>5</v>
      </c>
      <c r="H32" s="30">
        <v>2</v>
      </c>
      <c r="I32" s="30">
        <v>0</v>
      </c>
      <c r="J32" s="30">
        <v>5</v>
      </c>
      <c r="K32" s="30">
        <v>2</v>
      </c>
      <c r="L32" s="30">
        <v>7</v>
      </c>
      <c r="M32" s="30">
        <v>3</v>
      </c>
      <c r="N32" s="30">
        <v>2</v>
      </c>
      <c r="O32" s="30">
        <v>3</v>
      </c>
      <c r="P32" s="30">
        <v>45</v>
      </c>
      <c r="Q32" s="30">
        <v>78</v>
      </c>
      <c r="R32" s="30">
        <v>2</v>
      </c>
      <c r="S32" s="30">
        <v>2</v>
      </c>
      <c r="T32" s="30">
        <v>0</v>
      </c>
      <c r="U32" s="30">
        <v>1</v>
      </c>
      <c r="V32" s="30">
        <v>11</v>
      </c>
      <c r="W32" s="30">
        <v>18</v>
      </c>
      <c r="X32" s="30">
        <v>23</v>
      </c>
      <c r="Y32" s="30">
        <v>1</v>
      </c>
      <c r="Z32" s="30">
        <v>0</v>
      </c>
      <c r="AA32" s="30">
        <v>8</v>
      </c>
    </row>
    <row r="33" spans="1:27" s="5" customFormat="1" ht="12" customHeight="1">
      <c r="A33" s="42" t="s">
        <v>283</v>
      </c>
      <c r="B33" s="65">
        <f t="shared" si="3"/>
        <v>0.5712653527563554</v>
      </c>
      <c r="C33" s="66">
        <f t="shared" si="5"/>
        <v>80</v>
      </c>
      <c r="D33" s="30">
        <v>5</v>
      </c>
      <c r="E33" s="30">
        <v>2</v>
      </c>
      <c r="F33" s="30">
        <v>2</v>
      </c>
      <c r="G33" s="30">
        <v>1</v>
      </c>
      <c r="H33" s="30">
        <v>1</v>
      </c>
      <c r="I33" s="30">
        <v>0</v>
      </c>
      <c r="J33" s="30">
        <v>1</v>
      </c>
      <c r="K33" s="30">
        <v>0</v>
      </c>
      <c r="L33" s="30">
        <v>1</v>
      </c>
      <c r="M33" s="30">
        <v>1</v>
      </c>
      <c r="N33" s="30">
        <v>0</v>
      </c>
      <c r="O33" s="30">
        <v>0</v>
      </c>
      <c r="P33" s="30">
        <v>9</v>
      </c>
      <c r="Q33" s="30">
        <v>35</v>
      </c>
      <c r="R33" s="30">
        <v>0</v>
      </c>
      <c r="S33" s="30">
        <v>2</v>
      </c>
      <c r="T33" s="30">
        <v>0</v>
      </c>
      <c r="U33" s="30">
        <v>0</v>
      </c>
      <c r="V33" s="30">
        <v>4</v>
      </c>
      <c r="W33" s="30">
        <v>3</v>
      </c>
      <c r="X33" s="30">
        <v>11</v>
      </c>
      <c r="Y33" s="30">
        <v>1</v>
      </c>
      <c r="Z33" s="30">
        <v>0</v>
      </c>
      <c r="AA33" s="30">
        <v>1</v>
      </c>
    </row>
    <row r="34" spans="1:27" s="5" customFormat="1" ht="12" customHeight="1">
      <c r="A34" s="42" t="s">
        <v>284</v>
      </c>
      <c r="B34" s="65">
        <f t="shared" si="3"/>
        <v>1.406740931162525</v>
      </c>
      <c r="C34" s="66">
        <f t="shared" si="5"/>
        <v>197</v>
      </c>
      <c r="D34" s="30">
        <v>7</v>
      </c>
      <c r="E34" s="30">
        <v>5</v>
      </c>
      <c r="F34" s="30">
        <v>1</v>
      </c>
      <c r="G34" s="30">
        <v>4</v>
      </c>
      <c r="H34" s="30">
        <v>0</v>
      </c>
      <c r="I34" s="30">
        <v>0</v>
      </c>
      <c r="J34" s="30">
        <v>2</v>
      </c>
      <c r="K34" s="30">
        <v>5</v>
      </c>
      <c r="L34" s="30">
        <v>7</v>
      </c>
      <c r="M34" s="30">
        <v>1</v>
      </c>
      <c r="N34" s="30">
        <v>1</v>
      </c>
      <c r="O34" s="30">
        <v>3</v>
      </c>
      <c r="P34" s="30">
        <v>34</v>
      </c>
      <c r="Q34" s="30">
        <v>80</v>
      </c>
      <c r="R34" s="30">
        <v>0</v>
      </c>
      <c r="S34" s="30">
        <v>1</v>
      </c>
      <c r="T34" s="30">
        <v>0</v>
      </c>
      <c r="U34" s="30">
        <v>2</v>
      </c>
      <c r="V34" s="30">
        <v>7</v>
      </c>
      <c r="W34" s="30">
        <v>9</v>
      </c>
      <c r="X34" s="30">
        <v>20</v>
      </c>
      <c r="Y34" s="30">
        <v>0</v>
      </c>
      <c r="Z34" s="30">
        <v>1</v>
      </c>
      <c r="AA34" s="30">
        <v>7</v>
      </c>
    </row>
    <row r="35" spans="1:27" s="5" customFormat="1" ht="12" customHeight="1">
      <c r="A35" s="42" t="s">
        <v>285</v>
      </c>
      <c r="B35" s="65">
        <f t="shared" si="3"/>
        <v>0.09283061982290775</v>
      </c>
      <c r="C35" s="66">
        <f t="shared" si="5"/>
        <v>13</v>
      </c>
      <c r="D35" s="30">
        <v>1</v>
      </c>
      <c r="E35" s="30">
        <v>1</v>
      </c>
      <c r="F35" s="30">
        <v>0</v>
      </c>
      <c r="G35" s="30">
        <v>0</v>
      </c>
      <c r="H35" s="30">
        <v>0</v>
      </c>
      <c r="I35" s="30">
        <v>0</v>
      </c>
      <c r="J35" s="30">
        <v>1</v>
      </c>
      <c r="K35" s="30">
        <v>0</v>
      </c>
      <c r="L35" s="30">
        <v>0</v>
      </c>
      <c r="M35" s="30">
        <v>0</v>
      </c>
      <c r="N35" s="30">
        <v>1</v>
      </c>
      <c r="O35" s="30">
        <v>1</v>
      </c>
      <c r="P35" s="30">
        <v>1</v>
      </c>
      <c r="Q35" s="30">
        <v>2</v>
      </c>
      <c r="R35" s="30">
        <v>0</v>
      </c>
      <c r="S35" s="30">
        <v>1</v>
      </c>
      <c r="T35" s="30">
        <v>0</v>
      </c>
      <c r="U35" s="30">
        <v>0</v>
      </c>
      <c r="V35" s="30">
        <v>1</v>
      </c>
      <c r="W35" s="30">
        <v>2</v>
      </c>
      <c r="X35" s="30">
        <v>1</v>
      </c>
      <c r="Y35" s="30">
        <v>0</v>
      </c>
      <c r="Z35" s="30">
        <v>0</v>
      </c>
      <c r="AA35" s="30">
        <v>0</v>
      </c>
    </row>
    <row r="36" spans="1:27" s="5" customFormat="1" ht="15.75" customHeight="1">
      <c r="A36" s="40" t="s">
        <v>286</v>
      </c>
      <c r="B36" s="65">
        <f t="shared" si="3"/>
        <v>0.37846329620108543</v>
      </c>
      <c r="C36" s="66">
        <f t="shared" si="5"/>
        <v>53</v>
      </c>
      <c r="D36" s="30">
        <v>6</v>
      </c>
      <c r="E36" s="30">
        <v>5</v>
      </c>
      <c r="F36" s="30">
        <v>1</v>
      </c>
      <c r="G36" s="30">
        <v>2</v>
      </c>
      <c r="H36" s="30">
        <v>1</v>
      </c>
      <c r="I36" s="30">
        <v>1</v>
      </c>
      <c r="J36" s="30">
        <v>1</v>
      </c>
      <c r="K36" s="30">
        <v>0</v>
      </c>
      <c r="L36" s="30">
        <v>0</v>
      </c>
      <c r="M36" s="30">
        <v>2</v>
      </c>
      <c r="N36" s="30">
        <v>3</v>
      </c>
      <c r="O36" s="30">
        <v>0</v>
      </c>
      <c r="P36" s="30">
        <v>4</v>
      </c>
      <c r="Q36" s="30">
        <v>6</v>
      </c>
      <c r="R36" s="30">
        <v>0</v>
      </c>
      <c r="S36" s="30">
        <v>0</v>
      </c>
      <c r="T36" s="30">
        <v>0</v>
      </c>
      <c r="U36" s="30">
        <v>2</v>
      </c>
      <c r="V36" s="30">
        <v>3</v>
      </c>
      <c r="W36" s="30">
        <v>6</v>
      </c>
      <c r="X36" s="30">
        <v>6</v>
      </c>
      <c r="Y36" s="30">
        <v>0</v>
      </c>
      <c r="Z36" s="30">
        <v>2</v>
      </c>
      <c r="AA36" s="30">
        <v>2</v>
      </c>
    </row>
    <row r="37" spans="1:27" s="5" customFormat="1" ht="12" customHeight="1">
      <c r="A37" s="40" t="s">
        <v>287</v>
      </c>
      <c r="B37" s="65">
        <f t="shared" si="3"/>
        <v>2.506426735218509</v>
      </c>
      <c r="C37" s="66">
        <f t="shared" si="5"/>
        <v>351</v>
      </c>
      <c r="D37" s="30">
        <v>30</v>
      </c>
      <c r="E37" s="30">
        <v>23</v>
      </c>
      <c r="F37" s="30">
        <v>6</v>
      </c>
      <c r="G37" s="30">
        <v>12</v>
      </c>
      <c r="H37" s="30">
        <v>0</v>
      </c>
      <c r="I37" s="30">
        <v>4</v>
      </c>
      <c r="J37" s="30">
        <v>8</v>
      </c>
      <c r="K37" s="30">
        <v>4</v>
      </c>
      <c r="L37" s="30">
        <v>15</v>
      </c>
      <c r="M37" s="30">
        <v>9</v>
      </c>
      <c r="N37" s="30">
        <v>6</v>
      </c>
      <c r="O37" s="30">
        <v>13</v>
      </c>
      <c r="P37" s="30">
        <v>41</v>
      </c>
      <c r="Q37" s="30">
        <v>52</v>
      </c>
      <c r="R37" s="30">
        <v>2</v>
      </c>
      <c r="S37" s="30">
        <v>5</v>
      </c>
      <c r="T37" s="30">
        <v>0</v>
      </c>
      <c r="U37" s="30">
        <v>3</v>
      </c>
      <c r="V37" s="30">
        <v>21</v>
      </c>
      <c r="W37" s="30">
        <v>36</v>
      </c>
      <c r="X37" s="30">
        <v>44</v>
      </c>
      <c r="Y37" s="30">
        <v>0</v>
      </c>
      <c r="Z37" s="30">
        <v>0</v>
      </c>
      <c r="AA37" s="30">
        <v>17</v>
      </c>
    </row>
    <row r="38" spans="1:27" s="5" customFormat="1" ht="12" customHeight="1">
      <c r="A38" s="40" t="s">
        <v>288</v>
      </c>
      <c r="B38" s="65">
        <f t="shared" si="3"/>
        <v>2.8706083976006855</v>
      </c>
      <c r="C38" s="66">
        <f t="shared" si="5"/>
        <v>402</v>
      </c>
      <c r="D38" s="30">
        <v>25</v>
      </c>
      <c r="E38" s="30">
        <v>19</v>
      </c>
      <c r="F38" s="30">
        <v>4</v>
      </c>
      <c r="G38" s="30">
        <v>11</v>
      </c>
      <c r="H38" s="30">
        <v>4</v>
      </c>
      <c r="I38" s="30">
        <v>9</v>
      </c>
      <c r="J38" s="30">
        <v>8</v>
      </c>
      <c r="K38" s="30">
        <v>6</v>
      </c>
      <c r="L38" s="30">
        <v>5</v>
      </c>
      <c r="M38" s="30">
        <v>13</v>
      </c>
      <c r="N38" s="30">
        <v>18</v>
      </c>
      <c r="O38" s="30">
        <v>8</v>
      </c>
      <c r="P38" s="30">
        <v>56</v>
      </c>
      <c r="Q38" s="30">
        <v>67</v>
      </c>
      <c r="R38" s="30">
        <v>2</v>
      </c>
      <c r="S38" s="30">
        <v>8</v>
      </c>
      <c r="T38" s="30">
        <v>2</v>
      </c>
      <c r="U38" s="30">
        <v>5</v>
      </c>
      <c r="V38" s="30">
        <v>18</v>
      </c>
      <c r="W38" s="30">
        <v>39</v>
      </c>
      <c r="X38" s="30">
        <v>53</v>
      </c>
      <c r="Y38" s="30">
        <v>3</v>
      </c>
      <c r="Z38" s="30">
        <v>3</v>
      </c>
      <c r="AA38" s="30">
        <v>16</v>
      </c>
    </row>
    <row r="39" spans="1:27" s="5" customFormat="1" ht="12" customHeight="1">
      <c r="A39" s="40" t="s">
        <v>172</v>
      </c>
      <c r="B39" s="65">
        <f t="shared" si="3"/>
        <v>4.9842902027992</v>
      </c>
      <c r="C39" s="66">
        <f t="shared" si="5"/>
        <v>698</v>
      </c>
      <c r="D39" s="30">
        <v>39</v>
      </c>
      <c r="E39" s="30">
        <v>25</v>
      </c>
      <c r="F39" s="30">
        <v>7</v>
      </c>
      <c r="G39" s="30">
        <v>10</v>
      </c>
      <c r="H39" s="30">
        <v>1</v>
      </c>
      <c r="I39" s="30">
        <v>10</v>
      </c>
      <c r="J39" s="30">
        <v>21</v>
      </c>
      <c r="K39" s="30">
        <v>3</v>
      </c>
      <c r="L39" s="30">
        <v>20</v>
      </c>
      <c r="M39" s="30">
        <v>12</v>
      </c>
      <c r="N39" s="30">
        <v>5</v>
      </c>
      <c r="O39" s="30">
        <v>25</v>
      </c>
      <c r="P39" s="30">
        <v>113</v>
      </c>
      <c r="Q39" s="30">
        <v>135</v>
      </c>
      <c r="R39" s="30">
        <v>7</v>
      </c>
      <c r="S39" s="30">
        <v>19</v>
      </c>
      <c r="T39" s="30">
        <v>1</v>
      </c>
      <c r="U39" s="30">
        <v>2</v>
      </c>
      <c r="V39" s="30">
        <v>36</v>
      </c>
      <c r="W39" s="30">
        <v>63</v>
      </c>
      <c r="X39" s="30">
        <v>101</v>
      </c>
      <c r="Y39" s="30">
        <v>2</v>
      </c>
      <c r="Z39" s="30">
        <v>3</v>
      </c>
      <c r="AA39" s="30">
        <v>38</v>
      </c>
    </row>
    <row r="40" spans="1:27" s="5" customFormat="1" ht="12" customHeight="1">
      <c r="A40" s="40" t="s">
        <v>289</v>
      </c>
      <c r="B40" s="65">
        <f t="shared" si="3"/>
        <v>12.239360182804914</v>
      </c>
      <c r="C40" s="66">
        <f t="shared" si="5"/>
        <v>1714</v>
      </c>
      <c r="D40" s="30">
        <v>120</v>
      </c>
      <c r="E40" s="30">
        <v>70</v>
      </c>
      <c r="F40" s="30">
        <v>23</v>
      </c>
      <c r="G40" s="30">
        <v>54</v>
      </c>
      <c r="H40" s="30">
        <v>11</v>
      </c>
      <c r="I40" s="30">
        <v>14</v>
      </c>
      <c r="J40" s="30">
        <v>68</v>
      </c>
      <c r="K40" s="30">
        <v>9</v>
      </c>
      <c r="L40" s="30">
        <v>38</v>
      </c>
      <c r="M40" s="30">
        <v>49</v>
      </c>
      <c r="N40" s="30">
        <v>16</v>
      </c>
      <c r="O40" s="30">
        <v>82</v>
      </c>
      <c r="P40" s="30">
        <v>177</v>
      </c>
      <c r="Q40" s="30">
        <v>127</v>
      </c>
      <c r="R40" s="30">
        <v>18</v>
      </c>
      <c r="S40" s="30">
        <v>35</v>
      </c>
      <c r="T40" s="30">
        <v>0</v>
      </c>
      <c r="U40" s="30">
        <v>11</v>
      </c>
      <c r="V40" s="30">
        <v>155</v>
      </c>
      <c r="W40" s="30">
        <v>170</v>
      </c>
      <c r="X40" s="30">
        <v>403</v>
      </c>
      <c r="Y40" s="30">
        <v>1</v>
      </c>
      <c r="Z40" s="30">
        <v>7</v>
      </c>
      <c r="AA40" s="30">
        <v>56</v>
      </c>
    </row>
    <row r="41" spans="1:27" s="5" customFormat="1" ht="12" customHeight="1">
      <c r="A41" s="40" t="s">
        <v>169</v>
      </c>
      <c r="B41" s="65">
        <f t="shared" si="3"/>
        <v>8.583261925164239</v>
      </c>
      <c r="C41" s="66">
        <f t="shared" si="5"/>
        <v>1202</v>
      </c>
      <c r="D41" s="30">
        <v>46</v>
      </c>
      <c r="E41" s="30">
        <v>36</v>
      </c>
      <c r="F41" s="30">
        <v>11</v>
      </c>
      <c r="G41" s="30">
        <v>26</v>
      </c>
      <c r="H41" s="30">
        <v>4</v>
      </c>
      <c r="I41" s="30">
        <v>9</v>
      </c>
      <c r="J41" s="30">
        <v>37</v>
      </c>
      <c r="K41" s="30">
        <v>21</v>
      </c>
      <c r="L41" s="30">
        <v>18</v>
      </c>
      <c r="M41" s="30">
        <v>24</v>
      </c>
      <c r="N41" s="30">
        <v>4</v>
      </c>
      <c r="O41" s="30">
        <v>36</v>
      </c>
      <c r="P41" s="30">
        <v>258</v>
      </c>
      <c r="Q41" s="30">
        <v>253</v>
      </c>
      <c r="R41" s="30">
        <v>6</v>
      </c>
      <c r="S41" s="30">
        <v>31</v>
      </c>
      <c r="T41" s="30">
        <v>1</v>
      </c>
      <c r="U41" s="30">
        <v>8</v>
      </c>
      <c r="V41" s="30">
        <v>60</v>
      </c>
      <c r="W41" s="30">
        <v>88</v>
      </c>
      <c r="X41" s="30">
        <v>162</v>
      </c>
      <c r="Y41" s="30">
        <v>1</v>
      </c>
      <c r="Z41" s="30">
        <v>3</v>
      </c>
      <c r="AA41" s="30">
        <v>59</v>
      </c>
    </row>
    <row r="42" spans="1:27" s="5" customFormat="1" ht="12" customHeight="1">
      <c r="A42" s="40" t="s">
        <v>290</v>
      </c>
      <c r="B42" s="65">
        <f t="shared" si="3"/>
        <v>1.0497000856898029</v>
      </c>
      <c r="C42" s="66">
        <f t="shared" si="5"/>
        <v>147</v>
      </c>
      <c r="D42" s="30">
        <v>11</v>
      </c>
      <c r="E42" s="30">
        <v>4</v>
      </c>
      <c r="F42" s="30">
        <v>3</v>
      </c>
      <c r="G42" s="30">
        <v>9</v>
      </c>
      <c r="H42" s="30">
        <v>2</v>
      </c>
      <c r="I42" s="30">
        <v>3</v>
      </c>
      <c r="J42" s="30">
        <v>11</v>
      </c>
      <c r="K42" s="30">
        <v>1</v>
      </c>
      <c r="L42" s="30">
        <v>5</v>
      </c>
      <c r="M42" s="30">
        <v>5</v>
      </c>
      <c r="N42" s="30">
        <v>5</v>
      </c>
      <c r="O42" s="30">
        <v>5</v>
      </c>
      <c r="P42" s="30">
        <v>16</v>
      </c>
      <c r="Q42" s="30">
        <v>8</v>
      </c>
      <c r="R42" s="30">
        <v>1</v>
      </c>
      <c r="S42" s="30">
        <v>5</v>
      </c>
      <c r="T42" s="30">
        <v>1</v>
      </c>
      <c r="U42" s="30">
        <v>1</v>
      </c>
      <c r="V42" s="30">
        <v>9</v>
      </c>
      <c r="W42" s="30">
        <v>14</v>
      </c>
      <c r="X42" s="30">
        <v>17</v>
      </c>
      <c r="Y42" s="30">
        <v>1</v>
      </c>
      <c r="Z42" s="30">
        <v>0</v>
      </c>
      <c r="AA42" s="30">
        <v>10</v>
      </c>
    </row>
    <row r="43" spans="1:27" s="5" customFormat="1" ht="12" customHeight="1">
      <c r="A43" s="40" t="s">
        <v>170</v>
      </c>
      <c r="B43" s="65">
        <f t="shared" si="3"/>
        <v>2.55641245358469</v>
      </c>
      <c r="C43" s="66">
        <f t="shared" si="5"/>
        <v>358</v>
      </c>
      <c r="D43" s="30">
        <v>26</v>
      </c>
      <c r="E43" s="30">
        <v>16</v>
      </c>
      <c r="F43" s="30">
        <v>3</v>
      </c>
      <c r="G43" s="30">
        <v>11</v>
      </c>
      <c r="H43" s="30">
        <v>7</v>
      </c>
      <c r="I43" s="30">
        <v>3</v>
      </c>
      <c r="J43" s="30">
        <v>30</v>
      </c>
      <c r="K43" s="30">
        <v>3</v>
      </c>
      <c r="L43" s="30">
        <v>7</v>
      </c>
      <c r="M43" s="30">
        <v>11</v>
      </c>
      <c r="N43" s="30">
        <v>6</v>
      </c>
      <c r="O43" s="30">
        <v>7</v>
      </c>
      <c r="P43" s="30">
        <v>25</v>
      </c>
      <c r="Q43" s="30">
        <v>8</v>
      </c>
      <c r="R43" s="30">
        <v>2</v>
      </c>
      <c r="S43" s="30">
        <v>11</v>
      </c>
      <c r="T43" s="30">
        <v>0</v>
      </c>
      <c r="U43" s="30">
        <v>3</v>
      </c>
      <c r="V43" s="30">
        <v>41</v>
      </c>
      <c r="W43" s="30">
        <v>38</v>
      </c>
      <c r="X43" s="30">
        <v>79</v>
      </c>
      <c r="Y43" s="30">
        <v>1</v>
      </c>
      <c r="Z43" s="30">
        <v>1</v>
      </c>
      <c r="AA43" s="30">
        <v>19</v>
      </c>
    </row>
    <row r="44" spans="1:27" s="5" customFormat="1" ht="12" customHeight="1">
      <c r="A44" s="41" t="s">
        <v>293</v>
      </c>
      <c r="B44" s="65">
        <f t="shared" si="3"/>
        <v>0.7712082262210797</v>
      </c>
      <c r="C44" s="66">
        <f t="shared" si="5"/>
        <v>108</v>
      </c>
      <c r="D44" s="30">
        <v>8</v>
      </c>
      <c r="E44" s="30">
        <v>10</v>
      </c>
      <c r="F44" s="30">
        <v>2</v>
      </c>
      <c r="G44" s="30">
        <v>4</v>
      </c>
      <c r="H44" s="30">
        <v>2</v>
      </c>
      <c r="I44" s="30">
        <v>1</v>
      </c>
      <c r="J44" s="30">
        <v>4</v>
      </c>
      <c r="K44" s="30">
        <v>0</v>
      </c>
      <c r="L44" s="30">
        <v>0</v>
      </c>
      <c r="M44" s="30">
        <v>3</v>
      </c>
      <c r="N44" s="30">
        <v>0</v>
      </c>
      <c r="O44" s="30">
        <v>4</v>
      </c>
      <c r="P44" s="30">
        <v>17</v>
      </c>
      <c r="Q44" s="30">
        <v>12</v>
      </c>
      <c r="R44" s="30">
        <v>0</v>
      </c>
      <c r="S44" s="30">
        <v>2</v>
      </c>
      <c r="T44" s="30">
        <v>0</v>
      </c>
      <c r="U44" s="30">
        <v>0</v>
      </c>
      <c r="V44" s="30">
        <v>11</v>
      </c>
      <c r="W44" s="30">
        <v>17</v>
      </c>
      <c r="X44" s="30">
        <v>9</v>
      </c>
      <c r="Y44" s="30">
        <v>0</v>
      </c>
      <c r="Z44" s="30">
        <v>1</v>
      </c>
      <c r="AA44" s="30">
        <v>1</v>
      </c>
    </row>
    <row r="45" spans="1:27" s="5" customFormat="1" ht="12" customHeight="1">
      <c r="A45" s="41" t="s">
        <v>173</v>
      </c>
      <c r="B45" s="65">
        <f t="shared" si="3"/>
        <v>0.742644958583262</v>
      </c>
      <c r="C45" s="66">
        <f t="shared" si="5"/>
        <v>104</v>
      </c>
      <c r="D45" s="30">
        <v>13</v>
      </c>
      <c r="E45" s="30">
        <v>4</v>
      </c>
      <c r="F45" s="30">
        <v>3</v>
      </c>
      <c r="G45" s="30">
        <v>2</v>
      </c>
      <c r="H45" s="30">
        <v>0</v>
      </c>
      <c r="I45" s="30">
        <v>1</v>
      </c>
      <c r="J45" s="30">
        <v>7</v>
      </c>
      <c r="K45" s="30">
        <v>5</v>
      </c>
      <c r="L45" s="30">
        <v>2</v>
      </c>
      <c r="M45" s="30">
        <v>3</v>
      </c>
      <c r="N45" s="30">
        <v>4</v>
      </c>
      <c r="O45" s="30">
        <v>2</v>
      </c>
      <c r="P45" s="30">
        <v>12</v>
      </c>
      <c r="Q45" s="30">
        <v>14</v>
      </c>
      <c r="R45" s="30">
        <v>0</v>
      </c>
      <c r="S45" s="30">
        <v>1</v>
      </c>
      <c r="T45" s="30">
        <v>0</v>
      </c>
      <c r="U45" s="30">
        <v>0</v>
      </c>
      <c r="V45" s="30">
        <v>7</v>
      </c>
      <c r="W45" s="30">
        <v>9</v>
      </c>
      <c r="X45" s="30">
        <v>10</v>
      </c>
      <c r="Y45" s="30">
        <v>1</v>
      </c>
      <c r="Z45" s="30">
        <v>0</v>
      </c>
      <c r="AA45" s="30">
        <v>4</v>
      </c>
    </row>
    <row r="46" spans="1:27" s="5" customFormat="1" ht="12" customHeight="1">
      <c r="A46" s="41" t="s">
        <v>294</v>
      </c>
      <c r="B46" s="65">
        <f t="shared" si="3"/>
        <v>3.106255355612682</v>
      </c>
      <c r="C46" s="66">
        <f t="shared" si="5"/>
        <v>435</v>
      </c>
      <c r="D46" s="30">
        <v>40</v>
      </c>
      <c r="E46" s="30">
        <v>16</v>
      </c>
      <c r="F46" s="30">
        <v>7</v>
      </c>
      <c r="G46" s="30">
        <v>12</v>
      </c>
      <c r="H46" s="30">
        <v>6</v>
      </c>
      <c r="I46" s="30">
        <v>5</v>
      </c>
      <c r="J46" s="30">
        <v>8</v>
      </c>
      <c r="K46" s="30">
        <v>5</v>
      </c>
      <c r="L46" s="30">
        <v>11</v>
      </c>
      <c r="M46" s="30">
        <v>20</v>
      </c>
      <c r="N46" s="30">
        <v>13</v>
      </c>
      <c r="O46" s="30">
        <v>6</v>
      </c>
      <c r="P46" s="30">
        <v>50</v>
      </c>
      <c r="Q46" s="30">
        <v>33</v>
      </c>
      <c r="R46" s="30">
        <v>4</v>
      </c>
      <c r="S46" s="30">
        <v>14</v>
      </c>
      <c r="T46" s="30">
        <v>0</v>
      </c>
      <c r="U46" s="30">
        <v>8</v>
      </c>
      <c r="V46" s="30">
        <v>43</v>
      </c>
      <c r="W46" s="30">
        <v>52</v>
      </c>
      <c r="X46" s="30">
        <v>51</v>
      </c>
      <c r="Y46" s="30">
        <v>4</v>
      </c>
      <c r="Z46" s="30">
        <v>1</v>
      </c>
      <c r="AA46" s="30">
        <v>26</v>
      </c>
    </row>
    <row r="47" spans="1:27" s="5" customFormat="1" ht="12" customHeight="1">
      <c r="A47" s="41" t="s">
        <v>295</v>
      </c>
      <c r="B47" s="65">
        <f t="shared" si="3"/>
        <v>3.0848329048843186</v>
      </c>
      <c r="C47" s="66">
        <f t="shared" si="5"/>
        <v>432</v>
      </c>
      <c r="D47" s="30">
        <v>43</v>
      </c>
      <c r="E47" s="30">
        <v>12</v>
      </c>
      <c r="F47" s="30">
        <v>10</v>
      </c>
      <c r="G47" s="30">
        <v>13</v>
      </c>
      <c r="H47" s="30">
        <v>3</v>
      </c>
      <c r="I47" s="30">
        <v>4</v>
      </c>
      <c r="J47" s="30">
        <v>15</v>
      </c>
      <c r="K47" s="30">
        <v>1</v>
      </c>
      <c r="L47" s="30">
        <v>14</v>
      </c>
      <c r="M47" s="30">
        <v>19</v>
      </c>
      <c r="N47" s="30">
        <v>8</v>
      </c>
      <c r="O47" s="30">
        <v>17</v>
      </c>
      <c r="P47" s="30">
        <v>55</v>
      </c>
      <c r="Q47" s="30">
        <v>31</v>
      </c>
      <c r="R47" s="30">
        <v>2</v>
      </c>
      <c r="S47" s="30">
        <v>8</v>
      </c>
      <c r="T47" s="30">
        <v>0</v>
      </c>
      <c r="U47" s="30">
        <v>2</v>
      </c>
      <c r="V47" s="30">
        <v>53</v>
      </c>
      <c r="W47" s="30">
        <v>48</v>
      </c>
      <c r="X47" s="30">
        <v>47</v>
      </c>
      <c r="Y47" s="30">
        <v>0</v>
      </c>
      <c r="Z47" s="30">
        <v>1</v>
      </c>
      <c r="AA47" s="30">
        <v>26</v>
      </c>
    </row>
    <row r="48" spans="1:27" s="5" customFormat="1" ht="12" customHeight="1">
      <c r="A48" s="41" t="s">
        <v>296</v>
      </c>
      <c r="B48" s="65">
        <f t="shared" si="3"/>
        <v>0.11425307055127107</v>
      </c>
      <c r="C48" s="66">
        <f t="shared" si="5"/>
        <v>16</v>
      </c>
      <c r="D48" s="30">
        <v>2</v>
      </c>
      <c r="E48" s="30">
        <v>1</v>
      </c>
      <c r="F48" s="30">
        <v>0</v>
      </c>
      <c r="G48" s="30">
        <v>0</v>
      </c>
      <c r="H48" s="30">
        <v>0</v>
      </c>
      <c r="I48" s="30">
        <v>0</v>
      </c>
      <c r="J48" s="30">
        <v>1</v>
      </c>
      <c r="K48" s="30">
        <v>1</v>
      </c>
      <c r="L48" s="30">
        <v>1</v>
      </c>
      <c r="M48" s="30">
        <v>0</v>
      </c>
      <c r="N48" s="30">
        <v>0</v>
      </c>
      <c r="O48" s="30">
        <v>0</v>
      </c>
      <c r="P48" s="30">
        <v>3</v>
      </c>
      <c r="Q48" s="30">
        <v>2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2</v>
      </c>
      <c r="X48" s="30">
        <v>1</v>
      </c>
      <c r="Y48" s="30">
        <v>0</v>
      </c>
      <c r="Z48" s="30">
        <v>0</v>
      </c>
      <c r="AA48" s="30">
        <v>2</v>
      </c>
    </row>
    <row r="49" spans="1:27" s="5" customFormat="1" ht="12" customHeight="1">
      <c r="A49" s="41" t="s">
        <v>297</v>
      </c>
      <c r="B49" s="65">
        <f t="shared" si="3"/>
        <v>4.234504427306484</v>
      </c>
      <c r="C49" s="66">
        <f t="shared" si="5"/>
        <v>593</v>
      </c>
      <c r="D49" s="30">
        <v>45</v>
      </c>
      <c r="E49" s="30">
        <v>32</v>
      </c>
      <c r="F49" s="30">
        <v>15</v>
      </c>
      <c r="G49" s="30">
        <v>24</v>
      </c>
      <c r="H49" s="30">
        <v>7</v>
      </c>
      <c r="I49" s="30">
        <v>2</v>
      </c>
      <c r="J49" s="30">
        <v>17</v>
      </c>
      <c r="K49" s="30">
        <v>1</v>
      </c>
      <c r="L49" s="30">
        <v>20</v>
      </c>
      <c r="M49" s="30">
        <v>11</v>
      </c>
      <c r="N49" s="30">
        <v>2</v>
      </c>
      <c r="O49" s="30">
        <v>32</v>
      </c>
      <c r="P49" s="30">
        <v>78</v>
      </c>
      <c r="Q49" s="30">
        <v>75</v>
      </c>
      <c r="R49" s="30">
        <v>5</v>
      </c>
      <c r="S49" s="30">
        <v>13</v>
      </c>
      <c r="T49" s="30">
        <v>0</v>
      </c>
      <c r="U49" s="30">
        <v>5</v>
      </c>
      <c r="V49" s="30">
        <v>43</v>
      </c>
      <c r="W49" s="30">
        <v>24</v>
      </c>
      <c r="X49" s="30">
        <v>75</v>
      </c>
      <c r="Y49" s="30">
        <v>3</v>
      </c>
      <c r="Z49" s="30">
        <v>17</v>
      </c>
      <c r="AA49" s="30">
        <v>47</v>
      </c>
    </row>
    <row r="50" spans="1:27" s="5" customFormat="1" ht="12" customHeight="1">
      <c r="A50" s="41" t="s">
        <v>298</v>
      </c>
      <c r="B50" s="65">
        <f t="shared" si="3"/>
        <v>1.2425021422450728</v>
      </c>
      <c r="C50" s="66">
        <f t="shared" si="5"/>
        <v>174</v>
      </c>
      <c r="D50" s="30">
        <v>6</v>
      </c>
      <c r="E50" s="30">
        <v>5</v>
      </c>
      <c r="F50" s="30">
        <v>1</v>
      </c>
      <c r="G50" s="30">
        <v>3</v>
      </c>
      <c r="H50" s="30">
        <v>0</v>
      </c>
      <c r="I50" s="30">
        <v>1</v>
      </c>
      <c r="J50" s="30">
        <v>4</v>
      </c>
      <c r="K50" s="30">
        <v>6</v>
      </c>
      <c r="L50" s="30">
        <v>6</v>
      </c>
      <c r="M50" s="30">
        <v>0</v>
      </c>
      <c r="N50" s="30">
        <v>1</v>
      </c>
      <c r="O50" s="30">
        <v>9</v>
      </c>
      <c r="P50" s="30">
        <v>35</v>
      </c>
      <c r="Q50" s="30">
        <v>20</v>
      </c>
      <c r="R50" s="30">
        <v>3</v>
      </c>
      <c r="S50" s="30">
        <v>9</v>
      </c>
      <c r="T50" s="30">
        <v>0</v>
      </c>
      <c r="U50" s="30">
        <v>0</v>
      </c>
      <c r="V50" s="30">
        <v>14</v>
      </c>
      <c r="W50" s="30">
        <v>12</v>
      </c>
      <c r="X50" s="30">
        <v>28</v>
      </c>
      <c r="Y50" s="30">
        <v>0</v>
      </c>
      <c r="Z50" s="30">
        <v>1</v>
      </c>
      <c r="AA50" s="30">
        <v>10</v>
      </c>
    </row>
    <row r="51" spans="1:27" s="5" customFormat="1" ht="12" customHeight="1" thickBot="1">
      <c r="A51" s="51" t="s">
        <v>299</v>
      </c>
      <c r="B51" s="65">
        <f t="shared" si="3"/>
        <v>0.17852042273636104</v>
      </c>
      <c r="C51" s="66">
        <f t="shared" si="5"/>
        <v>25</v>
      </c>
      <c r="D51" s="30">
        <v>3</v>
      </c>
      <c r="E51" s="30">
        <v>0</v>
      </c>
      <c r="F51" s="30">
        <v>0</v>
      </c>
      <c r="G51" s="30">
        <v>2</v>
      </c>
      <c r="H51" s="30">
        <v>0</v>
      </c>
      <c r="I51" s="30">
        <v>0</v>
      </c>
      <c r="J51" s="30">
        <v>1</v>
      </c>
      <c r="K51" s="30">
        <v>1</v>
      </c>
      <c r="L51" s="30">
        <v>2</v>
      </c>
      <c r="M51" s="30">
        <v>0</v>
      </c>
      <c r="N51" s="30">
        <v>0</v>
      </c>
      <c r="O51" s="30">
        <v>0</v>
      </c>
      <c r="P51" s="30">
        <v>3</v>
      </c>
      <c r="Q51" s="30">
        <v>2</v>
      </c>
      <c r="R51" s="30">
        <v>0</v>
      </c>
      <c r="S51" s="30">
        <v>1</v>
      </c>
      <c r="T51" s="30">
        <v>0</v>
      </c>
      <c r="U51" s="30">
        <v>0</v>
      </c>
      <c r="V51" s="30">
        <v>2</v>
      </c>
      <c r="W51" s="30">
        <v>2</v>
      </c>
      <c r="X51" s="30">
        <v>5</v>
      </c>
      <c r="Y51" s="30">
        <v>0</v>
      </c>
      <c r="Z51" s="30">
        <v>0</v>
      </c>
      <c r="AA51" s="30">
        <v>1</v>
      </c>
    </row>
    <row r="52" spans="1:27" s="5" customFormat="1" ht="15" customHeight="1">
      <c r="A52" s="32" t="s">
        <v>315</v>
      </c>
      <c r="B52" s="45"/>
      <c r="C52" s="45"/>
      <c r="D52" s="45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4" s="5" customFormat="1" ht="12" customHeight="1">
      <c r="A53" s="32" t="s">
        <v>316</v>
      </c>
      <c r="B53" s="32"/>
      <c r="C53" s="32"/>
      <c r="D53" s="32"/>
    </row>
    <row r="54" s="5" customFormat="1" ht="12" customHeight="1"/>
    <row r="55" spans="1:27" s="5" customFormat="1" ht="13.5" customHeight="1">
      <c r="A55" s="76" t="s">
        <v>291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6" t="s">
        <v>292</v>
      </c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</sheetData>
  <sheetProtection/>
  <mergeCells count="6">
    <mergeCell ref="A55:K55"/>
    <mergeCell ref="L55:AA55"/>
    <mergeCell ref="A1:K1"/>
    <mergeCell ref="A2:K2"/>
    <mergeCell ref="L1:AA1"/>
    <mergeCell ref="L2:Y2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Administrator</cp:lastModifiedBy>
  <cp:lastPrinted>2014-05-29T04:04:54Z</cp:lastPrinted>
  <dcterms:created xsi:type="dcterms:W3CDTF">2000-07-04T10:20:00Z</dcterms:created>
  <dcterms:modified xsi:type="dcterms:W3CDTF">2014-05-29T04:04:58Z</dcterms:modified>
  <cp:category/>
  <cp:version/>
  <cp:contentType/>
  <cp:contentStatus/>
</cp:coreProperties>
</file>