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refMode="R1C1"/>
</workbook>
</file>

<file path=xl/sharedStrings.xml><?xml version="1.0" encoding="utf-8"?>
<sst xmlns="http://schemas.openxmlformats.org/spreadsheetml/2006/main" count="636" uniqueCount="456">
  <si>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</si>
  <si>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</si>
  <si>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</si>
  <si>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</si>
  <si>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</si>
  <si>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</si>
  <si>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</si>
  <si>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</si>
  <si>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</si>
  <si>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</si>
  <si>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</si>
  <si>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</si>
  <si>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</si>
  <si>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</si>
  <si>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</si>
  <si>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</si>
  <si>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</si>
  <si>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</si>
  <si>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</si>
  <si>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</si>
  <si>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</si>
  <si>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</si>
  <si>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</si>
  <si>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</si>
  <si>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</si>
  <si>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</si>
  <si>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</si>
  <si>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</si>
  <si>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</si>
  <si>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</si>
  <si>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</si>
  <si>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</si>
  <si>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</si>
  <si>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</si>
  <si>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</si>
  <si>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</si>
  <si>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</si>
  <si>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</si>
  <si>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</si>
  <si>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</si>
  <si>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</si>
  <si>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</si>
  <si>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</si>
  <si>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</si>
  <si>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</si>
  <si>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</si>
  <si>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</si>
  <si>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</si>
  <si>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</si>
  <si>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</si>
  <si>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</si>
  <si>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</si>
  <si>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</si>
  <si>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</si>
  <si>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</si>
  <si>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</si>
  <si>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</si>
  <si>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</si>
  <si>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</si>
  <si>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</si>
  <si>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</si>
  <si>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</si>
  <si>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</si>
  <si>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</si>
  <si>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</si>
  <si>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</si>
  <si>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</si>
  <si>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</si>
  <si>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</si>
  <si>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</si>
  <si>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</si>
  <si>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</si>
  <si>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</si>
  <si>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</si>
  <si>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</si>
  <si>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</si>
  <si>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</si>
  <si>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</si>
  <si>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</si>
  <si>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</si>
  <si>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</si>
  <si>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</si>
  <si>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</si>
  <si>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</si>
  <si>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</si>
  <si>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</si>
  <si>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</si>
  <si>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</si>
  <si>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</si>
  <si>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</si>
  <si>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</si>
  <si>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</si>
  <si>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</si>
  <si>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</si>
  <si>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</si>
  <si>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</si>
  <si>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</si>
  <si>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</si>
  <si>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</si>
  <si>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</si>
  <si>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</si>
  <si>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</si>
  <si>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</si>
  <si>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</si>
  <si>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</si>
  <si>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</si>
  <si>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</si>
  <si>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</si>
  <si>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</si>
  <si>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</si>
  <si>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</si>
  <si>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</si>
  <si>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</si>
  <si>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</si>
  <si>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</si>
  <si>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</si>
  <si>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</si>
  <si>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</si>
  <si>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</si>
  <si>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</si>
  <si>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</si>
  <si>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</si>
  <si>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</si>
  <si>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</si>
  <si>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</si>
  <si>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</si>
  <si>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</si>
  <si>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</si>
  <si>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</si>
  <si>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</si>
  <si>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</si>
  <si>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</si>
  <si>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</si>
  <si>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</si>
  <si>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</si>
  <si>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</si>
  <si>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</si>
  <si>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</si>
  <si>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</si>
  <si>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</si>
  <si>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</si>
  <si>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</si>
  <si>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</si>
  <si>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</si>
  <si>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</si>
  <si>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</si>
  <si>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</si>
  <si>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</si>
  <si>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</si>
  <si>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</si>
  <si>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</si>
  <si>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</si>
  <si>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</si>
  <si>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</si>
  <si>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</si>
  <si>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</si>
  <si>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</si>
  <si>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</si>
  <si>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</si>
  <si>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</si>
  <si>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</si>
  <si>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</si>
  <si>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</si>
  <si>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</si>
  <si>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</si>
  <si>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</si>
  <si>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</si>
  <si>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</si>
  <si>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</si>
  <si>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</si>
  <si>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</si>
  <si>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</si>
  <si>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</si>
  <si>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</si>
  <si>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</si>
  <si>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</si>
  <si>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r>
      <t xml:space="preserve"> </t>
    </r>
    <r>
      <rPr>
        <sz val="9"/>
        <rFont val="新細明體"/>
        <family val="1"/>
      </rPr>
      <t>-190-</t>
    </r>
  </si>
  <si>
    <r>
      <t xml:space="preserve"> </t>
    </r>
    <r>
      <rPr>
        <sz val="9"/>
        <rFont val="新細明體"/>
        <family val="1"/>
      </rPr>
      <t xml:space="preserve"> -191-</t>
    </r>
  </si>
  <si>
    <t>-192-</t>
  </si>
  <si>
    <t xml:space="preserve"> -193-</t>
  </si>
  <si>
    <r>
      <t xml:space="preserve"> </t>
    </r>
    <r>
      <rPr>
        <sz val="9"/>
        <rFont val="新細明體"/>
        <family val="1"/>
      </rPr>
      <t>-194-</t>
    </r>
  </si>
  <si>
    <t xml:space="preserve">  -195-</t>
  </si>
  <si>
    <t>九十四年</t>
  </si>
  <si>
    <t>農、林、漁、牧業</t>
  </si>
  <si>
    <t xml:space="preserve">    食品及飲料製造業</t>
  </si>
  <si>
    <t xml:space="preserve">    木竹製品製造業</t>
  </si>
  <si>
    <t xml:space="preserve">    石油及煤製品製造業</t>
  </si>
  <si>
    <t xml:space="preserve">    橡膠製品製造業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</si>
  <si>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</si>
  <si>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</si>
  <si>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</si>
  <si>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</si>
  <si>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</si>
  <si>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</si>
  <si>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</si>
  <si>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</si>
  <si>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</si>
  <si>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</si>
  <si>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</si>
  <si>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</si>
  <si>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</si>
  <si>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</si>
  <si>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食品及飲料製造業</t>
    </r>
  </si>
  <si>
    <r>
      <t xml:space="preserve">    </t>
    </r>
    <r>
      <rPr>
        <sz val="8"/>
        <rFont val="新細明體"/>
        <family val="1"/>
      </rPr>
      <t>菸草製造業</t>
    </r>
  </si>
  <si>
    <r>
      <t xml:space="preserve">    </t>
    </r>
    <r>
      <rPr>
        <sz val="8"/>
        <rFont val="新細明體"/>
        <family val="1"/>
      </rPr>
      <t>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</si>
  <si>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成衣、服飾品及其他紡織品製造業</t>
    </r>
  </si>
  <si>
    <r>
      <t xml:space="preserve">    </t>
    </r>
    <r>
      <rPr>
        <sz val="8"/>
        <rFont val="新細明體"/>
        <family val="1"/>
      </rPr>
      <t>皮革、毛皮及其製品製造業</t>
    </r>
  </si>
  <si>
    <r>
      <t xml:space="preserve">    </t>
    </r>
    <r>
      <rPr>
        <sz val="8"/>
        <rFont val="新細明體"/>
        <family val="1"/>
      </rPr>
      <t>木竹製品製造業</t>
    </r>
  </si>
  <si>
    <r>
      <t xml:space="preserve">    </t>
    </r>
    <r>
      <rPr>
        <sz val="8"/>
        <rFont val="新細明體"/>
        <family val="1"/>
      </rPr>
      <t>家具及裝設品製造業</t>
    </r>
  </si>
  <si>
    <r>
      <t xml:space="preserve">    </t>
    </r>
    <r>
      <rPr>
        <sz val="8"/>
        <rFont val="新細明體"/>
        <family val="1"/>
      </rPr>
      <t>紙漿、紙及紙製品製造業</t>
    </r>
  </si>
  <si>
    <r>
      <t xml:space="preserve">    </t>
    </r>
    <r>
      <rPr>
        <sz val="8"/>
        <rFont val="新細明體"/>
        <family val="1"/>
      </rPr>
      <t>印刷及其輔助業</t>
    </r>
  </si>
  <si>
    <r>
      <t xml:space="preserve">    </t>
    </r>
    <r>
      <rPr>
        <sz val="8"/>
        <rFont val="新細明體"/>
        <family val="1"/>
      </rPr>
      <t>化學材料製造業</t>
    </r>
  </si>
  <si>
    <r>
      <t xml:space="preserve">    </t>
    </r>
    <r>
      <rPr>
        <sz val="8"/>
        <rFont val="新細明體"/>
        <family val="1"/>
      </rPr>
      <t>化學製品製造業</t>
    </r>
  </si>
  <si>
    <r>
      <t xml:space="preserve">    </t>
    </r>
    <r>
      <rPr>
        <sz val="8"/>
        <rFont val="新細明體"/>
        <family val="1"/>
      </rPr>
      <t>石油及煤製品製造業</t>
    </r>
  </si>
  <si>
    <r>
      <t xml:space="preserve">    </t>
    </r>
    <r>
      <rPr>
        <sz val="8"/>
        <rFont val="新細明體"/>
        <family val="1"/>
      </rPr>
      <t>橡膠製品製造業</t>
    </r>
  </si>
  <si>
    <r>
      <t xml:space="preserve">    </t>
    </r>
    <r>
      <rPr>
        <sz val="8"/>
        <rFont val="新細明體"/>
        <family val="1"/>
      </rPr>
      <t>塑膠製品製造業</t>
    </r>
  </si>
  <si>
    <r>
      <t xml:space="preserve">    </t>
    </r>
    <r>
      <rPr>
        <sz val="8"/>
        <rFont val="新細明體"/>
        <family val="1"/>
      </rPr>
      <t>非金屬礦物製品製造業</t>
    </r>
  </si>
  <si>
    <r>
      <t xml:space="preserve">    </t>
    </r>
    <r>
      <rPr>
        <sz val="8"/>
        <rFont val="新細明體"/>
        <family val="1"/>
      </rPr>
      <t>金屬基本工業</t>
    </r>
  </si>
  <si>
    <r>
      <t xml:space="preserve">    </t>
    </r>
    <r>
      <rPr>
        <sz val="8"/>
        <rFont val="新細明體"/>
        <family val="1"/>
      </rPr>
      <t>金屬製品製造業</t>
    </r>
  </si>
  <si>
    <r>
      <t xml:space="preserve">    </t>
    </r>
    <r>
      <rPr>
        <sz val="8"/>
        <rFont val="新細明體"/>
        <family val="1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</si>
  <si>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</si>
  <si>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</si>
  <si>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新細明體"/>
        <family val="1"/>
      </rPr>
      <t>電力機械器材及設備製造修配業</t>
    </r>
  </si>
  <si>
    <r>
      <t xml:space="preserve">    </t>
    </r>
    <r>
      <rPr>
        <sz val="8"/>
        <rFont val="新細明體"/>
        <family val="1"/>
      </rPr>
      <t>運輸工具製造修配業</t>
    </r>
  </si>
  <si>
    <r>
      <t xml:space="preserve">    </t>
    </r>
    <r>
      <rPr>
        <sz val="8"/>
        <rFont val="新細明體"/>
        <family val="1"/>
      </rPr>
      <t>精密、光學、醫療器材及鐘錶製造業</t>
    </r>
  </si>
  <si>
    <r>
      <t xml:space="preserve">    </t>
    </r>
    <r>
      <rPr>
        <sz val="8"/>
        <rFont val="新細明體"/>
        <family val="1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</si>
  <si>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</si>
  <si>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</si>
  <si>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</si>
  <si>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</si>
  <si>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</si>
  <si>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</si>
  <si>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</si>
  <si>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</si>
  <si>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</si>
  <si>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醫療保健及社會福利服務業</t>
  </si>
  <si>
    <t>文化、運動及休閒服務業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</si>
  <si>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</si>
  <si>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</si>
  <si>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</si>
  <si>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</si>
  <si>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</si>
  <si>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</si>
  <si>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</si>
  <si>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</si>
  <si>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</si>
  <si>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</si>
  <si>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</si>
  <si>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</si>
  <si>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</si>
  <si>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</si>
  <si>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</si>
  <si>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</si>
  <si>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</si>
  <si>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</si>
  <si>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</si>
  <si>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</si>
  <si>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</si>
  <si>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</si>
  <si>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</si>
  <si>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</si>
  <si>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</si>
  <si>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</si>
  <si>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</si>
  <si>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</si>
  <si>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</si>
  <si>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</si>
  <si>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</si>
  <si>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</si>
  <si>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</si>
  <si>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</si>
  <si>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</si>
  <si>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</si>
  <si>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</si>
  <si>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</si>
  <si>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</si>
  <si>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</si>
  <si>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</si>
  <si>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t>全              產                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</si>
  <si>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</si>
  <si>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</si>
  <si>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</si>
  <si>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</si>
  <si>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</si>
  <si>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</si>
  <si>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</si>
  <si>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</si>
  <si>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</si>
  <si>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</si>
  <si>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</si>
  <si>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</si>
  <si>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</si>
  <si>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</si>
  <si>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</si>
  <si>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</si>
  <si>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</si>
  <si>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</si>
  <si>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</si>
  <si>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</si>
  <si>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</si>
  <si>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</si>
  <si>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</si>
  <si>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</si>
  <si>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</si>
  <si>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</si>
  <si>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</si>
  <si>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</si>
  <si>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</si>
  <si>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</si>
  <si>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</si>
  <si>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</si>
  <si>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</si>
  <si>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</si>
  <si>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</si>
  <si>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</si>
  <si>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</si>
  <si>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</si>
  <si>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</si>
  <si>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</si>
  <si>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</si>
  <si>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</si>
  <si>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</si>
  <si>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</si>
  <si>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</si>
  <si>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</si>
  <si>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</si>
  <si>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</si>
  <si>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</si>
  <si>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</si>
  <si>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</si>
  <si>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</si>
  <si>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電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</si>
  <si>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</si>
  <si>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</si>
  <si>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他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</si>
  <si>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共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</si>
  <si>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</si>
  <si>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</si>
  <si>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</si>
  <si>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</si>
  <si>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</si>
  <si>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</si>
  <si>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</si>
  <si>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</si>
  <si>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</si>
  <si>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</si>
  <si>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</si>
  <si>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</si>
  <si>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</si>
  <si>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</si>
  <si>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</si>
  <si>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</si>
  <si>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</si>
  <si>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</si>
  <si>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</si>
  <si>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</si>
  <si>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</si>
  <si>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</si>
  <si>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</si>
  <si>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</si>
  <si>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</si>
  <si>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</si>
  <si>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</si>
  <si>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</si>
  <si>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</si>
  <si>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</si>
  <si>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</si>
  <si>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</si>
  <si>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</si>
  <si>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</si>
  <si>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</si>
  <si>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</si>
  <si>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</si>
  <si>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</si>
  <si>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</si>
  <si>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</si>
  <si>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</si>
  <si>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</si>
  <si>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</si>
  <si>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</si>
  <si>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</si>
  <si>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</si>
  <si>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</si>
  <si>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</si>
  <si>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</si>
  <si>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</si>
  <si>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</si>
  <si>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</si>
  <si>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</si>
  <si>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</si>
  <si>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</si>
  <si>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</si>
  <si>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</si>
  <si>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</si>
  <si>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</si>
  <si>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</si>
  <si>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</si>
  <si>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</si>
  <si>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</si>
  <si>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</si>
  <si>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</si>
  <si>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</si>
  <si>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</si>
  <si>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</si>
  <si>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</si>
  <si>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</si>
  <si>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</si>
  <si>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</si>
  <si>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</si>
  <si>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</si>
  <si>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</si>
  <si>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</si>
  <si>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</si>
  <si>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</si>
  <si>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</si>
  <si>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</si>
  <si>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</si>
  <si>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</si>
  <si>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</si>
  <si>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</si>
  <si>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</si>
  <si>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</si>
  <si>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</si>
  <si>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</si>
  <si>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</si>
  <si>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</si>
  <si>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</si>
  <si>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</si>
  <si>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</si>
  <si>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</si>
  <si>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</si>
  <si>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</si>
  <si>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</si>
  <si>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</si>
  <si>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</si>
  <si>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</si>
  <si>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</si>
  <si>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</si>
  <si>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</si>
  <si>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</si>
  <si>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</si>
  <si>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九十四年</t>
  </si>
  <si>
    <r>
      <t xml:space="preserve"> </t>
    </r>
    <r>
      <rPr>
        <sz val="9"/>
        <rFont val="新細明體"/>
        <family val="1"/>
      </rPr>
      <t>-182-</t>
    </r>
  </si>
  <si>
    <t xml:space="preserve">  -183-</t>
  </si>
  <si>
    <t xml:space="preserve">  -184-</t>
  </si>
  <si>
    <t xml:space="preserve">  -185-</t>
  </si>
  <si>
    <r>
      <t xml:space="preserve"> </t>
    </r>
    <r>
      <rPr>
        <sz val="9"/>
        <rFont val="新細明體"/>
        <family val="1"/>
      </rPr>
      <t>-186-</t>
    </r>
  </si>
  <si>
    <t xml:space="preserve">  - 187-</t>
  </si>
  <si>
    <r>
      <t xml:space="preserve"> </t>
    </r>
    <r>
      <rPr>
        <sz val="9"/>
        <rFont val="新細明體"/>
        <family val="1"/>
      </rPr>
      <t>-188-</t>
    </r>
  </si>
  <si>
    <t xml:space="preserve"> -189-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</si>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</sst>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9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6.75" customHeight="1">
      <c r="A1" s="75" t="s">
        <v>274</v>
      </c>
      <c r="B1" s="75"/>
      <c r="C1" s="75"/>
      <c r="D1" s="75"/>
      <c r="E1" s="75"/>
      <c r="F1" s="75"/>
      <c r="G1" s="75"/>
      <c r="H1" s="83" t="s">
        <v>275</v>
      </c>
      <c r="I1" s="83"/>
      <c r="J1" s="83"/>
      <c r="K1" s="83"/>
      <c r="L1" s="83"/>
      <c r="M1" s="83"/>
      <c r="N1" s="83"/>
      <c r="O1" s="75" t="s">
        <v>274</v>
      </c>
      <c r="P1" s="75"/>
      <c r="Q1" s="75"/>
      <c r="R1" s="75"/>
      <c r="S1" s="75"/>
      <c r="T1" s="75"/>
      <c r="U1" s="75"/>
      <c r="V1" s="91" t="s">
        <v>337</v>
      </c>
      <c r="W1" s="91"/>
      <c r="X1" s="91"/>
      <c r="Y1" s="91"/>
      <c r="Z1" s="91"/>
      <c r="AA1" s="91"/>
    </row>
    <row r="2" spans="1:27" s="5" customFormat="1" ht="13.5" customHeight="1" thickBot="1">
      <c r="A2" s="76" t="s">
        <v>59</v>
      </c>
      <c r="B2" s="76"/>
      <c r="C2" s="76"/>
      <c r="D2" s="76"/>
      <c r="E2" s="76"/>
      <c r="F2" s="76"/>
      <c r="G2" s="76"/>
      <c r="H2" s="84" t="s">
        <v>182</v>
      </c>
      <c r="I2" s="84"/>
      <c r="J2" s="84"/>
      <c r="K2" s="84"/>
      <c r="L2" s="84"/>
      <c r="M2" s="84"/>
      <c r="N2" s="84"/>
      <c r="O2" s="89" t="s">
        <v>59</v>
      </c>
      <c r="P2" s="89"/>
      <c r="Q2" s="89"/>
      <c r="R2" s="89"/>
      <c r="S2" s="89"/>
      <c r="T2" s="89"/>
      <c r="U2" s="89"/>
      <c r="V2" s="84" t="s">
        <v>182</v>
      </c>
      <c r="W2" s="84"/>
      <c r="X2" s="84"/>
      <c r="Y2" s="84"/>
      <c r="Z2" s="84"/>
      <c r="AA2" s="84"/>
    </row>
    <row r="3" spans="1:146" s="50" customFormat="1" ht="24" customHeight="1">
      <c r="A3" s="77" t="s">
        <v>253</v>
      </c>
      <c r="B3" s="79" t="s">
        <v>254</v>
      </c>
      <c r="C3" s="81" t="s">
        <v>255</v>
      </c>
      <c r="D3" s="81" t="s">
        <v>256</v>
      </c>
      <c r="E3" s="81" t="s">
        <v>255</v>
      </c>
      <c r="F3" s="81" t="s">
        <v>257</v>
      </c>
      <c r="G3" s="81" t="s">
        <v>255</v>
      </c>
      <c r="H3" s="85" t="s">
        <v>258</v>
      </c>
      <c r="I3" s="81" t="s">
        <v>255</v>
      </c>
      <c r="J3" s="81" t="s">
        <v>259</v>
      </c>
      <c r="K3" s="81" t="s">
        <v>255</v>
      </c>
      <c r="L3" s="81" t="s">
        <v>260</v>
      </c>
      <c r="M3" s="81" t="s">
        <v>261</v>
      </c>
      <c r="N3" s="87" t="s">
        <v>255</v>
      </c>
      <c r="O3" s="77" t="s">
        <v>253</v>
      </c>
      <c r="P3" s="90" t="s">
        <v>262</v>
      </c>
      <c r="Q3" s="90"/>
      <c r="R3" s="90"/>
      <c r="S3" s="90"/>
      <c r="T3" s="90"/>
      <c r="U3" s="90"/>
      <c r="V3" s="90" t="s">
        <v>263</v>
      </c>
      <c r="W3" s="92"/>
      <c r="X3" s="81" t="s">
        <v>264</v>
      </c>
      <c r="Y3" s="81" t="s">
        <v>265</v>
      </c>
      <c r="Z3" s="81" t="s">
        <v>266</v>
      </c>
      <c r="AA3" s="87" t="s">
        <v>267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</row>
    <row r="4" spans="1:146" s="50" customFormat="1" ht="30" customHeight="1" thickBot="1">
      <c r="A4" s="78"/>
      <c r="B4" s="80"/>
      <c r="C4" s="82"/>
      <c r="D4" s="82"/>
      <c r="E4" s="82"/>
      <c r="F4" s="82"/>
      <c r="G4" s="82"/>
      <c r="H4" s="86"/>
      <c r="I4" s="82"/>
      <c r="J4" s="82"/>
      <c r="K4" s="82"/>
      <c r="L4" s="82"/>
      <c r="M4" s="82"/>
      <c r="N4" s="88"/>
      <c r="O4" s="78"/>
      <c r="P4" s="51" t="s">
        <v>268</v>
      </c>
      <c r="Q4" s="40" t="s">
        <v>269</v>
      </c>
      <c r="R4" s="40" t="s">
        <v>270</v>
      </c>
      <c r="S4" s="40" t="s">
        <v>269</v>
      </c>
      <c r="T4" s="40" t="s">
        <v>271</v>
      </c>
      <c r="U4" s="40" t="s">
        <v>269</v>
      </c>
      <c r="V4" s="51" t="s">
        <v>272</v>
      </c>
      <c r="W4" s="40" t="s">
        <v>273</v>
      </c>
      <c r="X4" s="82"/>
      <c r="Y4" s="82"/>
      <c r="Z4" s="82"/>
      <c r="AA4" s="88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</row>
    <row r="5" spans="1:27" s="5" customFormat="1" ht="13.5" customHeight="1">
      <c r="A5" s="42" t="s">
        <v>199</v>
      </c>
      <c r="B5" s="15">
        <f>SUM(B6+B7+B8+B33+B34+B35+B36++B37+B38+B39+B40+B41+B42+B43+B44+B45)</f>
        <v>9058</v>
      </c>
      <c r="C5" s="36">
        <f aca="true" t="shared" si="0" ref="C5:K5">SUM(C6+C7+C8+C33+C34+C35+C37+C38+C43+C44+C45)</f>
        <v>87.95539854272467</v>
      </c>
      <c r="D5" s="33">
        <f>SUM(D6+D7+D8+D33+D34+D35+D36+D37+D38+D39+D40+D41+D42+D43+D44+D45)</f>
        <v>1922821</v>
      </c>
      <c r="E5" s="36">
        <f t="shared" si="0"/>
        <v>85.43156123216879</v>
      </c>
      <c r="F5" s="33">
        <f>SUM(F6+F7+F8+F33+F34+F35+F36+F37+F38+F39+F40+F41+F42+F43+F44+F45)</f>
        <v>499157126</v>
      </c>
      <c r="G5" s="36">
        <f t="shared" si="0"/>
        <v>85.51873764094077</v>
      </c>
      <c r="H5" s="33">
        <f>SUM(H6+H7+H8+H33+H34+H35+H36+H37+H38+H39+H40+H41+H42+H43+H44+H45)</f>
        <v>4059950075</v>
      </c>
      <c r="I5" s="36">
        <f t="shared" si="0"/>
        <v>85.84369855828831</v>
      </c>
      <c r="J5" s="33">
        <f>SUM(J6+J7+J8+J33+J34+J35+J36+J37+J38+J39+J40+J41+J42+J43+J44+J45)</f>
        <v>10196</v>
      </c>
      <c r="K5" s="36">
        <f t="shared" si="0"/>
        <v>89.48607296979208</v>
      </c>
      <c r="L5" s="45">
        <f aca="true" t="shared" si="1" ref="L5:L45">J5*1000000/H5</f>
        <v>2.511360930959231</v>
      </c>
      <c r="M5" s="33">
        <f>SUM(M6+M7+M8+M33+M34+M35+M36+M37+M38+M39+M40+M41+M42+M43+M44+M45)</f>
        <v>10196</v>
      </c>
      <c r="N5" s="36">
        <f>SUM(N6+N7+N8+N33+N34+N35+N37+N38+N43+N44+N45)</f>
        <v>89.48607296979208</v>
      </c>
      <c r="O5" s="42" t="s">
        <v>278</v>
      </c>
      <c r="P5" s="33">
        <f>SUM(P6+P7+P8+P33+P34+P35+P36+P37+P38+P39+P40+P41+P42+P43+P44+P45)</f>
        <v>135</v>
      </c>
      <c r="Q5" s="36">
        <f aca="true" t="shared" si="2" ref="Q5:Y5">SUM(Q6+Q7+Q8+Q33+Q34+Q35+Q37+Q38+Q43+Q44+Q45)</f>
        <v>95.55555555555559</v>
      </c>
      <c r="R5" s="33">
        <f>SUM(R6+R7+R8+R33+R34+R35+R36+R37+R38+R39+R40+R41+R42+R43+R44+R45)</f>
        <v>15</v>
      </c>
      <c r="S5" s="36">
        <f t="shared" si="2"/>
        <v>93.33333333333334</v>
      </c>
      <c r="T5" s="33">
        <f>SUM(T6+T7+T8+T33+T34+T35+T36+T37+T38+T39+T40+T41+T42+T43+T44+T45)</f>
        <v>280</v>
      </c>
      <c r="U5" s="36">
        <f t="shared" si="2"/>
        <v>98.92857142857143</v>
      </c>
      <c r="V5" s="33">
        <f>SUM(V6+V7+V8+V33+V34+V35+V36+V37+V38+V39+V40+V41+V42+V43+V44+V45)</f>
        <v>9766</v>
      </c>
      <c r="W5" s="36">
        <f t="shared" si="2"/>
        <v>89.12553757935699</v>
      </c>
      <c r="X5" s="33">
        <f>SUM(X6+X7+X8+X33+X34+X35+X36+X37+X38+X39+X40+X41+X42+X43+X44+X45)</f>
        <v>1320622</v>
      </c>
      <c r="Y5" s="36">
        <f t="shared" si="2"/>
        <v>94.53674102051909</v>
      </c>
      <c r="Z5" s="46">
        <f aca="true" t="shared" si="3" ref="Z5:Z45">X5*1000000/H5</f>
        <v>325.2803545866263</v>
      </c>
      <c r="AA5" s="45">
        <f aca="true" t="shared" si="4" ref="AA5:AA45">SQRT(L5*Z5/1000)</f>
        <v>0.9038231984837624</v>
      </c>
    </row>
    <row r="6" spans="1:27" s="5" customFormat="1" ht="15.75" customHeight="1">
      <c r="A6" s="42" t="s">
        <v>200</v>
      </c>
      <c r="B6" s="32">
        <v>24</v>
      </c>
      <c r="C6" s="36">
        <f aca="true" t="shared" si="5" ref="C6:C45">B6/$B$5*100</f>
        <v>0.2649591521307132</v>
      </c>
      <c r="D6" s="33">
        <v>2429</v>
      </c>
      <c r="E6" s="45">
        <f aca="true" t="shared" si="6" ref="E6:E45">D6/$D$5*100</f>
        <v>0.12632481130588857</v>
      </c>
      <c r="F6" s="33">
        <v>646505</v>
      </c>
      <c r="G6" s="45">
        <f aca="true" t="shared" si="7" ref="G6:G45">F6/$F$5*100</f>
        <v>0.1295193369632471</v>
      </c>
      <c r="H6" s="33">
        <v>5093846</v>
      </c>
      <c r="I6" s="45">
        <f aca="true" t="shared" si="8" ref="I6:I45">H6/$H$5*100</f>
        <v>0.1254657300188599</v>
      </c>
      <c r="J6" s="33">
        <v>11</v>
      </c>
      <c r="K6" s="45">
        <f aca="true" t="shared" si="9" ref="K6:K45">J6/$J$5*100</f>
        <v>0.10788544527265594</v>
      </c>
      <c r="L6" s="45">
        <f t="shared" si="1"/>
        <v>2.159468503759242</v>
      </c>
      <c r="M6" s="33">
        <f>SUM(P6+R6+T6+V6)</f>
        <v>11</v>
      </c>
      <c r="N6" s="45">
        <f aca="true" t="shared" si="10" ref="N6:N45">M6/$M$5*100</f>
        <v>0.10788544527265594</v>
      </c>
      <c r="O6" s="42" t="s">
        <v>277</v>
      </c>
      <c r="P6" s="33">
        <v>1</v>
      </c>
      <c r="Q6" s="45">
        <f aca="true" t="shared" si="11" ref="Q6:Q45">P6/$P$5*100</f>
        <v>0.7407407407407408</v>
      </c>
      <c r="R6" s="33">
        <v>0</v>
      </c>
      <c r="S6" s="45">
        <f aca="true" t="shared" si="12" ref="S6:S45">R6/$R$5*100</f>
        <v>0</v>
      </c>
      <c r="T6" s="33">
        <v>0</v>
      </c>
      <c r="U6" s="45">
        <f aca="true" t="shared" si="13" ref="U6:U45">T6/$T$5*100</f>
        <v>0</v>
      </c>
      <c r="V6" s="33">
        <v>10</v>
      </c>
      <c r="W6" s="45">
        <f aca="true" t="shared" si="14" ref="W6:W45">V6/$V$5*100</f>
        <v>0.10239606799098913</v>
      </c>
      <c r="X6" s="33">
        <v>6477</v>
      </c>
      <c r="Y6" s="45">
        <f aca="true" t="shared" si="15" ref="Y6:Y45">X6/$X$5*100</f>
        <v>0.4904507118615319</v>
      </c>
      <c r="Z6" s="46">
        <f t="shared" si="3"/>
        <v>1271.5343180771465</v>
      </c>
      <c r="AA6" s="45">
        <f t="shared" si="4"/>
        <v>1.6570571237397291</v>
      </c>
    </row>
    <row r="7" spans="1:27" s="5" customFormat="1" ht="12.75" customHeight="1">
      <c r="A7" s="42" t="s">
        <v>60</v>
      </c>
      <c r="B7" s="32">
        <v>23</v>
      </c>
      <c r="C7" s="36">
        <f t="shared" si="5"/>
        <v>0.25391918745860015</v>
      </c>
      <c r="D7" s="33">
        <v>4404</v>
      </c>
      <c r="E7" s="45">
        <f t="shared" si="6"/>
        <v>0.22903848044097708</v>
      </c>
      <c r="F7" s="33">
        <v>1082037</v>
      </c>
      <c r="G7" s="45">
        <f t="shared" si="7"/>
        <v>0.21677282435511097</v>
      </c>
      <c r="H7" s="33">
        <v>8616953</v>
      </c>
      <c r="I7" s="45">
        <f t="shared" si="8"/>
        <v>0.21224283158211002</v>
      </c>
      <c r="J7" s="33">
        <v>7</v>
      </c>
      <c r="K7" s="45">
        <f t="shared" si="9"/>
        <v>0.06865437426441742</v>
      </c>
      <c r="L7" s="45">
        <f t="shared" si="1"/>
        <v>0.8123521156492324</v>
      </c>
      <c r="M7" s="33">
        <f>SUM(P7+R7+T7+V7)</f>
        <v>7</v>
      </c>
      <c r="N7" s="45">
        <f t="shared" si="10"/>
        <v>0.06865437426441742</v>
      </c>
      <c r="O7" s="42" t="s">
        <v>60</v>
      </c>
      <c r="P7" s="33">
        <v>1</v>
      </c>
      <c r="Q7" s="45">
        <f t="shared" si="11"/>
        <v>0.7407407407407408</v>
      </c>
      <c r="R7" s="33">
        <v>0</v>
      </c>
      <c r="S7" s="45">
        <f t="shared" si="12"/>
        <v>0</v>
      </c>
      <c r="T7" s="33">
        <v>0</v>
      </c>
      <c r="U7" s="45">
        <f t="shared" si="13"/>
        <v>0</v>
      </c>
      <c r="V7" s="33">
        <v>6</v>
      </c>
      <c r="W7" s="45">
        <f t="shared" si="14"/>
        <v>0.06143764079459349</v>
      </c>
      <c r="X7" s="33">
        <v>6072</v>
      </c>
      <c r="Y7" s="45">
        <f t="shared" si="15"/>
        <v>0.45978334451493313</v>
      </c>
      <c r="Z7" s="46">
        <f t="shared" si="3"/>
        <v>704.6574351745913</v>
      </c>
      <c r="AA7" s="45">
        <f t="shared" si="4"/>
        <v>0.7565910112286829</v>
      </c>
    </row>
    <row r="8" spans="1:27" s="5" customFormat="1" ht="16.5" customHeight="1">
      <c r="A8" s="42" t="s">
        <v>201</v>
      </c>
      <c r="B8" s="15">
        <f>SUM(B9:B32)</f>
        <v>6194</v>
      </c>
      <c r="C8" s="36">
        <f t="shared" si="5"/>
        <v>68.38154117906822</v>
      </c>
      <c r="D8" s="33">
        <f>SUM(D9:D32)</f>
        <v>1156426</v>
      </c>
      <c r="E8" s="45">
        <f t="shared" si="6"/>
        <v>60.14215571808297</v>
      </c>
      <c r="F8" s="33">
        <f>SUM(F9:F32)</f>
        <v>301532355</v>
      </c>
      <c r="G8" s="45">
        <f t="shared" si="7"/>
        <v>60.40830417795138</v>
      </c>
      <c r="H8" s="33">
        <f>SUM(H9:H32)</f>
        <v>2469397312</v>
      </c>
      <c r="I8" s="45">
        <f t="shared" si="8"/>
        <v>60.82334182397551</v>
      </c>
      <c r="J8" s="33">
        <f>SUM(J9:J32)</f>
        <v>6680</v>
      </c>
      <c r="K8" s="45">
        <f t="shared" si="9"/>
        <v>65.51588858375834</v>
      </c>
      <c r="L8" s="45">
        <f t="shared" si="1"/>
        <v>2.705113497750499</v>
      </c>
      <c r="M8" s="33">
        <f>SUM(M9:M32)</f>
        <v>6680</v>
      </c>
      <c r="N8" s="45">
        <f t="shared" si="10"/>
        <v>65.51588858375834</v>
      </c>
      <c r="O8" s="42" t="s">
        <v>279</v>
      </c>
      <c r="P8" s="33">
        <f>SUM(P9:P32)</f>
        <v>81</v>
      </c>
      <c r="Q8" s="45">
        <f t="shared" si="11"/>
        <v>60</v>
      </c>
      <c r="R8" s="33">
        <f>SUM(R9:R32)</f>
        <v>10</v>
      </c>
      <c r="S8" s="45">
        <f t="shared" si="12"/>
        <v>66.66666666666666</v>
      </c>
      <c r="T8" s="33">
        <f>SUM(T9:T32)</f>
        <v>256</v>
      </c>
      <c r="U8" s="45">
        <f t="shared" si="13"/>
        <v>91.42857142857143</v>
      </c>
      <c r="V8" s="33">
        <f>SUM(V9:V32)</f>
        <v>6333</v>
      </c>
      <c r="W8" s="45">
        <f t="shared" si="14"/>
        <v>64.84742985869343</v>
      </c>
      <c r="X8" s="33">
        <f>SUM(X9:X32)</f>
        <v>843553</v>
      </c>
      <c r="Y8" s="45">
        <f t="shared" si="15"/>
        <v>63.87543142549495</v>
      </c>
      <c r="Z8" s="46">
        <f t="shared" si="3"/>
        <v>341.60278538442014</v>
      </c>
      <c r="AA8" s="45">
        <f t="shared" si="4"/>
        <v>0.9612878370251867</v>
      </c>
    </row>
    <row r="9" spans="1:27" s="5" customFormat="1" ht="10.5" customHeight="1">
      <c r="A9" s="44" t="s">
        <v>202</v>
      </c>
      <c r="B9" s="32">
        <v>345</v>
      </c>
      <c r="C9" s="36">
        <f t="shared" si="5"/>
        <v>3.808787811879002</v>
      </c>
      <c r="D9" s="33">
        <v>52089</v>
      </c>
      <c r="E9" s="45">
        <f t="shared" si="6"/>
        <v>2.7089885121912025</v>
      </c>
      <c r="F9" s="33">
        <v>13672543</v>
      </c>
      <c r="G9" s="45">
        <f t="shared" si="7"/>
        <v>2.7391260763048786</v>
      </c>
      <c r="H9" s="33">
        <v>110882485</v>
      </c>
      <c r="I9" s="45">
        <f t="shared" si="8"/>
        <v>2.731129273800245</v>
      </c>
      <c r="J9" s="33">
        <v>387</v>
      </c>
      <c r="K9" s="45">
        <f t="shared" si="9"/>
        <v>3.795606120047077</v>
      </c>
      <c r="L9" s="45">
        <f t="shared" si="1"/>
        <v>3.4901815196511876</v>
      </c>
      <c r="M9" s="33">
        <f aca="true" t="shared" si="16" ref="M9:M45">SUM(P9+R9+T9+V9)</f>
        <v>387</v>
      </c>
      <c r="N9" s="45">
        <f t="shared" si="10"/>
        <v>3.795606120047077</v>
      </c>
      <c r="O9" s="42" t="s">
        <v>280</v>
      </c>
      <c r="P9" s="33">
        <v>4</v>
      </c>
      <c r="Q9" s="45">
        <f t="shared" si="11"/>
        <v>2.9629629629629632</v>
      </c>
      <c r="R9" s="33">
        <v>1</v>
      </c>
      <c r="S9" s="45">
        <f t="shared" si="12"/>
        <v>6.666666666666667</v>
      </c>
      <c r="T9" s="33">
        <v>19</v>
      </c>
      <c r="U9" s="45">
        <f t="shared" si="13"/>
        <v>6.785714285714286</v>
      </c>
      <c r="V9" s="33">
        <v>363</v>
      </c>
      <c r="W9" s="45">
        <f t="shared" si="14"/>
        <v>3.716977268072906</v>
      </c>
      <c r="X9" s="33">
        <v>67364</v>
      </c>
      <c r="Y9" s="45">
        <f t="shared" si="15"/>
        <v>5.100929713422917</v>
      </c>
      <c r="Z9" s="46">
        <f t="shared" si="3"/>
        <v>607.526066898663</v>
      </c>
      <c r="AA9" s="45">
        <f t="shared" si="4"/>
        <v>1.4561511773837512</v>
      </c>
    </row>
    <row r="10" spans="1:27" s="5" customFormat="1" ht="10.5" customHeight="1">
      <c r="A10" s="44" t="s">
        <v>203</v>
      </c>
      <c r="B10" s="32">
        <v>4</v>
      </c>
      <c r="C10" s="36">
        <f t="shared" si="5"/>
        <v>0.044159858688452194</v>
      </c>
      <c r="D10" s="33">
        <v>1076</v>
      </c>
      <c r="E10" s="45">
        <f t="shared" si="6"/>
        <v>0.05595944708321783</v>
      </c>
      <c r="F10" s="33">
        <v>256022</v>
      </c>
      <c r="G10" s="45">
        <f t="shared" si="7"/>
        <v>0.051290863470513696</v>
      </c>
      <c r="H10" s="33">
        <v>1969530</v>
      </c>
      <c r="I10" s="45">
        <f t="shared" si="8"/>
        <v>0.04851118766528182</v>
      </c>
      <c r="J10" s="33">
        <v>4</v>
      </c>
      <c r="K10" s="45">
        <f t="shared" si="9"/>
        <v>0.03923107100823853</v>
      </c>
      <c r="L10" s="45">
        <f t="shared" si="1"/>
        <v>2.0309413921087773</v>
      </c>
      <c r="M10" s="33">
        <f t="shared" si="16"/>
        <v>4</v>
      </c>
      <c r="N10" s="45">
        <f t="shared" si="10"/>
        <v>0.03923107100823853</v>
      </c>
      <c r="O10" s="42" t="s">
        <v>281</v>
      </c>
      <c r="P10" s="33">
        <v>0</v>
      </c>
      <c r="Q10" s="45">
        <f t="shared" si="11"/>
        <v>0</v>
      </c>
      <c r="R10" s="33">
        <v>0</v>
      </c>
      <c r="S10" s="45">
        <f t="shared" si="12"/>
        <v>0</v>
      </c>
      <c r="T10" s="33">
        <v>1</v>
      </c>
      <c r="U10" s="45">
        <f t="shared" si="13"/>
        <v>0.35714285714285715</v>
      </c>
      <c r="V10" s="33">
        <v>3</v>
      </c>
      <c r="W10" s="45">
        <f t="shared" si="14"/>
        <v>0.030718820397296745</v>
      </c>
      <c r="X10" s="33">
        <v>4077</v>
      </c>
      <c r="Y10" s="45">
        <f t="shared" si="15"/>
        <v>0.3087181646224279</v>
      </c>
      <c r="Z10" s="46">
        <f t="shared" si="3"/>
        <v>2070.0370139068714</v>
      </c>
      <c r="AA10" s="45">
        <f t="shared" si="4"/>
        <v>2.0503960238794643</v>
      </c>
    </row>
    <row r="11" spans="1:27" s="5" customFormat="1" ht="10.5" customHeight="1">
      <c r="A11" s="44" t="s">
        <v>204</v>
      </c>
      <c r="B11" s="32">
        <v>386</v>
      </c>
      <c r="C11" s="36">
        <f t="shared" si="5"/>
        <v>4.261426363435637</v>
      </c>
      <c r="D11" s="33">
        <v>60875</v>
      </c>
      <c r="E11" s="45">
        <f t="shared" si="6"/>
        <v>3.1659213208093737</v>
      </c>
      <c r="F11" s="33">
        <v>16847091</v>
      </c>
      <c r="G11" s="45">
        <f t="shared" si="7"/>
        <v>3.375107781191929</v>
      </c>
      <c r="H11" s="33">
        <v>137869795</v>
      </c>
      <c r="I11" s="45">
        <f t="shared" si="8"/>
        <v>3.395849516696335</v>
      </c>
      <c r="J11" s="33">
        <v>349</v>
      </c>
      <c r="K11" s="45">
        <f t="shared" si="9"/>
        <v>3.4229109454688116</v>
      </c>
      <c r="L11" s="45">
        <f t="shared" si="1"/>
        <v>2.531373895203079</v>
      </c>
      <c r="M11" s="33">
        <f t="shared" si="16"/>
        <v>349</v>
      </c>
      <c r="N11" s="45">
        <f t="shared" si="10"/>
        <v>3.4229109454688116</v>
      </c>
      <c r="O11" s="42" t="s">
        <v>282</v>
      </c>
      <c r="P11" s="33">
        <v>6</v>
      </c>
      <c r="Q11" s="45">
        <f t="shared" si="11"/>
        <v>4.444444444444445</v>
      </c>
      <c r="R11" s="33">
        <v>1</v>
      </c>
      <c r="S11" s="45">
        <f t="shared" si="12"/>
        <v>6.666666666666667</v>
      </c>
      <c r="T11" s="33">
        <v>11</v>
      </c>
      <c r="U11" s="45">
        <f t="shared" si="13"/>
        <v>3.9285714285714284</v>
      </c>
      <c r="V11" s="33">
        <v>331</v>
      </c>
      <c r="W11" s="45">
        <f t="shared" si="14"/>
        <v>3.3893098505017405</v>
      </c>
      <c r="X11" s="33">
        <v>62675</v>
      </c>
      <c r="Y11" s="45">
        <f t="shared" si="15"/>
        <v>4.745869749254518</v>
      </c>
      <c r="Z11" s="46">
        <f t="shared" si="3"/>
        <v>454.5955841886905</v>
      </c>
      <c r="AA11" s="45">
        <f t="shared" si="4"/>
        <v>1.0727308118488277</v>
      </c>
    </row>
    <row r="12" spans="1:27" s="5" customFormat="1" ht="10.5" customHeight="1">
      <c r="A12" s="44" t="s">
        <v>205</v>
      </c>
      <c r="B12" s="32">
        <v>168</v>
      </c>
      <c r="C12" s="36">
        <f t="shared" si="5"/>
        <v>1.8547140649149922</v>
      </c>
      <c r="D12" s="33">
        <v>23021</v>
      </c>
      <c r="E12" s="45">
        <f t="shared" si="6"/>
        <v>1.197251330207024</v>
      </c>
      <c r="F12" s="33">
        <v>6179243</v>
      </c>
      <c r="G12" s="45">
        <f t="shared" si="7"/>
        <v>1.2379354472042536</v>
      </c>
      <c r="H12" s="33">
        <v>49421173</v>
      </c>
      <c r="I12" s="45">
        <f t="shared" si="8"/>
        <v>1.2172852396466969</v>
      </c>
      <c r="J12" s="33">
        <v>61</v>
      </c>
      <c r="K12" s="45">
        <f t="shared" si="9"/>
        <v>0.5982738328756375</v>
      </c>
      <c r="L12" s="45">
        <f t="shared" si="1"/>
        <v>1.2342887935905529</v>
      </c>
      <c r="M12" s="33">
        <f t="shared" si="16"/>
        <v>61</v>
      </c>
      <c r="N12" s="45">
        <f t="shared" si="10"/>
        <v>0.5982738328756375</v>
      </c>
      <c r="O12" s="42" t="s">
        <v>283</v>
      </c>
      <c r="P12" s="33">
        <v>1</v>
      </c>
      <c r="Q12" s="45">
        <f t="shared" si="11"/>
        <v>0.7407407407407408</v>
      </c>
      <c r="R12" s="33">
        <v>0</v>
      </c>
      <c r="S12" s="45">
        <f t="shared" si="12"/>
        <v>0</v>
      </c>
      <c r="T12" s="33">
        <v>2</v>
      </c>
      <c r="U12" s="45">
        <f t="shared" si="13"/>
        <v>0.7142857142857143</v>
      </c>
      <c r="V12" s="33">
        <v>58</v>
      </c>
      <c r="W12" s="45">
        <f t="shared" si="14"/>
        <v>0.593897194347737</v>
      </c>
      <c r="X12" s="33">
        <v>11902</v>
      </c>
      <c r="Y12" s="45">
        <f t="shared" si="15"/>
        <v>0.9012419905165899</v>
      </c>
      <c r="Z12" s="46">
        <f t="shared" si="3"/>
        <v>240.82795444778293</v>
      </c>
      <c r="AA12" s="45">
        <f t="shared" si="4"/>
        <v>0.5452075250381588</v>
      </c>
    </row>
    <row r="13" spans="1:27" s="5" customFormat="1" ht="10.5" customHeight="1">
      <c r="A13" s="44" t="s">
        <v>206</v>
      </c>
      <c r="B13" s="32">
        <v>119</v>
      </c>
      <c r="C13" s="36">
        <f t="shared" si="5"/>
        <v>1.313755795981453</v>
      </c>
      <c r="D13" s="33">
        <v>14440</v>
      </c>
      <c r="E13" s="45">
        <f t="shared" si="6"/>
        <v>0.7509799404104699</v>
      </c>
      <c r="F13" s="33">
        <v>3833433</v>
      </c>
      <c r="G13" s="45">
        <f t="shared" si="7"/>
        <v>0.7679812228103902</v>
      </c>
      <c r="H13" s="33">
        <v>30849661</v>
      </c>
      <c r="I13" s="45">
        <f t="shared" si="8"/>
        <v>0.7598532107565387</v>
      </c>
      <c r="J13" s="33">
        <v>94</v>
      </c>
      <c r="K13" s="45">
        <f t="shared" si="9"/>
        <v>0.9219301686936054</v>
      </c>
      <c r="L13" s="45">
        <f t="shared" si="1"/>
        <v>3.0470351035624024</v>
      </c>
      <c r="M13" s="33">
        <f t="shared" si="16"/>
        <v>94</v>
      </c>
      <c r="N13" s="45">
        <f t="shared" si="10"/>
        <v>0.9219301686936054</v>
      </c>
      <c r="O13" s="42" t="s">
        <v>284</v>
      </c>
      <c r="P13" s="33">
        <v>1</v>
      </c>
      <c r="Q13" s="45">
        <f t="shared" si="11"/>
        <v>0.7407407407407408</v>
      </c>
      <c r="R13" s="33">
        <v>0</v>
      </c>
      <c r="S13" s="45">
        <f t="shared" si="12"/>
        <v>0</v>
      </c>
      <c r="T13" s="33">
        <v>1</v>
      </c>
      <c r="U13" s="45">
        <f t="shared" si="13"/>
        <v>0.35714285714285715</v>
      </c>
      <c r="V13" s="33">
        <v>92</v>
      </c>
      <c r="W13" s="45">
        <f t="shared" si="14"/>
        <v>0.9420438255171002</v>
      </c>
      <c r="X13" s="33">
        <v>12600</v>
      </c>
      <c r="Y13" s="45">
        <f t="shared" si="15"/>
        <v>0.954095873005296</v>
      </c>
      <c r="Z13" s="46">
        <f t="shared" si="3"/>
        <v>408.4323649455986</v>
      </c>
      <c r="AA13" s="45">
        <f t="shared" si="4"/>
        <v>1.115575077446717</v>
      </c>
    </row>
    <row r="14" spans="1:27" s="5" customFormat="1" ht="10.5" customHeight="1">
      <c r="A14" s="44" t="s">
        <v>207</v>
      </c>
      <c r="B14" s="32">
        <v>51</v>
      </c>
      <c r="C14" s="36">
        <f t="shared" si="5"/>
        <v>0.5630381982777656</v>
      </c>
      <c r="D14" s="33">
        <v>3174</v>
      </c>
      <c r="E14" s="45">
        <f t="shared" si="6"/>
        <v>0.1650699675112764</v>
      </c>
      <c r="F14" s="33">
        <v>837116</v>
      </c>
      <c r="G14" s="45">
        <f t="shared" si="7"/>
        <v>0.16770590990220582</v>
      </c>
      <c r="H14" s="33">
        <v>6836798</v>
      </c>
      <c r="I14" s="45">
        <f t="shared" si="8"/>
        <v>0.16839611014182237</v>
      </c>
      <c r="J14" s="33">
        <v>46</v>
      </c>
      <c r="K14" s="45">
        <f t="shared" si="9"/>
        <v>0.45115731659474306</v>
      </c>
      <c r="L14" s="45">
        <f t="shared" si="1"/>
        <v>6.728295906943572</v>
      </c>
      <c r="M14" s="33">
        <f t="shared" si="16"/>
        <v>46</v>
      </c>
      <c r="N14" s="45">
        <f t="shared" si="10"/>
        <v>0.45115731659474306</v>
      </c>
      <c r="O14" s="42" t="s">
        <v>285</v>
      </c>
      <c r="P14" s="33">
        <v>1</v>
      </c>
      <c r="Q14" s="45">
        <f t="shared" si="11"/>
        <v>0.7407407407407408</v>
      </c>
      <c r="R14" s="33">
        <v>0</v>
      </c>
      <c r="S14" s="45">
        <f t="shared" si="12"/>
        <v>0</v>
      </c>
      <c r="T14" s="33">
        <v>2</v>
      </c>
      <c r="U14" s="45">
        <f t="shared" si="13"/>
        <v>0.7142857142857143</v>
      </c>
      <c r="V14" s="33">
        <v>43</v>
      </c>
      <c r="W14" s="45">
        <f t="shared" si="14"/>
        <v>0.4403030923612533</v>
      </c>
      <c r="X14" s="33">
        <v>7983</v>
      </c>
      <c r="Y14" s="45">
        <f t="shared" si="15"/>
        <v>0.6044878852540697</v>
      </c>
      <c r="Z14" s="46">
        <f t="shared" si="3"/>
        <v>1167.6518744593595</v>
      </c>
      <c r="AA14" s="45">
        <f t="shared" si="4"/>
        <v>2.8029105101055043</v>
      </c>
    </row>
    <row r="15" spans="1:27" s="5" customFormat="1" ht="10.5" customHeight="1">
      <c r="A15" s="44" t="s">
        <v>208</v>
      </c>
      <c r="B15" s="32">
        <v>76</v>
      </c>
      <c r="C15" s="36">
        <f t="shared" si="5"/>
        <v>0.8390373150805918</v>
      </c>
      <c r="D15" s="33">
        <v>6197</v>
      </c>
      <c r="E15" s="45">
        <f t="shared" si="6"/>
        <v>0.32228688993931315</v>
      </c>
      <c r="F15" s="33">
        <v>1702015</v>
      </c>
      <c r="G15" s="45">
        <f t="shared" si="7"/>
        <v>0.3409778026488597</v>
      </c>
      <c r="H15" s="33">
        <v>13054766</v>
      </c>
      <c r="I15" s="45">
        <f t="shared" si="8"/>
        <v>0.3215499146254896</v>
      </c>
      <c r="J15" s="33">
        <v>55</v>
      </c>
      <c r="K15" s="45">
        <f t="shared" si="9"/>
        <v>0.5394272263632798</v>
      </c>
      <c r="L15" s="45">
        <f t="shared" si="1"/>
        <v>4.213020746599365</v>
      </c>
      <c r="M15" s="33">
        <f t="shared" si="16"/>
        <v>55</v>
      </c>
      <c r="N15" s="45">
        <f t="shared" si="10"/>
        <v>0.5394272263632798</v>
      </c>
      <c r="O15" s="42" t="s">
        <v>286</v>
      </c>
      <c r="P15" s="33">
        <v>1</v>
      </c>
      <c r="Q15" s="45">
        <f t="shared" si="11"/>
        <v>0.7407407407407408</v>
      </c>
      <c r="R15" s="33">
        <v>0</v>
      </c>
      <c r="S15" s="45">
        <f t="shared" si="12"/>
        <v>0</v>
      </c>
      <c r="T15" s="33">
        <v>6</v>
      </c>
      <c r="U15" s="45">
        <f t="shared" si="13"/>
        <v>2.142857142857143</v>
      </c>
      <c r="V15" s="33">
        <v>48</v>
      </c>
      <c r="W15" s="45">
        <f t="shared" si="14"/>
        <v>0.4915011263567479</v>
      </c>
      <c r="X15" s="33">
        <v>7505</v>
      </c>
      <c r="Y15" s="45">
        <f t="shared" si="15"/>
        <v>0.5682928195956148</v>
      </c>
      <c r="Z15" s="46">
        <f t="shared" si="3"/>
        <v>574.885830967786</v>
      </c>
      <c r="AA15" s="45">
        <f t="shared" si="4"/>
        <v>1.5562795162801886</v>
      </c>
    </row>
    <row r="16" spans="1:27" s="5" customFormat="1" ht="10.5" customHeight="1">
      <c r="A16" s="44" t="s">
        <v>209</v>
      </c>
      <c r="B16" s="32">
        <v>130</v>
      </c>
      <c r="C16" s="36">
        <f t="shared" si="5"/>
        <v>1.4351954073746964</v>
      </c>
      <c r="D16" s="33">
        <v>18334</v>
      </c>
      <c r="E16" s="45">
        <f t="shared" si="6"/>
        <v>0.9534948911001077</v>
      </c>
      <c r="F16" s="33">
        <v>4934872</v>
      </c>
      <c r="G16" s="45">
        <f t="shared" si="7"/>
        <v>0.9886409995877732</v>
      </c>
      <c r="H16" s="33">
        <v>39967384</v>
      </c>
      <c r="I16" s="45">
        <f t="shared" si="8"/>
        <v>0.9844304304653303</v>
      </c>
      <c r="J16" s="33">
        <v>187</v>
      </c>
      <c r="K16" s="45">
        <f t="shared" si="9"/>
        <v>1.834052569635151</v>
      </c>
      <c r="L16" s="45">
        <f t="shared" si="1"/>
        <v>4.6788151058373</v>
      </c>
      <c r="M16" s="33">
        <f t="shared" si="16"/>
        <v>187</v>
      </c>
      <c r="N16" s="45">
        <f t="shared" si="10"/>
        <v>1.834052569635151</v>
      </c>
      <c r="O16" s="42" t="s">
        <v>287</v>
      </c>
      <c r="P16" s="33">
        <v>1</v>
      </c>
      <c r="Q16" s="45">
        <f t="shared" si="11"/>
        <v>0.7407407407407408</v>
      </c>
      <c r="R16" s="33">
        <v>0</v>
      </c>
      <c r="S16" s="45">
        <f t="shared" si="12"/>
        <v>0</v>
      </c>
      <c r="T16" s="33">
        <v>9</v>
      </c>
      <c r="U16" s="45">
        <f t="shared" si="13"/>
        <v>3.214285714285714</v>
      </c>
      <c r="V16" s="33">
        <v>177</v>
      </c>
      <c r="W16" s="45">
        <f t="shared" si="14"/>
        <v>1.8124104034405077</v>
      </c>
      <c r="X16" s="33">
        <v>20053</v>
      </c>
      <c r="Y16" s="45">
        <f t="shared" si="15"/>
        <v>1.5184511540773968</v>
      </c>
      <c r="Z16" s="46">
        <f t="shared" si="3"/>
        <v>501.73411399655276</v>
      </c>
      <c r="AA16" s="45">
        <f t="shared" si="4"/>
        <v>1.532162247179118</v>
      </c>
    </row>
    <row r="17" spans="1:27" s="5" customFormat="1" ht="10.5" customHeight="1">
      <c r="A17" s="44" t="s">
        <v>210</v>
      </c>
      <c r="B17" s="32">
        <v>80</v>
      </c>
      <c r="C17" s="36">
        <f t="shared" si="5"/>
        <v>0.8831971737690439</v>
      </c>
      <c r="D17" s="33">
        <v>9355</v>
      </c>
      <c r="E17" s="45">
        <f t="shared" si="6"/>
        <v>0.4865247467132926</v>
      </c>
      <c r="F17" s="33">
        <v>2435752</v>
      </c>
      <c r="G17" s="45">
        <f t="shared" si="7"/>
        <v>0.4879729995079745</v>
      </c>
      <c r="H17" s="33">
        <v>19619178</v>
      </c>
      <c r="I17" s="45">
        <f t="shared" si="8"/>
        <v>0.48323692748857267</v>
      </c>
      <c r="J17" s="33">
        <v>69</v>
      </c>
      <c r="K17" s="45">
        <f t="shared" si="9"/>
        <v>0.6767359748921146</v>
      </c>
      <c r="L17" s="45">
        <f t="shared" si="1"/>
        <v>3.5169669187975154</v>
      </c>
      <c r="M17" s="33">
        <f t="shared" si="16"/>
        <v>69</v>
      </c>
      <c r="N17" s="45">
        <f t="shared" si="10"/>
        <v>0.6767359748921146</v>
      </c>
      <c r="O17" s="42" t="s">
        <v>288</v>
      </c>
      <c r="P17" s="33">
        <v>0</v>
      </c>
      <c r="Q17" s="45">
        <f t="shared" si="11"/>
        <v>0</v>
      </c>
      <c r="R17" s="33">
        <v>0</v>
      </c>
      <c r="S17" s="45">
        <f t="shared" si="12"/>
        <v>0</v>
      </c>
      <c r="T17" s="33">
        <v>2</v>
      </c>
      <c r="U17" s="45">
        <f t="shared" si="13"/>
        <v>0.7142857142857143</v>
      </c>
      <c r="V17" s="33">
        <v>67</v>
      </c>
      <c r="W17" s="45">
        <f t="shared" si="14"/>
        <v>0.6860536555396273</v>
      </c>
      <c r="X17" s="33">
        <v>2129</v>
      </c>
      <c r="Y17" s="45">
        <f t="shared" si="15"/>
        <v>0.16121191378002184</v>
      </c>
      <c r="Z17" s="46">
        <f t="shared" si="3"/>
        <v>108.51626913217261</v>
      </c>
      <c r="AA17" s="45">
        <f t="shared" si="4"/>
        <v>0.6177767628271389</v>
      </c>
    </row>
    <row r="18" spans="1:27" s="5" customFormat="1" ht="10.5" customHeight="1">
      <c r="A18" s="44" t="s">
        <v>211</v>
      </c>
      <c r="B18" s="32">
        <v>229</v>
      </c>
      <c r="C18" s="36">
        <f t="shared" si="5"/>
        <v>2.5281519099138885</v>
      </c>
      <c r="D18" s="33">
        <v>42695</v>
      </c>
      <c r="E18" s="45">
        <f t="shared" si="6"/>
        <v>2.2204354955557486</v>
      </c>
      <c r="F18" s="33">
        <v>11091687</v>
      </c>
      <c r="G18" s="45">
        <f t="shared" si="7"/>
        <v>2.2220832724323363</v>
      </c>
      <c r="H18" s="33">
        <v>90585686</v>
      </c>
      <c r="I18" s="45">
        <f t="shared" si="8"/>
        <v>2.231201968659676</v>
      </c>
      <c r="J18" s="33">
        <v>223</v>
      </c>
      <c r="K18" s="45">
        <f t="shared" si="9"/>
        <v>2.187132208709298</v>
      </c>
      <c r="L18" s="45">
        <f t="shared" si="1"/>
        <v>2.461757589383382</v>
      </c>
      <c r="M18" s="33">
        <f t="shared" si="16"/>
        <v>223</v>
      </c>
      <c r="N18" s="45">
        <f t="shared" si="10"/>
        <v>2.187132208709298</v>
      </c>
      <c r="O18" s="42" t="s">
        <v>289</v>
      </c>
      <c r="P18" s="33">
        <v>5</v>
      </c>
      <c r="Q18" s="45">
        <f t="shared" si="11"/>
        <v>3.7037037037037033</v>
      </c>
      <c r="R18" s="33">
        <v>0</v>
      </c>
      <c r="S18" s="45">
        <f t="shared" si="12"/>
        <v>0</v>
      </c>
      <c r="T18" s="33">
        <v>9</v>
      </c>
      <c r="U18" s="45">
        <f t="shared" si="13"/>
        <v>3.214285714285714</v>
      </c>
      <c r="V18" s="33">
        <v>209</v>
      </c>
      <c r="W18" s="45">
        <f t="shared" si="14"/>
        <v>2.140077821011673</v>
      </c>
      <c r="X18" s="33">
        <v>39869</v>
      </c>
      <c r="Y18" s="45">
        <f t="shared" si="15"/>
        <v>3.018956219114932</v>
      </c>
      <c r="Z18" s="46">
        <f t="shared" si="3"/>
        <v>440.1247234579644</v>
      </c>
      <c r="AA18" s="45">
        <f t="shared" si="4"/>
        <v>1.0409036354283263</v>
      </c>
    </row>
    <row r="19" spans="1:27" s="5" customFormat="1" ht="10.5" customHeight="1">
      <c r="A19" s="44" t="s">
        <v>212</v>
      </c>
      <c r="B19" s="32">
        <v>265</v>
      </c>
      <c r="C19" s="36">
        <f t="shared" si="5"/>
        <v>2.925590638109958</v>
      </c>
      <c r="D19" s="33">
        <v>24984</v>
      </c>
      <c r="E19" s="45">
        <f t="shared" si="6"/>
        <v>1.2993409162891398</v>
      </c>
      <c r="F19" s="33">
        <v>6934728</v>
      </c>
      <c r="G19" s="45">
        <f t="shared" si="7"/>
        <v>1.3892875887742009</v>
      </c>
      <c r="H19" s="33">
        <v>51602854</v>
      </c>
      <c r="I19" s="45">
        <f t="shared" si="8"/>
        <v>1.2710218856570545</v>
      </c>
      <c r="J19" s="33">
        <v>73</v>
      </c>
      <c r="K19" s="45">
        <f t="shared" si="9"/>
        <v>0.7159670459003531</v>
      </c>
      <c r="L19" s="45">
        <f t="shared" si="1"/>
        <v>1.414650437745168</v>
      </c>
      <c r="M19" s="33">
        <f t="shared" si="16"/>
        <v>73</v>
      </c>
      <c r="N19" s="45">
        <f t="shared" si="10"/>
        <v>0.7159670459003531</v>
      </c>
      <c r="O19" s="42" t="s">
        <v>290</v>
      </c>
      <c r="P19" s="33">
        <v>2</v>
      </c>
      <c r="Q19" s="45">
        <f t="shared" si="11"/>
        <v>1.4814814814814816</v>
      </c>
      <c r="R19" s="33">
        <v>0</v>
      </c>
      <c r="S19" s="45">
        <f t="shared" si="12"/>
        <v>0</v>
      </c>
      <c r="T19" s="33">
        <v>4</v>
      </c>
      <c r="U19" s="45">
        <f t="shared" si="13"/>
        <v>1.4285714285714286</v>
      </c>
      <c r="V19" s="33">
        <v>67</v>
      </c>
      <c r="W19" s="45">
        <f t="shared" si="14"/>
        <v>0.6860536555396273</v>
      </c>
      <c r="X19" s="33">
        <v>13558</v>
      </c>
      <c r="Y19" s="45">
        <f t="shared" si="15"/>
        <v>1.0266374481115716</v>
      </c>
      <c r="Z19" s="46">
        <f t="shared" si="3"/>
        <v>262.73740595820533</v>
      </c>
      <c r="AA19" s="45">
        <f t="shared" si="4"/>
        <v>0.6096569415259742</v>
      </c>
    </row>
    <row r="20" spans="1:27" s="5" customFormat="1" ht="14.25" customHeight="1">
      <c r="A20" s="44" t="s">
        <v>213</v>
      </c>
      <c r="B20" s="32">
        <v>13</v>
      </c>
      <c r="C20" s="36">
        <f t="shared" si="5"/>
        <v>0.14351954073746964</v>
      </c>
      <c r="D20" s="33">
        <v>5581</v>
      </c>
      <c r="E20" s="45">
        <f t="shared" si="6"/>
        <v>0.29025062655338174</v>
      </c>
      <c r="F20" s="33">
        <v>1377395</v>
      </c>
      <c r="G20" s="45">
        <f t="shared" si="7"/>
        <v>0.27594417233662816</v>
      </c>
      <c r="H20" s="33">
        <v>11533703</v>
      </c>
      <c r="I20" s="45">
        <f t="shared" si="8"/>
        <v>0.28408484801380224</v>
      </c>
      <c r="J20" s="33">
        <v>6</v>
      </c>
      <c r="K20" s="45">
        <f t="shared" si="9"/>
        <v>0.05884660651235779</v>
      </c>
      <c r="L20" s="45">
        <f t="shared" si="1"/>
        <v>0.52021453994437</v>
      </c>
      <c r="M20" s="33">
        <f t="shared" si="16"/>
        <v>6</v>
      </c>
      <c r="N20" s="45">
        <f t="shared" si="10"/>
        <v>0.05884660651235779</v>
      </c>
      <c r="O20" s="42" t="s">
        <v>291</v>
      </c>
      <c r="P20" s="33">
        <v>0</v>
      </c>
      <c r="Q20" s="45">
        <f t="shared" si="11"/>
        <v>0</v>
      </c>
      <c r="R20" s="33">
        <v>0</v>
      </c>
      <c r="S20" s="45">
        <f t="shared" si="12"/>
        <v>0</v>
      </c>
      <c r="T20" s="33">
        <v>0</v>
      </c>
      <c r="U20" s="45">
        <f t="shared" si="13"/>
        <v>0</v>
      </c>
      <c r="V20" s="33">
        <v>6</v>
      </c>
      <c r="W20" s="45">
        <f t="shared" si="14"/>
        <v>0.06143764079459349</v>
      </c>
      <c r="X20" s="33">
        <v>144</v>
      </c>
      <c r="Y20" s="45">
        <f t="shared" si="15"/>
        <v>0.01090395283434624</v>
      </c>
      <c r="Z20" s="46">
        <f t="shared" si="3"/>
        <v>12.48514895866488</v>
      </c>
      <c r="AA20" s="45">
        <f t="shared" si="4"/>
        <v>0.08059128998637992</v>
      </c>
    </row>
    <row r="21" spans="1:27" s="5" customFormat="1" ht="10.5" customHeight="1">
      <c r="A21" s="44" t="s">
        <v>214</v>
      </c>
      <c r="B21" s="32">
        <v>88</v>
      </c>
      <c r="C21" s="36">
        <f t="shared" si="5"/>
        <v>0.9715168911459484</v>
      </c>
      <c r="D21" s="33">
        <v>18897</v>
      </c>
      <c r="E21" s="45">
        <f t="shared" si="6"/>
        <v>0.9827747876687429</v>
      </c>
      <c r="F21" s="33">
        <v>4976054</v>
      </c>
      <c r="G21" s="45">
        <f t="shared" si="7"/>
        <v>0.9968913075278826</v>
      </c>
      <c r="H21" s="33">
        <v>43738313</v>
      </c>
      <c r="I21" s="45">
        <f t="shared" si="8"/>
        <v>1.0773115972368206</v>
      </c>
      <c r="J21" s="33">
        <v>201</v>
      </c>
      <c r="K21" s="45">
        <f t="shared" si="9"/>
        <v>1.9713613181639857</v>
      </c>
      <c r="L21" s="45">
        <f t="shared" si="1"/>
        <v>4.595513320323992</v>
      </c>
      <c r="M21" s="33">
        <f t="shared" si="16"/>
        <v>201</v>
      </c>
      <c r="N21" s="45">
        <f t="shared" si="10"/>
        <v>1.9713613181639857</v>
      </c>
      <c r="O21" s="42" t="s">
        <v>292</v>
      </c>
      <c r="P21" s="33">
        <v>0</v>
      </c>
      <c r="Q21" s="45">
        <f t="shared" si="11"/>
        <v>0</v>
      </c>
      <c r="R21" s="33">
        <v>0</v>
      </c>
      <c r="S21" s="45">
        <f t="shared" si="12"/>
        <v>0</v>
      </c>
      <c r="T21" s="33">
        <v>5</v>
      </c>
      <c r="U21" s="45">
        <f t="shared" si="13"/>
        <v>1.7857142857142856</v>
      </c>
      <c r="V21" s="33">
        <v>196</v>
      </c>
      <c r="W21" s="45">
        <f t="shared" si="14"/>
        <v>2.006962932623387</v>
      </c>
      <c r="X21" s="33">
        <v>4551</v>
      </c>
      <c r="Y21" s="45">
        <f t="shared" si="15"/>
        <v>0.34461034270215096</v>
      </c>
      <c r="Z21" s="46">
        <f t="shared" si="3"/>
        <v>104.05065234226112</v>
      </c>
      <c r="AA21" s="45">
        <f t="shared" si="4"/>
        <v>0.6914955956672911</v>
      </c>
    </row>
    <row r="22" spans="1:27" s="5" customFormat="1" ht="10.5" customHeight="1">
      <c r="A22" s="44" t="s">
        <v>215</v>
      </c>
      <c r="B22" s="32">
        <v>375</v>
      </c>
      <c r="C22" s="36">
        <f t="shared" si="5"/>
        <v>4.139986752042393</v>
      </c>
      <c r="D22" s="33">
        <v>45900</v>
      </c>
      <c r="E22" s="45">
        <f t="shared" si="6"/>
        <v>2.387117677620538</v>
      </c>
      <c r="F22" s="33">
        <v>12158295</v>
      </c>
      <c r="G22" s="45">
        <f t="shared" si="7"/>
        <v>2.4357650861224007</v>
      </c>
      <c r="H22" s="33">
        <v>100338525</v>
      </c>
      <c r="I22" s="45">
        <f t="shared" si="8"/>
        <v>2.4714226319642614</v>
      </c>
      <c r="J22" s="33">
        <v>316</v>
      </c>
      <c r="K22" s="45">
        <f t="shared" si="9"/>
        <v>3.0992546096508438</v>
      </c>
      <c r="L22" s="45">
        <f t="shared" si="1"/>
        <v>3.149338701161892</v>
      </c>
      <c r="M22" s="33">
        <f t="shared" si="16"/>
        <v>316</v>
      </c>
      <c r="N22" s="45">
        <f t="shared" si="10"/>
        <v>3.0992546096508438</v>
      </c>
      <c r="O22" s="42" t="s">
        <v>293</v>
      </c>
      <c r="P22" s="33">
        <v>7</v>
      </c>
      <c r="Q22" s="45">
        <f t="shared" si="11"/>
        <v>5.185185185185185</v>
      </c>
      <c r="R22" s="33">
        <v>1</v>
      </c>
      <c r="S22" s="45">
        <f t="shared" si="12"/>
        <v>6.666666666666667</v>
      </c>
      <c r="T22" s="33">
        <v>20</v>
      </c>
      <c r="U22" s="45">
        <f t="shared" si="13"/>
        <v>7.142857142857142</v>
      </c>
      <c r="V22" s="33">
        <v>288</v>
      </c>
      <c r="W22" s="45">
        <f t="shared" si="14"/>
        <v>2.9490067581404875</v>
      </c>
      <c r="X22" s="33">
        <v>59392</v>
      </c>
      <c r="Y22" s="45">
        <f t="shared" si="15"/>
        <v>4.49727476901036</v>
      </c>
      <c r="Z22" s="46">
        <f t="shared" si="3"/>
        <v>591.916215631035</v>
      </c>
      <c r="AA22" s="45">
        <f t="shared" si="4"/>
        <v>1.3653368250113618</v>
      </c>
    </row>
    <row r="23" spans="1:27" s="5" customFormat="1" ht="10.5" customHeight="1">
      <c r="A23" s="44" t="s">
        <v>216</v>
      </c>
      <c r="B23" s="32">
        <v>223</v>
      </c>
      <c r="C23" s="36">
        <f t="shared" si="5"/>
        <v>2.46191212188121</v>
      </c>
      <c r="D23" s="33">
        <v>28528</v>
      </c>
      <c r="E23" s="45">
        <f t="shared" si="6"/>
        <v>1.4836534446004075</v>
      </c>
      <c r="F23" s="33">
        <v>7572401</v>
      </c>
      <c r="G23" s="45">
        <f t="shared" si="7"/>
        <v>1.5170375430040441</v>
      </c>
      <c r="H23" s="33">
        <v>61823049</v>
      </c>
      <c r="I23" s="45">
        <f t="shared" si="8"/>
        <v>1.522753922041763</v>
      </c>
      <c r="J23" s="33">
        <v>273</v>
      </c>
      <c r="K23" s="45">
        <f t="shared" si="9"/>
        <v>2.6775205963122795</v>
      </c>
      <c r="L23" s="45">
        <f t="shared" si="1"/>
        <v>4.415828795503114</v>
      </c>
      <c r="M23" s="33">
        <f t="shared" si="16"/>
        <v>273</v>
      </c>
      <c r="N23" s="45">
        <f t="shared" si="10"/>
        <v>2.6775205963122795</v>
      </c>
      <c r="O23" s="42" t="s">
        <v>294</v>
      </c>
      <c r="P23" s="33">
        <v>3</v>
      </c>
      <c r="Q23" s="45">
        <f t="shared" si="11"/>
        <v>2.2222222222222223</v>
      </c>
      <c r="R23" s="33">
        <v>0</v>
      </c>
      <c r="S23" s="45">
        <f t="shared" si="12"/>
        <v>0</v>
      </c>
      <c r="T23" s="33">
        <v>13</v>
      </c>
      <c r="U23" s="45">
        <f t="shared" si="13"/>
        <v>4.642857142857143</v>
      </c>
      <c r="V23" s="33">
        <v>257</v>
      </c>
      <c r="W23" s="45">
        <f t="shared" si="14"/>
        <v>2.631578947368421</v>
      </c>
      <c r="X23" s="33">
        <v>36367</v>
      </c>
      <c r="Y23" s="45">
        <f t="shared" si="15"/>
        <v>2.753778143935206</v>
      </c>
      <c r="Z23" s="46">
        <f t="shared" si="3"/>
        <v>588.2433912309954</v>
      </c>
      <c r="AA23" s="45">
        <f t="shared" si="4"/>
        <v>1.6117016180925776</v>
      </c>
    </row>
    <row r="24" spans="1:27" s="5" customFormat="1" ht="10.5" customHeight="1">
      <c r="A24" s="44" t="s">
        <v>217</v>
      </c>
      <c r="B24" s="32">
        <v>208</v>
      </c>
      <c r="C24" s="36">
        <f t="shared" si="5"/>
        <v>2.2963126517995143</v>
      </c>
      <c r="D24" s="33">
        <v>34412</v>
      </c>
      <c r="E24" s="45">
        <f t="shared" si="6"/>
        <v>1.7896621682413496</v>
      </c>
      <c r="F24" s="33">
        <v>8994198</v>
      </c>
      <c r="G24" s="45">
        <f t="shared" si="7"/>
        <v>1.8018771107356686</v>
      </c>
      <c r="H24" s="33">
        <v>75381223</v>
      </c>
      <c r="I24" s="45">
        <f t="shared" si="8"/>
        <v>1.856703200962391</v>
      </c>
      <c r="J24" s="33">
        <v>429</v>
      </c>
      <c r="K24" s="45">
        <f t="shared" si="9"/>
        <v>4.207532365633582</v>
      </c>
      <c r="L24" s="45">
        <f t="shared" si="1"/>
        <v>5.691072430597206</v>
      </c>
      <c r="M24" s="33">
        <f t="shared" si="16"/>
        <v>429</v>
      </c>
      <c r="N24" s="45">
        <f t="shared" si="10"/>
        <v>4.207532365633582</v>
      </c>
      <c r="O24" s="42" t="s">
        <v>295</v>
      </c>
      <c r="P24" s="33">
        <v>5</v>
      </c>
      <c r="Q24" s="45">
        <f t="shared" si="11"/>
        <v>3.7037037037037033</v>
      </c>
      <c r="R24" s="33">
        <v>2</v>
      </c>
      <c r="S24" s="45">
        <f t="shared" si="12"/>
        <v>13.333333333333334</v>
      </c>
      <c r="T24" s="33">
        <v>21</v>
      </c>
      <c r="U24" s="45">
        <f t="shared" si="13"/>
        <v>7.5</v>
      </c>
      <c r="V24" s="33">
        <v>401</v>
      </c>
      <c r="W24" s="45">
        <f t="shared" si="14"/>
        <v>4.106082326438665</v>
      </c>
      <c r="X24" s="33">
        <v>58140</v>
      </c>
      <c r="Y24" s="45">
        <f t="shared" si="15"/>
        <v>4.402470956867295</v>
      </c>
      <c r="Z24" s="46">
        <f t="shared" si="3"/>
        <v>771.2796063284885</v>
      </c>
      <c r="AA24" s="45">
        <f t="shared" si="4"/>
        <v>2.0950914309065194</v>
      </c>
    </row>
    <row r="25" spans="1:27" s="5" customFormat="1" ht="10.5" customHeight="1">
      <c r="A25" s="44" t="s">
        <v>218</v>
      </c>
      <c r="B25" s="32">
        <v>622</v>
      </c>
      <c r="C25" s="36">
        <f t="shared" si="5"/>
        <v>6.866858026054317</v>
      </c>
      <c r="D25" s="33">
        <v>64404</v>
      </c>
      <c r="E25" s="45">
        <f t="shared" si="6"/>
        <v>3.3494537453044253</v>
      </c>
      <c r="F25" s="33">
        <v>17312422</v>
      </c>
      <c r="G25" s="45">
        <f t="shared" si="7"/>
        <v>3.4683311322695616</v>
      </c>
      <c r="H25" s="33">
        <v>139896355</v>
      </c>
      <c r="I25" s="45">
        <f t="shared" si="8"/>
        <v>3.445765401437849</v>
      </c>
      <c r="J25" s="33">
        <v>621</v>
      </c>
      <c r="K25" s="45">
        <f t="shared" si="9"/>
        <v>6.090623774029031</v>
      </c>
      <c r="L25" s="45">
        <f t="shared" si="1"/>
        <v>4.4390005729598885</v>
      </c>
      <c r="M25" s="33">
        <f t="shared" si="16"/>
        <v>621</v>
      </c>
      <c r="N25" s="45">
        <f t="shared" si="10"/>
        <v>6.090623774029031</v>
      </c>
      <c r="O25" s="42" t="s">
        <v>296</v>
      </c>
      <c r="P25" s="33">
        <v>5</v>
      </c>
      <c r="Q25" s="45">
        <f t="shared" si="11"/>
        <v>3.7037037037037033</v>
      </c>
      <c r="R25" s="33">
        <v>1</v>
      </c>
      <c r="S25" s="45">
        <f t="shared" si="12"/>
        <v>6.666666666666667</v>
      </c>
      <c r="T25" s="33">
        <v>36</v>
      </c>
      <c r="U25" s="45">
        <f t="shared" si="13"/>
        <v>12.857142857142856</v>
      </c>
      <c r="V25" s="33">
        <v>579</v>
      </c>
      <c r="W25" s="45">
        <f t="shared" si="14"/>
        <v>5.928732336678272</v>
      </c>
      <c r="X25" s="33">
        <v>75732</v>
      </c>
      <c r="Y25" s="45">
        <f t="shared" si="15"/>
        <v>5.734570528129926</v>
      </c>
      <c r="Z25" s="46">
        <f t="shared" si="3"/>
        <v>541.3436254289828</v>
      </c>
      <c r="AA25" s="45">
        <f t="shared" si="4"/>
        <v>1.5501692370342788</v>
      </c>
    </row>
    <row r="26" spans="1:27" s="5" customFormat="1" ht="10.5" customHeight="1">
      <c r="A26" s="44" t="s">
        <v>219</v>
      </c>
      <c r="B26" s="32">
        <v>603</v>
      </c>
      <c r="C26" s="36">
        <f t="shared" si="5"/>
        <v>6.657098697284168</v>
      </c>
      <c r="D26" s="33">
        <v>71750</v>
      </c>
      <c r="E26" s="45">
        <f t="shared" si="6"/>
        <v>3.731496587565873</v>
      </c>
      <c r="F26" s="33">
        <v>18706667</v>
      </c>
      <c r="G26" s="45">
        <f t="shared" si="7"/>
        <v>3.7476509951698054</v>
      </c>
      <c r="H26" s="33">
        <v>155036968</v>
      </c>
      <c r="I26" s="45">
        <f t="shared" si="8"/>
        <v>3.8186914896976907</v>
      </c>
      <c r="J26" s="33">
        <v>629</v>
      </c>
      <c r="K26" s="45">
        <f t="shared" si="9"/>
        <v>6.169085916045508</v>
      </c>
      <c r="L26" s="45">
        <f t="shared" si="1"/>
        <v>4.057096885434447</v>
      </c>
      <c r="M26" s="33">
        <f t="shared" si="16"/>
        <v>629</v>
      </c>
      <c r="N26" s="45">
        <f t="shared" si="10"/>
        <v>6.169085916045508</v>
      </c>
      <c r="O26" s="42" t="s">
        <v>297</v>
      </c>
      <c r="P26" s="33">
        <v>12</v>
      </c>
      <c r="Q26" s="45">
        <f t="shared" si="11"/>
        <v>8.88888888888889</v>
      </c>
      <c r="R26" s="33">
        <v>2</v>
      </c>
      <c r="S26" s="45">
        <f t="shared" si="12"/>
        <v>13.333333333333334</v>
      </c>
      <c r="T26" s="33">
        <v>26</v>
      </c>
      <c r="U26" s="45">
        <f t="shared" si="13"/>
        <v>9.285714285714286</v>
      </c>
      <c r="V26" s="33">
        <v>589</v>
      </c>
      <c r="W26" s="45">
        <f t="shared" si="14"/>
        <v>6.031128404669261</v>
      </c>
      <c r="X26" s="33">
        <v>125238</v>
      </c>
      <c r="Y26" s="45">
        <f t="shared" si="15"/>
        <v>9.483258646304545</v>
      </c>
      <c r="Z26" s="46">
        <f t="shared" si="3"/>
        <v>807.7944351956108</v>
      </c>
      <c r="AA26" s="45">
        <f t="shared" si="4"/>
        <v>1.810331540658614</v>
      </c>
    </row>
    <row r="27" spans="1:27" s="5" customFormat="1" ht="10.5" customHeight="1">
      <c r="A27" s="44" t="s">
        <v>220</v>
      </c>
      <c r="B27" s="32">
        <v>431</v>
      </c>
      <c r="C27" s="36">
        <f t="shared" si="5"/>
        <v>4.758224773680724</v>
      </c>
      <c r="D27" s="33">
        <v>134599</v>
      </c>
      <c r="E27" s="45">
        <f t="shared" si="6"/>
        <v>7.0000795705892545</v>
      </c>
      <c r="F27" s="33">
        <v>34247147</v>
      </c>
      <c r="G27" s="45">
        <f t="shared" si="7"/>
        <v>6.860995309120359</v>
      </c>
      <c r="H27" s="33">
        <v>280773811</v>
      </c>
      <c r="I27" s="45">
        <f t="shared" si="8"/>
        <v>6.915696149293166</v>
      </c>
      <c r="J27" s="33">
        <v>349</v>
      </c>
      <c r="K27" s="45">
        <f t="shared" si="9"/>
        <v>3.4229109454688116</v>
      </c>
      <c r="L27" s="45">
        <f>IF($H$27=0,0,J27*1000000/H27)</f>
        <v>1.2429934214911518</v>
      </c>
      <c r="M27" s="33">
        <f>SUM(P27+R27+T27+V27)</f>
        <v>349</v>
      </c>
      <c r="N27" s="45">
        <f t="shared" si="10"/>
        <v>3.4229109454688116</v>
      </c>
      <c r="O27" s="42" t="s">
        <v>298</v>
      </c>
      <c r="P27" s="33">
        <v>4</v>
      </c>
      <c r="Q27" s="45">
        <f t="shared" si="11"/>
        <v>2.9629629629629632</v>
      </c>
      <c r="R27" s="33">
        <v>1</v>
      </c>
      <c r="S27" s="45">
        <f t="shared" si="12"/>
        <v>6.666666666666667</v>
      </c>
      <c r="T27" s="33">
        <v>5</v>
      </c>
      <c r="U27" s="45">
        <f t="shared" si="13"/>
        <v>1.7857142857142856</v>
      </c>
      <c r="V27" s="33">
        <v>339</v>
      </c>
      <c r="W27" s="45">
        <f t="shared" si="14"/>
        <v>3.471226704894532</v>
      </c>
      <c r="X27" s="33">
        <v>37758</v>
      </c>
      <c r="Y27" s="45">
        <f t="shared" si="15"/>
        <v>2.8591072994392035</v>
      </c>
      <c r="Z27" s="46">
        <f t="shared" si="3"/>
        <v>134.47835417954988</v>
      </c>
      <c r="AA27" s="45">
        <f>SQRT(L27*Z27/1000)</f>
        <v>0.4088468045345807</v>
      </c>
    </row>
    <row r="28" spans="1:27" s="5" customFormat="1" ht="10.5" customHeight="1">
      <c r="A28" s="44" t="s">
        <v>221</v>
      </c>
      <c r="B28" s="32">
        <v>734</v>
      </c>
      <c r="C28" s="36">
        <f t="shared" si="5"/>
        <v>8.103334069330979</v>
      </c>
      <c r="D28" s="33">
        <v>304949</v>
      </c>
      <c r="E28" s="45">
        <f t="shared" si="6"/>
        <v>15.859458576747393</v>
      </c>
      <c r="F28" s="33">
        <v>78339614</v>
      </c>
      <c r="G28" s="45">
        <f t="shared" si="7"/>
        <v>15.694379568969632</v>
      </c>
      <c r="H28" s="33">
        <v>647556484</v>
      </c>
      <c r="I28" s="45">
        <f t="shared" si="8"/>
        <v>15.949863225842748</v>
      </c>
      <c r="J28" s="33">
        <v>1248</v>
      </c>
      <c r="K28" s="45">
        <f t="shared" si="9"/>
        <v>12.24009415457042</v>
      </c>
      <c r="L28" s="45">
        <f>IF($H$28=0,0,J28*1000000/H28)</f>
        <v>1.927245006166906</v>
      </c>
      <c r="M28" s="33">
        <f>SUM(P28+R28+T28+V28)</f>
        <v>1248</v>
      </c>
      <c r="N28" s="45">
        <f t="shared" si="10"/>
        <v>12.24009415457042</v>
      </c>
      <c r="O28" s="42" t="s">
        <v>299</v>
      </c>
      <c r="P28" s="33">
        <v>12</v>
      </c>
      <c r="Q28" s="45">
        <f t="shared" si="11"/>
        <v>8.88888888888889</v>
      </c>
      <c r="R28" s="33">
        <v>0</v>
      </c>
      <c r="S28" s="45">
        <f t="shared" si="12"/>
        <v>0</v>
      </c>
      <c r="T28" s="33">
        <v>11</v>
      </c>
      <c r="U28" s="45">
        <f t="shared" si="13"/>
        <v>3.9285714285714284</v>
      </c>
      <c r="V28" s="33">
        <v>1225</v>
      </c>
      <c r="W28" s="45">
        <f t="shared" si="14"/>
        <v>12.54351832889617</v>
      </c>
      <c r="X28" s="33">
        <v>89124</v>
      </c>
      <c r="Y28" s="45">
        <f t="shared" si="15"/>
        <v>6.748638141724126</v>
      </c>
      <c r="Z28" s="46">
        <f t="shared" si="3"/>
        <v>137.6312371230924</v>
      </c>
      <c r="AA28" s="45">
        <f>SQRT(L28*Z28/1000)</f>
        <v>0.5150234115436435</v>
      </c>
    </row>
    <row r="29" spans="1:27" s="5" customFormat="1" ht="10.5" customHeight="1">
      <c r="A29" s="44" t="s">
        <v>222</v>
      </c>
      <c r="B29" s="32">
        <v>359</v>
      </c>
      <c r="C29" s="36">
        <f t="shared" si="5"/>
        <v>3.9633473172885845</v>
      </c>
      <c r="D29" s="33">
        <v>63792</v>
      </c>
      <c r="E29" s="45">
        <f t="shared" si="6"/>
        <v>3.317625509602818</v>
      </c>
      <c r="F29" s="33">
        <v>16246194</v>
      </c>
      <c r="G29" s="45">
        <f t="shared" si="7"/>
        <v>3.2547254469126816</v>
      </c>
      <c r="H29" s="33">
        <v>133684030</v>
      </c>
      <c r="I29" s="45">
        <f t="shared" si="8"/>
        <v>3.2927505888111197</v>
      </c>
      <c r="J29" s="33">
        <v>296</v>
      </c>
      <c r="K29" s="45">
        <f t="shared" si="9"/>
        <v>2.903099254609651</v>
      </c>
      <c r="L29" s="45">
        <f t="shared" si="1"/>
        <v>2.2141762183560743</v>
      </c>
      <c r="M29" s="33">
        <f t="shared" si="16"/>
        <v>296</v>
      </c>
      <c r="N29" s="45">
        <f t="shared" si="10"/>
        <v>2.903099254609651</v>
      </c>
      <c r="O29" s="42" t="s">
        <v>300</v>
      </c>
      <c r="P29" s="33">
        <v>3</v>
      </c>
      <c r="Q29" s="45">
        <f t="shared" si="11"/>
        <v>2.2222222222222223</v>
      </c>
      <c r="R29" s="33">
        <v>0</v>
      </c>
      <c r="S29" s="45">
        <f t="shared" si="12"/>
        <v>0</v>
      </c>
      <c r="T29" s="33">
        <v>8</v>
      </c>
      <c r="U29" s="45">
        <f t="shared" si="13"/>
        <v>2.857142857142857</v>
      </c>
      <c r="V29" s="33">
        <v>285</v>
      </c>
      <c r="W29" s="45">
        <f t="shared" si="14"/>
        <v>2.9182879377431905</v>
      </c>
      <c r="X29" s="33">
        <v>24101</v>
      </c>
      <c r="Y29" s="45">
        <f t="shared" si="15"/>
        <v>1.824973383754019</v>
      </c>
      <c r="Z29" s="46">
        <f t="shared" si="3"/>
        <v>180.28331431959376</v>
      </c>
      <c r="AA29" s="45">
        <f t="shared" si="4"/>
        <v>0.6318061626265271</v>
      </c>
    </row>
    <row r="30" spans="1:27" s="5" customFormat="1" ht="10.5" customHeight="1">
      <c r="A30" s="44" t="s">
        <v>223</v>
      </c>
      <c r="B30" s="32">
        <v>390</v>
      </c>
      <c r="C30" s="36">
        <f t="shared" si="5"/>
        <v>4.30558622212409</v>
      </c>
      <c r="D30" s="33">
        <v>79470</v>
      </c>
      <c r="E30" s="45">
        <f t="shared" si="6"/>
        <v>4.132990018311637</v>
      </c>
      <c r="F30" s="33">
        <v>20728322</v>
      </c>
      <c r="G30" s="45">
        <f t="shared" si="7"/>
        <v>4.15266474629073</v>
      </c>
      <c r="H30" s="33">
        <v>167495993</v>
      </c>
      <c r="I30" s="45">
        <f t="shared" si="8"/>
        <v>4.125567800239514</v>
      </c>
      <c r="J30" s="33">
        <v>535</v>
      </c>
      <c r="K30" s="45">
        <f t="shared" si="9"/>
        <v>5.247155747351902</v>
      </c>
      <c r="L30" s="45">
        <f t="shared" si="1"/>
        <v>3.1941062613957576</v>
      </c>
      <c r="M30" s="33">
        <f t="shared" si="16"/>
        <v>535</v>
      </c>
      <c r="N30" s="45">
        <f t="shared" si="10"/>
        <v>5.247155747351902</v>
      </c>
      <c r="O30" s="42" t="s">
        <v>301</v>
      </c>
      <c r="P30" s="33">
        <v>7</v>
      </c>
      <c r="Q30" s="45">
        <f t="shared" si="11"/>
        <v>5.185185185185185</v>
      </c>
      <c r="R30" s="33">
        <v>1</v>
      </c>
      <c r="S30" s="45">
        <f t="shared" si="12"/>
        <v>6.666666666666667</v>
      </c>
      <c r="T30" s="33">
        <v>35</v>
      </c>
      <c r="U30" s="45">
        <f t="shared" si="13"/>
        <v>12.5</v>
      </c>
      <c r="V30" s="33">
        <v>492</v>
      </c>
      <c r="W30" s="45">
        <f t="shared" si="14"/>
        <v>5.037886545156666</v>
      </c>
      <c r="X30" s="33">
        <v>70449</v>
      </c>
      <c r="Y30" s="45">
        <f t="shared" si="15"/>
        <v>5.334531758519849</v>
      </c>
      <c r="Z30" s="46">
        <f t="shared" si="3"/>
        <v>420.6011065590088</v>
      </c>
      <c r="AA30" s="45">
        <f t="shared" si="4"/>
        <v>1.1590705880187429</v>
      </c>
    </row>
    <row r="31" spans="1:27" s="5" customFormat="1" ht="10.5" customHeight="1">
      <c r="A31" s="44" t="s">
        <v>224</v>
      </c>
      <c r="B31" s="32">
        <v>146</v>
      </c>
      <c r="C31" s="36">
        <f t="shared" si="5"/>
        <v>1.6118348421285054</v>
      </c>
      <c r="D31" s="33">
        <v>29002</v>
      </c>
      <c r="E31" s="45">
        <f t="shared" si="6"/>
        <v>1.5083047251928285</v>
      </c>
      <c r="F31" s="33">
        <v>7309476</v>
      </c>
      <c r="G31" s="45">
        <f t="shared" si="7"/>
        <v>1.4643637482599015</v>
      </c>
      <c r="H31" s="33">
        <v>60130427</v>
      </c>
      <c r="I31" s="45">
        <f t="shared" si="8"/>
        <v>1.481063212335191</v>
      </c>
      <c r="J31" s="33">
        <v>114</v>
      </c>
      <c r="K31" s="45">
        <f t="shared" si="9"/>
        <v>1.118085523734798</v>
      </c>
      <c r="L31" s="45">
        <f t="shared" si="1"/>
        <v>1.8958787703270426</v>
      </c>
      <c r="M31" s="33">
        <f t="shared" si="16"/>
        <v>114</v>
      </c>
      <c r="N31" s="45">
        <f t="shared" si="10"/>
        <v>1.118085523734798</v>
      </c>
      <c r="O31" s="42" t="s">
        <v>302</v>
      </c>
      <c r="P31" s="33">
        <v>1</v>
      </c>
      <c r="Q31" s="45">
        <f t="shared" si="11"/>
        <v>0.7407407407407408</v>
      </c>
      <c r="R31" s="33">
        <v>0</v>
      </c>
      <c r="S31" s="45">
        <f t="shared" si="12"/>
        <v>0</v>
      </c>
      <c r="T31" s="33">
        <v>3</v>
      </c>
      <c r="U31" s="45">
        <f t="shared" si="13"/>
        <v>1.0714285714285714</v>
      </c>
      <c r="V31" s="33">
        <v>110</v>
      </c>
      <c r="W31" s="45">
        <f t="shared" si="14"/>
        <v>1.1263567479008805</v>
      </c>
      <c r="X31" s="33">
        <v>7402</v>
      </c>
      <c r="Y31" s="45">
        <f t="shared" si="15"/>
        <v>0.5604934644432699</v>
      </c>
      <c r="Z31" s="46">
        <f t="shared" si="3"/>
        <v>123.09907594702429</v>
      </c>
      <c r="AA31" s="45">
        <f t="shared" si="4"/>
        <v>0.4830951508086576</v>
      </c>
    </row>
    <row r="32" spans="1:27" s="5" customFormat="1" ht="10.5" customHeight="1">
      <c r="A32" s="44" t="s">
        <v>225</v>
      </c>
      <c r="B32" s="32">
        <v>149</v>
      </c>
      <c r="C32" s="36">
        <f t="shared" si="5"/>
        <v>1.6449547361448442</v>
      </c>
      <c r="D32" s="33">
        <v>18902</v>
      </c>
      <c r="E32" s="45">
        <f t="shared" si="6"/>
        <v>0.9830348222741483</v>
      </c>
      <c r="F32" s="33">
        <v>4839668</v>
      </c>
      <c r="G32" s="45">
        <f t="shared" si="7"/>
        <v>0.969568047396763</v>
      </c>
      <c r="H32" s="33">
        <v>39349121</v>
      </c>
      <c r="I32" s="45">
        <f t="shared" si="8"/>
        <v>0.9692020904961497</v>
      </c>
      <c r="J32" s="33">
        <v>115</v>
      </c>
      <c r="K32" s="45">
        <f t="shared" si="9"/>
        <v>1.1278932914868576</v>
      </c>
      <c r="L32" s="45">
        <f t="shared" si="1"/>
        <v>2.922555754167927</v>
      </c>
      <c r="M32" s="33">
        <f t="shared" si="16"/>
        <v>115</v>
      </c>
      <c r="N32" s="45">
        <f t="shared" si="10"/>
        <v>1.1278932914868576</v>
      </c>
      <c r="O32" s="42" t="s">
        <v>303</v>
      </c>
      <c r="P32" s="33">
        <v>0</v>
      </c>
      <c r="Q32" s="45">
        <f t="shared" si="11"/>
        <v>0</v>
      </c>
      <c r="R32" s="33">
        <v>0</v>
      </c>
      <c r="S32" s="45">
        <f t="shared" si="12"/>
        <v>0</v>
      </c>
      <c r="T32" s="33">
        <v>7</v>
      </c>
      <c r="U32" s="45">
        <f t="shared" si="13"/>
        <v>2.5</v>
      </c>
      <c r="V32" s="33">
        <v>108</v>
      </c>
      <c r="W32" s="45">
        <f t="shared" si="14"/>
        <v>1.1058775343026828</v>
      </c>
      <c r="X32" s="33">
        <v>5440</v>
      </c>
      <c r="Y32" s="45">
        <f t="shared" si="15"/>
        <v>0.4119271070753024</v>
      </c>
      <c r="Z32" s="46">
        <f t="shared" si="3"/>
        <v>138.2495939362915</v>
      </c>
      <c r="AA32" s="45">
        <f t="shared" si="4"/>
        <v>0.6356430966115246</v>
      </c>
    </row>
    <row r="33" spans="1:27" s="5" customFormat="1" ht="20.25" customHeight="1">
      <c r="A33" s="42" t="s">
        <v>226</v>
      </c>
      <c r="B33" s="32">
        <v>129</v>
      </c>
      <c r="C33" s="36">
        <f t="shared" si="5"/>
        <v>1.4241554427025833</v>
      </c>
      <c r="D33" s="33">
        <v>34351</v>
      </c>
      <c r="E33" s="45">
        <f t="shared" si="6"/>
        <v>1.786489746055405</v>
      </c>
      <c r="F33" s="33">
        <v>8717597</v>
      </c>
      <c r="G33" s="45">
        <f t="shared" si="7"/>
        <v>1.746463497347727</v>
      </c>
      <c r="H33" s="33">
        <v>70958513</v>
      </c>
      <c r="I33" s="45">
        <f t="shared" si="8"/>
        <v>1.7477681175673079</v>
      </c>
      <c r="J33" s="33">
        <v>38</v>
      </c>
      <c r="K33" s="45">
        <f t="shared" si="9"/>
        <v>0.372695174578266</v>
      </c>
      <c r="L33" s="45">
        <f t="shared" si="1"/>
        <v>0.5355241872106311</v>
      </c>
      <c r="M33" s="33">
        <f t="shared" si="16"/>
        <v>38</v>
      </c>
      <c r="N33" s="45">
        <f t="shared" si="10"/>
        <v>0.372695174578266</v>
      </c>
      <c r="O33" s="42" t="s">
        <v>304</v>
      </c>
      <c r="P33" s="33">
        <v>5</v>
      </c>
      <c r="Q33" s="45">
        <f t="shared" si="11"/>
        <v>3.7037037037037033</v>
      </c>
      <c r="R33" s="33">
        <v>0</v>
      </c>
      <c r="S33" s="45">
        <f t="shared" si="12"/>
        <v>0</v>
      </c>
      <c r="T33" s="33">
        <v>1</v>
      </c>
      <c r="U33" s="45">
        <f t="shared" si="13"/>
        <v>0.35714285714285715</v>
      </c>
      <c r="V33" s="33">
        <v>32</v>
      </c>
      <c r="W33" s="45">
        <f t="shared" si="14"/>
        <v>0.32766741757116524</v>
      </c>
      <c r="X33" s="33">
        <v>31341</v>
      </c>
      <c r="Y33" s="45">
        <f t="shared" si="15"/>
        <v>2.3731999012586495</v>
      </c>
      <c r="Z33" s="46">
        <f t="shared" si="3"/>
        <v>441.68061977285237</v>
      </c>
      <c r="AA33" s="45">
        <f t="shared" si="4"/>
        <v>0.48634417330789986</v>
      </c>
    </row>
    <row r="34" spans="1:27" s="5" customFormat="1" ht="10.5" customHeight="1">
      <c r="A34" s="42" t="s">
        <v>227</v>
      </c>
      <c r="B34" s="32">
        <v>296</v>
      </c>
      <c r="C34" s="36">
        <f t="shared" si="5"/>
        <v>3.2678295429454627</v>
      </c>
      <c r="D34" s="33">
        <v>34553</v>
      </c>
      <c r="E34" s="45">
        <f t="shared" si="6"/>
        <v>1.7969951441137788</v>
      </c>
      <c r="F34" s="33">
        <v>9444883</v>
      </c>
      <c r="G34" s="45">
        <f t="shared" si="7"/>
        <v>1.89216631558216</v>
      </c>
      <c r="H34" s="33">
        <v>76460280</v>
      </c>
      <c r="I34" s="45">
        <f t="shared" si="8"/>
        <v>1.8832812864084294</v>
      </c>
      <c r="J34" s="33">
        <v>114</v>
      </c>
      <c r="K34" s="45">
        <f t="shared" si="9"/>
        <v>1.118085523734798</v>
      </c>
      <c r="L34" s="45">
        <f t="shared" si="1"/>
        <v>1.490970213554018</v>
      </c>
      <c r="M34" s="33">
        <f t="shared" si="16"/>
        <v>114</v>
      </c>
      <c r="N34" s="45">
        <f t="shared" si="10"/>
        <v>1.118085523734798</v>
      </c>
      <c r="O34" s="42" t="s">
        <v>305</v>
      </c>
      <c r="P34" s="33">
        <v>5</v>
      </c>
      <c r="Q34" s="45">
        <f t="shared" si="11"/>
        <v>3.7037037037037033</v>
      </c>
      <c r="R34" s="33">
        <v>1</v>
      </c>
      <c r="S34" s="45">
        <f t="shared" si="12"/>
        <v>6.666666666666667</v>
      </c>
      <c r="T34" s="33">
        <v>7</v>
      </c>
      <c r="U34" s="45">
        <f t="shared" si="13"/>
        <v>2.5</v>
      </c>
      <c r="V34" s="33">
        <v>101</v>
      </c>
      <c r="W34" s="45">
        <f t="shared" si="14"/>
        <v>1.0342002867089906</v>
      </c>
      <c r="X34" s="33">
        <v>43717</v>
      </c>
      <c r="Y34" s="45">
        <f t="shared" si="15"/>
        <v>3.3103340698549624</v>
      </c>
      <c r="Z34" s="46">
        <f t="shared" si="3"/>
        <v>571.7609195257983</v>
      </c>
      <c r="AA34" s="45">
        <f t="shared" si="4"/>
        <v>0.9232976228103379</v>
      </c>
    </row>
    <row r="35" spans="1:27" s="5" customFormat="1" ht="10.5" customHeight="1">
      <c r="A35" s="42" t="s">
        <v>228</v>
      </c>
      <c r="B35" s="32">
        <v>406</v>
      </c>
      <c r="C35" s="36">
        <f t="shared" si="5"/>
        <v>4.482225656877898</v>
      </c>
      <c r="D35" s="33">
        <v>89221</v>
      </c>
      <c r="E35" s="45">
        <f t="shared" si="6"/>
        <v>4.640109505773029</v>
      </c>
      <c r="F35" s="33">
        <v>22280618</v>
      </c>
      <c r="G35" s="45">
        <f t="shared" si="7"/>
        <v>4.463648186002257</v>
      </c>
      <c r="H35" s="33">
        <v>179729043</v>
      </c>
      <c r="I35" s="45">
        <f t="shared" si="8"/>
        <v>4.426878155638405</v>
      </c>
      <c r="J35" s="33">
        <v>354</v>
      </c>
      <c r="K35" s="45">
        <f t="shared" si="9"/>
        <v>3.471949784229109</v>
      </c>
      <c r="L35" s="45">
        <f t="shared" si="1"/>
        <v>1.9696315859201454</v>
      </c>
      <c r="M35" s="33">
        <f t="shared" si="16"/>
        <v>354</v>
      </c>
      <c r="N35" s="45">
        <f t="shared" si="10"/>
        <v>3.471949784229109</v>
      </c>
      <c r="O35" s="42" t="s">
        <v>228</v>
      </c>
      <c r="P35" s="33">
        <v>1</v>
      </c>
      <c r="Q35" s="45">
        <f t="shared" si="11"/>
        <v>0.7407407407407408</v>
      </c>
      <c r="R35" s="33">
        <v>1</v>
      </c>
      <c r="S35" s="45">
        <f t="shared" si="12"/>
        <v>6.666666666666667</v>
      </c>
      <c r="T35" s="33">
        <v>3</v>
      </c>
      <c r="U35" s="45">
        <f t="shared" si="13"/>
        <v>1.0714285714285714</v>
      </c>
      <c r="V35" s="33">
        <v>349</v>
      </c>
      <c r="W35" s="45">
        <f t="shared" si="14"/>
        <v>3.5736227728855217</v>
      </c>
      <c r="X35" s="33">
        <v>18912</v>
      </c>
      <c r="Y35" s="45">
        <f t="shared" si="15"/>
        <v>1.4320524722441395</v>
      </c>
      <c r="Z35" s="46">
        <f t="shared" si="3"/>
        <v>105.22506370881861</v>
      </c>
      <c r="AA35" s="45">
        <f t="shared" si="4"/>
        <v>0.4552522477828624</v>
      </c>
    </row>
    <row r="36" spans="1:27" s="5" customFormat="1" ht="10.5" customHeight="1">
      <c r="A36" s="42" t="s">
        <v>229</v>
      </c>
      <c r="B36" s="32">
        <v>587</v>
      </c>
      <c r="C36" s="36">
        <f t="shared" si="5"/>
        <v>6.48045926253036</v>
      </c>
      <c r="D36" s="33">
        <v>54031</v>
      </c>
      <c r="E36" s="45">
        <f t="shared" si="6"/>
        <v>2.809985952930616</v>
      </c>
      <c r="F36" s="33">
        <v>13292022</v>
      </c>
      <c r="G36" s="45">
        <f t="shared" si="7"/>
        <v>2.6628933671679165</v>
      </c>
      <c r="H36" s="33">
        <v>103665107</v>
      </c>
      <c r="I36" s="45">
        <f t="shared" si="8"/>
        <v>2.553359156762537</v>
      </c>
      <c r="J36" s="33">
        <v>428</v>
      </c>
      <c r="K36" s="45">
        <f t="shared" si="9"/>
        <v>4.197724597881522</v>
      </c>
      <c r="L36" s="45">
        <f>IF($H$36=0,0,J36*1000000/H36)</f>
        <v>4.128679479393196</v>
      </c>
      <c r="M36" s="33">
        <f>SUM(P36+R36+T36+V36)</f>
        <v>428</v>
      </c>
      <c r="N36" s="45">
        <f t="shared" si="10"/>
        <v>4.197724597881522</v>
      </c>
      <c r="O36" s="42" t="s">
        <v>229</v>
      </c>
      <c r="P36" s="33">
        <v>1</v>
      </c>
      <c r="Q36" s="45">
        <f t="shared" si="11"/>
        <v>0.7407407407407408</v>
      </c>
      <c r="R36" s="33">
        <v>1</v>
      </c>
      <c r="S36" s="45">
        <f t="shared" si="12"/>
        <v>6.666666666666667</v>
      </c>
      <c r="T36" s="33">
        <v>1</v>
      </c>
      <c r="U36" s="45">
        <f t="shared" si="13"/>
        <v>0.35714285714285715</v>
      </c>
      <c r="V36" s="33">
        <v>425</v>
      </c>
      <c r="W36" s="45">
        <f t="shared" si="14"/>
        <v>4.351832889617039</v>
      </c>
      <c r="X36" s="33">
        <v>27764</v>
      </c>
      <c r="Y36" s="45">
        <f t="shared" si="15"/>
        <v>2.1023426839777013</v>
      </c>
      <c r="Z36" s="46">
        <f t="shared" si="3"/>
        <v>267.8239651071792</v>
      </c>
      <c r="AA36" s="45">
        <f>SQRT(L36*Z36/1000)</f>
        <v>1.0515509064366453</v>
      </c>
    </row>
    <row r="37" spans="1:27" s="5" customFormat="1" ht="10.5" customHeight="1">
      <c r="A37" s="42" t="s">
        <v>230</v>
      </c>
      <c r="B37" s="32">
        <v>393</v>
      </c>
      <c r="C37" s="36">
        <f t="shared" si="5"/>
        <v>4.338706116140428</v>
      </c>
      <c r="D37" s="33">
        <v>133701</v>
      </c>
      <c r="E37" s="45">
        <f t="shared" si="6"/>
        <v>6.953377355458465</v>
      </c>
      <c r="F37" s="33">
        <v>34920441</v>
      </c>
      <c r="G37" s="45">
        <f t="shared" si="7"/>
        <v>6.995881493235459</v>
      </c>
      <c r="H37" s="33">
        <v>282452821</v>
      </c>
      <c r="I37" s="45">
        <f t="shared" si="8"/>
        <v>6.957051583940968</v>
      </c>
      <c r="J37" s="33">
        <v>1177</v>
      </c>
      <c r="K37" s="45">
        <f t="shared" si="9"/>
        <v>11.543742644174186</v>
      </c>
      <c r="L37" s="45">
        <f t="shared" si="1"/>
        <v>4.167067603831792</v>
      </c>
      <c r="M37" s="33">
        <f t="shared" si="16"/>
        <v>1177</v>
      </c>
      <c r="N37" s="45">
        <f t="shared" si="10"/>
        <v>11.543742644174186</v>
      </c>
      <c r="O37" s="42" t="s">
        <v>230</v>
      </c>
      <c r="P37" s="33">
        <v>20</v>
      </c>
      <c r="Q37" s="45">
        <f t="shared" si="11"/>
        <v>14.814814814814813</v>
      </c>
      <c r="R37" s="33">
        <v>1</v>
      </c>
      <c r="S37" s="45">
        <f t="shared" si="12"/>
        <v>6.666666666666667</v>
      </c>
      <c r="T37" s="33">
        <v>6</v>
      </c>
      <c r="U37" s="45">
        <f t="shared" si="13"/>
        <v>2.142857142857143</v>
      </c>
      <c r="V37" s="33">
        <v>1150</v>
      </c>
      <c r="W37" s="45">
        <f t="shared" si="14"/>
        <v>11.775547818963753</v>
      </c>
      <c r="X37" s="33">
        <v>148943</v>
      </c>
      <c r="Y37" s="45">
        <f t="shared" si="15"/>
        <v>11.278246159764112</v>
      </c>
      <c r="Z37" s="46">
        <f t="shared" si="3"/>
        <v>527.3199236342554</v>
      </c>
      <c r="AA37" s="45">
        <f t="shared" si="4"/>
        <v>1.4823554805212413</v>
      </c>
    </row>
    <row r="38" spans="1:27" s="5" customFormat="1" ht="10.5" customHeight="1">
      <c r="A38" s="42" t="s">
        <v>231</v>
      </c>
      <c r="B38" s="32">
        <v>158</v>
      </c>
      <c r="C38" s="36">
        <f t="shared" si="5"/>
        <v>1.7443144181938617</v>
      </c>
      <c r="D38" s="33">
        <v>102899</v>
      </c>
      <c r="E38" s="45">
        <f t="shared" si="6"/>
        <v>5.351460172319732</v>
      </c>
      <c r="F38" s="33">
        <v>25340582</v>
      </c>
      <c r="G38" s="45">
        <f t="shared" si="7"/>
        <v>5.076674393705841</v>
      </c>
      <c r="H38" s="33">
        <v>202988643</v>
      </c>
      <c r="I38" s="45">
        <f t="shared" si="8"/>
        <v>4.9997817522423595</v>
      </c>
      <c r="J38" s="33">
        <v>111</v>
      </c>
      <c r="K38" s="45">
        <f t="shared" si="9"/>
        <v>1.088662220478619</v>
      </c>
      <c r="L38" s="45">
        <f t="shared" si="1"/>
        <v>0.546828622328393</v>
      </c>
      <c r="M38" s="33">
        <f t="shared" si="16"/>
        <v>111</v>
      </c>
      <c r="N38" s="45">
        <f t="shared" si="10"/>
        <v>1.088662220478619</v>
      </c>
      <c r="O38" s="42" t="s">
        <v>231</v>
      </c>
      <c r="P38" s="33">
        <v>1</v>
      </c>
      <c r="Q38" s="45">
        <f t="shared" si="11"/>
        <v>0.7407407407407408</v>
      </c>
      <c r="R38" s="33">
        <v>0</v>
      </c>
      <c r="S38" s="45">
        <f t="shared" si="12"/>
        <v>0</v>
      </c>
      <c r="T38" s="33">
        <v>0</v>
      </c>
      <c r="U38" s="45">
        <f t="shared" si="13"/>
        <v>0</v>
      </c>
      <c r="V38" s="33">
        <v>110</v>
      </c>
      <c r="W38" s="45">
        <f t="shared" si="14"/>
        <v>1.1263567479008805</v>
      </c>
      <c r="X38" s="33">
        <v>9378</v>
      </c>
      <c r="Y38" s="45">
        <f t="shared" si="15"/>
        <v>0.7101199283367988</v>
      </c>
      <c r="Z38" s="46">
        <f t="shared" si="3"/>
        <v>46.1996290107718</v>
      </c>
      <c r="AA38" s="45">
        <f t="shared" si="4"/>
        <v>0.15894426533865008</v>
      </c>
    </row>
    <row r="39" spans="1:27" s="5" customFormat="1" ht="10.5" customHeight="1">
      <c r="A39" s="42" t="s">
        <v>232</v>
      </c>
      <c r="B39" s="32">
        <v>21</v>
      </c>
      <c r="C39" s="36">
        <f t="shared" si="5"/>
        <v>0.23183925811437403</v>
      </c>
      <c r="D39" s="33">
        <v>4881</v>
      </c>
      <c r="E39" s="45">
        <f t="shared" si="6"/>
        <v>0.2538457817966415</v>
      </c>
      <c r="F39" s="33">
        <v>1277158</v>
      </c>
      <c r="G39" s="45">
        <f t="shared" si="7"/>
        <v>0.25586292040634917</v>
      </c>
      <c r="H39" s="33">
        <v>10587858</v>
      </c>
      <c r="I39" s="45">
        <f t="shared" si="8"/>
        <v>0.2607878866589265</v>
      </c>
      <c r="J39" s="33">
        <v>9</v>
      </c>
      <c r="K39" s="45">
        <f t="shared" si="9"/>
        <v>0.08826990976853667</v>
      </c>
      <c r="L39" s="45">
        <f>IF($H$39=0,0,J39*1000000/H39)</f>
        <v>0.850030289412646</v>
      </c>
      <c r="M39" s="33">
        <f>SUM(P39+R39+T39+V39)</f>
        <v>9</v>
      </c>
      <c r="N39" s="45">
        <f t="shared" si="10"/>
        <v>0.08826990976853667</v>
      </c>
      <c r="O39" s="42" t="s">
        <v>232</v>
      </c>
      <c r="P39" s="33">
        <v>0</v>
      </c>
      <c r="Q39" s="45">
        <f t="shared" si="11"/>
        <v>0</v>
      </c>
      <c r="R39" s="33">
        <v>0</v>
      </c>
      <c r="S39" s="45">
        <f t="shared" si="12"/>
        <v>0</v>
      </c>
      <c r="T39" s="33">
        <v>0</v>
      </c>
      <c r="U39" s="45">
        <f t="shared" si="13"/>
        <v>0</v>
      </c>
      <c r="V39" s="33">
        <v>9</v>
      </c>
      <c r="W39" s="45">
        <f t="shared" si="14"/>
        <v>0.09215646119189023</v>
      </c>
      <c r="X39" s="33">
        <v>228</v>
      </c>
      <c r="Y39" s="45">
        <f t="shared" si="15"/>
        <v>0.017264591987714878</v>
      </c>
      <c r="Z39" s="46">
        <f t="shared" si="3"/>
        <v>21.534100665120366</v>
      </c>
      <c r="AA39" s="45">
        <f>SQRT(L39*Z39/1000)</f>
        <v>0.13529463337698697</v>
      </c>
    </row>
    <row r="40" spans="1:27" s="5" customFormat="1" ht="10.5" customHeight="1">
      <c r="A40" s="42" t="s">
        <v>233</v>
      </c>
      <c r="B40" s="32">
        <v>143</v>
      </c>
      <c r="C40" s="36">
        <f t="shared" si="5"/>
        <v>1.578714948112166</v>
      </c>
      <c r="D40" s="33">
        <v>39084</v>
      </c>
      <c r="E40" s="45">
        <f t="shared" si="6"/>
        <v>2.03263850353205</v>
      </c>
      <c r="F40" s="33">
        <v>9847686</v>
      </c>
      <c r="G40" s="45">
        <f t="shared" si="7"/>
        <v>1.972862949771852</v>
      </c>
      <c r="H40" s="33">
        <v>79730501</v>
      </c>
      <c r="I40" s="45">
        <f t="shared" si="8"/>
        <v>1.963829592165613</v>
      </c>
      <c r="J40" s="33">
        <v>63</v>
      </c>
      <c r="K40" s="45">
        <f t="shared" si="9"/>
        <v>0.6178893683797567</v>
      </c>
      <c r="L40" s="45">
        <f>IF($H$40=0,0,J40*1000000/H40)</f>
        <v>0.7901618478479145</v>
      </c>
      <c r="M40" s="33">
        <f>SUM(P40+R40+T40+V40)</f>
        <v>63</v>
      </c>
      <c r="N40" s="45">
        <f t="shared" si="10"/>
        <v>0.6178893683797567</v>
      </c>
      <c r="O40" s="42" t="s">
        <v>233</v>
      </c>
      <c r="P40" s="33">
        <v>2</v>
      </c>
      <c r="Q40" s="45">
        <f t="shared" si="11"/>
        <v>1.4814814814814816</v>
      </c>
      <c r="R40" s="33">
        <v>0</v>
      </c>
      <c r="S40" s="45">
        <f t="shared" si="12"/>
        <v>0</v>
      </c>
      <c r="T40" s="33">
        <v>0</v>
      </c>
      <c r="U40" s="45">
        <f t="shared" si="13"/>
        <v>0</v>
      </c>
      <c r="V40" s="33">
        <v>61</v>
      </c>
      <c r="W40" s="45">
        <f t="shared" si="14"/>
        <v>0.6246160147450338</v>
      </c>
      <c r="X40" s="33">
        <v>12734</v>
      </c>
      <c r="Y40" s="45">
        <f t="shared" si="15"/>
        <v>0.9642426068928126</v>
      </c>
      <c r="Z40" s="46">
        <f t="shared" si="3"/>
        <v>159.71303127770386</v>
      </c>
      <c r="AA40" s="45">
        <f>SQRT(L40*Z40/1000)</f>
        <v>0.3552451884540905</v>
      </c>
    </row>
    <row r="41" spans="1:27" s="5" customFormat="1" ht="10.5" customHeight="1">
      <c r="A41" s="42" t="s">
        <v>234</v>
      </c>
      <c r="B41" s="32">
        <v>32</v>
      </c>
      <c r="C41" s="36">
        <f t="shared" si="5"/>
        <v>0.35327886950761755</v>
      </c>
      <c r="D41" s="33">
        <v>21830</v>
      </c>
      <c r="E41" s="45">
        <f t="shared" si="6"/>
        <v>1.1353110871994845</v>
      </c>
      <c r="F41" s="33">
        <v>5422271</v>
      </c>
      <c r="G41" s="45">
        <f t="shared" si="7"/>
        <v>1.0862854034462888</v>
      </c>
      <c r="H41" s="33">
        <v>43105175</v>
      </c>
      <c r="I41" s="45">
        <f t="shared" si="8"/>
        <v>1.0617168734519475</v>
      </c>
      <c r="J41" s="33">
        <v>4</v>
      </c>
      <c r="K41" s="45">
        <f t="shared" si="9"/>
        <v>0.03923107100823853</v>
      </c>
      <c r="L41" s="45">
        <f>IF($H$41=0,0,J41*1000000/H41)</f>
        <v>0.0927962825809198</v>
      </c>
      <c r="M41" s="33">
        <f>SUM(P41+R41+T41+V41)</f>
        <v>4</v>
      </c>
      <c r="N41" s="45">
        <f t="shared" si="10"/>
        <v>0.03923107100823853</v>
      </c>
      <c r="O41" s="42" t="s">
        <v>306</v>
      </c>
      <c r="P41" s="33">
        <v>0</v>
      </c>
      <c r="Q41" s="45">
        <f t="shared" si="11"/>
        <v>0</v>
      </c>
      <c r="R41" s="33">
        <v>0</v>
      </c>
      <c r="S41" s="45">
        <f t="shared" si="12"/>
        <v>0</v>
      </c>
      <c r="T41" s="33">
        <v>0</v>
      </c>
      <c r="U41" s="45">
        <f t="shared" si="13"/>
        <v>0</v>
      </c>
      <c r="V41" s="33">
        <v>4</v>
      </c>
      <c r="W41" s="45">
        <f t="shared" si="14"/>
        <v>0.040958427196395655</v>
      </c>
      <c r="X41" s="33">
        <v>34</v>
      </c>
      <c r="Y41" s="45">
        <f t="shared" si="15"/>
        <v>0.0025745444192206398</v>
      </c>
      <c r="Z41" s="46">
        <f t="shared" si="3"/>
        <v>0.7887684019378184</v>
      </c>
      <c r="AA41" s="45">
        <f>SQRT(L41*Z41/1000)</f>
        <v>0.008555394527263038</v>
      </c>
    </row>
    <row r="42" spans="1:27" s="5" customFormat="1" ht="10.5" customHeight="1">
      <c r="A42" s="42" t="s">
        <v>235</v>
      </c>
      <c r="B42" s="32">
        <v>308</v>
      </c>
      <c r="C42" s="36">
        <f t="shared" si="5"/>
        <v>3.400309119010819</v>
      </c>
      <c r="D42" s="33">
        <v>160299</v>
      </c>
      <c r="E42" s="45">
        <f t="shared" si="6"/>
        <v>8.336657442372431</v>
      </c>
      <c r="F42" s="33">
        <v>42445116</v>
      </c>
      <c r="G42" s="45">
        <f t="shared" si="7"/>
        <v>8.503357718266853</v>
      </c>
      <c r="H42" s="33">
        <v>337650130</v>
      </c>
      <c r="I42" s="45">
        <f t="shared" si="8"/>
        <v>8.31660793267267</v>
      </c>
      <c r="J42" s="33">
        <v>568</v>
      </c>
      <c r="K42" s="45">
        <f t="shared" si="9"/>
        <v>5.57081208316987</v>
      </c>
      <c r="L42" s="45">
        <f>IF($H$42=0,0,J42*1000000/H42)</f>
        <v>1.682214664037002</v>
      </c>
      <c r="M42" s="33">
        <f>SUM(P42+R42+T42+V42)</f>
        <v>568</v>
      </c>
      <c r="N42" s="45">
        <f t="shared" si="10"/>
        <v>5.57081208316987</v>
      </c>
      <c r="O42" s="42" t="s">
        <v>235</v>
      </c>
      <c r="P42" s="33">
        <v>3</v>
      </c>
      <c r="Q42" s="45">
        <f t="shared" si="11"/>
        <v>2.2222222222222223</v>
      </c>
      <c r="R42" s="33">
        <v>0</v>
      </c>
      <c r="S42" s="45">
        <f t="shared" si="12"/>
        <v>0</v>
      </c>
      <c r="T42" s="33">
        <v>2</v>
      </c>
      <c r="U42" s="45">
        <f t="shared" si="13"/>
        <v>0.7142857142857143</v>
      </c>
      <c r="V42" s="33">
        <v>563</v>
      </c>
      <c r="W42" s="45">
        <f t="shared" si="14"/>
        <v>5.764898627892689</v>
      </c>
      <c r="X42" s="33">
        <v>31389</v>
      </c>
      <c r="Y42" s="45">
        <f t="shared" si="15"/>
        <v>2.3768345522034315</v>
      </c>
      <c r="Z42" s="46">
        <f t="shared" si="3"/>
        <v>92.96309170679129</v>
      </c>
      <c r="AA42" s="45">
        <f>SQRT(L42*Z42/1000)</f>
        <v>0.3954540126024528</v>
      </c>
    </row>
    <row r="43" spans="1:27" s="5" customFormat="1" ht="10.5" customHeight="1">
      <c r="A43" s="42" t="s">
        <v>236</v>
      </c>
      <c r="B43" s="32">
        <v>80</v>
      </c>
      <c r="C43" s="36">
        <f t="shared" si="5"/>
        <v>0.8831971737690439</v>
      </c>
      <c r="D43" s="33">
        <v>16612</v>
      </c>
      <c r="E43" s="45">
        <f t="shared" si="6"/>
        <v>0.8639389729985266</v>
      </c>
      <c r="F43" s="33">
        <v>4332697</v>
      </c>
      <c r="G43" s="45">
        <f t="shared" si="7"/>
        <v>0.8680026337037609</v>
      </c>
      <c r="H43" s="33">
        <v>34382969</v>
      </c>
      <c r="I43" s="45">
        <f t="shared" si="8"/>
        <v>0.8468815715671084</v>
      </c>
      <c r="J43" s="33">
        <v>88</v>
      </c>
      <c r="K43" s="45">
        <f t="shared" si="9"/>
        <v>0.8630835621812475</v>
      </c>
      <c r="L43" s="45">
        <f t="shared" si="1"/>
        <v>2.5594066643866618</v>
      </c>
      <c r="M43" s="33">
        <f t="shared" si="16"/>
        <v>88</v>
      </c>
      <c r="N43" s="45">
        <f t="shared" si="10"/>
        <v>0.8630835621812475</v>
      </c>
      <c r="O43" s="42" t="s">
        <v>236</v>
      </c>
      <c r="P43" s="33">
        <v>1</v>
      </c>
      <c r="Q43" s="45">
        <f t="shared" si="11"/>
        <v>0.7407407407407408</v>
      </c>
      <c r="R43" s="33">
        <v>0</v>
      </c>
      <c r="S43" s="45">
        <f t="shared" si="12"/>
        <v>0</v>
      </c>
      <c r="T43" s="33">
        <v>0</v>
      </c>
      <c r="U43" s="45">
        <f t="shared" si="13"/>
        <v>0</v>
      </c>
      <c r="V43" s="33">
        <v>87</v>
      </c>
      <c r="W43" s="45">
        <f t="shared" si="14"/>
        <v>0.8908457915216056</v>
      </c>
      <c r="X43" s="33">
        <v>8142</v>
      </c>
      <c r="Y43" s="45">
        <f t="shared" si="15"/>
        <v>0.6165276665086603</v>
      </c>
      <c r="Z43" s="46">
        <f t="shared" si="3"/>
        <v>236.80328478904775</v>
      </c>
      <c r="AA43" s="45">
        <f t="shared" si="4"/>
        <v>0.7785087701739405</v>
      </c>
    </row>
    <row r="44" spans="1:27" s="5" customFormat="1" ht="10.5" customHeight="1">
      <c r="A44" s="42" t="s">
        <v>237</v>
      </c>
      <c r="B44" s="32">
        <v>203</v>
      </c>
      <c r="C44" s="36">
        <f t="shared" si="5"/>
        <v>2.241112828438949</v>
      </c>
      <c r="D44" s="33">
        <v>47850</v>
      </c>
      <c r="E44" s="45">
        <f t="shared" si="6"/>
        <v>2.4885311737285996</v>
      </c>
      <c r="F44" s="33">
        <v>13235842</v>
      </c>
      <c r="G44" s="45">
        <f t="shared" si="7"/>
        <v>2.6516383941196104</v>
      </c>
      <c r="H44" s="33">
        <v>111329131</v>
      </c>
      <c r="I44" s="45">
        <f t="shared" si="8"/>
        <v>2.7421305420855453</v>
      </c>
      <c r="J44" s="33">
        <v>337</v>
      </c>
      <c r="K44" s="45">
        <f t="shared" si="9"/>
        <v>3.3052177324440954</v>
      </c>
      <c r="L44" s="45">
        <f t="shared" si="1"/>
        <v>3.0270603657186546</v>
      </c>
      <c r="M44" s="33">
        <f t="shared" si="16"/>
        <v>337</v>
      </c>
      <c r="N44" s="45">
        <f t="shared" si="10"/>
        <v>3.3052177324440954</v>
      </c>
      <c r="O44" s="42" t="s">
        <v>307</v>
      </c>
      <c r="P44" s="33">
        <v>11</v>
      </c>
      <c r="Q44" s="45">
        <f t="shared" si="11"/>
        <v>8.148148148148149</v>
      </c>
      <c r="R44" s="33">
        <v>1</v>
      </c>
      <c r="S44" s="45">
        <f t="shared" si="12"/>
        <v>6.666666666666667</v>
      </c>
      <c r="T44" s="33">
        <v>3</v>
      </c>
      <c r="U44" s="45">
        <f t="shared" si="13"/>
        <v>1.0714285714285714</v>
      </c>
      <c r="V44" s="33">
        <v>322</v>
      </c>
      <c r="W44" s="45">
        <f t="shared" si="14"/>
        <v>3.2971533893098504</v>
      </c>
      <c r="X44" s="33">
        <v>111869</v>
      </c>
      <c r="Y44" s="45">
        <f t="shared" si="15"/>
        <v>8.470932636288051</v>
      </c>
      <c r="Z44" s="46">
        <f t="shared" si="3"/>
        <v>1004.8493057940065</v>
      </c>
      <c r="AA44" s="45">
        <f t="shared" si="4"/>
        <v>1.7440583439463664</v>
      </c>
    </row>
    <row r="45" spans="1:27" s="5" customFormat="1" ht="11.25" customHeight="1" thickBot="1">
      <c r="A45" s="42" t="s">
        <v>238</v>
      </c>
      <c r="B45" s="52">
        <v>61</v>
      </c>
      <c r="C45" s="45">
        <f t="shared" si="5"/>
        <v>0.673437844998896</v>
      </c>
      <c r="D45" s="53">
        <v>20250</v>
      </c>
      <c r="E45" s="45">
        <f t="shared" si="6"/>
        <v>1.0531401518914136</v>
      </c>
      <c r="F45" s="53">
        <v>5339316</v>
      </c>
      <c r="G45" s="45">
        <f t="shared" si="7"/>
        <v>1.0696663879741948</v>
      </c>
      <c r="H45" s="53">
        <v>43801793</v>
      </c>
      <c r="I45" s="45">
        <f t="shared" si="8"/>
        <v>1.078875163261706</v>
      </c>
      <c r="J45" s="53">
        <v>207</v>
      </c>
      <c r="K45" s="45">
        <f t="shared" si="9"/>
        <v>2.030207924676344</v>
      </c>
      <c r="L45" s="45">
        <f t="shared" si="1"/>
        <v>4.725833940176832</v>
      </c>
      <c r="M45" s="53">
        <f t="shared" si="16"/>
        <v>207</v>
      </c>
      <c r="N45" s="45">
        <f t="shared" si="10"/>
        <v>2.030207924676344</v>
      </c>
      <c r="O45" s="54" t="s">
        <v>308</v>
      </c>
      <c r="P45" s="53">
        <v>2</v>
      </c>
      <c r="Q45" s="45">
        <f t="shared" si="11"/>
        <v>1.4814814814814816</v>
      </c>
      <c r="R45" s="53">
        <v>0</v>
      </c>
      <c r="S45" s="45">
        <f t="shared" si="12"/>
        <v>0</v>
      </c>
      <c r="T45" s="53">
        <v>1</v>
      </c>
      <c r="U45" s="45">
        <f t="shared" si="13"/>
        <v>0.35714285714285715</v>
      </c>
      <c r="V45" s="53">
        <v>204</v>
      </c>
      <c r="W45" s="45">
        <f t="shared" si="14"/>
        <v>2.088879787016179</v>
      </c>
      <c r="X45" s="53">
        <v>20069</v>
      </c>
      <c r="Y45" s="45">
        <f t="shared" si="15"/>
        <v>1.5196627043923243</v>
      </c>
      <c r="Z45" s="46">
        <f t="shared" si="3"/>
        <v>458.1775910406225</v>
      </c>
      <c r="AA45" s="45">
        <f t="shared" si="4"/>
        <v>1.471486055104918</v>
      </c>
    </row>
    <row r="46" spans="1:27" s="34" customFormat="1" ht="11.25" customHeight="1">
      <c r="A46" s="47" t="s">
        <v>239</v>
      </c>
      <c r="B46" s="47"/>
      <c r="C46" s="47"/>
      <c r="D46" s="47"/>
      <c r="E46" s="47"/>
      <c r="F46" s="47"/>
      <c r="G46" s="47"/>
      <c r="H46" s="47" t="s">
        <v>240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8" s="34" customFormat="1" ht="10.5" customHeight="1">
      <c r="A47" s="34" t="s">
        <v>241</v>
      </c>
      <c r="H47" s="34" t="s">
        <v>242</v>
      </c>
    </row>
    <row r="48" spans="1:8" s="34" customFormat="1" ht="10.5" customHeight="1">
      <c r="A48" s="34" t="s">
        <v>243</v>
      </c>
      <c r="H48" s="34" t="s">
        <v>244</v>
      </c>
    </row>
    <row r="49" spans="1:8" s="34" customFormat="1" ht="10.5" customHeight="1">
      <c r="A49" s="34" t="s">
        <v>245</v>
      </c>
      <c r="H49" s="34" t="s">
        <v>246</v>
      </c>
    </row>
    <row r="50" spans="1:8" s="34" customFormat="1" ht="10.5" customHeight="1">
      <c r="A50" s="34" t="s">
        <v>247</v>
      </c>
      <c r="H50" s="34" t="s">
        <v>248</v>
      </c>
    </row>
    <row r="51" spans="1:8" s="34" customFormat="1" ht="10.5" customHeight="1">
      <c r="A51" s="34" t="s">
        <v>249</v>
      </c>
      <c r="H51" s="34" t="s">
        <v>250</v>
      </c>
    </row>
    <row r="52" spans="1:8" s="34" customFormat="1" ht="10.5" customHeight="1">
      <c r="A52" s="34" t="s">
        <v>251</v>
      </c>
      <c r="H52" s="34" t="s">
        <v>252</v>
      </c>
    </row>
    <row r="53" s="5" customFormat="1" ht="10.5" customHeight="1"/>
    <row r="54" s="5" customFormat="1" ht="10.5" customHeight="1"/>
    <row r="55" s="5" customFormat="1" ht="10.5" customHeight="1"/>
    <row r="56" s="5" customFormat="1" ht="7.5" customHeight="1"/>
    <row r="57" s="5" customFormat="1" ht="6" customHeight="1"/>
    <row r="58" s="5" customFormat="1" ht="10.5" customHeight="1"/>
    <row r="59" spans="1:27" s="5" customFormat="1" ht="12" customHeight="1">
      <c r="A59" s="93" t="s">
        <v>442</v>
      </c>
      <c r="B59" s="94"/>
      <c r="C59" s="94"/>
      <c r="D59" s="94"/>
      <c r="E59" s="94"/>
      <c r="F59" s="94"/>
      <c r="G59" s="94"/>
      <c r="H59" s="93" t="s">
        <v>443</v>
      </c>
      <c r="I59" s="94"/>
      <c r="J59" s="94"/>
      <c r="K59" s="94"/>
      <c r="L59" s="94"/>
      <c r="M59" s="94"/>
      <c r="N59" s="94"/>
      <c r="O59" s="93" t="s">
        <v>444</v>
      </c>
      <c r="P59" s="94"/>
      <c r="Q59" s="94"/>
      <c r="R59" s="94"/>
      <c r="S59" s="94"/>
      <c r="T59" s="94"/>
      <c r="U59" s="94"/>
      <c r="V59" s="93" t="s">
        <v>445</v>
      </c>
      <c r="W59" s="94"/>
      <c r="X59" s="94"/>
      <c r="Y59" s="94"/>
      <c r="Z59" s="94"/>
      <c r="AA59" s="94"/>
    </row>
  </sheetData>
  <mergeCells count="33">
    <mergeCell ref="A59:G59"/>
    <mergeCell ref="H59:N59"/>
    <mergeCell ref="O59:U59"/>
    <mergeCell ref="V59:AA59"/>
    <mergeCell ref="V1:AA1"/>
    <mergeCell ref="V2:AA2"/>
    <mergeCell ref="V3:W3"/>
    <mergeCell ref="X3:X4"/>
    <mergeCell ref="Y3:Y4"/>
    <mergeCell ref="Z3:Z4"/>
    <mergeCell ref="AA3:AA4"/>
    <mergeCell ref="O1:U1"/>
    <mergeCell ref="O2:U2"/>
    <mergeCell ref="O3:O4"/>
    <mergeCell ref="P3:U3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45" customHeight="1">
      <c r="A1" s="75" t="s">
        <v>338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91" t="s">
        <v>61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5" s="34" customFormat="1" ht="13.5" customHeight="1" thickBot="1">
      <c r="A2" s="76" t="s">
        <v>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4" t="s">
        <v>182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34" t="s">
        <v>62</v>
      </c>
    </row>
    <row r="3" spans="1:26" s="35" customFormat="1" ht="25.5" customHeight="1">
      <c r="A3" s="77" t="s">
        <v>363</v>
      </c>
      <c r="B3" s="79" t="s">
        <v>339</v>
      </c>
      <c r="C3" s="95" t="s">
        <v>340</v>
      </c>
      <c r="D3" s="81" t="s">
        <v>341</v>
      </c>
      <c r="E3" s="95" t="s">
        <v>342</v>
      </c>
      <c r="F3" s="95" t="s">
        <v>343</v>
      </c>
      <c r="G3" s="81" t="s">
        <v>344</v>
      </c>
      <c r="H3" s="81" t="s">
        <v>345</v>
      </c>
      <c r="I3" s="95" t="s">
        <v>346</v>
      </c>
      <c r="J3" s="81" t="s">
        <v>347</v>
      </c>
      <c r="K3" s="81" t="s">
        <v>452</v>
      </c>
      <c r="L3" s="97" t="s">
        <v>348</v>
      </c>
      <c r="M3" s="95" t="s">
        <v>349</v>
      </c>
      <c r="N3" s="81" t="s">
        <v>350</v>
      </c>
      <c r="O3" s="81" t="s">
        <v>351</v>
      </c>
      <c r="P3" s="95" t="s">
        <v>352</v>
      </c>
      <c r="Q3" s="95" t="s">
        <v>353</v>
      </c>
      <c r="R3" s="81" t="s">
        <v>354</v>
      </c>
      <c r="S3" s="95" t="s">
        <v>355</v>
      </c>
      <c r="T3" s="81" t="s">
        <v>356</v>
      </c>
      <c r="U3" s="95" t="s">
        <v>357</v>
      </c>
      <c r="V3" s="81" t="s">
        <v>358</v>
      </c>
      <c r="W3" s="96" t="s">
        <v>359</v>
      </c>
      <c r="X3" s="90"/>
      <c r="Y3" s="90"/>
      <c r="Z3" s="90"/>
    </row>
    <row r="4" spans="1:26" s="35" customFormat="1" ht="39.75" customHeight="1" thickBot="1">
      <c r="A4" s="78"/>
      <c r="B4" s="80"/>
      <c r="C4" s="82"/>
      <c r="D4" s="82"/>
      <c r="E4" s="82"/>
      <c r="F4" s="82"/>
      <c r="G4" s="82"/>
      <c r="H4" s="82"/>
      <c r="I4" s="82"/>
      <c r="J4" s="82"/>
      <c r="K4" s="82"/>
      <c r="L4" s="86"/>
      <c r="M4" s="82"/>
      <c r="N4" s="82"/>
      <c r="O4" s="82"/>
      <c r="P4" s="82"/>
      <c r="Q4" s="82"/>
      <c r="R4" s="82"/>
      <c r="S4" s="82"/>
      <c r="T4" s="82"/>
      <c r="U4" s="82"/>
      <c r="V4" s="82"/>
      <c r="W4" s="39" t="s">
        <v>360</v>
      </c>
      <c r="X4" s="39" t="s">
        <v>361</v>
      </c>
      <c r="Y4" s="40" t="s">
        <v>362</v>
      </c>
      <c r="Z4" s="41" t="s">
        <v>357</v>
      </c>
    </row>
    <row r="5" spans="1:26" s="5" customFormat="1" ht="12" customHeight="1">
      <c r="A5" s="42" t="s">
        <v>309</v>
      </c>
      <c r="B5" s="36">
        <f>SUM(D5:Z5)</f>
        <v>99.99999999999999</v>
      </c>
      <c r="C5" s="36"/>
      <c r="D5" s="36">
        <f aca="true" t="shared" si="0" ref="D5:Z5">D6/$C$6*100</f>
        <v>4.060415849352688</v>
      </c>
      <c r="E5" s="36">
        <f t="shared" si="0"/>
        <v>11.68105139270302</v>
      </c>
      <c r="F5" s="36">
        <f t="shared" si="0"/>
        <v>3.216947822675559</v>
      </c>
      <c r="G5" s="36">
        <f t="shared" si="0"/>
        <v>2.9913691643781872</v>
      </c>
      <c r="H5" s="36">
        <f t="shared" si="0"/>
        <v>2.2754021184778344</v>
      </c>
      <c r="I5" s="36">
        <f t="shared" si="0"/>
        <v>6.286779129070223</v>
      </c>
      <c r="J5" s="36">
        <f t="shared" si="0"/>
        <v>16.781090623774027</v>
      </c>
      <c r="K5" s="36">
        <f t="shared" si="0"/>
        <v>12.063554335033347</v>
      </c>
      <c r="L5" s="36">
        <f t="shared" si="0"/>
        <v>0.8630835621812475</v>
      </c>
      <c r="M5" s="36">
        <f t="shared" si="0"/>
        <v>0.029423303256178895</v>
      </c>
      <c r="N5" s="36">
        <f t="shared" si="0"/>
        <v>3.060023538642605</v>
      </c>
      <c r="O5" s="36">
        <f t="shared" si="0"/>
        <v>1.6673205178501374</v>
      </c>
      <c r="P5" s="36">
        <f t="shared" si="0"/>
        <v>0.5394272263632798</v>
      </c>
      <c r="Q5" s="36">
        <f t="shared" si="0"/>
        <v>0.13730874852883485</v>
      </c>
      <c r="R5" s="36">
        <f t="shared" si="0"/>
        <v>0.2550019615535504</v>
      </c>
      <c r="S5" s="36">
        <f t="shared" si="0"/>
        <v>0.372695174578266</v>
      </c>
      <c r="T5" s="36">
        <f t="shared" si="0"/>
        <v>4.619458611220086</v>
      </c>
      <c r="U5" s="36">
        <f t="shared" si="0"/>
        <v>4.099646920360925</v>
      </c>
      <c r="V5" s="36">
        <f t="shared" si="0"/>
        <v>1.2063554335033346</v>
      </c>
      <c r="W5" s="36">
        <f t="shared" si="0"/>
        <v>19.027069438995685</v>
      </c>
      <c r="X5" s="36">
        <f t="shared" si="0"/>
        <v>0.029423303256178895</v>
      </c>
      <c r="Y5" s="36">
        <f t="shared" si="0"/>
        <v>0.04903883876029815</v>
      </c>
      <c r="Z5" s="36">
        <f t="shared" si="0"/>
        <v>4.688112985484503</v>
      </c>
    </row>
    <row r="6" spans="1:26" s="5" customFormat="1" ht="18.75" customHeight="1">
      <c r="A6" s="42" t="s">
        <v>276</v>
      </c>
      <c r="B6" s="36"/>
      <c r="C6" s="37">
        <f>SUM(C7+C8+C9,C34:C46)</f>
        <v>10196</v>
      </c>
      <c r="D6" s="37">
        <f>SUM(D7+D8+D9,D34:D46)</f>
        <v>414</v>
      </c>
      <c r="E6" s="37">
        <f aca="true" t="shared" si="1" ref="E6:Z6">SUM(E7+E8+E9,E34:E46)</f>
        <v>1191</v>
      </c>
      <c r="F6" s="37">
        <f t="shared" si="1"/>
        <v>328</v>
      </c>
      <c r="G6" s="37">
        <f t="shared" si="1"/>
        <v>305</v>
      </c>
      <c r="H6" s="37">
        <f t="shared" si="1"/>
        <v>232</v>
      </c>
      <c r="I6" s="37">
        <f t="shared" si="1"/>
        <v>641</v>
      </c>
      <c r="J6" s="37">
        <f t="shared" si="1"/>
        <v>1711</v>
      </c>
      <c r="K6" s="37">
        <f t="shared" si="1"/>
        <v>1230</v>
      </c>
      <c r="L6" s="37">
        <f t="shared" si="1"/>
        <v>88</v>
      </c>
      <c r="M6" s="37">
        <f t="shared" si="1"/>
        <v>3</v>
      </c>
      <c r="N6" s="37">
        <f t="shared" si="1"/>
        <v>312</v>
      </c>
      <c r="O6" s="37">
        <f t="shared" si="1"/>
        <v>170</v>
      </c>
      <c r="P6" s="37">
        <f t="shared" si="1"/>
        <v>55</v>
      </c>
      <c r="Q6" s="37">
        <f t="shared" si="1"/>
        <v>14</v>
      </c>
      <c r="R6" s="37">
        <f t="shared" si="1"/>
        <v>26</v>
      </c>
      <c r="S6" s="37">
        <f t="shared" si="1"/>
        <v>38</v>
      </c>
      <c r="T6" s="37">
        <f t="shared" si="1"/>
        <v>471</v>
      </c>
      <c r="U6" s="37">
        <f t="shared" si="1"/>
        <v>418</v>
      </c>
      <c r="V6" s="37">
        <f t="shared" si="1"/>
        <v>123</v>
      </c>
      <c r="W6" s="37">
        <f t="shared" si="1"/>
        <v>1940</v>
      </c>
      <c r="X6" s="37">
        <f t="shared" si="1"/>
        <v>3</v>
      </c>
      <c r="Y6" s="37">
        <f t="shared" si="1"/>
        <v>5</v>
      </c>
      <c r="Z6" s="37">
        <f t="shared" si="1"/>
        <v>478</v>
      </c>
    </row>
    <row r="7" spans="1:26" s="5" customFormat="1" ht="12" customHeight="1">
      <c r="A7" s="43" t="s">
        <v>183</v>
      </c>
      <c r="B7" s="36">
        <f aca="true" t="shared" si="2" ref="B7:B46">C7/$C$6*100</f>
        <v>0.10788544527265594</v>
      </c>
      <c r="C7" s="37">
        <f>SUM(D7:Z7)</f>
        <v>11</v>
      </c>
      <c r="D7" s="37">
        <v>4</v>
      </c>
      <c r="E7" s="37">
        <v>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</v>
      </c>
      <c r="V7" s="37">
        <v>2</v>
      </c>
      <c r="W7" s="37">
        <v>0</v>
      </c>
      <c r="X7" s="37">
        <v>0</v>
      </c>
      <c r="Y7" s="37">
        <v>0</v>
      </c>
      <c r="Z7" s="37">
        <v>0</v>
      </c>
    </row>
    <row r="8" spans="1:26" s="5" customFormat="1" ht="12" customHeight="1">
      <c r="A8" s="43" t="s">
        <v>60</v>
      </c>
      <c r="B8" s="36">
        <f t="shared" si="2"/>
        <v>0.06865437426441742</v>
      </c>
      <c r="C8" s="37">
        <f>SUM(D8:Z8)</f>
        <v>7</v>
      </c>
      <c r="D8" s="37">
        <v>3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1</v>
      </c>
      <c r="K8" s="37">
        <v>1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1</v>
      </c>
      <c r="X8" s="37">
        <v>0</v>
      </c>
      <c r="Y8" s="37">
        <v>0</v>
      </c>
      <c r="Z8" s="37">
        <v>0</v>
      </c>
    </row>
    <row r="9" spans="1:26" s="5" customFormat="1" ht="18" customHeight="1">
      <c r="A9" s="43" t="s">
        <v>310</v>
      </c>
      <c r="B9" s="36">
        <f t="shared" si="2"/>
        <v>65.51588858375834</v>
      </c>
      <c r="C9" s="37">
        <f>SUM(C10:C33)</f>
        <v>6680</v>
      </c>
      <c r="D9" s="37">
        <f>SUM(D10:D33)</f>
        <v>228</v>
      </c>
      <c r="E9" s="37">
        <f aca="true" t="shared" si="3" ref="E9:Z9">SUM(E10:E33)</f>
        <v>547</v>
      </c>
      <c r="F9" s="37">
        <f t="shared" si="3"/>
        <v>198</v>
      </c>
      <c r="G9" s="37">
        <f t="shared" si="3"/>
        <v>208</v>
      </c>
      <c r="H9" s="37">
        <f t="shared" si="3"/>
        <v>168</v>
      </c>
      <c r="I9" s="37">
        <f t="shared" si="3"/>
        <v>365</v>
      </c>
      <c r="J9" s="37">
        <f t="shared" si="3"/>
        <v>1478</v>
      </c>
      <c r="K9" s="37">
        <f t="shared" si="3"/>
        <v>955</v>
      </c>
      <c r="L9" s="37">
        <f t="shared" si="3"/>
        <v>46</v>
      </c>
      <c r="M9" s="37">
        <f t="shared" si="3"/>
        <v>1</v>
      </c>
      <c r="N9" s="37">
        <f t="shared" si="3"/>
        <v>225</v>
      </c>
      <c r="O9" s="37">
        <f t="shared" si="3"/>
        <v>131</v>
      </c>
      <c r="P9" s="37">
        <f t="shared" si="3"/>
        <v>41</v>
      </c>
      <c r="Q9" s="37">
        <f t="shared" si="3"/>
        <v>13</v>
      </c>
      <c r="R9" s="37">
        <f t="shared" si="3"/>
        <v>21</v>
      </c>
      <c r="S9" s="37">
        <f t="shared" si="3"/>
        <v>34</v>
      </c>
      <c r="T9" s="37">
        <f t="shared" si="3"/>
        <v>292</v>
      </c>
      <c r="U9" s="37">
        <f t="shared" si="3"/>
        <v>211</v>
      </c>
      <c r="V9" s="37">
        <f t="shared" si="3"/>
        <v>63</v>
      </c>
      <c r="W9" s="37">
        <f t="shared" si="3"/>
        <v>1142</v>
      </c>
      <c r="X9" s="37">
        <f t="shared" si="3"/>
        <v>0</v>
      </c>
      <c r="Y9" s="37">
        <f t="shared" si="3"/>
        <v>0</v>
      </c>
      <c r="Z9" s="37">
        <f t="shared" si="3"/>
        <v>313</v>
      </c>
    </row>
    <row r="10" spans="1:37" s="5" customFormat="1" ht="12" customHeight="1">
      <c r="A10" s="42" t="s">
        <v>184</v>
      </c>
      <c r="B10" s="36">
        <f t="shared" si="2"/>
        <v>3.795606120047077</v>
      </c>
      <c r="C10" s="37">
        <f aca="true" t="shared" si="4" ref="C10:C46">SUM(D10:Z10)</f>
        <v>387</v>
      </c>
      <c r="D10" s="37">
        <v>18</v>
      </c>
      <c r="E10" s="37">
        <v>48</v>
      </c>
      <c r="F10" s="37">
        <v>26</v>
      </c>
      <c r="G10" s="37">
        <v>7</v>
      </c>
      <c r="H10" s="37">
        <v>12</v>
      </c>
      <c r="I10" s="37">
        <v>17</v>
      </c>
      <c r="J10" s="37">
        <v>63</v>
      </c>
      <c r="K10" s="37">
        <v>62</v>
      </c>
      <c r="L10" s="37">
        <v>2</v>
      </c>
      <c r="M10" s="37">
        <v>0</v>
      </c>
      <c r="N10" s="37">
        <v>32</v>
      </c>
      <c r="O10" s="37">
        <v>2</v>
      </c>
      <c r="P10" s="37">
        <v>2</v>
      </c>
      <c r="Q10" s="37">
        <v>0</v>
      </c>
      <c r="R10" s="37">
        <v>0</v>
      </c>
      <c r="S10" s="37">
        <v>0</v>
      </c>
      <c r="T10" s="37">
        <v>14</v>
      </c>
      <c r="U10" s="37">
        <v>12</v>
      </c>
      <c r="V10" s="37">
        <v>4</v>
      </c>
      <c r="W10" s="37">
        <v>45</v>
      </c>
      <c r="X10" s="37">
        <v>0</v>
      </c>
      <c r="Y10" s="37">
        <v>0</v>
      </c>
      <c r="Z10" s="37">
        <v>21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5" customFormat="1" ht="12" customHeight="1">
      <c r="A11" s="44" t="s">
        <v>311</v>
      </c>
      <c r="B11" s="36">
        <f t="shared" si="2"/>
        <v>0.03923107100823853</v>
      </c>
      <c r="C11" s="37">
        <f t="shared" si="4"/>
        <v>4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1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5" customFormat="1" ht="12" customHeight="1">
      <c r="A12" s="44" t="s">
        <v>312</v>
      </c>
      <c r="B12" s="36">
        <f t="shared" si="2"/>
        <v>3.4229109454688116</v>
      </c>
      <c r="C12" s="37">
        <f t="shared" si="4"/>
        <v>349</v>
      </c>
      <c r="D12" s="37">
        <v>12</v>
      </c>
      <c r="E12" s="37">
        <v>35</v>
      </c>
      <c r="F12" s="37">
        <v>10</v>
      </c>
      <c r="G12" s="37">
        <v>10</v>
      </c>
      <c r="H12" s="37">
        <v>5</v>
      </c>
      <c r="I12" s="37">
        <v>14</v>
      </c>
      <c r="J12" s="37">
        <v>97</v>
      </c>
      <c r="K12" s="37">
        <v>32</v>
      </c>
      <c r="L12" s="37">
        <v>3</v>
      </c>
      <c r="M12" s="37">
        <v>0</v>
      </c>
      <c r="N12" s="37">
        <v>22</v>
      </c>
      <c r="O12" s="37">
        <v>8</v>
      </c>
      <c r="P12" s="37">
        <v>4</v>
      </c>
      <c r="Q12" s="37">
        <v>0</v>
      </c>
      <c r="R12" s="37">
        <v>1</v>
      </c>
      <c r="S12" s="37">
        <v>3</v>
      </c>
      <c r="T12" s="37">
        <v>17</v>
      </c>
      <c r="U12" s="37">
        <v>17</v>
      </c>
      <c r="V12" s="37">
        <v>7</v>
      </c>
      <c r="W12" s="37">
        <v>44</v>
      </c>
      <c r="X12" s="37">
        <v>0</v>
      </c>
      <c r="Y12" s="37">
        <v>0</v>
      </c>
      <c r="Z12" s="37">
        <v>8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5" customFormat="1" ht="12" customHeight="1">
      <c r="A13" s="44" t="s">
        <v>313</v>
      </c>
      <c r="B13" s="36">
        <f t="shared" si="2"/>
        <v>0.5982738328756375</v>
      </c>
      <c r="C13" s="37">
        <f t="shared" si="4"/>
        <v>61</v>
      </c>
      <c r="D13" s="37">
        <v>1</v>
      </c>
      <c r="E13" s="37">
        <v>4</v>
      </c>
      <c r="F13" s="37">
        <v>1</v>
      </c>
      <c r="G13" s="37">
        <v>0</v>
      </c>
      <c r="H13" s="37">
        <v>3</v>
      </c>
      <c r="I13" s="37">
        <v>5</v>
      </c>
      <c r="J13" s="37">
        <v>5</v>
      </c>
      <c r="K13" s="37">
        <v>6</v>
      </c>
      <c r="L13" s="37">
        <v>0</v>
      </c>
      <c r="M13" s="37">
        <v>0</v>
      </c>
      <c r="N13" s="37">
        <v>3</v>
      </c>
      <c r="O13" s="37">
        <v>0</v>
      </c>
      <c r="P13" s="37">
        <v>0</v>
      </c>
      <c r="Q13" s="37">
        <v>0</v>
      </c>
      <c r="R13" s="37">
        <v>0</v>
      </c>
      <c r="S13" s="37">
        <v>17</v>
      </c>
      <c r="T13" s="37">
        <v>7</v>
      </c>
      <c r="U13" s="37">
        <v>1</v>
      </c>
      <c r="V13" s="37">
        <v>3</v>
      </c>
      <c r="W13" s="37">
        <v>4</v>
      </c>
      <c r="X13" s="37">
        <v>0</v>
      </c>
      <c r="Y13" s="37">
        <v>0</v>
      </c>
      <c r="Z13" s="37">
        <v>1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5" customFormat="1" ht="12" customHeight="1">
      <c r="A14" s="44" t="s">
        <v>314</v>
      </c>
      <c r="B14" s="36">
        <f t="shared" si="2"/>
        <v>0.9219301686936054</v>
      </c>
      <c r="C14" s="37">
        <f t="shared" si="4"/>
        <v>94</v>
      </c>
      <c r="D14" s="37">
        <v>2</v>
      </c>
      <c r="E14" s="37">
        <v>10</v>
      </c>
      <c r="F14" s="37">
        <v>1</v>
      </c>
      <c r="G14" s="37">
        <v>2</v>
      </c>
      <c r="H14" s="37">
        <v>1</v>
      </c>
      <c r="I14" s="37">
        <v>8</v>
      </c>
      <c r="J14" s="37">
        <v>20</v>
      </c>
      <c r="K14" s="37">
        <v>10</v>
      </c>
      <c r="L14" s="37">
        <v>1</v>
      </c>
      <c r="M14" s="37">
        <v>0</v>
      </c>
      <c r="N14" s="37">
        <v>3</v>
      </c>
      <c r="O14" s="37">
        <v>0</v>
      </c>
      <c r="P14" s="37">
        <v>1</v>
      </c>
      <c r="Q14" s="37">
        <v>0</v>
      </c>
      <c r="R14" s="37">
        <v>0</v>
      </c>
      <c r="S14" s="37">
        <v>0</v>
      </c>
      <c r="T14" s="37">
        <v>1</v>
      </c>
      <c r="U14" s="37">
        <v>4</v>
      </c>
      <c r="V14" s="37">
        <v>1</v>
      </c>
      <c r="W14" s="37">
        <v>24</v>
      </c>
      <c r="X14" s="37">
        <v>0</v>
      </c>
      <c r="Y14" s="37">
        <v>0</v>
      </c>
      <c r="Z14" s="37">
        <v>5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5" customFormat="1" ht="12" customHeight="1">
      <c r="A15" s="42" t="s">
        <v>185</v>
      </c>
      <c r="B15" s="36">
        <f t="shared" si="2"/>
        <v>0.45115731659474306</v>
      </c>
      <c r="C15" s="37">
        <f t="shared" si="4"/>
        <v>46</v>
      </c>
      <c r="D15" s="37">
        <v>1</v>
      </c>
      <c r="E15" s="37">
        <v>3</v>
      </c>
      <c r="F15" s="37">
        <v>1</v>
      </c>
      <c r="G15" s="37">
        <v>0</v>
      </c>
      <c r="H15" s="37">
        <v>3</v>
      </c>
      <c r="I15" s="37">
        <v>3</v>
      </c>
      <c r="J15" s="37">
        <v>12</v>
      </c>
      <c r="K15" s="37">
        <v>8</v>
      </c>
      <c r="L15" s="37">
        <v>1</v>
      </c>
      <c r="M15" s="37">
        <v>0</v>
      </c>
      <c r="N15" s="37">
        <v>0</v>
      </c>
      <c r="O15" s="37">
        <v>1</v>
      </c>
      <c r="P15" s="37">
        <v>1</v>
      </c>
      <c r="Q15" s="37">
        <v>0</v>
      </c>
      <c r="R15" s="37">
        <v>0</v>
      </c>
      <c r="S15" s="37">
        <v>0</v>
      </c>
      <c r="T15" s="37">
        <v>5</v>
      </c>
      <c r="U15" s="37">
        <v>5</v>
      </c>
      <c r="V15" s="37">
        <v>0</v>
      </c>
      <c r="W15" s="37">
        <v>1</v>
      </c>
      <c r="X15" s="37">
        <v>0</v>
      </c>
      <c r="Y15" s="37">
        <v>0</v>
      </c>
      <c r="Z15" s="37">
        <v>1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5" customFormat="1" ht="12" customHeight="1">
      <c r="A16" s="44" t="s">
        <v>315</v>
      </c>
      <c r="B16" s="36">
        <f t="shared" si="2"/>
        <v>0.5394272263632798</v>
      </c>
      <c r="C16" s="37">
        <f t="shared" si="4"/>
        <v>55</v>
      </c>
      <c r="D16" s="37">
        <v>1</v>
      </c>
      <c r="E16" s="37">
        <v>3</v>
      </c>
      <c r="F16" s="37">
        <v>2</v>
      </c>
      <c r="G16" s="37">
        <v>2</v>
      </c>
      <c r="H16" s="37">
        <v>0</v>
      </c>
      <c r="I16" s="37">
        <v>3</v>
      </c>
      <c r="J16" s="37">
        <v>19</v>
      </c>
      <c r="K16" s="37">
        <v>9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3</v>
      </c>
      <c r="U16" s="37">
        <v>0</v>
      </c>
      <c r="V16" s="37">
        <v>1</v>
      </c>
      <c r="W16" s="37">
        <v>7</v>
      </c>
      <c r="X16" s="37">
        <v>0</v>
      </c>
      <c r="Y16" s="37">
        <v>0</v>
      </c>
      <c r="Z16" s="37">
        <v>5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5" customFormat="1" ht="12" customHeight="1">
      <c r="A17" s="44" t="s">
        <v>316</v>
      </c>
      <c r="B17" s="36">
        <f t="shared" si="2"/>
        <v>1.834052569635151</v>
      </c>
      <c r="C17" s="37">
        <f t="shared" si="4"/>
        <v>187</v>
      </c>
      <c r="D17" s="37">
        <v>5</v>
      </c>
      <c r="E17" s="37">
        <v>19</v>
      </c>
      <c r="F17" s="37">
        <v>10</v>
      </c>
      <c r="G17" s="37">
        <v>3</v>
      </c>
      <c r="H17" s="37">
        <v>2</v>
      </c>
      <c r="I17" s="37">
        <v>8</v>
      </c>
      <c r="J17" s="37">
        <v>81</v>
      </c>
      <c r="K17" s="37">
        <v>13</v>
      </c>
      <c r="L17" s="37">
        <v>2</v>
      </c>
      <c r="M17" s="37">
        <v>0</v>
      </c>
      <c r="N17" s="37">
        <v>7</v>
      </c>
      <c r="O17" s="37">
        <v>2</v>
      </c>
      <c r="P17" s="37">
        <v>2</v>
      </c>
      <c r="Q17" s="37">
        <v>0</v>
      </c>
      <c r="R17" s="37">
        <v>1</v>
      </c>
      <c r="S17" s="37">
        <v>1</v>
      </c>
      <c r="T17" s="37">
        <v>10</v>
      </c>
      <c r="U17" s="37">
        <v>1</v>
      </c>
      <c r="V17" s="37">
        <v>1</v>
      </c>
      <c r="W17" s="37">
        <v>15</v>
      </c>
      <c r="X17" s="37">
        <v>0</v>
      </c>
      <c r="Y17" s="37">
        <v>0</v>
      </c>
      <c r="Z17" s="37">
        <v>4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5" customFormat="1" ht="12" customHeight="1">
      <c r="A18" s="44" t="s">
        <v>317</v>
      </c>
      <c r="B18" s="36">
        <f t="shared" si="2"/>
        <v>0.6767359748921146</v>
      </c>
      <c r="C18" s="37">
        <f t="shared" si="4"/>
        <v>69</v>
      </c>
      <c r="D18" s="37">
        <v>0</v>
      </c>
      <c r="E18" s="37">
        <v>3</v>
      </c>
      <c r="F18" s="37">
        <v>16</v>
      </c>
      <c r="G18" s="37">
        <v>1</v>
      </c>
      <c r="H18" s="37">
        <v>4</v>
      </c>
      <c r="I18" s="37">
        <v>5</v>
      </c>
      <c r="J18" s="37">
        <v>17</v>
      </c>
      <c r="K18" s="37">
        <v>6</v>
      </c>
      <c r="L18" s="37">
        <v>1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6</v>
      </c>
      <c r="U18" s="37">
        <v>1</v>
      </c>
      <c r="V18" s="37">
        <v>0</v>
      </c>
      <c r="W18" s="37">
        <v>7</v>
      </c>
      <c r="X18" s="37">
        <v>0</v>
      </c>
      <c r="Y18" s="37">
        <v>0</v>
      </c>
      <c r="Z18" s="37">
        <v>2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5" customFormat="1" ht="12" customHeight="1">
      <c r="A19" s="44" t="s">
        <v>318</v>
      </c>
      <c r="B19" s="36">
        <f t="shared" si="2"/>
        <v>2.187132208709298</v>
      </c>
      <c r="C19" s="37">
        <f t="shared" si="4"/>
        <v>223</v>
      </c>
      <c r="D19" s="37">
        <v>11</v>
      </c>
      <c r="E19" s="37">
        <v>16</v>
      </c>
      <c r="F19" s="37">
        <v>5</v>
      </c>
      <c r="G19" s="37">
        <v>6</v>
      </c>
      <c r="H19" s="37">
        <v>4</v>
      </c>
      <c r="I19" s="37">
        <v>5</v>
      </c>
      <c r="J19" s="37">
        <v>40</v>
      </c>
      <c r="K19" s="37">
        <v>34</v>
      </c>
      <c r="L19" s="37">
        <v>1</v>
      </c>
      <c r="M19" s="37">
        <v>0</v>
      </c>
      <c r="N19" s="37">
        <v>16</v>
      </c>
      <c r="O19" s="37">
        <v>21</v>
      </c>
      <c r="P19" s="37">
        <v>1</v>
      </c>
      <c r="Q19" s="37">
        <v>1</v>
      </c>
      <c r="R19" s="37">
        <v>2</v>
      </c>
      <c r="S19" s="37">
        <v>2</v>
      </c>
      <c r="T19" s="37">
        <v>10</v>
      </c>
      <c r="U19" s="37">
        <v>3</v>
      </c>
      <c r="V19" s="37">
        <v>1</v>
      </c>
      <c r="W19" s="37">
        <v>35</v>
      </c>
      <c r="X19" s="37">
        <v>0</v>
      </c>
      <c r="Y19" s="37">
        <v>0</v>
      </c>
      <c r="Z19" s="37">
        <v>9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5" customFormat="1" ht="12" customHeight="1">
      <c r="A20" s="44" t="s">
        <v>319</v>
      </c>
      <c r="B20" s="36">
        <f t="shared" si="2"/>
        <v>0.7159670459003531</v>
      </c>
      <c r="C20" s="37">
        <f t="shared" si="4"/>
        <v>73</v>
      </c>
      <c r="D20" s="37">
        <v>4</v>
      </c>
      <c r="E20" s="37">
        <v>8</v>
      </c>
      <c r="F20" s="37">
        <v>2</v>
      </c>
      <c r="G20" s="37">
        <v>0</v>
      </c>
      <c r="H20" s="37">
        <v>1</v>
      </c>
      <c r="I20" s="37">
        <v>3</v>
      </c>
      <c r="J20" s="37">
        <v>14</v>
      </c>
      <c r="K20" s="37">
        <v>9</v>
      </c>
      <c r="L20" s="37">
        <v>1</v>
      </c>
      <c r="M20" s="37">
        <v>0</v>
      </c>
      <c r="N20" s="37">
        <v>6</v>
      </c>
      <c r="O20" s="37">
        <v>1</v>
      </c>
      <c r="P20" s="37">
        <v>0</v>
      </c>
      <c r="Q20" s="37">
        <v>1</v>
      </c>
      <c r="R20" s="37">
        <v>0</v>
      </c>
      <c r="S20" s="37">
        <v>1</v>
      </c>
      <c r="T20" s="37">
        <v>2</v>
      </c>
      <c r="U20" s="37">
        <v>7</v>
      </c>
      <c r="V20" s="37">
        <v>2</v>
      </c>
      <c r="W20" s="37">
        <v>9</v>
      </c>
      <c r="X20" s="37">
        <v>0</v>
      </c>
      <c r="Y20" s="37">
        <v>0</v>
      </c>
      <c r="Z20" s="37">
        <v>2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5" customFormat="1" ht="18.75" customHeight="1">
      <c r="A21" s="42" t="s">
        <v>186</v>
      </c>
      <c r="B21" s="36">
        <f t="shared" si="2"/>
        <v>0.05884660651235779</v>
      </c>
      <c r="C21" s="37">
        <f t="shared" si="4"/>
        <v>6</v>
      </c>
      <c r="D21" s="37">
        <v>0</v>
      </c>
      <c r="E21" s="37">
        <v>1</v>
      </c>
      <c r="F21" s="37">
        <v>0</v>
      </c>
      <c r="G21" s="37">
        <v>0</v>
      </c>
      <c r="H21" s="37">
        <v>0</v>
      </c>
      <c r="I21" s="37">
        <v>0</v>
      </c>
      <c r="J21" s="37">
        <v>1</v>
      </c>
      <c r="K21" s="37">
        <v>0</v>
      </c>
      <c r="L21" s="37">
        <v>0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3</v>
      </c>
      <c r="X21" s="37">
        <v>0</v>
      </c>
      <c r="Y21" s="37">
        <v>0</v>
      </c>
      <c r="Z21" s="37">
        <v>0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5" customFormat="1" ht="12" customHeight="1">
      <c r="A22" s="42" t="s">
        <v>187</v>
      </c>
      <c r="B22" s="36">
        <f t="shared" si="2"/>
        <v>1.9713613181639857</v>
      </c>
      <c r="C22" s="37">
        <f t="shared" si="4"/>
        <v>201</v>
      </c>
      <c r="D22" s="37">
        <v>0</v>
      </c>
      <c r="E22" s="37">
        <v>19</v>
      </c>
      <c r="F22" s="37">
        <v>6</v>
      </c>
      <c r="G22" s="37">
        <v>3</v>
      </c>
      <c r="H22" s="37">
        <v>11</v>
      </c>
      <c r="I22" s="37">
        <v>8</v>
      </c>
      <c r="J22" s="37">
        <v>77</v>
      </c>
      <c r="K22" s="37">
        <v>24</v>
      </c>
      <c r="L22" s="37">
        <v>0</v>
      </c>
      <c r="M22" s="37">
        <v>0</v>
      </c>
      <c r="N22" s="37">
        <v>7</v>
      </c>
      <c r="O22" s="37">
        <v>1</v>
      </c>
      <c r="P22" s="37">
        <v>0</v>
      </c>
      <c r="Q22" s="37">
        <v>0</v>
      </c>
      <c r="R22" s="37">
        <v>1</v>
      </c>
      <c r="S22" s="37">
        <v>1</v>
      </c>
      <c r="T22" s="37">
        <v>11</v>
      </c>
      <c r="U22" s="37">
        <v>2</v>
      </c>
      <c r="V22" s="37">
        <v>0</v>
      </c>
      <c r="W22" s="37">
        <v>16</v>
      </c>
      <c r="X22" s="37">
        <v>0</v>
      </c>
      <c r="Y22" s="37">
        <v>0</v>
      </c>
      <c r="Z22" s="37">
        <v>14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5" customFormat="1" ht="12" customHeight="1">
      <c r="A23" s="44" t="s">
        <v>320</v>
      </c>
      <c r="B23" s="36">
        <f t="shared" si="2"/>
        <v>3.0992546096508438</v>
      </c>
      <c r="C23" s="37">
        <f t="shared" si="4"/>
        <v>316</v>
      </c>
      <c r="D23" s="37">
        <v>15</v>
      </c>
      <c r="E23" s="37">
        <v>19</v>
      </c>
      <c r="F23" s="37">
        <v>2</v>
      </c>
      <c r="G23" s="37">
        <v>6</v>
      </c>
      <c r="H23" s="37">
        <v>2</v>
      </c>
      <c r="I23" s="37">
        <v>13</v>
      </c>
      <c r="J23" s="37">
        <v>107</v>
      </c>
      <c r="K23" s="37">
        <v>52</v>
      </c>
      <c r="L23" s="37">
        <v>1</v>
      </c>
      <c r="M23" s="37">
        <v>0</v>
      </c>
      <c r="N23" s="37">
        <v>16</v>
      </c>
      <c r="O23" s="37">
        <v>1</v>
      </c>
      <c r="P23" s="37">
        <v>6</v>
      </c>
      <c r="Q23" s="37">
        <v>1</v>
      </c>
      <c r="R23" s="37">
        <v>0</v>
      </c>
      <c r="S23" s="37">
        <v>0</v>
      </c>
      <c r="T23" s="37">
        <v>15</v>
      </c>
      <c r="U23" s="37">
        <v>13</v>
      </c>
      <c r="V23" s="37">
        <v>6</v>
      </c>
      <c r="W23" s="37">
        <v>24</v>
      </c>
      <c r="X23" s="37">
        <v>0</v>
      </c>
      <c r="Y23" s="37">
        <v>0</v>
      </c>
      <c r="Z23" s="37">
        <v>17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5" customFormat="1" ht="12" customHeight="1">
      <c r="A24" s="44" t="s">
        <v>321</v>
      </c>
      <c r="B24" s="36">
        <f t="shared" si="2"/>
        <v>2.6775205963122795</v>
      </c>
      <c r="C24" s="37">
        <f t="shared" si="4"/>
        <v>273</v>
      </c>
      <c r="D24" s="37">
        <v>9</v>
      </c>
      <c r="E24" s="37">
        <v>20</v>
      </c>
      <c r="F24" s="37">
        <v>7</v>
      </c>
      <c r="G24" s="37">
        <v>17</v>
      </c>
      <c r="H24" s="37">
        <v>6</v>
      </c>
      <c r="I24" s="37">
        <v>19</v>
      </c>
      <c r="J24" s="37">
        <v>70</v>
      </c>
      <c r="K24" s="37">
        <v>44</v>
      </c>
      <c r="L24" s="37">
        <v>3</v>
      </c>
      <c r="M24" s="37">
        <v>0</v>
      </c>
      <c r="N24" s="37">
        <v>14</v>
      </c>
      <c r="O24" s="37">
        <v>1</v>
      </c>
      <c r="P24" s="37">
        <v>1</v>
      </c>
      <c r="Q24" s="37">
        <v>0</v>
      </c>
      <c r="R24" s="37">
        <v>0</v>
      </c>
      <c r="S24" s="37">
        <v>0</v>
      </c>
      <c r="T24" s="37">
        <v>7</v>
      </c>
      <c r="U24" s="37">
        <v>16</v>
      </c>
      <c r="V24" s="37">
        <v>4</v>
      </c>
      <c r="W24" s="37">
        <v>28</v>
      </c>
      <c r="X24" s="37">
        <v>0</v>
      </c>
      <c r="Y24" s="37">
        <v>0</v>
      </c>
      <c r="Z24" s="37">
        <v>7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5" customFormat="1" ht="12" customHeight="1">
      <c r="A25" s="44" t="s">
        <v>322</v>
      </c>
      <c r="B25" s="36">
        <f t="shared" si="2"/>
        <v>4.207532365633582</v>
      </c>
      <c r="C25" s="37">
        <f t="shared" si="4"/>
        <v>429</v>
      </c>
      <c r="D25" s="37">
        <v>21</v>
      </c>
      <c r="E25" s="37">
        <v>35</v>
      </c>
      <c r="F25" s="37">
        <v>7</v>
      </c>
      <c r="G25" s="37">
        <v>27</v>
      </c>
      <c r="H25" s="37">
        <v>29</v>
      </c>
      <c r="I25" s="37">
        <v>33</v>
      </c>
      <c r="J25" s="37">
        <v>107</v>
      </c>
      <c r="K25" s="37">
        <v>74</v>
      </c>
      <c r="L25" s="37">
        <v>7</v>
      </c>
      <c r="M25" s="37">
        <v>0</v>
      </c>
      <c r="N25" s="37">
        <v>27</v>
      </c>
      <c r="O25" s="37">
        <v>5</v>
      </c>
      <c r="P25" s="37">
        <v>2</v>
      </c>
      <c r="Q25" s="37">
        <v>3</v>
      </c>
      <c r="R25" s="37">
        <v>2</v>
      </c>
      <c r="S25" s="37">
        <v>2</v>
      </c>
      <c r="T25" s="37">
        <v>10</v>
      </c>
      <c r="U25" s="37">
        <v>8</v>
      </c>
      <c r="V25" s="37">
        <v>2</v>
      </c>
      <c r="W25" s="37">
        <v>23</v>
      </c>
      <c r="X25" s="37">
        <v>0</v>
      </c>
      <c r="Y25" s="37">
        <v>0</v>
      </c>
      <c r="Z25" s="37">
        <v>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5" customFormat="1" ht="12" customHeight="1">
      <c r="A26" s="44" t="s">
        <v>323</v>
      </c>
      <c r="B26" s="36">
        <f t="shared" si="2"/>
        <v>6.090623774029031</v>
      </c>
      <c r="C26" s="37">
        <f t="shared" si="4"/>
        <v>621</v>
      </c>
      <c r="D26" s="37">
        <v>21</v>
      </c>
      <c r="E26" s="37">
        <v>30</v>
      </c>
      <c r="F26" s="37">
        <v>13</v>
      </c>
      <c r="G26" s="37">
        <v>24</v>
      </c>
      <c r="H26" s="37">
        <v>18</v>
      </c>
      <c r="I26" s="37">
        <v>30</v>
      </c>
      <c r="J26" s="37">
        <v>227</v>
      </c>
      <c r="K26" s="37">
        <v>124</v>
      </c>
      <c r="L26" s="37">
        <v>1</v>
      </c>
      <c r="M26" s="37">
        <v>0</v>
      </c>
      <c r="N26" s="37">
        <v>15</v>
      </c>
      <c r="O26" s="37">
        <v>2</v>
      </c>
      <c r="P26" s="37">
        <v>3</v>
      </c>
      <c r="Q26" s="37">
        <v>2</v>
      </c>
      <c r="R26" s="37">
        <v>6</v>
      </c>
      <c r="S26" s="37">
        <v>1</v>
      </c>
      <c r="T26" s="37">
        <v>16</v>
      </c>
      <c r="U26" s="37">
        <v>16</v>
      </c>
      <c r="V26" s="37">
        <v>3</v>
      </c>
      <c r="W26" s="37">
        <v>53</v>
      </c>
      <c r="X26" s="37">
        <v>0</v>
      </c>
      <c r="Y26" s="37">
        <v>0</v>
      </c>
      <c r="Z26" s="37">
        <v>16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s="5" customFormat="1" ht="12" customHeight="1">
      <c r="A27" s="44" t="s">
        <v>324</v>
      </c>
      <c r="B27" s="36">
        <f t="shared" si="2"/>
        <v>6.169085916045508</v>
      </c>
      <c r="C27" s="37">
        <f t="shared" si="4"/>
        <v>629</v>
      </c>
      <c r="D27" s="37">
        <v>23</v>
      </c>
      <c r="E27" s="37">
        <v>56</v>
      </c>
      <c r="F27" s="37">
        <v>16</v>
      </c>
      <c r="G27" s="37">
        <v>31</v>
      </c>
      <c r="H27" s="37">
        <v>21</v>
      </c>
      <c r="I27" s="37">
        <v>38</v>
      </c>
      <c r="J27" s="37">
        <v>138</v>
      </c>
      <c r="K27" s="37">
        <v>141</v>
      </c>
      <c r="L27" s="37">
        <v>2</v>
      </c>
      <c r="M27" s="37">
        <v>1</v>
      </c>
      <c r="N27" s="37">
        <v>20</v>
      </c>
      <c r="O27" s="37">
        <v>1</v>
      </c>
      <c r="P27" s="37">
        <v>1</v>
      </c>
      <c r="Q27" s="37">
        <v>1</v>
      </c>
      <c r="R27" s="37">
        <v>3</v>
      </c>
      <c r="S27" s="37">
        <v>1</v>
      </c>
      <c r="T27" s="37">
        <v>22</v>
      </c>
      <c r="U27" s="37">
        <v>22</v>
      </c>
      <c r="V27" s="37">
        <v>7</v>
      </c>
      <c r="W27" s="37">
        <v>51</v>
      </c>
      <c r="X27" s="37">
        <v>0</v>
      </c>
      <c r="Y27" s="37">
        <v>0</v>
      </c>
      <c r="Z27" s="37">
        <v>33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s="5" customFormat="1" ht="12" customHeight="1">
      <c r="A28" s="44" t="s">
        <v>325</v>
      </c>
      <c r="B28" s="36">
        <f t="shared" si="2"/>
        <v>3.4229109454688116</v>
      </c>
      <c r="C28" s="37">
        <f t="shared" si="4"/>
        <v>349</v>
      </c>
      <c r="D28" s="37">
        <v>8</v>
      </c>
      <c r="E28" s="37">
        <v>37</v>
      </c>
      <c r="F28" s="37">
        <v>10</v>
      </c>
      <c r="G28" s="37">
        <v>3</v>
      </c>
      <c r="H28" s="37">
        <v>6</v>
      </c>
      <c r="I28" s="37">
        <v>19</v>
      </c>
      <c r="J28" s="37">
        <v>36</v>
      </c>
      <c r="K28" s="37">
        <v>31</v>
      </c>
      <c r="L28" s="37">
        <v>4</v>
      </c>
      <c r="M28" s="37">
        <v>0</v>
      </c>
      <c r="N28" s="37">
        <v>1</v>
      </c>
      <c r="O28" s="37">
        <v>7</v>
      </c>
      <c r="P28" s="37">
        <v>4</v>
      </c>
      <c r="Q28" s="37">
        <v>0</v>
      </c>
      <c r="R28" s="37">
        <v>0</v>
      </c>
      <c r="S28" s="37">
        <v>0</v>
      </c>
      <c r="T28" s="37">
        <v>19</v>
      </c>
      <c r="U28" s="37">
        <v>7</v>
      </c>
      <c r="V28" s="37">
        <v>2</v>
      </c>
      <c r="W28" s="37">
        <v>135</v>
      </c>
      <c r="X28" s="37">
        <v>0</v>
      </c>
      <c r="Y28" s="37">
        <v>0</v>
      </c>
      <c r="Z28" s="37">
        <v>20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5" customFormat="1" ht="12" customHeight="1">
      <c r="A29" s="44" t="s">
        <v>326</v>
      </c>
      <c r="B29" s="36">
        <f t="shared" si="2"/>
        <v>12.24009415457042</v>
      </c>
      <c r="C29" s="37">
        <f t="shared" si="4"/>
        <v>1248</v>
      </c>
      <c r="D29" s="37">
        <v>19</v>
      </c>
      <c r="E29" s="37">
        <v>111</v>
      </c>
      <c r="F29" s="37">
        <v>35</v>
      </c>
      <c r="G29" s="37">
        <v>32</v>
      </c>
      <c r="H29" s="37">
        <v>22</v>
      </c>
      <c r="I29" s="37">
        <v>70</v>
      </c>
      <c r="J29" s="37">
        <v>127</v>
      </c>
      <c r="K29" s="37">
        <v>116</v>
      </c>
      <c r="L29" s="37">
        <v>8</v>
      </c>
      <c r="M29" s="37">
        <v>0</v>
      </c>
      <c r="N29" s="37">
        <v>15</v>
      </c>
      <c r="O29" s="37">
        <v>66</v>
      </c>
      <c r="P29" s="37">
        <v>4</v>
      </c>
      <c r="Q29" s="37">
        <v>2</v>
      </c>
      <c r="R29" s="37">
        <v>2</v>
      </c>
      <c r="S29" s="37">
        <v>0</v>
      </c>
      <c r="T29" s="37">
        <v>58</v>
      </c>
      <c r="U29" s="37">
        <v>35</v>
      </c>
      <c r="V29" s="37">
        <v>8</v>
      </c>
      <c r="W29" s="37">
        <v>433</v>
      </c>
      <c r="X29" s="37">
        <v>0</v>
      </c>
      <c r="Y29" s="37">
        <v>0</v>
      </c>
      <c r="Z29" s="37">
        <v>85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5" customFormat="1" ht="12" customHeight="1">
      <c r="A30" s="44" t="s">
        <v>327</v>
      </c>
      <c r="B30" s="36">
        <f t="shared" si="2"/>
        <v>2.903099254609651</v>
      </c>
      <c r="C30" s="37">
        <f t="shared" si="4"/>
        <v>296</v>
      </c>
      <c r="D30" s="37">
        <v>14</v>
      </c>
      <c r="E30" s="37">
        <v>16</v>
      </c>
      <c r="F30" s="37">
        <v>8</v>
      </c>
      <c r="G30" s="37">
        <v>10</v>
      </c>
      <c r="H30" s="37">
        <v>5</v>
      </c>
      <c r="I30" s="37">
        <v>22</v>
      </c>
      <c r="J30" s="37">
        <v>64</v>
      </c>
      <c r="K30" s="37">
        <v>37</v>
      </c>
      <c r="L30" s="37">
        <v>4</v>
      </c>
      <c r="M30" s="37">
        <v>0</v>
      </c>
      <c r="N30" s="37">
        <v>4</v>
      </c>
      <c r="O30" s="37">
        <v>2</v>
      </c>
      <c r="P30" s="37">
        <v>4</v>
      </c>
      <c r="Q30" s="37">
        <v>2</v>
      </c>
      <c r="R30" s="37">
        <v>1</v>
      </c>
      <c r="S30" s="37">
        <v>2</v>
      </c>
      <c r="T30" s="37">
        <v>21</v>
      </c>
      <c r="U30" s="37">
        <v>6</v>
      </c>
      <c r="V30" s="37">
        <v>5</v>
      </c>
      <c r="W30" s="37">
        <v>58</v>
      </c>
      <c r="X30" s="37">
        <v>0</v>
      </c>
      <c r="Y30" s="37">
        <v>0</v>
      </c>
      <c r="Z30" s="37">
        <v>11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s="5" customFormat="1" ht="12" customHeight="1">
      <c r="A31" s="44" t="s">
        <v>328</v>
      </c>
      <c r="B31" s="36">
        <f t="shared" si="2"/>
        <v>5.247155747351902</v>
      </c>
      <c r="C31" s="37">
        <f t="shared" si="4"/>
        <v>535</v>
      </c>
      <c r="D31" s="37">
        <v>35</v>
      </c>
      <c r="E31" s="37">
        <v>42</v>
      </c>
      <c r="F31" s="37">
        <v>9</v>
      </c>
      <c r="G31" s="37">
        <v>17</v>
      </c>
      <c r="H31" s="37">
        <v>9</v>
      </c>
      <c r="I31" s="37">
        <v>28</v>
      </c>
      <c r="J31" s="37">
        <v>119</v>
      </c>
      <c r="K31" s="37">
        <v>93</v>
      </c>
      <c r="L31" s="37">
        <v>3</v>
      </c>
      <c r="M31" s="37">
        <v>0</v>
      </c>
      <c r="N31" s="37">
        <v>13</v>
      </c>
      <c r="O31" s="37">
        <v>3</v>
      </c>
      <c r="P31" s="37">
        <v>3</v>
      </c>
      <c r="Q31" s="37">
        <v>0</v>
      </c>
      <c r="R31" s="37">
        <v>1</v>
      </c>
      <c r="S31" s="37">
        <v>3</v>
      </c>
      <c r="T31" s="37">
        <v>24</v>
      </c>
      <c r="U31" s="37">
        <v>24</v>
      </c>
      <c r="V31" s="37">
        <v>5</v>
      </c>
      <c r="W31" s="37">
        <v>77</v>
      </c>
      <c r="X31" s="37">
        <v>0</v>
      </c>
      <c r="Y31" s="37">
        <v>0</v>
      </c>
      <c r="Z31" s="37">
        <v>27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5" customFormat="1" ht="12" customHeight="1">
      <c r="A32" s="44" t="s">
        <v>329</v>
      </c>
      <c r="B32" s="36">
        <f t="shared" si="2"/>
        <v>1.118085523734798</v>
      </c>
      <c r="C32" s="37">
        <f t="shared" si="4"/>
        <v>114</v>
      </c>
      <c r="D32" s="37">
        <v>1</v>
      </c>
      <c r="E32" s="37">
        <v>5</v>
      </c>
      <c r="F32" s="37">
        <v>2</v>
      </c>
      <c r="G32" s="37">
        <v>1</v>
      </c>
      <c r="H32" s="37">
        <v>1</v>
      </c>
      <c r="I32" s="37">
        <v>5</v>
      </c>
      <c r="J32" s="37">
        <v>14</v>
      </c>
      <c r="K32" s="37">
        <v>12</v>
      </c>
      <c r="L32" s="37">
        <v>0</v>
      </c>
      <c r="M32" s="37">
        <v>0</v>
      </c>
      <c r="N32" s="37">
        <v>0</v>
      </c>
      <c r="O32" s="37">
        <v>6</v>
      </c>
      <c r="P32" s="37">
        <v>1</v>
      </c>
      <c r="Q32" s="37">
        <v>0</v>
      </c>
      <c r="R32" s="37">
        <v>1</v>
      </c>
      <c r="S32" s="37">
        <v>0</v>
      </c>
      <c r="T32" s="37">
        <v>6</v>
      </c>
      <c r="U32" s="37">
        <v>4</v>
      </c>
      <c r="V32" s="37">
        <v>0</v>
      </c>
      <c r="W32" s="37">
        <v>42</v>
      </c>
      <c r="X32" s="37">
        <v>0</v>
      </c>
      <c r="Y32" s="37">
        <v>0</v>
      </c>
      <c r="Z32" s="37">
        <v>13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s="5" customFormat="1" ht="12" customHeight="1">
      <c r="A33" s="44" t="s">
        <v>330</v>
      </c>
      <c r="B33" s="36">
        <f t="shared" si="2"/>
        <v>1.1278932914868576</v>
      </c>
      <c r="C33" s="37">
        <f t="shared" si="4"/>
        <v>115</v>
      </c>
      <c r="D33" s="37">
        <v>6</v>
      </c>
      <c r="E33" s="37">
        <v>7</v>
      </c>
      <c r="F33" s="37">
        <v>9</v>
      </c>
      <c r="G33" s="37">
        <v>6</v>
      </c>
      <c r="H33" s="37">
        <v>3</v>
      </c>
      <c r="I33" s="37">
        <v>8</v>
      </c>
      <c r="J33" s="37">
        <v>22</v>
      </c>
      <c r="K33" s="37">
        <v>18</v>
      </c>
      <c r="L33" s="37">
        <v>1</v>
      </c>
      <c r="M33" s="37">
        <v>0</v>
      </c>
      <c r="N33" s="37">
        <v>3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8</v>
      </c>
      <c r="U33" s="37">
        <v>7</v>
      </c>
      <c r="V33" s="37">
        <v>1</v>
      </c>
      <c r="W33" s="37">
        <v>7</v>
      </c>
      <c r="X33" s="37">
        <v>0</v>
      </c>
      <c r="Y33" s="37">
        <v>0</v>
      </c>
      <c r="Z33" s="37">
        <v>7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5" customFormat="1" ht="20.25" customHeight="1">
      <c r="A34" s="43" t="s">
        <v>331</v>
      </c>
      <c r="B34" s="36">
        <f t="shared" si="2"/>
        <v>0.372695174578266</v>
      </c>
      <c r="C34" s="37">
        <f t="shared" si="4"/>
        <v>38</v>
      </c>
      <c r="D34" s="37">
        <v>4</v>
      </c>
      <c r="E34" s="37">
        <v>12</v>
      </c>
      <c r="F34" s="37">
        <v>1</v>
      </c>
      <c r="G34" s="37">
        <v>2</v>
      </c>
      <c r="H34" s="37">
        <v>1</v>
      </c>
      <c r="I34" s="37">
        <v>2</v>
      </c>
      <c r="J34" s="37">
        <v>0</v>
      </c>
      <c r="K34" s="37">
        <v>0</v>
      </c>
      <c r="L34" s="37">
        <v>0</v>
      </c>
      <c r="M34" s="37">
        <v>1</v>
      </c>
      <c r="N34" s="37">
        <v>0</v>
      </c>
      <c r="O34" s="37">
        <v>0</v>
      </c>
      <c r="P34" s="37">
        <v>4</v>
      </c>
      <c r="Q34" s="37">
        <v>0</v>
      </c>
      <c r="R34" s="37">
        <v>0</v>
      </c>
      <c r="S34" s="37">
        <v>0</v>
      </c>
      <c r="T34" s="37">
        <v>1</v>
      </c>
      <c r="U34" s="37">
        <v>0</v>
      </c>
      <c r="V34" s="37">
        <v>0</v>
      </c>
      <c r="W34" s="37">
        <v>7</v>
      </c>
      <c r="X34" s="37">
        <v>0</v>
      </c>
      <c r="Y34" s="37">
        <v>0</v>
      </c>
      <c r="Z34" s="37">
        <v>3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5" customFormat="1" ht="12" customHeight="1">
      <c r="A35" s="43" t="s">
        <v>332</v>
      </c>
      <c r="B35" s="36">
        <f t="shared" si="2"/>
        <v>1.118085523734798</v>
      </c>
      <c r="C35" s="37">
        <f t="shared" si="4"/>
        <v>114</v>
      </c>
      <c r="D35" s="37">
        <v>16</v>
      </c>
      <c r="E35" s="37">
        <v>4</v>
      </c>
      <c r="F35" s="37">
        <v>1</v>
      </c>
      <c r="G35" s="37">
        <v>5</v>
      </c>
      <c r="H35" s="37">
        <v>9</v>
      </c>
      <c r="I35" s="37">
        <v>10</v>
      </c>
      <c r="J35" s="37">
        <v>26</v>
      </c>
      <c r="K35" s="37">
        <v>14</v>
      </c>
      <c r="L35" s="37">
        <v>4</v>
      </c>
      <c r="M35" s="37">
        <v>0</v>
      </c>
      <c r="N35" s="37">
        <v>2</v>
      </c>
      <c r="O35" s="37">
        <v>0</v>
      </c>
      <c r="P35" s="37">
        <v>2</v>
      </c>
      <c r="Q35" s="37">
        <v>0</v>
      </c>
      <c r="R35" s="37">
        <v>1</v>
      </c>
      <c r="S35" s="37">
        <v>1</v>
      </c>
      <c r="T35" s="37">
        <v>2</v>
      </c>
      <c r="U35" s="37">
        <v>2</v>
      </c>
      <c r="V35" s="37">
        <v>1</v>
      </c>
      <c r="W35" s="37">
        <v>10</v>
      </c>
      <c r="X35" s="37">
        <v>0</v>
      </c>
      <c r="Y35" s="37">
        <v>0</v>
      </c>
      <c r="Z35" s="37">
        <v>4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5" customFormat="1" ht="12" customHeight="1">
      <c r="A36" s="43" t="s">
        <v>188</v>
      </c>
      <c r="B36" s="36">
        <f t="shared" si="2"/>
        <v>3.471949784229109</v>
      </c>
      <c r="C36" s="37">
        <f t="shared" si="4"/>
        <v>354</v>
      </c>
      <c r="D36" s="37">
        <v>9</v>
      </c>
      <c r="E36" s="37">
        <v>40</v>
      </c>
      <c r="F36" s="37">
        <v>8</v>
      </c>
      <c r="G36" s="37">
        <v>7</v>
      </c>
      <c r="H36" s="37">
        <v>7</v>
      </c>
      <c r="I36" s="37">
        <v>48</v>
      </c>
      <c r="J36" s="37">
        <v>36</v>
      </c>
      <c r="K36" s="37">
        <v>54</v>
      </c>
      <c r="L36" s="37">
        <v>5</v>
      </c>
      <c r="M36" s="37">
        <v>0</v>
      </c>
      <c r="N36" s="37">
        <v>4</v>
      </c>
      <c r="O36" s="37">
        <v>7</v>
      </c>
      <c r="P36" s="37">
        <v>1</v>
      </c>
      <c r="Q36" s="37">
        <v>0</v>
      </c>
      <c r="R36" s="37">
        <v>0</v>
      </c>
      <c r="S36" s="37">
        <v>0</v>
      </c>
      <c r="T36" s="37">
        <v>13</v>
      </c>
      <c r="U36" s="37">
        <v>12</v>
      </c>
      <c r="V36" s="37">
        <v>3</v>
      </c>
      <c r="W36" s="37">
        <v>84</v>
      </c>
      <c r="X36" s="37">
        <v>0</v>
      </c>
      <c r="Y36" s="37">
        <v>0</v>
      </c>
      <c r="Z36" s="37">
        <v>16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5" customFormat="1" ht="12" customHeight="1">
      <c r="A37" s="43" t="s">
        <v>189</v>
      </c>
      <c r="B37" s="36">
        <f t="shared" si="2"/>
        <v>4.197724597881522</v>
      </c>
      <c r="C37" s="37">
        <f t="shared" si="4"/>
        <v>428</v>
      </c>
      <c r="D37" s="37">
        <v>10</v>
      </c>
      <c r="E37" s="37">
        <v>90</v>
      </c>
      <c r="F37" s="37">
        <v>7</v>
      </c>
      <c r="G37" s="37">
        <v>6</v>
      </c>
      <c r="H37" s="37">
        <v>3</v>
      </c>
      <c r="I37" s="37">
        <v>21</v>
      </c>
      <c r="J37" s="37">
        <v>6</v>
      </c>
      <c r="K37" s="37">
        <v>80</v>
      </c>
      <c r="L37" s="37">
        <v>0</v>
      </c>
      <c r="M37" s="37">
        <v>0</v>
      </c>
      <c r="N37" s="37">
        <v>41</v>
      </c>
      <c r="O37" s="37">
        <v>5</v>
      </c>
      <c r="P37" s="37">
        <v>1</v>
      </c>
      <c r="Q37" s="37">
        <v>0</v>
      </c>
      <c r="R37" s="37">
        <v>0</v>
      </c>
      <c r="S37" s="37">
        <v>0</v>
      </c>
      <c r="T37" s="37">
        <v>10</v>
      </c>
      <c r="U37" s="37">
        <v>21</v>
      </c>
      <c r="V37" s="37">
        <v>3</v>
      </c>
      <c r="W37" s="37">
        <v>107</v>
      </c>
      <c r="X37" s="37">
        <v>0</v>
      </c>
      <c r="Y37" s="37">
        <v>0</v>
      </c>
      <c r="Z37" s="37">
        <v>17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5" customFormat="1" ht="12" customHeight="1">
      <c r="A38" s="43" t="s">
        <v>190</v>
      </c>
      <c r="B38" s="36">
        <f t="shared" si="2"/>
        <v>11.543742644174186</v>
      </c>
      <c r="C38" s="37">
        <f t="shared" si="4"/>
        <v>1177</v>
      </c>
      <c r="D38" s="37">
        <v>72</v>
      </c>
      <c r="E38" s="37">
        <v>256</v>
      </c>
      <c r="F38" s="37">
        <v>80</v>
      </c>
      <c r="G38" s="37">
        <v>51</v>
      </c>
      <c r="H38" s="37">
        <v>29</v>
      </c>
      <c r="I38" s="37">
        <v>92</v>
      </c>
      <c r="J38" s="37">
        <v>100</v>
      </c>
      <c r="K38" s="37">
        <v>45</v>
      </c>
      <c r="L38" s="37">
        <v>21</v>
      </c>
      <c r="M38" s="37">
        <v>1</v>
      </c>
      <c r="N38" s="37">
        <v>18</v>
      </c>
      <c r="O38" s="37">
        <v>5</v>
      </c>
      <c r="P38" s="37">
        <v>2</v>
      </c>
      <c r="Q38" s="37">
        <v>0</v>
      </c>
      <c r="R38" s="37">
        <v>2</v>
      </c>
      <c r="S38" s="37">
        <v>0</v>
      </c>
      <c r="T38" s="37">
        <v>96</v>
      </c>
      <c r="U38" s="37">
        <v>49</v>
      </c>
      <c r="V38" s="37">
        <v>14</v>
      </c>
      <c r="W38" s="37">
        <v>211</v>
      </c>
      <c r="X38" s="37">
        <v>3</v>
      </c>
      <c r="Y38" s="37">
        <v>5</v>
      </c>
      <c r="Z38" s="37">
        <v>25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5" customFormat="1" ht="12" customHeight="1">
      <c r="A39" s="43" t="s">
        <v>191</v>
      </c>
      <c r="B39" s="36">
        <f t="shared" si="2"/>
        <v>1.088662220478619</v>
      </c>
      <c r="C39" s="37">
        <f t="shared" si="4"/>
        <v>111</v>
      </c>
      <c r="D39" s="37">
        <v>2</v>
      </c>
      <c r="E39" s="37">
        <v>30</v>
      </c>
      <c r="F39" s="37">
        <v>2</v>
      </c>
      <c r="G39" s="37">
        <v>0</v>
      </c>
      <c r="H39" s="37">
        <v>1</v>
      </c>
      <c r="I39" s="37">
        <v>2</v>
      </c>
      <c r="J39" s="37">
        <v>1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3</v>
      </c>
      <c r="V39" s="37">
        <v>0</v>
      </c>
      <c r="W39" s="37">
        <v>49</v>
      </c>
      <c r="X39" s="37">
        <v>0</v>
      </c>
      <c r="Y39" s="37">
        <v>0</v>
      </c>
      <c r="Z39" s="37">
        <v>19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5" customFormat="1" ht="12" customHeight="1">
      <c r="A40" s="43" t="s">
        <v>192</v>
      </c>
      <c r="B40" s="36">
        <f t="shared" si="2"/>
        <v>0.08826990976853667</v>
      </c>
      <c r="C40" s="37">
        <f t="shared" si="4"/>
        <v>9</v>
      </c>
      <c r="D40" s="37">
        <v>1</v>
      </c>
      <c r="E40" s="37">
        <v>0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3</v>
      </c>
      <c r="L40" s="37">
        <v>0</v>
      </c>
      <c r="M40" s="37">
        <v>0</v>
      </c>
      <c r="N40" s="37">
        <v>2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1</v>
      </c>
      <c r="X40" s="37">
        <v>0</v>
      </c>
      <c r="Y40" s="37">
        <v>0</v>
      </c>
      <c r="Z40" s="37">
        <v>1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5" customFormat="1" ht="12" customHeight="1">
      <c r="A41" s="43" t="s">
        <v>193</v>
      </c>
      <c r="B41" s="36">
        <f t="shared" si="2"/>
        <v>0.6178893683797567</v>
      </c>
      <c r="C41" s="37">
        <f t="shared" si="4"/>
        <v>63</v>
      </c>
      <c r="D41" s="37">
        <v>4</v>
      </c>
      <c r="E41" s="37">
        <v>10</v>
      </c>
      <c r="F41" s="37">
        <v>2</v>
      </c>
      <c r="G41" s="37">
        <v>0</v>
      </c>
      <c r="H41" s="37">
        <v>1</v>
      </c>
      <c r="I41" s="37">
        <v>3</v>
      </c>
      <c r="J41" s="37">
        <v>6</v>
      </c>
      <c r="K41" s="37">
        <v>3</v>
      </c>
      <c r="L41" s="37">
        <v>1</v>
      </c>
      <c r="M41" s="37">
        <v>0</v>
      </c>
      <c r="N41" s="37">
        <v>2</v>
      </c>
      <c r="O41" s="37">
        <v>2</v>
      </c>
      <c r="P41" s="37">
        <v>0</v>
      </c>
      <c r="Q41" s="37">
        <v>0</v>
      </c>
      <c r="R41" s="37">
        <v>0</v>
      </c>
      <c r="S41" s="37">
        <v>3</v>
      </c>
      <c r="T41" s="37">
        <v>0</v>
      </c>
      <c r="U41" s="37">
        <v>2</v>
      </c>
      <c r="V41" s="37">
        <v>0</v>
      </c>
      <c r="W41" s="37">
        <v>17</v>
      </c>
      <c r="X41" s="37">
        <v>0</v>
      </c>
      <c r="Y41" s="37">
        <v>0</v>
      </c>
      <c r="Z41" s="37">
        <v>7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5" customFormat="1" ht="12" customHeight="1">
      <c r="A42" s="43" t="s">
        <v>333</v>
      </c>
      <c r="B42" s="36">
        <f t="shared" si="2"/>
        <v>0.03923107100823853</v>
      </c>
      <c r="C42" s="37">
        <f t="shared" si="4"/>
        <v>4</v>
      </c>
      <c r="D42" s="37">
        <v>0</v>
      </c>
      <c r="E42" s="37">
        <v>1</v>
      </c>
      <c r="F42" s="37">
        <v>0</v>
      </c>
      <c r="G42" s="37">
        <v>1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5" customFormat="1" ht="12" customHeight="1">
      <c r="A43" s="43" t="s">
        <v>194</v>
      </c>
      <c r="B43" s="36">
        <f t="shared" si="2"/>
        <v>5.57081208316987</v>
      </c>
      <c r="C43" s="37">
        <f t="shared" si="4"/>
        <v>568</v>
      </c>
      <c r="D43" s="37">
        <v>10</v>
      </c>
      <c r="E43" s="37">
        <v>82</v>
      </c>
      <c r="F43" s="37">
        <v>12</v>
      </c>
      <c r="G43" s="37">
        <v>7</v>
      </c>
      <c r="H43" s="37">
        <v>6</v>
      </c>
      <c r="I43" s="37">
        <v>25</v>
      </c>
      <c r="J43" s="37">
        <v>8</v>
      </c>
      <c r="K43" s="37">
        <v>30</v>
      </c>
      <c r="L43" s="37">
        <v>1</v>
      </c>
      <c r="M43" s="37">
        <v>0</v>
      </c>
      <c r="N43" s="37">
        <v>11</v>
      </c>
      <c r="O43" s="37">
        <v>5</v>
      </c>
      <c r="P43" s="37">
        <v>2</v>
      </c>
      <c r="Q43" s="37">
        <v>0</v>
      </c>
      <c r="R43" s="37">
        <v>0</v>
      </c>
      <c r="S43" s="37">
        <v>0</v>
      </c>
      <c r="T43" s="37">
        <v>32</v>
      </c>
      <c r="U43" s="37">
        <v>72</v>
      </c>
      <c r="V43" s="37">
        <v>24</v>
      </c>
      <c r="W43" s="37">
        <v>207</v>
      </c>
      <c r="X43" s="37">
        <v>0</v>
      </c>
      <c r="Y43" s="37">
        <v>0</v>
      </c>
      <c r="Z43" s="37">
        <v>34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5" customFormat="1" ht="12" customHeight="1">
      <c r="A44" s="43" t="s">
        <v>195</v>
      </c>
      <c r="B44" s="36">
        <f t="shared" si="2"/>
        <v>0.8630835621812475</v>
      </c>
      <c r="C44" s="37">
        <f t="shared" si="4"/>
        <v>88</v>
      </c>
      <c r="D44" s="37">
        <v>11</v>
      </c>
      <c r="E44" s="37">
        <v>13</v>
      </c>
      <c r="F44" s="37">
        <v>0</v>
      </c>
      <c r="G44" s="37">
        <v>2</v>
      </c>
      <c r="H44" s="37">
        <v>1</v>
      </c>
      <c r="I44" s="37">
        <v>4</v>
      </c>
      <c r="J44" s="37">
        <v>11</v>
      </c>
      <c r="K44" s="37">
        <v>11</v>
      </c>
      <c r="L44" s="37">
        <v>0</v>
      </c>
      <c r="M44" s="37">
        <v>0</v>
      </c>
      <c r="N44" s="37">
        <v>3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4</v>
      </c>
      <c r="U44" s="37">
        <v>5</v>
      </c>
      <c r="V44" s="37">
        <v>4</v>
      </c>
      <c r="W44" s="37">
        <v>16</v>
      </c>
      <c r="X44" s="37">
        <v>0</v>
      </c>
      <c r="Y44" s="37">
        <v>0</v>
      </c>
      <c r="Z44" s="37">
        <v>3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5" customFormat="1" ht="12" customHeight="1">
      <c r="A45" s="43" t="s">
        <v>334</v>
      </c>
      <c r="B45" s="36">
        <f t="shared" si="2"/>
        <v>3.3052177324440954</v>
      </c>
      <c r="C45" s="37">
        <f t="shared" si="4"/>
        <v>337</v>
      </c>
      <c r="D45" s="37">
        <v>26</v>
      </c>
      <c r="E45" s="37">
        <v>67</v>
      </c>
      <c r="F45" s="37">
        <v>9</v>
      </c>
      <c r="G45" s="37">
        <v>11</v>
      </c>
      <c r="H45" s="37">
        <v>6</v>
      </c>
      <c r="I45" s="37">
        <v>32</v>
      </c>
      <c r="J45" s="37">
        <v>19</v>
      </c>
      <c r="K45" s="37">
        <v>16</v>
      </c>
      <c r="L45" s="37">
        <v>4</v>
      </c>
      <c r="M45" s="37">
        <v>0</v>
      </c>
      <c r="N45" s="37">
        <v>3</v>
      </c>
      <c r="O45" s="37">
        <v>14</v>
      </c>
      <c r="P45" s="37">
        <v>2</v>
      </c>
      <c r="Q45" s="37">
        <v>0</v>
      </c>
      <c r="R45" s="37">
        <v>0</v>
      </c>
      <c r="S45" s="37">
        <v>0</v>
      </c>
      <c r="T45" s="37">
        <v>13</v>
      </c>
      <c r="U45" s="37">
        <v>28</v>
      </c>
      <c r="V45" s="37">
        <v>4</v>
      </c>
      <c r="W45" s="37">
        <v>54</v>
      </c>
      <c r="X45" s="37">
        <v>0</v>
      </c>
      <c r="Y45" s="37">
        <v>0</v>
      </c>
      <c r="Z45" s="37">
        <v>29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256" s="7" customFormat="1" ht="12" customHeight="1" thickBot="1">
      <c r="A46" s="43" t="s">
        <v>335</v>
      </c>
      <c r="B46" s="45">
        <f t="shared" si="2"/>
        <v>2.030207924676344</v>
      </c>
      <c r="C46" s="46">
        <f t="shared" si="4"/>
        <v>207</v>
      </c>
      <c r="D46" s="46">
        <v>14</v>
      </c>
      <c r="E46" s="46">
        <v>34</v>
      </c>
      <c r="F46" s="46">
        <v>8</v>
      </c>
      <c r="G46" s="46">
        <v>5</v>
      </c>
      <c r="H46" s="46">
        <v>0</v>
      </c>
      <c r="I46" s="46">
        <v>35</v>
      </c>
      <c r="J46" s="46">
        <v>19</v>
      </c>
      <c r="K46" s="46">
        <v>17</v>
      </c>
      <c r="L46" s="46">
        <v>6</v>
      </c>
      <c r="M46" s="46">
        <v>0</v>
      </c>
      <c r="N46" s="46">
        <v>1</v>
      </c>
      <c r="O46" s="46">
        <v>1</v>
      </c>
      <c r="P46" s="46">
        <v>0</v>
      </c>
      <c r="Q46" s="46">
        <v>1</v>
      </c>
      <c r="R46" s="46">
        <v>1</v>
      </c>
      <c r="S46" s="46">
        <v>0</v>
      </c>
      <c r="T46" s="46">
        <v>7</v>
      </c>
      <c r="U46" s="46">
        <v>12</v>
      </c>
      <c r="V46" s="46">
        <v>5</v>
      </c>
      <c r="W46" s="46">
        <v>34</v>
      </c>
      <c r="X46" s="46">
        <v>0</v>
      </c>
      <c r="Y46" s="46">
        <v>0</v>
      </c>
      <c r="Z46" s="46">
        <v>7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4" customFormat="1" ht="15" customHeight="1">
      <c r="A47" s="47" t="s">
        <v>336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4" customFormat="1" ht="11.25" customHeight="1">
      <c r="A48" s="34" t="s">
        <v>364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5" customFormat="1" ht="4.5" customHeight="1"/>
    <row r="50" spans="1:26" s="5" customFormat="1" ht="10.5" customHeight="1">
      <c r="A50" s="93" t="s">
        <v>446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3" t="s">
        <v>447</v>
      </c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</sheetData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0:K50"/>
    <mergeCell ref="L50:Z50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45" customHeight="1">
      <c r="A1" s="75" t="s">
        <v>399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91" t="s">
        <v>64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s="5" customFormat="1" ht="13.5" customHeight="1" thickBot="1">
      <c r="A2" s="76" t="s">
        <v>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4" t="s">
        <v>182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34" t="s">
        <v>62</v>
      </c>
      <c r="Z2" s="34"/>
    </row>
    <row r="3" spans="1:26" s="50" customFormat="1" ht="24" customHeight="1">
      <c r="A3" s="77" t="s">
        <v>366</v>
      </c>
      <c r="B3" s="92" t="s">
        <v>367</v>
      </c>
      <c r="C3" s="95" t="s">
        <v>368</v>
      </c>
      <c r="D3" s="95"/>
      <c r="E3" s="95"/>
      <c r="F3" s="95"/>
      <c r="G3" s="95"/>
      <c r="H3" s="95" t="s">
        <v>369</v>
      </c>
      <c r="I3" s="95"/>
      <c r="J3" s="95"/>
      <c r="K3" s="49" t="s">
        <v>63</v>
      </c>
      <c r="L3" s="90" t="s">
        <v>370</v>
      </c>
      <c r="M3" s="90"/>
      <c r="N3" s="90"/>
      <c r="O3" s="90"/>
      <c r="P3" s="90"/>
      <c r="Q3" s="90"/>
      <c r="R3" s="92"/>
      <c r="S3" s="48" t="s">
        <v>371</v>
      </c>
      <c r="T3" s="95" t="s">
        <v>372</v>
      </c>
      <c r="U3" s="95"/>
      <c r="V3" s="48" t="s">
        <v>373</v>
      </c>
      <c r="W3" s="48" t="s">
        <v>374</v>
      </c>
      <c r="X3" s="96" t="s">
        <v>375</v>
      </c>
      <c r="Y3" s="90"/>
      <c r="Z3" s="90"/>
    </row>
    <row r="4" spans="1:26" s="50" customFormat="1" ht="48" customHeight="1" thickBot="1">
      <c r="A4" s="78"/>
      <c r="B4" s="80"/>
      <c r="C4" s="39" t="s">
        <v>376</v>
      </c>
      <c r="D4" s="40" t="s">
        <v>377</v>
      </c>
      <c r="E4" s="40" t="s">
        <v>378</v>
      </c>
      <c r="F4" s="40" t="s">
        <v>379</v>
      </c>
      <c r="G4" s="40" t="s">
        <v>380</v>
      </c>
      <c r="H4" s="40" t="s">
        <v>381</v>
      </c>
      <c r="I4" s="40" t="s">
        <v>382</v>
      </c>
      <c r="J4" s="40" t="s">
        <v>383</v>
      </c>
      <c r="K4" s="51" t="s">
        <v>384</v>
      </c>
      <c r="L4" s="51" t="s">
        <v>385</v>
      </c>
      <c r="M4" s="55" t="s">
        <v>386</v>
      </c>
      <c r="N4" s="56" t="s">
        <v>387</v>
      </c>
      <c r="O4" s="55" t="s">
        <v>388</v>
      </c>
      <c r="P4" s="55" t="s">
        <v>389</v>
      </c>
      <c r="Q4" s="56" t="s">
        <v>390</v>
      </c>
      <c r="R4" s="55" t="s">
        <v>391</v>
      </c>
      <c r="S4" s="40" t="s">
        <v>392</v>
      </c>
      <c r="T4" s="40" t="s">
        <v>393</v>
      </c>
      <c r="U4" s="39" t="s">
        <v>394</v>
      </c>
      <c r="V4" s="40" t="s">
        <v>395</v>
      </c>
      <c r="W4" s="39" t="s">
        <v>374</v>
      </c>
      <c r="X4" s="55" t="s">
        <v>396</v>
      </c>
      <c r="Y4" s="55" t="s">
        <v>397</v>
      </c>
      <c r="Z4" s="57" t="s">
        <v>398</v>
      </c>
    </row>
    <row r="5" spans="1:26" s="59" customFormat="1" ht="12" customHeight="1">
      <c r="A5" s="58" t="s">
        <v>400</v>
      </c>
      <c r="B5" s="36">
        <f>SUM(C5:Z5)</f>
        <v>100.00000000000001</v>
      </c>
      <c r="C5" s="36">
        <f aca="true" t="shared" si="0" ref="C5:Z5">C6/$B$6*100</f>
        <v>0.7650058846606512</v>
      </c>
      <c r="D5" s="36">
        <f t="shared" si="0"/>
        <v>5.001961553550411</v>
      </c>
      <c r="E5" s="36">
        <f t="shared" si="0"/>
        <v>1.0200078462142017</v>
      </c>
      <c r="F5" s="36">
        <f t="shared" si="0"/>
        <v>0.5296194586112201</v>
      </c>
      <c r="G5" s="36">
        <f t="shared" si="0"/>
        <v>10.847391133777952</v>
      </c>
      <c r="H5" s="36">
        <f t="shared" si="0"/>
        <v>1.647704982346018</v>
      </c>
      <c r="I5" s="36">
        <f t="shared" si="0"/>
        <v>5.786582973715182</v>
      </c>
      <c r="J5" s="36">
        <f t="shared" si="0"/>
        <v>26.559435072577482</v>
      </c>
      <c r="K5" s="36">
        <f t="shared" si="0"/>
        <v>0.6276971361318164</v>
      </c>
      <c r="L5" s="36">
        <f t="shared" si="0"/>
        <v>0.30404080031384856</v>
      </c>
      <c r="M5" s="36">
        <f t="shared" si="0"/>
        <v>0.3432718713220871</v>
      </c>
      <c r="N5" s="36">
        <f t="shared" si="0"/>
        <v>0.06865437426441742</v>
      </c>
      <c r="O5" s="36">
        <f t="shared" si="0"/>
        <v>0.9905845429580227</v>
      </c>
      <c r="P5" s="36">
        <f t="shared" si="0"/>
        <v>3.5013730874852884</v>
      </c>
      <c r="Q5" s="36">
        <f t="shared" si="0"/>
        <v>3.0992546096508438</v>
      </c>
      <c r="R5" s="36">
        <f t="shared" si="0"/>
        <v>2.4911730090231465</v>
      </c>
      <c r="S5" s="36">
        <f t="shared" si="0"/>
        <v>4.570419772459788</v>
      </c>
      <c r="T5" s="36">
        <f t="shared" si="0"/>
        <v>1.9027069438995685</v>
      </c>
      <c r="U5" s="36">
        <f t="shared" si="0"/>
        <v>7.247940368772067</v>
      </c>
      <c r="V5" s="36">
        <f t="shared" si="0"/>
        <v>2.3636720282463712</v>
      </c>
      <c r="W5" s="36">
        <f t="shared" si="0"/>
        <v>5.374656728128678</v>
      </c>
      <c r="X5" s="36">
        <f t="shared" si="0"/>
        <v>9.03295409964692</v>
      </c>
      <c r="Y5" s="36">
        <f t="shared" si="0"/>
        <v>2.373479795998431</v>
      </c>
      <c r="Z5" s="36">
        <f t="shared" si="0"/>
        <v>3.5504119262455864</v>
      </c>
    </row>
    <row r="6" spans="1:26" s="5" customFormat="1" ht="15.75" customHeight="1">
      <c r="A6" s="42" t="s">
        <v>278</v>
      </c>
      <c r="B6" s="38">
        <f aca="true" t="shared" si="1" ref="B6:Z6">SUM(B7+B8+B9+B34+B35+B36+B37+B38+B39+B40+B41+B42+B43+B44+B45+B46)</f>
        <v>10196</v>
      </c>
      <c r="C6" s="38">
        <f t="shared" si="1"/>
        <v>78</v>
      </c>
      <c r="D6" s="38">
        <f t="shared" si="1"/>
        <v>510</v>
      </c>
      <c r="E6" s="38">
        <f t="shared" si="1"/>
        <v>104</v>
      </c>
      <c r="F6" s="38">
        <f t="shared" si="1"/>
        <v>54</v>
      </c>
      <c r="G6" s="38">
        <f t="shared" si="1"/>
        <v>1106</v>
      </c>
      <c r="H6" s="38">
        <f t="shared" si="1"/>
        <v>168</v>
      </c>
      <c r="I6" s="38">
        <f t="shared" si="1"/>
        <v>590</v>
      </c>
      <c r="J6" s="38">
        <f t="shared" si="1"/>
        <v>2708</v>
      </c>
      <c r="K6" s="38">
        <f t="shared" si="1"/>
        <v>64</v>
      </c>
      <c r="L6" s="38">
        <f t="shared" si="1"/>
        <v>31</v>
      </c>
      <c r="M6" s="38">
        <f t="shared" si="1"/>
        <v>35</v>
      </c>
      <c r="N6" s="38">
        <f t="shared" si="1"/>
        <v>7</v>
      </c>
      <c r="O6" s="38">
        <f t="shared" si="1"/>
        <v>101</v>
      </c>
      <c r="P6" s="38">
        <f t="shared" si="1"/>
        <v>357</v>
      </c>
      <c r="Q6" s="38">
        <f t="shared" si="1"/>
        <v>316</v>
      </c>
      <c r="R6" s="38">
        <f t="shared" si="1"/>
        <v>254</v>
      </c>
      <c r="S6" s="38">
        <f t="shared" si="1"/>
        <v>466</v>
      </c>
      <c r="T6" s="38">
        <f t="shared" si="1"/>
        <v>194</v>
      </c>
      <c r="U6" s="38">
        <f t="shared" si="1"/>
        <v>739</v>
      </c>
      <c r="V6" s="38">
        <f t="shared" si="1"/>
        <v>241</v>
      </c>
      <c r="W6" s="38">
        <f t="shared" si="1"/>
        <v>548</v>
      </c>
      <c r="X6" s="38">
        <f t="shared" si="1"/>
        <v>921</v>
      </c>
      <c r="Y6" s="38">
        <f t="shared" si="1"/>
        <v>242</v>
      </c>
      <c r="Z6" s="38">
        <f t="shared" si="1"/>
        <v>362</v>
      </c>
    </row>
    <row r="7" spans="1:26" s="5" customFormat="1" ht="12" customHeight="1">
      <c r="A7" s="42" t="s">
        <v>183</v>
      </c>
      <c r="B7" s="38">
        <f>SUM(C7:Z7)</f>
        <v>11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3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4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4</v>
      </c>
    </row>
    <row r="8" spans="1:34" s="5" customFormat="1" ht="12" customHeight="1">
      <c r="A8" s="42" t="s">
        <v>60</v>
      </c>
      <c r="B8" s="38">
        <f>SUM(C8:Z8)</f>
        <v>7</v>
      </c>
      <c r="C8" s="38">
        <v>0</v>
      </c>
      <c r="D8" s="38">
        <v>0</v>
      </c>
      <c r="E8" s="38">
        <v>0</v>
      </c>
      <c r="F8" s="38">
        <v>0</v>
      </c>
      <c r="G8" s="38">
        <v>3</v>
      </c>
      <c r="H8" s="38">
        <v>0</v>
      </c>
      <c r="I8" s="38">
        <v>0</v>
      </c>
      <c r="J8" s="38">
        <v>1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1</v>
      </c>
      <c r="T8" s="38">
        <v>0</v>
      </c>
      <c r="U8" s="38">
        <v>1</v>
      </c>
      <c r="V8" s="38">
        <v>0</v>
      </c>
      <c r="W8" s="38">
        <v>1</v>
      </c>
      <c r="X8" s="38">
        <v>0</v>
      </c>
      <c r="Y8" s="38">
        <v>0</v>
      </c>
      <c r="Z8" s="38">
        <v>0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8" customHeight="1">
      <c r="A9" s="42" t="s">
        <v>401</v>
      </c>
      <c r="B9" s="38">
        <f>SUM(B10:B33)</f>
        <v>6680</v>
      </c>
      <c r="C9" s="38">
        <f>SUM(C10:C33)</f>
        <v>69</v>
      </c>
      <c r="D9" s="38">
        <f aca="true" t="shared" si="2" ref="D9:Z9">SUM(D10:D33)</f>
        <v>483</v>
      </c>
      <c r="E9" s="38">
        <f t="shared" si="2"/>
        <v>90</v>
      </c>
      <c r="F9" s="38">
        <f t="shared" si="2"/>
        <v>46</v>
      </c>
      <c r="G9" s="38">
        <f t="shared" si="2"/>
        <v>1048</v>
      </c>
      <c r="H9" s="38">
        <f t="shared" si="2"/>
        <v>121</v>
      </c>
      <c r="I9" s="38">
        <f t="shared" si="2"/>
        <v>401</v>
      </c>
      <c r="J9" s="38">
        <f t="shared" si="2"/>
        <v>1478</v>
      </c>
      <c r="K9" s="38">
        <f t="shared" si="2"/>
        <v>47</v>
      </c>
      <c r="L9" s="38">
        <f t="shared" si="2"/>
        <v>28</v>
      </c>
      <c r="M9" s="38">
        <f t="shared" si="2"/>
        <v>27</v>
      </c>
      <c r="N9" s="38">
        <f t="shared" si="2"/>
        <v>5</v>
      </c>
      <c r="O9" s="38">
        <f t="shared" si="2"/>
        <v>69</v>
      </c>
      <c r="P9" s="38">
        <f t="shared" si="2"/>
        <v>284</v>
      </c>
      <c r="Q9" s="38">
        <f t="shared" si="2"/>
        <v>202</v>
      </c>
      <c r="R9" s="38">
        <f t="shared" si="2"/>
        <v>174</v>
      </c>
      <c r="S9" s="38">
        <f t="shared" si="2"/>
        <v>277</v>
      </c>
      <c r="T9" s="38">
        <f t="shared" si="2"/>
        <v>156</v>
      </c>
      <c r="U9" s="38">
        <f t="shared" si="2"/>
        <v>620</v>
      </c>
      <c r="V9" s="38">
        <f t="shared" si="2"/>
        <v>113</v>
      </c>
      <c r="W9" s="38">
        <f t="shared" si="2"/>
        <v>318</v>
      </c>
      <c r="X9" s="38">
        <f t="shared" si="2"/>
        <v>357</v>
      </c>
      <c r="Y9" s="38">
        <f t="shared" si="2"/>
        <v>82</v>
      </c>
      <c r="Z9" s="38">
        <f t="shared" si="2"/>
        <v>185</v>
      </c>
    </row>
    <row r="10" spans="1:26" s="5" customFormat="1" ht="12" customHeight="1">
      <c r="A10" s="42" t="s">
        <v>184</v>
      </c>
      <c r="B10" s="38">
        <f aca="true" t="shared" si="3" ref="B10:B46">SUM(C10:Z10)</f>
        <v>387</v>
      </c>
      <c r="C10" s="38">
        <v>2</v>
      </c>
      <c r="D10" s="38">
        <v>29</v>
      </c>
      <c r="E10" s="38">
        <v>6</v>
      </c>
      <c r="F10" s="38">
        <v>2</v>
      </c>
      <c r="G10" s="38">
        <v>22</v>
      </c>
      <c r="H10" s="38">
        <v>1</v>
      </c>
      <c r="I10" s="38">
        <v>33</v>
      </c>
      <c r="J10" s="38">
        <v>86</v>
      </c>
      <c r="K10" s="38">
        <v>3</v>
      </c>
      <c r="L10" s="38">
        <v>0</v>
      </c>
      <c r="M10" s="38">
        <v>0</v>
      </c>
      <c r="N10" s="38">
        <v>0</v>
      </c>
      <c r="O10" s="38">
        <v>7</v>
      </c>
      <c r="P10" s="38">
        <v>28</v>
      </c>
      <c r="Q10" s="38">
        <v>11</v>
      </c>
      <c r="R10" s="38">
        <v>20</v>
      </c>
      <c r="S10" s="38">
        <v>19</v>
      </c>
      <c r="T10" s="38">
        <v>5</v>
      </c>
      <c r="U10" s="38">
        <v>15</v>
      </c>
      <c r="V10" s="38">
        <v>7</v>
      </c>
      <c r="W10" s="38">
        <v>41</v>
      </c>
      <c r="X10" s="38">
        <v>30</v>
      </c>
      <c r="Y10" s="38">
        <v>12</v>
      </c>
      <c r="Z10" s="38">
        <v>8</v>
      </c>
    </row>
    <row r="11" spans="1:26" s="5" customFormat="1" ht="12" customHeight="1">
      <c r="A11" s="42" t="s">
        <v>402</v>
      </c>
      <c r="B11" s="38">
        <f t="shared" si="3"/>
        <v>4</v>
      </c>
      <c r="C11" s="38">
        <v>0</v>
      </c>
      <c r="D11" s="38">
        <v>0</v>
      </c>
      <c r="E11" s="38">
        <v>0</v>
      </c>
      <c r="F11" s="38">
        <v>0</v>
      </c>
      <c r="G11" s="38">
        <v>1</v>
      </c>
      <c r="H11" s="38">
        <v>0</v>
      </c>
      <c r="I11" s="38">
        <v>1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</row>
    <row r="12" spans="1:26" s="5" customFormat="1" ht="12" customHeight="1">
      <c r="A12" s="42" t="s">
        <v>403</v>
      </c>
      <c r="B12" s="38">
        <f t="shared" si="3"/>
        <v>349</v>
      </c>
      <c r="C12" s="38">
        <v>9</v>
      </c>
      <c r="D12" s="38">
        <v>67</v>
      </c>
      <c r="E12" s="38">
        <v>1</v>
      </c>
      <c r="F12" s="38">
        <v>0</v>
      </c>
      <c r="G12" s="38">
        <v>22</v>
      </c>
      <c r="H12" s="38">
        <v>3</v>
      </c>
      <c r="I12" s="38">
        <v>21</v>
      </c>
      <c r="J12" s="38">
        <v>61</v>
      </c>
      <c r="K12" s="38">
        <v>8</v>
      </c>
      <c r="L12" s="38">
        <v>2</v>
      </c>
      <c r="M12" s="38">
        <v>0</v>
      </c>
      <c r="N12" s="38">
        <v>0</v>
      </c>
      <c r="O12" s="38">
        <v>5</v>
      </c>
      <c r="P12" s="38">
        <v>20</v>
      </c>
      <c r="Q12" s="38">
        <v>13</v>
      </c>
      <c r="R12" s="38">
        <v>15</v>
      </c>
      <c r="S12" s="38">
        <v>11</v>
      </c>
      <c r="T12" s="38">
        <v>9</v>
      </c>
      <c r="U12" s="38">
        <v>10</v>
      </c>
      <c r="V12" s="38">
        <v>11</v>
      </c>
      <c r="W12" s="38">
        <v>31</v>
      </c>
      <c r="X12" s="38">
        <v>14</v>
      </c>
      <c r="Y12" s="38">
        <v>4</v>
      </c>
      <c r="Z12" s="38">
        <v>12</v>
      </c>
    </row>
    <row r="13" spans="1:26" s="5" customFormat="1" ht="12" customHeight="1">
      <c r="A13" s="42" t="s">
        <v>404</v>
      </c>
      <c r="B13" s="38">
        <f t="shared" si="3"/>
        <v>61</v>
      </c>
      <c r="C13" s="38">
        <v>0</v>
      </c>
      <c r="D13" s="38">
        <v>2</v>
      </c>
      <c r="E13" s="38">
        <v>2</v>
      </c>
      <c r="F13" s="38">
        <v>1</v>
      </c>
      <c r="G13" s="38">
        <v>4</v>
      </c>
      <c r="H13" s="38">
        <v>0</v>
      </c>
      <c r="I13" s="38">
        <v>5</v>
      </c>
      <c r="J13" s="38">
        <v>11</v>
      </c>
      <c r="K13" s="38">
        <v>1</v>
      </c>
      <c r="L13" s="38">
        <v>0</v>
      </c>
      <c r="M13" s="38">
        <v>0</v>
      </c>
      <c r="N13" s="38">
        <v>0</v>
      </c>
      <c r="O13" s="38">
        <v>17</v>
      </c>
      <c r="P13" s="38">
        <v>2</v>
      </c>
      <c r="Q13" s="38">
        <v>2</v>
      </c>
      <c r="R13" s="38">
        <v>0</v>
      </c>
      <c r="S13" s="38">
        <v>1</v>
      </c>
      <c r="T13" s="38">
        <v>1</v>
      </c>
      <c r="U13" s="38">
        <v>0</v>
      </c>
      <c r="V13" s="38">
        <v>0</v>
      </c>
      <c r="W13" s="38">
        <v>2</v>
      </c>
      <c r="X13" s="38">
        <v>3</v>
      </c>
      <c r="Y13" s="38">
        <v>1</v>
      </c>
      <c r="Z13" s="38">
        <v>6</v>
      </c>
    </row>
    <row r="14" spans="1:26" s="5" customFormat="1" ht="12" customHeight="1">
      <c r="A14" s="42" t="s">
        <v>405</v>
      </c>
      <c r="B14" s="38">
        <f t="shared" si="3"/>
        <v>94</v>
      </c>
      <c r="C14" s="38">
        <v>1</v>
      </c>
      <c r="D14" s="38">
        <v>5</v>
      </c>
      <c r="E14" s="38">
        <v>0</v>
      </c>
      <c r="F14" s="38">
        <v>0</v>
      </c>
      <c r="G14" s="38">
        <v>16</v>
      </c>
      <c r="H14" s="38">
        <v>3</v>
      </c>
      <c r="I14" s="38">
        <v>2</v>
      </c>
      <c r="J14" s="38">
        <v>34</v>
      </c>
      <c r="K14" s="38">
        <v>1</v>
      </c>
      <c r="L14" s="38">
        <v>0</v>
      </c>
      <c r="M14" s="38">
        <v>0</v>
      </c>
      <c r="N14" s="38">
        <v>0</v>
      </c>
      <c r="O14" s="38">
        <v>0</v>
      </c>
      <c r="P14" s="38">
        <v>8</v>
      </c>
      <c r="Q14" s="38">
        <v>4</v>
      </c>
      <c r="R14" s="38">
        <v>1</v>
      </c>
      <c r="S14" s="38">
        <v>2</v>
      </c>
      <c r="T14" s="38">
        <v>1</v>
      </c>
      <c r="U14" s="38">
        <v>4</v>
      </c>
      <c r="V14" s="38">
        <v>1</v>
      </c>
      <c r="W14" s="38">
        <v>3</v>
      </c>
      <c r="X14" s="38">
        <v>4</v>
      </c>
      <c r="Y14" s="38">
        <v>2</v>
      </c>
      <c r="Z14" s="38">
        <v>2</v>
      </c>
    </row>
    <row r="15" spans="1:26" s="5" customFormat="1" ht="12" customHeight="1">
      <c r="A15" s="42" t="s">
        <v>185</v>
      </c>
      <c r="B15" s="38">
        <f t="shared" si="3"/>
        <v>46</v>
      </c>
      <c r="C15" s="38">
        <v>0</v>
      </c>
      <c r="D15" s="38">
        <v>2</v>
      </c>
      <c r="E15" s="38">
        <v>14</v>
      </c>
      <c r="F15" s="38">
        <v>0</v>
      </c>
      <c r="G15" s="38">
        <v>4</v>
      </c>
      <c r="H15" s="38">
        <v>3</v>
      </c>
      <c r="I15" s="38">
        <v>5</v>
      </c>
      <c r="J15" s="38">
        <v>2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2</v>
      </c>
      <c r="R15" s="38">
        <v>0</v>
      </c>
      <c r="S15" s="38">
        <v>1</v>
      </c>
      <c r="T15" s="38">
        <v>1</v>
      </c>
      <c r="U15" s="38">
        <v>5</v>
      </c>
      <c r="V15" s="38">
        <v>0</v>
      </c>
      <c r="W15" s="38">
        <v>1</v>
      </c>
      <c r="X15" s="38">
        <v>4</v>
      </c>
      <c r="Y15" s="38">
        <v>1</v>
      </c>
      <c r="Z15" s="38">
        <v>0</v>
      </c>
    </row>
    <row r="16" spans="1:26" s="5" customFormat="1" ht="12" customHeight="1">
      <c r="A16" s="42" t="s">
        <v>406</v>
      </c>
      <c r="B16" s="38">
        <f t="shared" si="3"/>
        <v>55</v>
      </c>
      <c r="C16" s="38">
        <v>0</v>
      </c>
      <c r="D16" s="38">
        <v>1</v>
      </c>
      <c r="E16" s="38">
        <v>5</v>
      </c>
      <c r="F16" s="38">
        <v>0</v>
      </c>
      <c r="G16" s="38">
        <v>20</v>
      </c>
      <c r="H16" s="38">
        <v>0</v>
      </c>
      <c r="I16" s="38">
        <v>4</v>
      </c>
      <c r="J16" s="38">
        <v>14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1</v>
      </c>
      <c r="Q16" s="38">
        <v>0</v>
      </c>
      <c r="R16" s="38">
        <v>1</v>
      </c>
      <c r="S16" s="38">
        <v>2</v>
      </c>
      <c r="T16" s="38">
        <v>0</v>
      </c>
      <c r="U16" s="38">
        <v>3</v>
      </c>
      <c r="V16" s="38">
        <v>0</v>
      </c>
      <c r="W16" s="38">
        <v>1</v>
      </c>
      <c r="X16" s="38">
        <v>0</v>
      </c>
      <c r="Y16" s="38">
        <v>0</v>
      </c>
      <c r="Z16" s="38">
        <v>3</v>
      </c>
    </row>
    <row r="17" spans="1:26" s="5" customFormat="1" ht="12" customHeight="1">
      <c r="A17" s="42" t="s">
        <v>407</v>
      </c>
      <c r="B17" s="38">
        <f t="shared" si="3"/>
        <v>187</v>
      </c>
      <c r="C17" s="38">
        <v>5</v>
      </c>
      <c r="D17" s="38">
        <v>58</v>
      </c>
      <c r="E17" s="38">
        <v>1</v>
      </c>
      <c r="F17" s="38">
        <v>1</v>
      </c>
      <c r="G17" s="38">
        <v>26</v>
      </c>
      <c r="H17" s="38">
        <v>0</v>
      </c>
      <c r="I17" s="38">
        <v>10</v>
      </c>
      <c r="J17" s="38">
        <v>22</v>
      </c>
      <c r="K17" s="38">
        <v>1</v>
      </c>
      <c r="L17" s="38">
        <v>0</v>
      </c>
      <c r="M17" s="38">
        <v>1</v>
      </c>
      <c r="N17" s="38">
        <v>0</v>
      </c>
      <c r="O17" s="38">
        <v>2</v>
      </c>
      <c r="P17" s="38">
        <v>4</v>
      </c>
      <c r="Q17" s="38">
        <v>2</v>
      </c>
      <c r="R17" s="38">
        <v>2</v>
      </c>
      <c r="S17" s="38">
        <v>13</v>
      </c>
      <c r="T17" s="38">
        <v>3</v>
      </c>
      <c r="U17" s="38">
        <v>8</v>
      </c>
      <c r="V17" s="38">
        <v>6</v>
      </c>
      <c r="W17" s="38">
        <v>6</v>
      </c>
      <c r="X17" s="38">
        <v>11</v>
      </c>
      <c r="Y17" s="38">
        <v>0</v>
      </c>
      <c r="Z17" s="38">
        <v>5</v>
      </c>
    </row>
    <row r="18" spans="1:26" s="5" customFormat="1" ht="12" customHeight="1">
      <c r="A18" s="42" t="s">
        <v>408</v>
      </c>
      <c r="B18" s="38">
        <f t="shared" si="3"/>
        <v>69</v>
      </c>
      <c r="C18" s="38">
        <v>0</v>
      </c>
      <c r="D18" s="38">
        <v>8</v>
      </c>
      <c r="E18" s="38">
        <v>0</v>
      </c>
      <c r="F18" s="38">
        <v>0</v>
      </c>
      <c r="G18" s="38">
        <v>10</v>
      </c>
      <c r="H18" s="38">
        <v>1</v>
      </c>
      <c r="I18" s="38">
        <v>2</v>
      </c>
      <c r="J18" s="38">
        <v>17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3</v>
      </c>
      <c r="Q18" s="38">
        <v>2</v>
      </c>
      <c r="R18" s="38">
        <v>1</v>
      </c>
      <c r="S18" s="38">
        <v>1</v>
      </c>
      <c r="T18" s="38">
        <v>2</v>
      </c>
      <c r="U18" s="38">
        <v>4</v>
      </c>
      <c r="V18" s="38">
        <v>3</v>
      </c>
      <c r="W18" s="38">
        <v>1</v>
      </c>
      <c r="X18" s="38">
        <v>13</v>
      </c>
      <c r="Y18" s="38">
        <v>0</v>
      </c>
      <c r="Z18" s="38">
        <v>1</v>
      </c>
    </row>
    <row r="19" spans="1:26" s="5" customFormat="1" ht="12" customHeight="1">
      <c r="A19" s="42" t="s">
        <v>409</v>
      </c>
      <c r="B19" s="38">
        <f t="shared" si="3"/>
        <v>223</v>
      </c>
      <c r="C19" s="38">
        <v>0</v>
      </c>
      <c r="D19" s="38">
        <v>12</v>
      </c>
      <c r="E19" s="38">
        <v>0</v>
      </c>
      <c r="F19" s="38">
        <v>1</v>
      </c>
      <c r="G19" s="38">
        <v>17</v>
      </c>
      <c r="H19" s="38">
        <v>1</v>
      </c>
      <c r="I19" s="38">
        <v>24</v>
      </c>
      <c r="J19" s="38">
        <v>41</v>
      </c>
      <c r="K19" s="38">
        <v>9</v>
      </c>
      <c r="L19" s="38">
        <v>8</v>
      </c>
      <c r="M19" s="38">
        <v>0</v>
      </c>
      <c r="N19" s="38">
        <v>0</v>
      </c>
      <c r="O19" s="38">
        <v>3</v>
      </c>
      <c r="P19" s="38">
        <v>13</v>
      </c>
      <c r="Q19" s="38">
        <v>10</v>
      </c>
      <c r="R19" s="38">
        <v>6</v>
      </c>
      <c r="S19" s="38">
        <v>12</v>
      </c>
      <c r="T19" s="38">
        <v>19</v>
      </c>
      <c r="U19" s="38">
        <v>9</v>
      </c>
      <c r="V19" s="38">
        <v>3</v>
      </c>
      <c r="W19" s="38">
        <v>15</v>
      </c>
      <c r="X19" s="38">
        <v>16</v>
      </c>
      <c r="Y19" s="38">
        <v>3</v>
      </c>
      <c r="Z19" s="38">
        <v>1</v>
      </c>
    </row>
    <row r="20" spans="1:26" s="5" customFormat="1" ht="12" customHeight="1">
      <c r="A20" s="42" t="s">
        <v>410</v>
      </c>
      <c r="B20" s="38">
        <f t="shared" si="3"/>
        <v>73</v>
      </c>
      <c r="C20" s="38">
        <v>0</v>
      </c>
      <c r="D20" s="38">
        <v>5</v>
      </c>
      <c r="E20" s="38">
        <v>0</v>
      </c>
      <c r="F20" s="38">
        <v>0</v>
      </c>
      <c r="G20" s="38">
        <v>5</v>
      </c>
      <c r="H20" s="38">
        <v>1</v>
      </c>
      <c r="I20" s="38">
        <v>5</v>
      </c>
      <c r="J20" s="38">
        <v>15</v>
      </c>
      <c r="K20" s="38">
        <v>0</v>
      </c>
      <c r="L20" s="38">
        <v>3</v>
      </c>
      <c r="M20" s="38">
        <v>0</v>
      </c>
      <c r="N20" s="38">
        <v>0</v>
      </c>
      <c r="O20" s="38">
        <v>2</v>
      </c>
      <c r="P20" s="38">
        <v>4</v>
      </c>
      <c r="Q20" s="38">
        <v>3</v>
      </c>
      <c r="R20" s="38">
        <v>3</v>
      </c>
      <c r="S20" s="38">
        <v>4</v>
      </c>
      <c r="T20" s="38">
        <v>3</v>
      </c>
      <c r="U20" s="38">
        <v>1</v>
      </c>
      <c r="V20" s="38">
        <v>2</v>
      </c>
      <c r="W20" s="38">
        <v>4</v>
      </c>
      <c r="X20" s="38">
        <v>8</v>
      </c>
      <c r="Y20" s="38">
        <v>2</v>
      </c>
      <c r="Z20" s="38">
        <v>3</v>
      </c>
    </row>
    <row r="21" spans="1:26" s="5" customFormat="1" ht="15" customHeight="1">
      <c r="A21" s="42" t="s">
        <v>186</v>
      </c>
      <c r="B21" s="38">
        <f t="shared" si="3"/>
        <v>6</v>
      </c>
      <c r="C21" s="38">
        <v>0</v>
      </c>
      <c r="D21" s="38">
        <v>0</v>
      </c>
      <c r="E21" s="38">
        <v>0</v>
      </c>
      <c r="F21" s="38">
        <v>0</v>
      </c>
      <c r="G21" s="38">
        <v>1</v>
      </c>
      <c r="H21" s="38">
        <v>0</v>
      </c>
      <c r="I21" s="38">
        <v>0</v>
      </c>
      <c r="J21" s="38">
        <v>3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</v>
      </c>
      <c r="T21" s="38">
        <v>0</v>
      </c>
      <c r="U21" s="38">
        <v>0</v>
      </c>
      <c r="V21" s="38">
        <v>0</v>
      </c>
      <c r="W21" s="38">
        <v>1</v>
      </c>
      <c r="X21" s="38">
        <v>0</v>
      </c>
      <c r="Y21" s="38">
        <v>0</v>
      </c>
      <c r="Z21" s="38">
        <v>0</v>
      </c>
    </row>
    <row r="22" spans="1:26" s="5" customFormat="1" ht="12" customHeight="1">
      <c r="A22" s="42" t="s">
        <v>187</v>
      </c>
      <c r="B22" s="38">
        <f t="shared" si="3"/>
        <v>201</v>
      </c>
      <c r="C22" s="38">
        <v>2</v>
      </c>
      <c r="D22" s="38">
        <v>20</v>
      </c>
      <c r="E22" s="38">
        <v>0</v>
      </c>
      <c r="F22" s="38">
        <v>1</v>
      </c>
      <c r="G22" s="38">
        <v>61</v>
      </c>
      <c r="H22" s="38">
        <v>0</v>
      </c>
      <c r="I22" s="38">
        <v>19</v>
      </c>
      <c r="J22" s="38">
        <v>26</v>
      </c>
      <c r="K22" s="38">
        <v>2</v>
      </c>
      <c r="L22" s="38">
        <v>0</v>
      </c>
      <c r="M22" s="38">
        <v>1</v>
      </c>
      <c r="N22" s="38">
        <v>0</v>
      </c>
      <c r="O22" s="38">
        <v>0</v>
      </c>
      <c r="P22" s="38">
        <v>16</v>
      </c>
      <c r="Q22" s="38">
        <v>8</v>
      </c>
      <c r="R22" s="38">
        <v>10</v>
      </c>
      <c r="S22" s="38">
        <v>6</v>
      </c>
      <c r="T22" s="38">
        <v>3</v>
      </c>
      <c r="U22" s="38">
        <v>10</v>
      </c>
      <c r="V22" s="38">
        <v>2</v>
      </c>
      <c r="W22" s="38">
        <v>7</v>
      </c>
      <c r="X22" s="38">
        <v>4</v>
      </c>
      <c r="Y22" s="38">
        <v>2</v>
      </c>
      <c r="Z22" s="38">
        <v>1</v>
      </c>
    </row>
    <row r="23" spans="1:26" s="5" customFormat="1" ht="12" customHeight="1">
      <c r="A23" s="42" t="s">
        <v>411</v>
      </c>
      <c r="B23" s="38">
        <f t="shared" si="3"/>
        <v>316</v>
      </c>
      <c r="C23" s="38">
        <v>5</v>
      </c>
      <c r="D23" s="38">
        <v>40</v>
      </c>
      <c r="E23" s="38">
        <v>7</v>
      </c>
      <c r="F23" s="38">
        <v>5</v>
      </c>
      <c r="G23" s="38">
        <v>76</v>
      </c>
      <c r="H23" s="38">
        <v>4</v>
      </c>
      <c r="I23" s="38">
        <v>12</v>
      </c>
      <c r="J23" s="38">
        <v>34</v>
      </c>
      <c r="K23" s="38">
        <v>1</v>
      </c>
      <c r="L23" s="38">
        <v>0</v>
      </c>
      <c r="M23" s="38">
        <v>1</v>
      </c>
      <c r="N23" s="38">
        <v>0</v>
      </c>
      <c r="O23" s="38">
        <v>8</v>
      </c>
      <c r="P23" s="38">
        <v>17</v>
      </c>
      <c r="Q23" s="38">
        <v>13</v>
      </c>
      <c r="R23" s="38">
        <v>14</v>
      </c>
      <c r="S23" s="38">
        <v>14</v>
      </c>
      <c r="T23" s="38">
        <v>3</v>
      </c>
      <c r="U23" s="38">
        <v>8</v>
      </c>
      <c r="V23" s="38">
        <v>11</v>
      </c>
      <c r="W23" s="38">
        <v>12</v>
      </c>
      <c r="X23" s="38">
        <v>20</v>
      </c>
      <c r="Y23" s="38">
        <v>1</v>
      </c>
      <c r="Z23" s="38">
        <v>10</v>
      </c>
    </row>
    <row r="24" spans="1:26" s="5" customFormat="1" ht="12" customHeight="1">
      <c r="A24" s="42" t="s">
        <v>412</v>
      </c>
      <c r="B24" s="38">
        <f t="shared" si="3"/>
        <v>273</v>
      </c>
      <c r="C24" s="38">
        <v>2</v>
      </c>
      <c r="D24" s="38">
        <v>27</v>
      </c>
      <c r="E24" s="38">
        <v>4</v>
      </c>
      <c r="F24" s="38">
        <v>7</v>
      </c>
      <c r="G24" s="38">
        <v>32</v>
      </c>
      <c r="H24" s="38">
        <v>8</v>
      </c>
      <c r="I24" s="38">
        <v>39</v>
      </c>
      <c r="J24" s="38">
        <v>37</v>
      </c>
      <c r="K24" s="38">
        <v>1</v>
      </c>
      <c r="L24" s="38">
        <v>0</v>
      </c>
      <c r="M24" s="38">
        <v>1</v>
      </c>
      <c r="N24" s="38">
        <v>2</v>
      </c>
      <c r="O24" s="38">
        <v>1</v>
      </c>
      <c r="P24" s="38">
        <v>11</v>
      </c>
      <c r="Q24" s="38">
        <v>3</v>
      </c>
      <c r="R24" s="38">
        <v>7</v>
      </c>
      <c r="S24" s="38">
        <v>13</v>
      </c>
      <c r="T24" s="38">
        <v>1</v>
      </c>
      <c r="U24" s="38">
        <v>35</v>
      </c>
      <c r="V24" s="38">
        <v>1</v>
      </c>
      <c r="W24" s="38">
        <v>10</v>
      </c>
      <c r="X24" s="38">
        <v>15</v>
      </c>
      <c r="Y24" s="38">
        <v>7</v>
      </c>
      <c r="Z24" s="38">
        <v>9</v>
      </c>
    </row>
    <row r="25" spans="1:26" s="5" customFormat="1" ht="12" customHeight="1">
      <c r="A25" s="42" t="s">
        <v>413</v>
      </c>
      <c r="B25" s="38">
        <f t="shared" si="3"/>
        <v>429</v>
      </c>
      <c r="C25" s="38">
        <v>0</v>
      </c>
      <c r="D25" s="38">
        <v>30</v>
      </c>
      <c r="E25" s="38">
        <v>1</v>
      </c>
      <c r="F25" s="38">
        <v>3</v>
      </c>
      <c r="G25" s="38">
        <v>47</v>
      </c>
      <c r="H25" s="38">
        <v>27</v>
      </c>
      <c r="I25" s="38">
        <v>22</v>
      </c>
      <c r="J25" s="38">
        <v>26</v>
      </c>
      <c r="K25" s="38">
        <v>3</v>
      </c>
      <c r="L25" s="38">
        <v>0</v>
      </c>
      <c r="M25" s="38">
        <v>8</v>
      </c>
      <c r="N25" s="38">
        <v>2</v>
      </c>
      <c r="O25" s="38">
        <v>3</v>
      </c>
      <c r="P25" s="38">
        <v>7</v>
      </c>
      <c r="Q25" s="38">
        <v>19</v>
      </c>
      <c r="R25" s="38">
        <v>8</v>
      </c>
      <c r="S25" s="38">
        <v>13</v>
      </c>
      <c r="T25" s="38">
        <v>10</v>
      </c>
      <c r="U25" s="38">
        <v>128</v>
      </c>
      <c r="V25" s="38">
        <v>4</v>
      </c>
      <c r="W25" s="38">
        <v>20</v>
      </c>
      <c r="X25" s="38">
        <v>39</v>
      </c>
      <c r="Y25" s="38">
        <v>3</v>
      </c>
      <c r="Z25" s="38">
        <v>6</v>
      </c>
    </row>
    <row r="26" spans="1:26" s="5" customFormat="1" ht="12" customHeight="1">
      <c r="A26" s="42" t="s">
        <v>414</v>
      </c>
      <c r="B26" s="38">
        <f t="shared" si="3"/>
        <v>621</v>
      </c>
      <c r="C26" s="38">
        <v>4</v>
      </c>
      <c r="D26" s="38">
        <v>37</v>
      </c>
      <c r="E26" s="38">
        <v>5</v>
      </c>
      <c r="F26" s="38">
        <v>7</v>
      </c>
      <c r="G26" s="38">
        <v>222</v>
      </c>
      <c r="H26" s="38">
        <v>22</v>
      </c>
      <c r="I26" s="38">
        <v>23</v>
      </c>
      <c r="J26" s="38">
        <v>75</v>
      </c>
      <c r="K26" s="38">
        <v>2</v>
      </c>
      <c r="L26" s="38">
        <v>0</v>
      </c>
      <c r="M26" s="38">
        <v>1</v>
      </c>
      <c r="N26" s="38">
        <v>0</v>
      </c>
      <c r="O26" s="38">
        <v>3</v>
      </c>
      <c r="P26" s="38">
        <v>20</v>
      </c>
      <c r="Q26" s="38">
        <v>12</v>
      </c>
      <c r="R26" s="38">
        <v>7</v>
      </c>
      <c r="S26" s="38">
        <v>20</v>
      </c>
      <c r="T26" s="38">
        <v>4</v>
      </c>
      <c r="U26" s="38">
        <v>96</v>
      </c>
      <c r="V26" s="38">
        <v>9</v>
      </c>
      <c r="W26" s="38">
        <v>22</v>
      </c>
      <c r="X26" s="38">
        <v>17</v>
      </c>
      <c r="Y26" s="38">
        <v>4</v>
      </c>
      <c r="Z26" s="38">
        <v>9</v>
      </c>
    </row>
    <row r="27" spans="1:26" s="5" customFormat="1" ht="12" customHeight="1">
      <c r="A27" s="42" t="s">
        <v>415</v>
      </c>
      <c r="B27" s="38">
        <f t="shared" si="3"/>
        <v>629</v>
      </c>
      <c r="C27" s="38">
        <v>6</v>
      </c>
      <c r="D27" s="38">
        <v>39</v>
      </c>
      <c r="E27" s="38">
        <v>14</v>
      </c>
      <c r="F27" s="38">
        <v>5</v>
      </c>
      <c r="G27" s="38">
        <v>136</v>
      </c>
      <c r="H27" s="38">
        <v>14</v>
      </c>
      <c r="I27" s="38">
        <v>43</v>
      </c>
      <c r="J27" s="38">
        <v>73</v>
      </c>
      <c r="K27" s="38">
        <v>5</v>
      </c>
      <c r="L27" s="38">
        <v>2</v>
      </c>
      <c r="M27" s="38">
        <v>2</v>
      </c>
      <c r="N27" s="38">
        <v>0</v>
      </c>
      <c r="O27" s="38">
        <v>3</v>
      </c>
      <c r="P27" s="38">
        <v>32</v>
      </c>
      <c r="Q27" s="38">
        <v>25</v>
      </c>
      <c r="R27" s="38">
        <v>8</v>
      </c>
      <c r="S27" s="38">
        <v>26</v>
      </c>
      <c r="T27" s="38">
        <v>10</v>
      </c>
      <c r="U27" s="38">
        <v>108</v>
      </c>
      <c r="V27" s="38">
        <v>8</v>
      </c>
      <c r="W27" s="38">
        <v>16</v>
      </c>
      <c r="X27" s="38">
        <v>16</v>
      </c>
      <c r="Y27" s="38">
        <v>9</v>
      </c>
      <c r="Z27" s="38">
        <v>29</v>
      </c>
    </row>
    <row r="28" spans="1:26" s="5" customFormat="1" ht="12" customHeight="1">
      <c r="A28" s="42" t="s">
        <v>416</v>
      </c>
      <c r="B28" s="38">
        <f t="shared" si="3"/>
        <v>349</v>
      </c>
      <c r="C28" s="38">
        <v>6</v>
      </c>
      <c r="D28" s="38">
        <v>5</v>
      </c>
      <c r="E28" s="38">
        <v>0</v>
      </c>
      <c r="F28" s="38">
        <v>3</v>
      </c>
      <c r="G28" s="38">
        <v>34</v>
      </c>
      <c r="H28" s="38">
        <v>4</v>
      </c>
      <c r="I28" s="38">
        <v>32</v>
      </c>
      <c r="J28" s="38">
        <v>147</v>
      </c>
      <c r="K28" s="38">
        <v>1</v>
      </c>
      <c r="L28" s="38">
        <v>0</v>
      </c>
      <c r="M28" s="38">
        <v>0</v>
      </c>
      <c r="N28" s="38">
        <v>0</v>
      </c>
      <c r="O28" s="38">
        <v>5</v>
      </c>
      <c r="P28" s="38">
        <v>16</v>
      </c>
      <c r="Q28" s="38">
        <v>3</v>
      </c>
      <c r="R28" s="38">
        <v>3</v>
      </c>
      <c r="S28" s="38">
        <v>9</v>
      </c>
      <c r="T28" s="38">
        <v>7</v>
      </c>
      <c r="U28" s="38">
        <v>18</v>
      </c>
      <c r="V28" s="38">
        <v>7</v>
      </c>
      <c r="W28" s="38">
        <v>16</v>
      </c>
      <c r="X28" s="38">
        <v>18</v>
      </c>
      <c r="Y28" s="38">
        <v>8</v>
      </c>
      <c r="Z28" s="38">
        <v>7</v>
      </c>
    </row>
    <row r="29" spans="1:26" s="5" customFormat="1" ht="12" customHeight="1">
      <c r="A29" s="42" t="s">
        <v>417</v>
      </c>
      <c r="B29" s="38">
        <f t="shared" si="3"/>
        <v>1248</v>
      </c>
      <c r="C29" s="38">
        <v>22</v>
      </c>
      <c r="D29" s="38">
        <v>52</v>
      </c>
      <c r="E29" s="38">
        <v>1</v>
      </c>
      <c r="F29" s="38">
        <v>6</v>
      </c>
      <c r="G29" s="38">
        <v>85</v>
      </c>
      <c r="H29" s="38">
        <v>8</v>
      </c>
      <c r="I29" s="38">
        <v>41</v>
      </c>
      <c r="J29" s="38">
        <v>498</v>
      </c>
      <c r="K29" s="38">
        <v>4</v>
      </c>
      <c r="L29" s="38">
        <v>11</v>
      </c>
      <c r="M29" s="38">
        <v>1</v>
      </c>
      <c r="N29" s="38">
        <v>0</v>
      </c>
      <c r="O29" s="38">
        <v>7</v>
      </c>
      <c r="P29" s="38">
        <v>42</v>
      </c>
      <c r="Q29" s="38">
        <v>31</v>
      </c>
      <c r="R29" s="38">
        <v>50</v>
      </c>
      <c r="S29" s="38">
        <v>50</v>
      </c>
      <c r="T29" s="38">
        <v>56</v>
      </c>
      <c r="U29" s="38">
        <v>41</v>
      </c>
      <c r="V29" s="38">
        <v>22</v>
      </c>
      <c r="W29" s="38">
        <v>74</v>
      </c>
      <c r="X29" s="38">
        <v>87</v>
      </c>
      <c r="Y29" s="38">
        <v>11</v>
      </c>
      <c r="Z29" s="38">
        <v>48</v>
      </c>
    </row>
    <row r="30" spans="1:26" s="5" customFormat="1" ht="12" customHeight="1">
      <c r="A30" s="42" t="s">
        <v>418</v>
      </c>
      <c r="B30" s="38">
        <f t="shared" si="3"/>
        <v>296</v>
      </c>
      <c r="C30" s="38">
        <v>3</v>
      </c>
      <c r="D30" s="38">
        <v>20</v>
      </c>
      <c r="E30" s="38">
        <v>2</v>
      </c>
      <c r="F30" s="38">
        <v>1</v>
      </c>
      <c r="G30" s="38">
        <v>49</v>
      </c>
      <c r="H30" s="38">
        <v>4</v>
      </c>
      <c r="I30" s="38">
        <v>24</v>
      </c>
      <c r="J30" s="38">
        <v>68</v>
      </c>
      <c r="K30" s="38">
        <v>2</v>
      </c>
      <c r="L30" s="38">
        <v>0</v>
      </c>
      <c r="M30" s="38">
        <v>2</v>
      </c>
      <c r="N30" s="38">
        <v>0</v>
      </c>
      <c r="O30" s="38">
        <v>1</v>
      </c>
      <c r="P30" s="38">
        <v>7</v>
      </c>
      <c r="Q30" s="38">
        <v>15</v>
      </c>
      <c r="R30" s="38">
        <v>4</v>
      </c>
      <c r="S30" s="38">
        <v>11</v>
      </c>
      <c r="T30" s="38">
        <v>8</v>
      </c>
      <c r="U30" s="38">
        <v>35</v>
      </c>
      <c r="V30" s="38">
        <v>5</v>
      </c>
      <c r="W30" s="38">
        <v>6</v>
      </c>
      <c r="X30" s="38">
        <v>14</v>
      </c>
      <c r="Y30" s="38">
        <v>6</v>
      </c>
      <c r="Z30" s="38">
        <v>9</v>
      </c>
    </row>
    <row r="31" spans="1:26" s="5" customFormat="1" ht="12" customHeight="1">
      <c r="A31" s="42" t="s">
        <v>419</v>
      </c>
      <c r="B31" s="38">
        <f t="shared" si="3"/>
        <v>535</v>
      </c>
      <c r="C31" s="38">
        <v>1</v>
      </c>
      <c r="D31" s="38">
        <v>17</v>
      </c>
      <c r="E31" s="38">
        <v>22</v>
      </c>
      <c r="F31" s="38">
        <v>2</v>
      </c>
      <c r="G31" s="38">
        <v>124</v>
      </c>
      <c r="H31" s="38">
        <v>12</v>
      </c>
      <c r="I31" s="38">
        <v>22</v>
      </c>
      <c r="J31" s="38">
        <v>116</v>
      </c>
      <c r="K31" s="38">
        <v>2</v>
      </c>
      <c r="L31" s="38">
        <v>2</v>
      </c>
      <c r="M31" s="38">
        <v>9</v>
      </c>
      <c r="N31" s="38">
        <v>0</v>
      </c>
      <c r="O31" s="38">
        <v>2</v>
      </c>
      <c r="P31" s="38">
        <v>16</v>
      </c>
      <c r="Q31" s="38">
        <v>19</v>
      </c>
      <c r="R31" s="38">
        <v>11</v>
      </c>
      <c r="S31" s="38">
        <v>39</v>
      </c>
      <c r="T31" s="38">
        <v>1</v>
      </c>
      <c r="U31" s="38">
        <v>62</v>
      </c>
      <c r="V31" s="38">
        <v>7</v>
      </c>
      <c r="W31" s="38">
        <v>15</v>
      </c>
      <c r="X31" s="38">
        <v>19</v>
      </c>
      <c r="Y31" s="38">
        <v>4</v>
      </c>
      <c r="Z31" s="38">
        <v>11</v>
      </c>
    </row>
    <row r="32" spans="1:26" s="5" customFormat="1" ht="12" customHeight="1">
      <c r="A32" s="42" t="s">
        <v>420</v>
      </c>
      <c r="B32" s="38">
        <f t="shared" si="3"/>
        <v>114</v>
      </c>
      <c r="C32" s="38">
        <v>1</v>
      </c>
      <c r="D32" s="38">
        <v>2</v>
      </c>
      <c r="E32" s="38">
        <v>0</v>
      </c>
      <c r="F32" s="38">
        <v>1</v>
      </c>
      <c r="G32" s="38">
        <v>15</v>
      </c>
      <c r="H32" s="38">
        <v>1</v>
      </c>
      <c r="I32" s="38">
        <v>3</v>
      </c>
      <c r="J32" s="38">
        <v>60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4</v>
      </c>
      <c r="Q32" s="38">
        <v>1</v>
      </c>
      <c r="R32" s="38">
        <v>1</v>
      </c>
      <c r="S32" s="38">
        <v>2</v>
      </c>
      <c r="T32" s="38">
        <v>7</v>
      </c>
      <c r="U32" s="38">
        <v>4</v>
      </c>
      <c r="V32" s="38">
        <v>1</v>
      </c>
      <c r="W32" s="38">
        <v>4</v>
      </c>
      <c r="X32" s="38">
        <v>4</v>
      </c>
      <c r="Y32" s="38">
        <v>1</v>
      </c>
      <c r="Z32" s="38">
        <v>2</v>
      </c>
    </row>
    <row r="33" spans="1:26" s="5" customFormat="1" ht="12" customHeight="1">
      <c r="A33" s="42" t="s">
        <v>421</v>
      </c>
      <c r="B33" s="38">
        <f t="shared" si="3"/>
        <v>115</v>
      </c>
      <c r="C33" s="38">
        <v>0</v>
      </c>
      <c r="D33" s="38">
        <v>5</v>
      </c>
      <c r="E33" s="38">
        <v>5</v>
      </c>
      <c r="F33" s="38">
        <v>0</v>
      </c>
      <c r="G33" s="38">
        <v>19</v>
      </c>
      <c r="H33" s="38">
        <v>4</v>
      </c>
      <c r="I33" s="38">
        <v>9</v>
      </c>
      <c r="J33" s="38">
        <v>11</v>
      </c>
      <c r="K33" s="38">
        <v>1</v>
      </c>
      <c r="L33" s="38">
        <v>0</v>
      </c>
      <c r="M33" s="38">
        <v>0</v>
      </c>
      <c r="N33" s="38">
        <v>1</v>
      </c>
      <c r="O33" s="38">
        <v>0</v>
      </c>
      <c r="P33" s="38">
        <v>12</v>
      </c>
      <c r="Q33" s="38">
        <v>3</v>
      </c>
      <c r="R33" s="38">
        <v>2</v>
      </c>
      <c r="S33" s="38">
        <v>7</v>
      </c>
      <c r="T33" s="38">
        <v>2</v>
      </c>
      <c r="U33" s="38">
        <v>16</v>
      </c>
      <c r="V33" s="38">
        <v>3</v>
      </c>
      <c r="W33" s="38">
        <v>10</v>
      </c>
      <c r="X33" s="38">
        <v>1</v>
      </c>
      <c r="Y33" s="38">
        <v>1</v>
      </c>
      <c r="Z33" s="38">
        <v>3</v>
      </c>
    </row>
    <row r="34" spans="1:26" s="5" customFormat="1" ht="17.25" customHeight="1">
      <c r="A34" s="42" t="s">
        <v>422</v>
      </c>
      <c r="B34" s="38">
        <f t="shared" si="3"/>
        <v>38</v>
      </c>
      <c r="C34" s="38">
        <v>0</v>
      </c>
      <c r="D34" s="38">
        <v>1</v>
      </c>
      <c r="E34" s="38">
        <v>0</v>
      </c>
      <c r="F34" s="38">
        <v>0</v>
      </c>
      <c r="G34" s="38">
        <v>0</v>
      </c>
      <c r="H34" s="38">
        <v>1</v>
      </c>
      <c r="I34" s="38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0</v>
      </c>
      <c r="O34" s="38">
        <v>4</v>
      </c>
      <c r="P34" s="38">
        <v>1</v>
      </c>
      <c r="Q34" s="38">
        <v>3</v>
      </c>
      <c r="R34" s="38">
        <v>7</v>
      </c>
      <c r="S34" s="38">
        <v>2</v>
      </c>
      <c r="T34" s="38">
        <v>0</v>
      </c>
      <c r="U34" s="38">
        <v>2</v>
      </c>
      <c r="V34" s="38">
        <v>0</v>
      </c>
      <c r="W34" s="38">
        <v>3</v>
      </c>
      <c r="X34" s="38">
        <v>0</v>
      </c>
      <c r="Y34" s="38">
        <v>0</v>
      </c>
      <c r="Z34" s="38">
        <v>0</v>
      </c>
    </row>
    <row r="35" spans="1:26" s="5" customFormat="1" ht="12" customHeight="1">
      <c r="A35" s="42" t="s">
        <v>423</v>
      </c>
      <c r="B35" s="38">
        <f t="shared" si="3"/>
        <v>114</v>
      </c>
      <c r="C35" s="38">
        <v>0</v>
      </c>
      <c r="D35" s="38">
        <v>0</v>
      </c>
      <c r="E35" s="38">
        <v>2</v>
      </c>
      <c r="F35" s="38">
        <v>4</v>
      </c>
      <c r="G35" s="38">
        <v>5</v>
      </c>
      <c r="H35" s="38">
        <v>11</v>
      </c>
      <c r="I35" s="38">
        <v>4</v>
      </c>
      <c r="J35" s="38">
        <v>17</v>
      </c>
      <c r="K35" s="38">
        <v>0</v>
      </c>
      <c r="L35" s="38">
        <v>0</v>
      </c>
      <c r="M35" s="38">
        <v>1</v>
      </c>
      <c r="N35" s="38">
        <v>0</v>
      </c>
      <c r="O35" s="38">
        <v>4</v>
      </c>
      <c r="P35" s="38">
        <v>5</v>
      </c>
      <c r="Q35" s="38">
        <v>3</v>
      </c>
      <c r="R35" s="38">
        <v>3</v>
      </c>
      <c r="S35" s="38">
        <v>19</v>
      </c>
      <c r="T35" s="38">
        <v>2</v>
      </c>
      <c r="U35" s="38">
        <v>14</v>
      </c>
      <c r="V35" s="38">
        <v>1</v>
      </c>
      <c r="W35" s="38">
        <v>7</v>
      </c>
      <c r="X35" s="38">
        <v>4</v>
      </c>
      <c r="Y35" s="38">
        <v>2</v>
      </c>
      <c r="Z35" s="38">
        <v>6</v>
      </c>
    </row>
    <row r="36" spans="1:26" s="5" customFormat="1" ht="12" customHeight="1">
      <c r="A36" s="42" t="s">
        <v>188</v>
      </c>
      <c r="B36" s="38">
        <f t="shared" si="3"/>
        <v>354</v>
      </c>
      <c r="C36" s="38">
        <v>5</v>
      </c>
      <c r="D36" s="38">
        <v>7</v>
      </c>
      <c r="E36" s="38">
        <v>4</v>
      </c>
      <c r="F36" s="38">
        <v>1</v>
      </c>
      <c r="G36" s="38">
        <v>24</v>
      </c>
      <c r="H36" s="38">
        <v>4</v>
      </c>
      <c r="I36" s="38">
        <v>10</v>
      </c>
      <c r="J36" s="38">
        <v>151</v>
      </c>
      <c r="K36" s="38">
        <v>1</v>
      </c>
      <c r="L36" s="38">
        <v>2</v>
      </c>
      <c r="M36" s="38">
        <v>1</v>
      </c>
      <c r="N36" s="38">
        <v>0</v>
      </c>
      <c r="O36" s="38">
        <v>4</v>
      </c>
      <c r="P36" s="38">
        <v>11</v>
      </c>
      <c r="Q36" s="38">
        <v>11</v>
      </c>
      <c r="R36" s="38">
        <v>11</v>
      </c>
      <c r="S36" s="38">
        <v>21</v>
      </c>
      <c r="T36" s="38">
        <v>8</v>
      </c>
      <c r="U36" s="38">
        <v>14</v>
      </c>
      <c r="V36" s="38">
        <v>12</v>
      </c>
      <c r="W36" s="38">
        <v>11</v>
      </c>
      <c r="X36" s="38">
        <v>20</v>
      </c>
      <c r="Y36" s="38">
        <v>9</v>
      </c>
      <c r="Z36" s="38">
        <v>12</v>
      </c>
    </row>
    <row r="37" spans="1:26" s="5" customFormat="1" ht="12" customHeight="1">
      <c r="A37" s="42" t="s">
        <v>189</v>
      </c>
      <c r="B37" s="38">
        <f t="shared" si="3"/>
        <v>428</v>
      </c>
      <c r="C37" s="38">
        <v>1</v>
      </c>
      <c r="D37" s="38">
        <v>2</v>
      </c>
      <c r="E37" s="38">
        <v>1</v>
      </c>
      <c r="F37" s="38">
        <v>0</v>
      </c>
      <c r="G37" s="38">
        <v>2</v>
      </c>
      <c r="H37" s="38">
        <v>1</v>
      </c>
      <c r="I37" s="38">
        <v>3</v>
      </c>
      <c r="J37" s="38">
        <v>136</v>
      </c>
      <c r="K37" s="38">
        <v>7</v>
      </c>
      <c r="L37" s="38">
        <v>0</v>
      </c>
      <c r="M37" s="38">
        <v>0</v>
      </c>
      <c r="N37" s="38">
        <v>2</v>
      </c>
      <c r="O37" s="38">
        <v>3</v>
      </c>
      <c r="P37" s="38">
        <v>16</v>
      </c>
      <c r="Q37" s="38">
        <v>23</v>
      </c>
      <c r="R37" s="38">
        <v>12</v>
      </c>
      <c r="S37" s="38">
        <v>34</v>
      </c>
      <c r="T37" s="38">
        <v>4</v>
      </c>
      <c r="U37" s="38">
        <v>12</v>
      </c>
      <c r="V37" s="38">
        <v>4</v>
      </c>
      <c r="W37" s="38">
        <v>47</v>
      </c>
      <c r="X37" s="38">
        <v>80</v>
      </c>
      <c r="Y37" s="38">
        <v>9</v>
      </c>
      <c r="Z37" s="38">
        <v>29</v>
      </c>
    </row>
    <row r="38" spans="1:26" s="5" customFormat="1" ht="12" customHeight="1">
      <c r="A38" s="42" t="s">
        <v>190</v>
      </c>
      <c r="B38" s="38">
        <f t="shared" si="3"/>
        <v>1177</v>
      </c>
      <c r="C38" s="38">
        <v>3</v>
      </c>
      <c r="D38" s="38">
        <v>9</v>
      </c>
      <c r="E38" s="38">
        <v>4</v>
      </c>
      <c r="F38" s="38">
        <v>0</v>
      </c>
      <c r="G38" s="38">
        <v>4</v>
      </c>
      <c r="H38" s="38">
        <v>17</v>
      </c>
      <c r="I38" s="38">
        <v>103</v>
      </c>
      <c r="J38" s="38">
        <v>349</v>
      </c>
      <c r="K38" s="38">
        <v>3</v>
      </c>
      <c r="L38" s="38">
        <v>1</v>
      </c>
      <c r="M38" s="38">
        <v>1</v>
      </c>
      <c r="N38" s="38">
        <v>0</v>
      </c>
      <c r="O38" s="38">
        <v>6</v>
      </c>
      <c r="P38" s="38">
        <v>27</v>
      </c>
      <c r="Q38" s="38">
        <v>37</v>
      </c>
      <c r="R38" s="38">
        <v>18</v>
      </c>
      <c r="S38" s="38">
        <v>49</v>
      </c>
      <c r="T38" s="38">
        <v>2</v>
      </c>
      <c r="U38" s="38">
        <v>36</v>
      </c>
      <c r="V38" s="38">
        <v>95</v>
      </c>
      <c r="W38" s="38">
        <v>51</v>
      </c>
      <c r="X38" s="38">
        <v>241</v>
      </c>
      <c r="Y38" s="38">
        <v>82</v>
      </c>
      <c r="Z38" s="38">
        <v>39</v>
      </c>
    </row>
    <row r="39" spans="1:26" s="5" customFormat="1" ht="12" customHeight="1">
      <c r="A39" s="42" t="s">
        <v>191</v>
      </c>
      <c r="B39" s="38">
        <f t="shared" si="3"/>
        <v>111</v>
      </c>
      <c r="C39" s="38">
        <v>0</v>
      </c>
      <c r="D39" s="38">
        <v>1</v>
      </c>
      <c r="E39" s="38">
        <v>0</v>
      </c>
      <c r="F39" s="38">
        <v>0</v>
      </c>
      <c r="G39" s="38">
        <v>0</v>
      </c>
      <c r="H39" s="38">
        <v>0</v>
      </c>
      <c r="I39" s="38">
        <v>2</v>
      </c>
      <c r="J39" s="38">
        <v>79</v>
      </c>
      <c r="K39" s="38">
        <v>0</v>
      </c>
      <c r="L39" s="38">
        <v>0</v>
      </c>
      <c r="M39" s="38">
        <v>1</v>
      </c>
      <c r="N39" s="38">
        <v>0</v>
      </c>
      <c r="O39" s="38">
        <v>0</v>
      </c>
      <c r="P39" s="38">
        <v>0</v>
      </c>
      <c r="Q39" s="38">
        <v>0</v>
      </c>
      <c r="R39" s="38">
        <v>1</v>
      </c>
      <c r="S39" s="38">
        <v>1</v>
      </c>
      <c r="T39" s="38">
        <v>0</v>
      </c>
      <c r="U39" s="38">
        <v>0</v>
      </c>
      <c r="V39" s="38">
        <v>1</v>
      </c>
      <c r="W39" s="38">
        <v>2</v>
      </c>
      <c r="X39" s="38">
        <v>12</v>
      </c>
      <c r="Y39" s="38">
        <v>8</v>
      </c>
      <c r="Z39" s="38">
        <v>3</v>
      </c>
    </row>
    <row r="40" spans="1:26" s="5" customFormat="1" ht="12" customHeight="1">
      <c r="A40" s="42" t="s">
        <v>192</v>
      </c>
      <c r="B40" s="38">
        <f t="shared" si="3"/>
        <v>9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4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2</v>
      </c>
      <c r="V40" s="38">
        <v>0</v>
      </c>
      <c r="W40" s="38">
        <v>1</v>
      </c>
      <c r="X40" s="38">
        <v>0</v>
      </c>
      <c r="Y40" s="38">
        <v>0</v>
      </c>
      <c r="Z40" s="38">
        <v>2</v>
      </c>
    </row>
    <row r="41" spans="1:26" s="5" customFormat="1" ht="12" customHeight="1">
      <c r="A41" s="42" t="s">
        <v>193</v>
      </c>
      <c r="B41" s="38">
        <f t="shared" si="3"/>
        <v>63</v>
      </c>
      <c r="C41" s="38">
        <v>0</v>
      </c>
      <c r="D41" s="38">
        <v>1</v>
      </c>
      <c r="E41" s="38">
        <v>0</v>
      </c>
      <c r="F41" s="38">
        <v>0</v>
      </c>
      <c r="G41" s="38">
        <v>2</v>
      </c>
      <c r="H41" s="38">
        <v>2</v>
      </c>
      <c r="I41" s="38">
        <v>4</v>
      </c>
      <c r="J41" s="38">
        <v>23</v>
      </c>
      <c r="K41" s="38">
        <v>0</v>
      </c>
      <c r="L41" s="38">
        <v>0</v>
      </c>
      <c r="M41" s="38">
        <v>1</v>
      </c>
      <c r="N41" s="38">
        <v>0</v>
      </c>
      <c r="O41" s="38">
        <v>2</v>
      </c>
      <c r="P41" s="38">
        <v>0</v>
      </c>
      <c r="Q41" s="38">
        <v>0</v>
      </c>
      <c r="R41" s="38">
        <v>5</v>
      </c>
      <c r="S41" s="38">
        <v>3</v>
      </c>
      <c r="T41" s="38">
        <v>2</v>
      </c>
      <c r="U41" s="38">
        <v>1</v>
      </c>
      <c r="V41" s="38">
        <v>0</v>
      </c>
      <c r="W41" s="38">
        <v>3</v>
      </c>
      <c r="X41" s="38">
        <v>8</v>
      </c>
      <c r="Y41" s="38">
        <v>1</v>
      </c>
      <c r="Z41" s="38">
        <v>5</v>
      </c>
    </row>
    <row r="42" spans="1:26" s="5" customFormat="1" ht="12" customHeight="1">
      <c r="A42" s="42" t="s">
        <v>424</v>
      </c>
      <c r="B42" s="38">
        <f t="shared" si="3"/>
        <v>4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1</v>
      </c>
      <c r="K42" s="38">
        <v>1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1</v>
      </c>
      <c r="V42" s="38">
        <v>0</v>
      </c>
      <c r="W42" s="38">
        <v>0</v>
      </c>
      <c r="X42" s="38">
        <v>0</v>
      </c>
      <c r="Y42" s="38">
        <v>0</v>
      </c>
      <c r="Z42" s="38">
        <v>1</v>
      </c>
    </row>
    <row r="43" spans="1:26" s="5" customFormat="1" ht="12" customHeight="1">
      <c r="A43" s="42" t="s">
        <v>194</v>
      </c>
      <c r="B43" s="38">
        <f t="shared" si="3"/>
        <v>568</v>
      </c>
      <c r="C43" s="38">
        <v>0</v>
      </c>
      <c r="D43" s="38">
        <v>1</v>
      </c>
      <c r="E43" s="38">
        <v>1</v>
      </c>
      <c r="F43" s="38">
        <v>1</v>
      </c>
      <c r="G43" s="38">
        <v>7</v>
      </c>
      <c r="H43" s="38">
        <v>1</v>
      </c>
      <c r="I43" s="38">
        <v>14</v>
      </c>
      <c r="J43" s="38">
        <v>231</v>
      </c>
      <c r="K43" s="38">
        <v>4</v>
      </c>
      <c r="L43" s="38">
        <v>0</v>
      </c>
      <c r="M43" s="38">
        <v>1</v>
      </c>
      <c r="N43" s="38">
        <v>0</v>
      </c>
      <c r="O43" s="38">
        <v>4</v>
      </c>
      <c r="P43" s="38">
        <v>5</v>
      </c>
      <c r="Q43" s="38">
        <v>15</v>
      </c>
      <c r="R43" s="38">
        <v>14</v>
      </c>
      <c r="S43" s="38">
        <v>25</v>
      </c>
      <c r="T43" s="38">
        <v>6</v>
      </c>
      <c r="U43" s="38">
        <v>9</v>
      </c>
      <c r="V43" s="38">
        <v>3</v>
      </c>
      <c r="W43" s="38">
        <v>61</v>
      </c>
      <c r="X43" s="38">
        <v>105</v>
      </c>
      <c r="Y43" s="38">
        <v>21</v>
      </c>
      <c r="Z43" s="38">
        <v>39</v>
      </c>
    </row>
    <row r="44" spans="1:26" s="5" customFormat="1" ht="12" customHeight="1">
      <c r="A44" s="42" t="s">
        <v>195</v>
      </c>
      <c r="B44" s="38">
        <f t="shared" si="3"/>
        <v>88</v>
      </c>
      <c r="C44" s="38">
        <v>0</v>
      </c>
      <c r="D44" s="38">
        <v>3</v>
      </c>
      <c r="E44" s="38">
        <v>1</v>
      </c>
      <c r="F44" s="38">
        <v>0</v>
      </c>
      <c r="G44" s="38">
        <v>5</v>
      </c>
      <c r="H44" s="38">
        <v>1</v>
      </c>
      <c r="I44" s="38">
        <v>0</v>
      </c>
      <c r="J44" s="38">
        <v>30</v>
      </c>
      <c r="K44" s="38">
        <v>1</v>
      </c>
      <c r="L44" s="38">
        <v>0</v>
      </c>
      <c r="M44" s="38">
        <v>0</v>
      </c>
      <c r="N44" s="38">
        <v>0</v>
      </c>
      <c r="O44" s="38">
        <v>1</v>
      </c>
      <c r="P44" s="38">
        <v>3</v>
      </c>
      <c r="Q44" s="38">
        <v>8</v>
      </c>
      <c r="R44" s="38">
        <v>1</v>
      </c>
      <c r="S44" s="38">
        <v>8</v>
      </c>
      <c r="T44" s="38">
        <v>1</v>
      </c>
      <c r="U44" s="38">
        <v>2</v>
      </c>
      <c r="V44" s="38">
        <v>0</v>
      </c>
      <c r="W44" s="38">
        <v>9</v>
      </c>
      <c r="X44" s="38">
        <v>11</v>
      </c>
      <c r="Y44" s="38">
        <v>2</v>
      </c>
      <c r="Z44" s="38">
        <v>1</v>
      </c>
    </row>
    <row r="45" spans="1:26" s="5" customFormat="1" ht="12" customHeight="1">
      <c r="A45" s="42" t="s">
        <v>425</v>
      </c>
      <c r="B45" s="38">
        <f t="shared" si="3"/>
        <v>337</v>
      </c>
      <c r="C45" s="38">
        <v>0</v>
      </c>
      <c r="D45" s="38">
        <v>1</v>
      </c>
      <c r="E45" s="38">
        <v>0</v>
      </c>
      <c r="F45" s="38">
        <v>1</v>
      </c>
      <c r="G45" s="38">
        <v>6</v>
      </c>
      <c r="H45" s="38">
        <v>2</v>
      </c>
      <c r="I45" s="38">
        <v>20</v>
      </c>
      <c r="J45" s="38">
        <v>119</v>
      </c>
      <c r="K45" s="38">
        <v>0</v>
      </c>
      <c r="L45" s="38">
        <v>0</v>
      </c>
      <c r="M45" s="38">
        <v>0</v>
      </c>
      <c r="N45" s="38">
        <v>0</v>
      </c>
      <c r="O45" s="38">
        <v>3</v>
      </c>
      <c r="P45" s="38">
        <v>5</v>
      </c>
      <c r="Q45" s="38">
        <v>11</v>
      </c>
      <c r="R45" s="38">
        <v>5</v>
      </c>
      <c r="S45" s="38">
        <v>14</v>
      </c>
      <c r="T45" s="38">
        <v>10</v>
      </c>
      <c r="U45" s="38">
        <v>14</v>
      </c>
      <c r="V45" s="38">
        <v>9</v>
      </c>
      <c r="W45" s="38">
        <v>27</v>
      </c>
      <c r="X45" s="38">
        <v>51</v>
      </c>
      <c r="Y45" s="38">
        <v>21</v>
      </c>
      <c r="Z45" s="38">
        <v>18</v>
      </c>
    </row>
    <row r="46" spans="1:26" s="5" customFormat="1" ht="12" customHeight="1" thickBot="1">
      <c r="A46" s="42" t="s">
        <v>426</v>
      </c>
      <c r="B46" s="60">
        <f t="shared" si="3"/>
        <v>207</v>
      </c>
      <c r="C46" s="60">
        <v>0</v>
      </c>
      <c r="D46" s="60">
        <v>1</v>
      </c>
      <c r="E46" s="60">
        <v>1</v>
      </c>
      <c r="F46" s="60">
        <v>1</v>
      </c>
      <c r="G46" s="60">
        <v>0</v>
      </c>
      <c r="H46" s="60">
        <v>7</v>
      </c>
      <c r="I46" s="60">
        <v>27</v>
      </c>
      <c r="J46" s="60">
        <v>74</v>
      </c>
      <c r="K46" s="60">
        <v>0</v>
      </c>
      <c r="L46" s="60">
        <v>0</v>
      </c>
      <c r="M46" s="60">
        <v>2</v>
      </c>
      <c r="N46" s="60">
        <v>0</v>
      </c>
      <c r="O46" s="60">
        <v>1</v>
      </c>
      <c r="P46" s="60">
        <v>0</v>
      </c>
      <c r="Q46" s="60">
        <v>3</v>
      </c>
      <c r="R46" s="60">
        <v>3</v>
      </c>
      <c r="S46" s="60">
        <v>8</v>
      </c>
      <c r="T46" s="60">
        <v>3</v>
      </c>
      <c r="U46" s="60">
        <v>11</v>
      </c>
      <c r="V46" s="60">
        <v>3</v>
      </c>
      <c r="W46" s="60">
        <v>7</v>
      </c>
      <c r="X46" s="60">
        <v>32</v>
      </c>
      <c r="Y46" s="60">
        <v>5</v>
      </c>
      <c r="Z46" s="60">
        <v>18</v>
      </c>
    </row>
    <row r="47" spans="1:26" s="5" customFormat="1" ht="15" customHeight="1">
      <c r="A47" s="47" t="s">
        <v>365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="5" customFormat="1" ht="15" customHeight="1"/>
    <row r="49" spans="1:26" s="5" customFormat="1" ht="17.25" customHeight="1">
      <c r="A49" s="93" t="s">
        <v>448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3" t="s">
        <v>449</v>
      </c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</sheetData>
  <mergeCells count="13">
    <mergeCell ref="L3:R3"/>
    <mergeCell ref="T3:U3"/>
    <mergeCell ref="X3:Z3"/>
    <mergeCell ref="A49:K49"/>
    <mergeCell ref="L49:Z49"/>
    <mergeCell ref="A3:A4"/>
    <mergeCell ref="B3:B4"/>
    <mergeCell ref="C3:G3"/>
    <mergeCell ref="H3:J3"/>
    <mergeCell ref="L1:Z1"/>
    <mergeCell ref="L2:X2"/>
    <mergeCell ref="A1:K1"/>
    <mergeCell ref="A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C8" sqref="C8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98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64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10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01" t="s">
        <v>182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AA2" s="22" t="s">
        <v>62</v>
      </c>
    </row>
    <row r="3" spans="1:27" s="11" customFormat="1" ht="19.5" customHeight="1">
      <c r="A3" s="105" t="s">
        <v>0</v>
      </c>
      <c r="B3" s="107" t="s">
        <v>1</v>
      </c>
      <c r="C3" s="102" t="s">
        <v>2</v>
      </c>
      <c r="D3" s="102" t="s">
        <v>3</v>
      </c>
      <c r="E3" s="102"/>
      <c r="F3" s="102"/>
      <c r="G3" s="102"/>
      <c r="H3" s="102"/>
      <c r="I3" s="102" t="s">
        <v>4</v>
      </c>
      <c r="J3" s="102"/>
      <c r="K3" s="102"/>
      <c r="L3" s="21" t="s">
        <v>63</v>
      </c>
      <c r="M3" s="71" t="s">
        <v>5</v>
      </c>
      <c r="N3" s="71"/>
      <c r="O3" s="71"/>
      <c r="P3" s="71"/>
      <c r="Q3" s="71"/>
      <c r="R3" s="71"/>
      <c r="S3" s="103"/>
      <c r="T3" s="20" t="s">
        <v>6</v>
      </c>
      <c r="U3" s="102" t="s">
        <v>7</v>
      </c>
      <c r="V3" s="102"/>
      <c r="W3" s="20" t="s">
        <v>8</v>
      </c>
      <c r="X3" s="20" t="s">
        <v>9</v>
      </c>
      <c r="Y3" s="104" t="s">
        <v>10</v>
      </c>
      <c r="Z3" s="71"/>
      <c r="AA3" s="71"/>
    </row>
    <row r="4" spans="1:27" s="11" customFormat="1" ht="48" customHeight="1" thickBot="1">
      <c r="A4" s="106"/>
      <c r="B4" s="108"/>
      <c r="C4" s="109"/>
      <c r="D4" s="14" t="s">
        <v>58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54</v>
      </c>
      <c r="P4" s="18" t="s">
        <v>21</v>
      </c>
      <c r="Q4" s="18" t="s">
        <v>22</v>
      </c>
      <c r="R4" s="18" t="s">
        <v>55</v>
      </c>
      <c r="S4" s="18" t="s">
        <v>23</v>
      </c>
      <c r="T4" s="14" t="s">
        <v>24</v>
      </c>
      <c r="U4" s="14" t="s">
        <v>25</v>
      </c>
      <c r="V4" s="14" t="s">
        <v>56</v>
      </c>
      <c r="W4" s="14" t="s">
        <v>26</v>
      </c>
      <c r="X4" s="14" t="s">
        <v>57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65</v>
      </c>
      <c r="B5" s="16">
        <f>SUM(D5:AA5)</f>
        <v>100.00000000000001</v>
      </c>
      <c r="C5" s="16"/>
      <c r="D5" s="16">
        <f aca="true" t="shared" si="0" ref="D5:AA5">D6/$C$6*100</f>
        <v>0.7650058846606512</v>
      </c>
      <c r="E5" s="16">
        <f t="shared" si="0"/>
        <v>5.001961553550411</v>
      </c>
      <c r="F5" s="16">
        <f t="shared" si="0"/>
        <v>1.0200078462142017</v>
      </c>
      <c r="G5" s="16">
        <f t="shared" si="0"/>
        <v>0.5296194586112201</v>
      </c>
      <c r="H5" s="16">
        <f t="shared" si="0"/>
        <v>10.847391133777952</v>
      </c>
      <c r="I5" s="16">
        <f t="shared" si="0"/>
        <v>1.647704982346018</v>
      </c>
      <c r="J5" s="16">
        <f t="shared" si="0"/>
        <v>5.786582973715182</v>
      </c>
      <c r="K5" s="16">
        <f t="shared" si="0"/>
        <v>26.559435072577482</v>
      </c>
      <c r="L5" s="16">
        <f t="shared" si="0"/>
        <v>0.6276971361318164</v>
      </c>
      <c r="M5" s="16">
        <f t="shared" si="0"/>
        <v>0.30404080031384856</v>
      </c>
      <c r="N5" s="16">
        <f t="shared" si="0"/>
        <v>0.3432718713220871</v>
      </c>
      <c r="O5" s="16">
        <f t="shared" si="0"/>
        <v>0.06865437426441742</v>
      </c>
      <c r="P5" s="16">
        <f t="shared" si="0"/>
        <v>0.9905845429580227</v>
      </c>
      <c r="Q5" s="16">
        <f t="shared" si="0"/>
        <v>3.5013730874852884</v>
      </c>
      <c r="R5" s="16">
        <f t="shared" si="0"/>
        <v>3.0992546096508438</v>
      </c>
      <c r="S5" s="16">
        <f t="shared" si="0"/>
        <v>2.4911730090231465</v>
      </c>
      <c r="T5" s="16">
        <f t="shared" si="0"/>
        <v>4.570419772459788</v>
      </c>
      <c r="U5" s="16">
        <f t="shared" si="0"/>
        <v>1.9027069438995685</v>
      </c>
      <c r="V5" s="16">
        <f t="shared" si="0"/>
        <v>7.247940368772067</v>
      </c>
      <c r="W5" s="16">
        <f t="shared" si="0"/>
        <v>2.3636720282463712</v>
      </c>
      <c r="X5" s="16">
        <f t="shared" si="0"/>
        <v>5.374656728128678</v>
      </c>
      <c r="Y5" s="16">
        <f t="shared" si="0"/>
        <v>9.03295409964692</v>
      </c>
      <c r="Z5" s="16">
        <f t="shared" si="0"/>
        <v>2.373479795998431</v>
      </c>
      <c r="AA5" s="16">
        <f t="shared" si="0"/>
        <v>3.5504119262455864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10196</v>
      </c>
      <c r="D6" s="15">
        <f t="shared" si="1"/>
        <v>78</v>
      </c>
      <c r="E6" s="15">
        <f t="shared" si="1"/>
        <v>510</v>
      </c>
      <c r="F6" s="15">
        <f t="shared" si="1"/>
        <v>104</v>
      </c>
      <c r="G6" s="15">
        <f t="shared" si="1"/>
        <v>54</v>
      </c>
      <c r="H6" s="15">
        <f t="shared" si="1"/>
        <v>1106</v>
      </c>
      <c r="I6" s="15">
        <f t="shared" si="1"/>
        <v>168</v>
      </c>
      <c r="J6" s="15">
        <f t="shared" si="1"/>
        <v>590</v>
      </c>
      <c r="K6" s="15">
        <f t="shared" si="1"/>
        <v>2708</v>
      </c>
      <c r="L6" s="15">
        <f t="shared" si="1"/>
        <v>64</v>
      </c>
      <c r="M6" s="15">
        <f t="shared" si="1"/>
        <v>31</v>
      </c>
      <c r="N6" s="15">
        <f t="shared" si="1"/>
        <v>35</v>
      </c>
      <c r="O6" s="15">
        <f t="shared" si="1"/>
        <v>7</v>
      </c>
      <c r="P6" s="15">
        <f t="shared" si="1"/>
        <v>101</v>
      </c>
      <c r="Q6" s="15">
        <f t="shared" si="1"/>
        <v>357</v>
      </c>
      <c r="R6" s="15">
        <f t="shared" si="1"/>
        <v>316</v>
      </c>
      <c r="S6" s="15">
        <f t="shared" si="1"/>
        <v>254</v>
      </c>
      <c r="T6" s="15">
        <f t="shared" si="1"/>
        <v>466</v>
      </c>
      <c r="U6" s="15">
        <f t="shared" si="1"/>
        <v>194</v>
      </c>
      <c r="V6" s="15">
        <f t="shared" si="1"/>
        <v>739</v>
      </c>
      <c r="W6" s="15">
        <f t="shared" si="1"/>
        <v>241</v>
      </c>
      <c r="X6" s="15">
        <f t="shared" si="1"/>
        <v>548</v>
      </c>
      <c r="Y6" s="15">
        <f t="shared" si="1"/>
        <v>921</v>
      </c>
      <c r="Z6" s="15">
        <f t="shared" si="1"/>
        <v>242</v>
      </c>
      <c r="AA6" s="15">
        <f t="shared" si="1"/>
        <v>362</v>
      </c>
    </row>
    <row r="7" spans="1:27" s="2" customFormat="1" ht="27" customHeight="1">
      <c r="A7" s="12" t="s">
        <v>31</v>
      </c>
      <c r="B7" s="16">
        <f>C7/$C$6*100</f>
        <v>4.060415849352688</v>
      </c>
      <c r="C7" s="15">
        <f>SUM(D7:AA7)</f>
        <v>414</v>
      </c>
      <c r="D7" s="15">
        <v>1</v>
      </c>
      <c r="E7" s="15">
        <v>5</v>
      </c>
      <c r="F7" s="15">
        <v>2</v>
      </c>
      <c r="G7" s="15">
        <v>1</v>
      </c>
      <c r="H7" s="15">
        <v>8</v>
      </c>
      <c r="I7" s="15">
        <v>18</v>
      </c>
      <c r="J7" s="15">
        <v>33</v>
      </c>
      <c r="K7" s="15">
        <v>27</v>
      </c>
      <c r="L7" s="15">
        <v>2</v>
      </c>
      <c r="M7" s="15">
        <v>0</v>
      </c>
      <c r="N7" s="15">
        <v>2</v>
      </c>
      <c r="O7" s="15">
        <v>0</v>
      </c>
      <c r="P7" s="15">
        <v>1</v>
      </c>
      <c r="Q7" s="15">
        <v>4</v>
      </c>
      <c r="R7" s="15">
        <v>80</v>
      </c>
      <c r="S7" s="15">
        <v>9</v>
      </c>
      <c r="T7" s="15">
        <v>124</v>
      </c>
      <c r="U7" s="15">
        <v>5</v>
      </c>
      <c r="V7" s="15">
        <v>19</v>
      </c>
      <c r="W7" s="15">
        <v>8</v>
      </c>
      <c r="X7" s="15">
        <v>7</v>
      </c>
      <c r="Y7" s="15">
        <v>25</v>
      </c>
      <c r="Z7" s="15">
        <v>17</v>
      </c>
      <c r="AA7" s="15">
        <v>16</v>
      </c>
    </row>
    <row r="8" spans="1:27" s="2" customFormat="1" ht="15.75" customHeight="1">
      <c r="A8" s="12" t="s">
        <v>32</v>
      </c>
      <c r="B8" s="16">
        <f aca="true" t="shared" si="2" ref="B8:B28">C8/$C$6*100</f>
        <v>11.68105139270302</v>
      </c>
      <c r="C8" s="15">
        <f aca="true" t="shared" si="3" ref="C8:C28">SUM(D8:AA8)</f>
        <v>1191</v>
      </c>
      <c r="D8" s="15">
        <v>3</v>
      </c>
      <c r="E8" s="15">
        <v>14</v>
      </c>
      <c r="F8" s="15">
        <v>1</v>
      </c>
      <c r="G8" s="15">
        <v>3</v>
      </c>
      <c r="H8" s="15">
        <v>13</v>
      </c>
      <c r="I8" s="15">
        <v>12</v>
      </c>
      <c r="J8" s="15">
        <v>43</v>
      </c>
      <c r="K8" s="15">
        <v>206</v>
      </c>
      <c r="L8" s="15">
        <v>3</v>
      </c>
      <c r="M8" s="15">
        <v>0</v>
      </c>
      <c r="N8" s="15">
        <v>0</v>
      </c>
      <c r="O8" s="15">
        <v>0</v>
      </c>
      <c r="P8" s="15">
        <v>6</v>
      </c>
      <c r="Q8" s="15">
        <v>9</v>
      </c>
      <c r="R8" s="15">
        <v>22</v>
      </c>
      <c r="S8" s="15">
        <v>21</v>
      </c>
      <c r="T8" s="15">
        <v>218</v>
      </c>
      <c r="U8" s="15">
        <v>0</v>
      </c>
      <c r="V8" s="15">
        <v>39</v>
      </c>
      <c r="W8" s="15">
        <v>16</v>
      </c>
      <c r="X8" s="15">
        <v>182</v>
      </c>
      <c r="Y8" s="15">
        <v>181</v>
      </c>
      <c r="Z8" s="15">
        <v>130</v>
      </c>
      <c r="AA8" s="15">
        <v>69</v>
      </c>
    </row>
    <row r="9" spans="1:27" s="2" customFormat="1" ht="15.75" customHeight="1">
      <c r="A9" s="12" t="s">
        <v>33</v>
      </c>
      <c r="B9" s="16">
        <f t="shared" si="2"/>
        <v>3.216947822675559</v>
      </c>
      <c r="C9" s="15">
        <f t="shared" si="3"/>
        <v>328</v>
      </c>
      <c r="D9" s="15">
        <v>5</v>
      </c>
      <c r="E9" s="15">
        <v>13</v>
      </c>
      <c r="F9" s="15">
        <v>0</v>
      </c>
      <c r="G9" s="15">
        <v>0</v>
      </c>
      <c r="H9" s="15">
        <v>13</v>
      </c>
      <c r="I9" s="15">
        <v>5</v>
      </c>
      <c r="J9" s="15">
        <v>42</v>
      </c>
      <c r="K9" s="15">
        <v>93</v>
      </c>
      <c r="L9" s="15">
        <v>0</v>
      </c>
      <c r="M9" s="15">
        <v>1</v>
      </c>
      <c r="N9" s="15">
        <v>0</v>
      </c>
      <c r="O9" s="15">
        <v>0</v>
      </c>
      <c r="P9" s="15">
        <v>4</v>
      </c>
      <c r="Q9" s="15">
        <v>17</v>
      </c>
      <c r="R9" s="15">
        <v>5</v>
      </c>
      <c r="S9" s="15">
        <v>24</v>
      </c>
      <c r="T9" s="15">
        <v>14</v>
      </c>
      <c r="U9" s="15">
        <v>0</v>
      </c>
      <c r="V9" s="15">
        <v>10</v>
      </c>
      <c r="W9" s="15">
        <v>5</v>
      </c>
      <c r="X9" s="15">
        <v>12</v>
      </c>
      <c r="Y9" s="15">
        <v>56</v>
      </c>
      <c r="Z9" s="15">
        <v>3</v>
      </c>
      <c r="AA9" s="15">
        <v>6</v>
      </c>
    </row>
    <row r="10" spans="1:27" s="2" customFormat="1" ht="16.5" customHeight="1">
      <c r="A10" s="12" t="s">
        <v>34</v>
      </c>
      <c r="B10" s="16">
        <f t="shared" si="2"/>
        <v>2.9913691643781872</v>
      </c>
      <c r="C10" s="15">
        <f t="shared" si="3"/>
        <v>305</v>
      </c>
      <c r="D10" s="15">
        <v>5</v>
      </c>
      <c r="E10" s="15">
        <v>9</v>
      </c>
      <c r="F10" s="15">
        <v>4</v>
      </c>
      <c r="G10" s="15">
        <v>5</v>
      </c>
      <c r="H10" s="15">
        <v>26</v>
      </c>
      <c r="I10" s="15">
        <v>12</v>
      </c>
      <c r="J10" s="15">
        <v>8</v>
      </c>
      <c r="K10" s="15">
        <v>1</v>
      </c>
      <c r="L10" s="15">
        <v>0</v>
      </c>
      <c r="M10" s="15">
        <v>1</v>
      </c>
      <c r="N10" s="15">
        <v>1</v>
      </c>
      <c r="O10" s="15">
        <v>0</v>
      </c>
      <c r="P10" s="15">
        <v>2</v>
      </c>
      <c r="Q10" s="15">
        <v>16</v>
      </c>
      <c r="R10" s="15">
        <v>28</v>
      </c>
      <c r="S10" s="15">
        <v>12</v>
      </c>
      <c r="T10" s="15">
        <v>9</v>
      </c>
      <c r="U10" s="15">
        <v>1</v>
      </c>
      <c r="V10" s="15">
        <v>84</v>
      </c>
      <c r="W10" s="15">
        <v>22</v>
      </c>
      <c r="X10" s="15">
        <v>9</v>
      </c>
      <c r="Y10" s="15">
        <v>48</v>
      </c>
      <c r="Z10" s="15">
        <v>0</v>
      </c>
      <c r="AA10" s="15">
        <v>2</v>
      </c>
    </row>
    <row r="11" spans="1:27" s="2" customFormat="1" ht="27" customHeight="1">
      <c r="A11" s="12" t="s">
        <v>35</v>
      </c>
      <c r="B11" s="16">
        <f t="shared" si="2"/>
        <v>2.2754021184778344</v>
      </c>
      <c r="C11" s="15">
        <f t="shared" si="3"/>
        <v>232</v>
      </c>
      <c r="D11" s="15">
        <v>0</v>
      </c>
      <c r="E11" s="15">
        <v>4</v>
      </c>
      <c r="F11" s="15">
        <v>0</v>
      </c>
      <c r="G11" s="15">
        <v>1</v>
      </c>
      <c r="H11" s="15">
        <v>5</v>
      </c>
      <c r="I11" s="15">
        <v>11</v>
      </c>
      <c r="J11" s="15">
        <v>7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2</v>
      </c>
      <c r="Q11" s="15">
        <v>23</v>
      </c>
      <c r="R11" s="15">
        <v>20</v>
      </c>
      <c r="S11" s="15">
        <v>10</v>
      </c>
      <c r="T11" s="15">
        <v>13</v>
      </c>
      <c r="U11" s="15">
        <v>3</v>
      </c>
      <c r="V11" s="15">
        <v>67</v>
      </c>
      <c r="W11" s="15">
        <v>33</v>
      </c>
      <c r="X11" s="15">
        <v>5</v>
      </c>
      <c r="Y11" s="15">
        <v>24</v>
      </c>
      <c r="Z11" s="15">
        <v>0</v>
      </c>
      <c r="AA11" s="15">
        <v>4</v>
      </c>
    </row>
    <row r="12" spans="1:27" s="2" customFormat="1" ht="16.5" customHeight="1">
      <c r="A12" s="12" t="s">
        <v>36</v>
      </c>
      <c r="B12" s="16">
        <f t="shared" si="2"/>
        <v>6.286779129070223</v>
      </c>
      <c r="C12" s="15">
        <f t="shared" si="3"/>
        <v>641</v>
      </c>
      <c r="D12" s="15">
        <v>3</v>
      </c>
      <c r="E12" s="15">
        <v>12</v>
      </c>
      <c r="F12" s="15">
        <v>1</v>
      </c>
      <c r="G12" s="15">
        <v>2</v>
      </c>
      <c r="H12" s="15">
        <v>28</v>
      </c>
      <c r="I12" s="15">
        <v>24</v>
      </c>
      <c r="J12" s="15">
        <v>95</v>
      </c>
      <c r="K12" s="15">
        <v>249</v>
      </c>
      <c r="L12" s="15">
        <v>2</v>
      </c>
      <c r="M12" s="15">
        <v>0</v>
      </c>
      <c r="N12" s="15">
        <v>0</v>
      </c>
      <c r="O12" s="15">
        <v>0</v>
      </c>
      <c r="P12" s="15">
        <v>2</v>
      </c>
      <c r="Q12" s="15">
        <v>31</v>
      </c>
      <c r="R12" s="15">
        <v>16</v>
      </c>
      <c r="S12" s="15">
        <v>25</v>
      </c>
      <c r="T12" s="15">
        <v>9</v>
      </c>
      <c r="U12" s="15">
        <v>0</v>
      </c>
      <c r="V12" s="15">
        <v>49</v>
      </c>
      <c r="W12" s="15">
        <v>15</v>
      </c>
      <c r="X12" s="15">
        <v>11</v>
      </c>
      <c r="Y12" s="15">
        <v>52</v>
      </c>
      <c r="Z12" s="15">
        <v>2</v>
      </c>
      <c r="AA12" s="15">
        <v>13</v>
      </c>
    </row>
    <row r="13" spans="1:27" s="2" customFormat="1" ht="16.5" customHeight="1">
      <c r="A13" s="12" t="s">
        <v>37</v>
      </c>
      <c r="B13" s="16">
        <f t="shared" si="2"/>
        <v>16.781090623774027</v>
      </c>
      <c r="C13" s="15">
        <f t="shared" si="3"/>
        <v>1711</v>
      </c>
      <c r="D13" s="15">
        <v>31</v>
      </c>
      <c r="E13" s="15">
        <v>365</v>
      </c>
      <c r="F13" s="15">
        <v>14</v>
      </c>
      <c r="G13" s="15">
        <v>27</v>
      </c>
      <c r="H13" s="15">
        <v>629</v>
      </c>
      <c r="I13" s="15">
        <v>59</v>
      </c>
      <c r="J13" s="15">
        <v>137</v>
      </c>
      <c r="K13" s="15">
        <v>11</v>
      </c>
      <c r="L13" s="15">
        <v>6</v>
      </c>
      <c r="M13" s="15">
        <v>0</v>
      </c>
      <c r="N13" s="15">
        <v>5</v>
      </c>
      <c r="O13" s="15">
        <v>0</v>
      </c>
      <c r="P13" s="15">
        <v>14</v>
      </c>
      <c r="Q13" s="15">
        <v>50</v>
      </c>
      <c r="R13" s="15">
        <v>36</v>
      </c>
      <c r="S13" s="15">
        <v>53</v>
      </c>
      <c r="T13" s="15">
        <v>18</v>
      </c>
      <c r="U13" s="15">
        <v>4</v>
      </c>
      <c r="V13" s="15">
        <v>87</v>
      </c>
      <c r="W13" s="15">
        <v>38</v>
      </c>
      <c r="X13" s="15">
        <v>28</v>
      </c>
      <c r="Y13" s="15">
        <v>83</v>
      </c>
      <c r="Z13" s="15">
        <v>1</v>
      </c>
      <c r="AA13" s="15">
        <v>15</v>
      </c>
    </row>
    <row r="14" spans="1:27" s="2" customFormat="1" ht="16.5" customHeight="1">
      <c r="A14" s="12" t="s">
        <v>453</v>
      </c>
      <c r="B14" s="16">
        <f t="shared" si="2"/>
        <v>12.063554335033347</v>
      </c>
      <c r="C14" s="15">
        <f t="shared" si="3"/>
        <v>1230</v>
      </c>
      <c r="D14" s="15">
        <v>13</v>
      </c>
      <c r="E14" s="15">
        <v>61</v>
      </c>
      <c r="F14" s="15">
        <v>69</v>
      </c>
      <c r="G14" s="15">
        <v>6</v>
      </c>
      <c r="H14" s="15">
        <v>264</v>
      </c>
      <c r="I14" s="15">
        <v>10</v>
      </c>
      <c r="J14" s="15">
        <v>17</v>
      </c>
      <c r="K14" s="15">
        <v>12</v>
      </c>
      <c r="L14" s="15">
        <v>2</v>
      </c>
      <c r="M14" s="15">
        <v>4</v>
      </c>
      <c r="N14" s="15">
        <v>1</v>
      </c>
      <c r="O14" s="15">
        <v>0</v>
      </c>
      <c r="P14" s="15">
        <v>6</v>
      </c>
      <c r="Q14" s="15">
        <v>156</v>
      </c>
      <c r="R14" s="15">
        <v>64</v>
      </c>
      <c r="S14" s="15">
        <v>43</v>
      </c>
      <c r="T14" s="15">
        <v>14</v>
      </c>
      <c r="U14" s="15">
        <v>4</v>
      </c>
      <c r="V14" s="15">
        <v>272</v>
      </c>
      <c r="W14" s="15">
        <v>24</v>
      </c>
      <c r="X14" s="15">
        <v>29</v>
      </c>
      <c r="Y14" s="15">
        <v>111</v>
      </c>
      <c r="Z14" s="15">
        <v>7</v>
      </c>
      <c r="AA14" s="15">
        <v>41</v>
      </c>
    </row>
    <row r="15" spans="1:27" s="2" customFormat="1" ht="27" customHeight="1">
      <c r="A15" s="12" t="s">
        <v>38</v>
      </c>
      <c r="B15" s="16">
        <f t="shared" si="2"/>
        <v>0.8630835621812475</v>
      </c>
      <c r="C15" s="15">
        <f t="shared" si="3"/>
        <v>88</v>
      </c>
      <c r="D15" s="15">
        <v>0</v>
      </c>
      <c r="E15" s="15">
        <v>3</v>
      </c>
      <c r="F15" s="15">
        <v>1</v>
      </c>
      <c r="G15" s="15">
        <v>0</v>
      </c>
      <c r="H15" s="15">
        <v>0</v>
      </c>
      <c r="I15" s="15">
        <v>2</v>
      </c>
      <c r="J15" s="15">
        <v>7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5</v>
      </c>
      <c r="R15" s="15">
        <v>4</v>
      </c>
      <c r="S15" s="15">
        <v>3</v>
      </c>
      <c r="T15" s="15">
        <v>24</v>
      </c>
      <c r="U15" s="15">
        <v>0</v>
      </c>
      <c r="V15" s="15">
        <v>13</v>
      </c>
      <c r="W15" s="15">
        <v>1</v>
      </c>
      <c r="X15" s="15">
        <v>6</v>
      </c>
      <c r="Y15" s="15">
        <v>7</v>
      </c>
      <c r="Z15" s="15">
        <v>4</v>
      </c>
      <c r="AA15" s="15">
        <v>2</v>
      </c>
    </row>
    <row r="16" spans="1:27" s="2" customFormat="1" ht="16.5" customHeight="1">
      <c r="A16" s="12" t="s">
        <v>39</v>
      </c>
      <c r="B16" s="16">
        <f t="shared" si="2"/>
        <v>0.029423303256178895</v>
      </c>
      <c r="C16" s="15">
        <f t="shared" si="3"/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2</v>
      </c>
    </row>
    <row r="17" spans="1:27" s="2" customFormat="1" ht="16.5" customHeight="1">
      <c r="A17" s="12" t="s">
        <v>40</v>
      </c>
      <c r="B17" s="16">
        <f t="shared" si="2"/>
        <v>3.060023538642605</v>
      </c>
      <c r="C17" s="15">
        <f t="shared" si="3"/>
        <v>312</v>
      </c>
      <c r="D17" s="15">
        <v>2</v>
      </c>
      <c r="E17" s="15">
        <v>3</v>
      </c>
      <c r="F17" s="15">
        <v>0</v>
      </c>
      <c r="G17" s="15">
        <v>1</v>
      </c>
      <c r="H17" s="15">
        <v>6</v>
      </c>
      <c r="I17" s="15">
        <v>0</v>
      </c>
      <c r="J17" s="15">
        <v>3</v>
      </c>
      <c r="K17" s="15">
        <v>2</v>
      </c>
      <c r="L17" s="15">
        <v>32</v>
      </c>
      <c r="M17" s="15">
        <v>6</v>
      </c>
      <c r="N17" s="15">
        <v>12</v>
      </c>
      <c r="O17" s="15">
        <v>6</v>
      </c>
      <c r="P17" s="15">
        <v>6</v>
      </c>
      <c r="Q17" s="15">
        <v>0</v>
      </c>
      <c r="R17" s="15">
        <v>3</v>
      </c>
      <c r="S17" s="15">
        <v>18</v>
      </c>
      <c r="T17" s="15">
        <v>0</v>
      </c>
      <c r="U17" s="15">
        <v>26</v>
      </c>
      <c r="V17" s="15">
        <v>13</v>
      </c>
      <c r="W17" s="15">
        <v>0</v>
      </c>
      <c r="X17" s="15">
        <v>115</v>
      </c>
      <c r="Y17" s="15">
        <v>49</v>
      </c>
      <c r="Z17" s="15">
        <v>0</v>
      </c>
      <c r="AA17" s="15">
        <v>9</v>
      </c>
    </row>
    <row r="18" spans="1:27" s="2" customFormat="1" ht="16.5" customHeight="1">
      <c r="A18" s="12" t="s">
        <v>41</v>
      </c>
      <c r="B18" s="16">
        <f t="shared" si="2"/>
        <v>1.6673205178501374</v>
      </c>
      <c r="C18" s="15">
        <f t="shared" si="3"/>
        <v>170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0</v>
      </c>
      <c r="L18" s="15">
        <v>10</v>
      </c>
      <c r="M18" s="15">
        <v>15</v>
      </c>
      <c r="N18" s="15">
        <v>1</v>
      </c>
      <c r="O18" s="15">
        <v>0</v>
      </c>
      <c r="P18" s="15">
        <v>0</v>
      </c>
      <c r="Q18" s="15">
        <v>1</v>
      </c>
      <c r="R18" s="15">
        <v>2</v>
      </c>
      <c r="S18" s="15">
        <v>0</v>
      </c>
      <c r="T18" s="15">
        <v>4</v>
      </c>
      <c r="U18" s="15">
        <v>114</v>
      </c>
      <c r="V18" s="15">
        <v>6</v>
      </c>
      <c r="W18" s="15">
        <v>3</v>
      </c>
      <c r="X18" s="15">
        <v>6</v>
      </c>
      <c r="Y18" s="15">
        <v>3</v>
      </c>
      <c r="Z18" s="15">
        <v>1</v>
      </c>
      <c r="AA18" s="15">
        <v>2</v>
      </c>
    </row>
    <row r="19" spans="1:27" s="2" customFormat="1" ht="27" customHeight="1">
      <c r="A19" s="12" t="s">
        <v>42</v>
      </c>
      <c r="B19" s="16">
        <f t="shared" si="2"/>
        <v>0.5394272263632798</v>
      </c>
      <c r="C19" s="15">
        <f t="shared" si="3"/>
        <v>55</v>
      </c>
      <c r="D19" s="15">
        <v>0</v>
      </c>
      <c r="E19" s="15">
        <v>0</v>
      </c>
      <c r="F19" s="15">
        <v>2</v>
      </c>
      <c r="G19" s="15">
        <v>0</v>
      </c>
      <c r="H19" s="15">
        <v>9</v>
      </c>
      <c r="I19" s="15">
        <v>3</v>
      </c>
      <c r="J19" s="15">
        <v>2</v>
      </c>
      <c r="K19" s="15">
        <v>0</v>
      </c>
      <c r="L19" s="15">
        <v>0</v>
      </c>
      <c r="M19" s="15">
        <v>0</v>
      </c>
      <c r="N19" s="15">
        <v>2</v>
      </c>
      <c r="O19" s="15">
        <v>0</v>
      </c>
      <c r="P19" s="15">
        <v>30</v>
      </c>
      <c r="Q19" s="15">
        <v>1</v>
      </c>
      <c r="R19" s="15">
        <v>1</v>
      </c>
      <c r="S19" s="15">
        <v>1</v>
      </c>
      <c r="T19" s="15">
        <v>1</v>
      </c>
      <c r="U19" s="15">
        <v>0</v>
      </c>
      <c r="V19" s="15">
        <v>0</v>
      </c>
      <c r="W19" s="15">
        <v>0</v>
      </c>
      <c r="X19" s="15">
        <v>1</v>
      </c>
      <c r="Y19" s="15">
        <v>2</v>
      </c>
      <c r="Z19" s="15">
        <v>0</v>
      </c>
      <c r="AA19" s="15">
        <v>0</v>
      </c>
    </row>
    <row r="20" spans="1:27" s="2" customFormat="1" ht="16.5" customHeight="1">
      <c r="A20" s="12" t="s">
        <v>43</v>
      </c>
      <c r="B20" s="16">
        <f t="shared" si="2"/>
        <v>0.13730874852883485</v>
      </c>
      <c r="C20" s="15">
        <f t="shared" si="3"/>
        <v>14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v>0</v>
      </c>
      <c r="J20" s="15">
        <v>0</v>
      </c>
      <c r="K20" s="15">
        <v>0</v>
      </c>
      <c r="L20" s="15">
        <v>1</v>
      </c>
      <c r="M20" s="15">
        <v>1</v>
      </c>
      <c r="N20" s="15">
        <v>0</v>
      </c>
      <c r="O20" s="15">
        <v>1</v>
      </c>
      <c r="P20" s="15">
        <v>5</v>
      </c>
      <c r="Q20" s="15">
        <v>0</v>
      </c>
      <c r="R20" s="15">
        <v>0</v>
      </c>
      <c r="S20" s="15">
        <v>0</v>
      </c>
      <c r="T20" s="15">
        <v>0</v>
      </c>
      <c r="U20" s="15">
        <v>4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44</v>
      </c>
      <c r="B21" s="16">
        <f t="shared" si="2"/>
        <v>0.2550019615535504</v>
      </c>
      <c r="C21" s="15">
        <f t="shared" si="3"/>
        <v>26</v>
      </c>
      <c r="D21" s="15">
        <v>0</v>
      </c>
      <c r="E21" s="15">
        <v>1</v>
      </c>
      <c r="F21" s="15">
        <v>0</v>
      </c>
      <c r="G21" s="15">
        <v>1</v>
      </c>
      <c r="H21" s="15">
        <v>5</v>
      </c>
      <c r="I21" s="15">
        <v>0</v>
      </c>
      <c r="J21" s="15">
        <v>3</v>
      </c>
      <c r="K21" s="15">
        <v>0</v>
      </c>
      <c r="L21" s="15">
        <v>1</v>
      </c>
      <c r="M21" s="15">
        <v>1</v>
      </c>
      <c r="N21" s="15">
        <v>1</v>
      </c>
      <c r="O21" s="15">
        <v>0</v>
      </c>
      <c r="P21" s="15">
        <v>0</v>
      </c>
      <c r="Q21" s="15">
        <v>1</v>
      </c>
      <c r="R21" s="15">
        <v>0</v>
      </c>
      <c r="S21" s="15">
        <v>1</v>
      </c>
      <c r="T21" s="15">
        <v>0</v>
      </c>
      <c r="U21" s="15">
        <v>1</v>
      </c>
      <c r="V21" s="15">
        <v>8</v>
      </c>
      <c r="W21" s="15">
        <v>0</v>
      </c>
      <c r="X21" s="15">
        <v>0</v>
      </c>
      <c r="Y21" s="15">
        <v>2</v>
      </c>
      <c r="Z21" s="15">
        <v>0</v>
      </c>
      <c r="AA21" s="15">
        <v>0</v>
      </c>
    </row>
    <row r="22" spans="1:27" s="2" customFormat="1" ht="16.5" customHeight="1">
      <c r="A22" s="12" t="s">
        <v>45</v>
      </c>
      <c r="B22" s="16">
        <f t="shared" si="2"/>
        <v>0.372695174578266</v>
      </c>
      <c r="C22" s="15">
        <f t="shared" si="3"/>
        <v>38</v>
      </c>
      <c r="D22" s="15">
        <v>0</v>
      </c>
      <c r="E22" s="15">
        <v>0</v>
      </c>
      <c r="F22" s="15">
        <v>0</v>
      </c>
      <c r="G22" s="15">
        <v>0</v>
      </c>
      <c r="H22" s="15">
        <v>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15">
        <v>20</v>
      </c>
      <c r="Q22" s="15">
        <v>0</v>
      </c>
      <c r="R22" s="15">
        <v>0</v>
      </c>
      <c r="S22" s="15">
        <v>0</v>
      </c>
      <c r="T22" s="15">
        <v>0</v>
      </c>
      <c r="U22" s="15">
        <v>12</v>
      </c>
      <c r="V22" s="15">
        <v>1</v>
      </c>
      <c r="W22" s="15">
        <v>0</v>
      </c>
      <c r="X22" s="15">
        <v>1</v>
      </c>
      <c r="Y22" s="15">
        <v>0</v>
      </c>
      <c r="Z22" s="15">
        <v>0</v>
      </c>
      <c r="AA22" s="15">
        <v>1</v>
      </c>
    </row>
    <row r="23" spans="1:27" s="2" customFormat="1" ht="27" customHeight="1">
      <c r="A23" s="12" t="s">
        <v>46</v>
      </c>
      <c r="B23" s="16">
        <f t="shared" si="2"/>
        <v>4.619458611220086</v>
      </c>
      <c r="C23" s="15">
        <f t="shared" si="3"/>
        <v>471</v>
      </c>
      <c r="D23" s="15">
        <v>3</v>
      </c>
      <c r="E23" s="15">
        <v>11</v>
      </c>
      <c r="F23" s="15">
        <v>8</v>
      </c>
      <c r="G23" s="15">
        <v>3</v>
      </c>
      <c r="H23" s="15">
        <v>53</v>
      </c>
      <c r="I23" s="15">
        <v>4</v>
      </c>
      <c r="J23" s="15">
        <v>26</v>
      </c>
      <c r="K23" s="15">
        <v>7</v>
      </c>
      <c r="L23" s="15">
        <v>1</v>
      </c>
      <c r="M23" s="15">
        <v>0</v>
      </c>
      <c r="N23" s="15">
        <v>2</v>
      </c>
      <c r="O23" s="15">
        <v>0</v>
      </c>
      <c r="P23" s="15">
        <v>1</v>
      </c>
      <c r="Q23" s="15">
        <v>31</v>
      </c>
      <c r="R23" s="15">
        <v>17</v>
      </c>
      <c r="S23" s="15">
        <v>18</v>
      </c>
      <c r="T23" s="15">
        <v>8</v>
      </c>
      <c r="U23" s="15">
        <v>8</v>
      </c>
      <c r="V23" s="15">
        <v>34</v>
      </c>
      <c r="W23" s="15">
        <v>67</v>
      </c>
      <c r="X23" s="15">
        <v>30</v>
      </c>
      <c r="Y23" s="15">
        <v>75</v>
      </c>
      <c r="Z23" s="15">
        <v>32</v>
      </c>
      <c r="AA23" s="15">
        <v>32</v>
      </c>
    </row>
    <row r="24" spans="1:27" s="2" customFormat="1" ht="16.5" customHeight="1">
      <c r="A24" s="12" t="s">
        <v>47</v>
      </c>
      <c r="B24" s="16">
        <f t="shared" si="2"/>
        <v>4.099646920360925</v>
      </c>
      <c r="C24" s="15">
        <f t="shared" si="3"/>
        <v>418</v>
      </c>
      <c r="D24" s="15">
        <v>2</v>
      </c>
      <c r="E24" s="15">
        <v>7</v>
      </c>
      <c r="F24" s="15">
        <v>1</v>
      </c>
      <c r="G24" s="15">
        <v>2</v>
      </c>
      <c r="H24" s="15">
        <v>32</v>
      </c>
      <c r="I24" s="15">
        <v>6</v>
      </c>
      <c r="J24" s="15">
        <v>11</v>
      </c>
      <c r="K24" s="15">
        <v>9</v>
      </c>
      <c r="L24" s="15">
        <v>4</v>
      </c>
      <c r="M24" s="15">
        <v>2</v>
      </c>
      <c r="N24" s="15">
        <v>3</v>
      </c>
      <c r="O24" s="15">
        <v>0</v>
      </c>
      <c r="P24" s="15">
        <v>1</v>
      </c>
      <c r="Q24" s="15">
        <v>12</v>
      </c>
      <c r="R24" s="15">
        <v>17</v>
      </c>
      <c r="S24" s="15">
        <v>13</v>
      </c>
      <c r="T24" s="15">
        <v>5</v>
      </c>
      <c r="U24" s="15">
        <v>9</v>
      </c>
      <c r="V24" s="15">
        <v>30</v>
      </c>
      <c r="W24" s="15">
        <v>6</v>
      </c>
      <c r="X24" s="15">
        <v>51</v>
      </c>
      <c r="Y24" s="15">
        <v>112</v>
      </c>
      <c r="Z24" s="15">
        <v>21</v>
      </c>
      <c r="AA24" s="15">
        <v>62</v>
      </c>
    </row>
    <row r="25" spans="1:27" s="2" customFormat="1" ht="16.5" customHeight="1">
      <c r="A25" s="12" t="s">
        <v>48</v>
      </c>
      <c r="B25" s="16">
        <f t="shared" si="2"/>
        <v>1.2063554335033346</v>
      </c>
      <c r="C25" s="15">
        <f t="shared" si="3"/>
        <v>123</v>
      </c>
      <c r="D25" s="15">
        <v>1</v>
      </c>
      <c r="E25" s="15">
        <v>0</v>
      </c>
      <c r="F25" s="15">
        <v>1</v>
      </c>
      <c r="G25" s="15">
        <v>2</v>
      </c>
      <c r="H25" s="15">
        <v>8</v>
      </c>
      <c r="I25" s="15">
        <v>0</v>
      </c>
      <c r="J25" s="15">
        <v>5</v>
      </c>
      <c r="K25" s="15">
        <v>20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2</v>
      </c>
      <c r="T25" s="15">
        <v>1</v>
      </c>
      <c r="U25" s="15">
        <v>3</v>
      </c>
      <c r="V25" s="15">
        <v>0</v>
      </c>
      <c r="W25" s="15">
        <v>2</v>
      </c>
      <c r="X25" s="15">
        <v>7</v>
      </c>
      <c r="Y25" s="15">
        <v>13</v>
      </c>
      <c r="Z25" s="15">
        <v>7</v>
      </c>
      <c r="AA25" s="15">
        <v>51</v>
      </c>
    </row>
    <row r="26" spans="1:27" s="2" customFormat="1" ht="27" customHeight="1">
      <c r="A26" s="12" t="s">
        <v>49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50</v>
      </c>
      <c r="B27" s="16">
        <f t="shared" si="2"/>
        <v>19.056492742251862</v>
      </c>
      <c r="C27" s="15">
        <f t="shared" si="3"/>
        <v>1943</v>
      </c>
      <c r="D27" s="15">
        <v>9</v>
      </c>
      <c r="E27" s="15">
        <v>0</v>
      </c>
      <c r="F27" s="15">
        <v>0</v>
      </c>
      <c r="G27" s="15">
        <v>0</v>
      </c>
      <c r="H27" s="15">
        <v>2</v>
      </c>
      <c r="I27" s="15">
        <v>2</v>
      </c>
      <c r="J27" s="15">
        <v>106</v>
      </c>
      <c r="K27" s="15">
        <v>1684</v>
      </c>
      <c r="L27" s="15">
        <v>0</v>
      </c>
      <c r="M27" s="15">
        <v>0</v>
      </c>
      <c r="N27" s="15">
        <v>4</v>
      </c>
      <c r="O27" s="15">
        <v>0</v>
      </c>
      <c r="P27" s="15">
        <v>0</v>
      </c>
      <c r="Q27" s="15">
        <v>0</v>
      </c>
      <c r="R27" s="15">
        <v>1</v>
      </c>
      <c r="S27" s="15">
        <v>1</v>
      </c>
      <c r="T27" s="15">
        <v>3</v>
      </c>
      <c r="U27" s="15">
        <v>0</v>
      </c>
      <c r="V27" s="15">
        <v>3</v>
      </c>
      <c r="W27" s="15">
        <v>1</v>
      </c>
      <c r="X27" s="15">
        <v>35</v>
      </c>
      <c r="Y27" s="15">
        <v>60</v>
      </c>
      <c r="Z27" s="15">
        <v>12</v>
      </c>
      <c r="AA27" s="15">
        <v>20</v>
      </c>
    </row>
    <row r="28" spans="1:27" s="2" customFormat="1" ht="15.75" customHeight="1" thickBot="1">
      <c r="A28" s="12" t="s">
        <v>51</v>
      </c>
      <c r="B28" s="16">
        <f t="shared" si="2"/>
        <v>4.737151824244802</v>
      </c>
      <c r="C28" s="15">
        <f t="shared" si="3"/>
        <v>483</v>
      </c>
      <c r="D28" s="15">
        <v>0</v>
      </c>
      <c r="E28" s="15">
        <v>1</v>
      </c>
      <c r="F28" s="15">
        <v>0</v>
      </c>
      <c r="G28" s="15">
        <v>0</v>
      </c>
      <c r="H28" s="15">
        <v>1</v>
      </c>
      <c r="I28" s="15">
        <v>0</v>
      </c>
      <c r="J28" s="15">
        <v>44</v>
      </c>
      <c r="K28" s="15">
        <v>382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0</v>
      </c>
      <c r="V28" s="15">
        <v>4</v>
      </c>
      <c r="W28" s="15">
        <v>0</v>
      </c>
      <c r="X28" s="15">
        <v>12</v>
      </c>
      <c r="Y28" s="15">
        <v>18</v>
      </c>
      <c r="Z28" s="15">
        <v>5</v>
      </c>
      <c r="AA28" s="15">
        <v>15</v>
      </c>
    </row>
    <row r="29" spans="1:27" s="2" customFormat="1" ht="30.75" customHeight="1">
      <c r="A29" s="100" t="s">
        <v>52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72" t="s">
        <v>176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2" t="s">
        <v>177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98" t="s">
        <v>173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143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10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01" t="s">
        <v>182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AA2" s="22" t="s">
        <v>62</v>
      </c>
    </row>
    <row r="3" spans="1:27" s="11" customFormat="1" ht="19.5" customHeight="1">
      <c r="A3" s="105" t="s">
        <v>84</v>
      </c>
      <c r="B3" s="107" t="s">
        <v>85</v>
      </c>
      <c r="C3" s="102" t="s">
        <v>86</v>
      </c>
      <c r="D3" s="102" t="s">
        <v>87</v>
      </c>
      <c r="E3" s="102"/>
      <c r="F3" s="102"/>
      <c r="G3" s="102"/>
      <c r="H3" s="102"/>
      <c r="I3" s="102" t="s">
        <v>88</v>
      </c>
      <c r="J3" s="102"/>
      <c r="K3" s="102"/>
      <c r="L3" s="21" t="s">
        <v>63</v>
      </c>
      <c r="M3" s="71" t="s">
        <v>89</v>
      </c>
      <c r="N3" s="71"/>
      <c r="O3" s="71"/>
      <c r="P3" s="71"/>
      <c r="Q3" s="71"/>
      <c r="R3" s="71"/>
      <c r="S3" s="103"/>
      <c r="T3" s="20" t="s">
        <v>90</v>
      </c>
      <c r="U3" s="102" t="s">
        <v>91</v>
      </c>
      <c r="V3" s="102"/>
      <c r="W3" s="20" t="s">
        <v>92</v>
      </c>
      <c r="X3" s="20" t="s">
        <v>93</v>
      </c>
      <c r="Y3" s="104" t="s">
        <v>94</v>
      </c>
      <c r="Z3" s="71"/>
      <c r="AA3" s="71"/>
    </row>
    <row r="4" spans="1:27" s="11" customFormat="1" ht="48" customHeight="1" thickBot="1">
      <c r="A4" s="106"/>
      <c r="B4" s="108"/>
      <c r="C4" s="109"/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3" t="s">
        <v>103</v>
      </c>
      <c r="M4" s="13" t="s">
        <v>104</v>
      </c>
      <c r="N4" s="18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8" t="s">
        <v>116</v>
      </c>
      <c r="Z4" s="18" t="s">
        <v>117</v>
      </c>
      <c r="AA4" s="19" t="s">
        <v>118</v>
      </c>
    </row>
    <row r="5" spans="1:27" s="2" customFormat="1" ht="24" customHeight="1">
      <c r="A5" s="12" t="s">
        <v>65</v>
      </c>
      <c r="B5" s="16">
        <f>SUM(D5:AA5)</f>
        <v>100</v>
      </c>
      <c r="C5" s="16"/>
      <c r="D5" s="16">
        <f aca="true" t="shared" si="0" ref="D5:AA5">D6/$C$6*100</f>
        <v>1.032934131736527</v>
      </c>
      <c r="E5" s="16">
        <f t="shared" si="0"/>
        <v>7.230538922155688</v>
      </c>
      <c r="F5" s="16">
        <f t="shared" si="0"/>
        <v>1.347305389221557</v>
      </c>
      <c r="G5" s="16">
        <f t="shared" si="0"/>
        <v>0.688622754491018</v>
      </c>
      <c r="H5" s="16">
        <f t="shared" si="0"/>
        <v>15.68862275449102</v>
      </c>
      <c r="I5" s="16">
        <f t="shared" si="0"/>
        <v>1.811377245508982</v>
      </c>
      <c r="J5" s="16">
        <f t="shared" si="0"/>
        <v>6.002994011976048</v>
      </c>
      <c r="K5" s="16">
        <f t="shared" si="0"/>
        <v>22.12574850299401</v>
      </c>
      <c r="L5" s="16">
        <f t="shared" si="0"/>
        <v>0.7035928143712575</v>
      </c>
      <c r="M5" s="16">
        <f t="shared" si="0"/>
        <v>0.41916167664670656</v>
      </c>
      <c r="N5" s="16">
        <f t="shared" si="0"/>
        <v>0.4041916167664671</v>
      </c>
      <c r="O5" s="16">
        <f t="shared" si="0"/>
        <v>0.07485029940119761</v>
      </c>
      <c r="P5" s="16">
        <f t="shared" si="0"/>
        <v>1.032934131736527</v>
      </c>
      <c r="Q5" s="16">
        <f t="shared" si="0"/>
        <v>4.251497005988024</v>
      </c>
      <c r="R5" s="16">
        <f t="shared" si="0"/>
        <v>3.0239520958083834</v>
      </c>
      <c r="S5" s="16">
        <f t="shared" si="0"/>
        <v>2.604790419161677</v>
      </c>
      <c r="T5" s="16">
        <f t="shared" si="0"/>
        <v>4.1467065868263475</v>
      </c>
      <c r="U5" s="16">
        <f t="shared" si="0"/>
        <v>2.3353293413173652</v>
      </c>
      <c r="V5" s="16">
        <f t="shared" si="0"/>
        <v>9.281437125748502</v>
      </c>
      <c r="W5" s="16">
        <f t="shared" si="0"/>
        <v>1.6916167664670658</v>
      </c>
      <c r="X5" s="16">
        <f t="shared" si="0"/>
        <v>4.7604790419161676</v>
      </c>
      <c r="Y5" s="16">
        <f t="shared" si="0"/>
        <v>5.344311377245509</v>
      </c>
      <c r="Z5" s="16">
        <f t="shared" si="0"/>
        <v>1.2275449101796407</v>
      </c>
      <c r="AA5" s="16">
        <f t="shared" si="0"/>
        <v>2.769461077844311</v>
      </c>
    </row>
    <row r="6" spans="1:27" s="2" customFormat="1" ht="24" customHeight="1">
      <c r="A6" s="12" t="s">
        <v>119</v>
      </c>
      <c r="B6" s="16"/>
      <c r="C6" s="15">
        <f>SUM(C7:C25,C27:C28)</f>
        <v>6680</v>
      </c>
      <c r="D6" s="15">
        <f>SUM(D7:D25,D27:D28)</f>
        <v>69</v>
      </c>
      <c r="E6" s="15">
        <f aca="true" t="shared" si="1" ref="E6:Y6">SUM(E7:E25,E27:E28)</f>
        <v>483</v>
      </c>
      <c r="F6" s="15">
        <f t="shared" si="1"/>
        <v>90</v>
      </c>
      <c r="G6" s="15">
        <f t="shared" si="1"/>
        <v>46</v>
      </c>
      <c r="H6" s="15">
        <f t="shared" si="1"/>
        <v>1048</v>
      </c>
      <c r="I6" s="15">
        <f t="shared" si="1"/>
        <v>121</v>
      </c>
      <c r="J6" s="15">
        <f t="shared" si="1"/>
        <v>401</v>
      </c>
      <c r="K6" s="15">
        <f t="shared" si="1"/>
        <v>1478</v>
      </c>
      <c r="L6" s="15">
        <f t="shared" si="1"/>
        <v>47</v>
      </c>
      <c r="M6" s="15">
        <f t="shared" si="1"/>
        <v>28</v>
      </c>
      <c r="N6" s="15">
        <f t="shared" si="1"/>
        <v>27</v>
      </c>
      <c r="O6" s="15">
        <f t="shared" si="1"/>
        <v>5</v>
      </c>
      <c r="P6" s="15">
        <f t="shared" si="1"/>
        <v>69</v>
      </c>
      <c r="Q6" s="15">
        <f t="shared" si="1"/>
        <v>284</v>
      </c>
      <c r="R6" s="15">
        <f t="shared" si="1"/>
        <v>202</v>
      </c>
      <c r="S6" s="15">
        <f t="shared" si="1"/>
        <v>174</v>
      </c>
      <c r="T6" s="15">
        <f t="shared" si="1"/>
        <v>277</v>
      </c>
      <c r="U6" s="15">
        <f t="shared" si="1"/>
        <v>156</v>
      </c>
      <c r="V6" s="15">
        <f t="shared" si="1"/>
        <v>620</v>
      </c>
      <c r="W6" s="15">
        <f t="shared" si="1"/>
        <v>113</v>
      </c>
      <c r="X6" s="15">
        <f t="shared" si="1"/>
        <v>318</v>
      </c>
      <c r="Y6" s="15">
        <f t="shared" si="1"/>
        <v>357</v>
      </c>
      <c r="Z6" s="15">
        <f>SUM(Z7:Z25,Z27:Z28)</f>
        <v>82</v>
      </c>
      <c r="AA6" s="15">
        <f>SUM(AA7:AA25,AA27:AA28)</f>
        <v>185</v>
      </c>
    </row>
    <row r="7" spans="1:27" s="2" customFormat="1" ht="27" customHeight="1">
      <c r="A7" s="12" t="s">
        <v>120</v>
      </c>
      <c r="B7" s="16">
        <f>C7/$C$6*100</f>
        <v>3.413173652694611</v>
      </c>
      <c r="C7" s="15">
        <f>SUM(D7:AA7)</f>
        <v>228</v>
      </c>
      <c r="D7" s="15">
        <v>1</v>
      </c>
      <c r="E7" s="15">
        <v>5</v>
      </c>
      <c r="F7" s="15">
        <v>2</v>
      </c>
      <c r="G7" s="15">
        <v>1</v>
      </c>
      <c r="H7" s="15">
        <v>6</v>
      </c>
      <c r="I7" s="15">
        <v>13</v>
      </c>
      <c r="J7" s="15">
        <v>19</v>
      </c>
      <c r="K7" s="15">
        <v>3</v>
      </c>
      <c r="L7" s="15">
        <v>1</v>
      </c>
      <c r="M7" s="15">
        <v>0</v>
      </c>
      <c r="N7" s="15">
        <v>1</v>
      </c>
      <c r="O7" s="15">
        <v>0</v>
      </c>
      <c r="P7" s="15">
        <v>1</v>
      </c>
      <c r="Q7" s="15">
        <v>1</v>
      </c>
      <c r="R7" s="15">
        <v>43</v>
      </c>
      <c r="S7" s="15">
        <v>7</v>
      </c>
      <c r="T7" s="15">
        <v>72</v>
      </c>
      <c r="U7" s="15">
        <v>5</v>
      </c>
      <c r="V7" s="15">
        <v>15</v>
      </c>
      <c r="W7" s="15">
        <v>5</v>
      </c>
      <c r="X7" s="15">
        <v>4</v>
      </c>
      <c r="Y7" s="15">
        <v>11</v>
      </c>
      <c r="Z7" s="15">
        <v>2</v>
      </c>
      <c r="AA7" s="15">
        <v>10</v>
      </c>
    </row>
    <row r="8" spans="1:27" s="2" customFormat="1" ht="15.75" customHeight="1">
      <c r="A8" s="12" t="s">
        <v>121</v>
      </c>
      <c r="B8" s="16">
        <f aca="true" t="shared" si="2" ref="B8:B28">C8/$C$6*100</f>
        <v>8.188622754491018</v>
      </c>
      <c r="C8" s="15">
        <f aca="true" t="shared" si="3" ref="C8:C28">SUM(D8:AA8)</f>
        <v>547</v>
      </c>
      <c r="D8" s="15">
        <v>2</v>
      </c>
      <c r="E8" s="15">
        <v>14</v>
      </c>
      <c r="F8" s="15">
        <v>0</v>
      </c>
      <c r="G8" s="15">
        <v>1</v>
      </c>
      <c r="H8" s="15">
        <v>12</v>
      </c>
      <c r="I8" s="15">
        <v>7</v>
      </c>
      <c r="J8" s="15">
        <v>28</v>
      </c>
      <c r="K8" s="15">
        <v>64</v>
      </c>
      <c r="L8" s="15">
        <v>2</v>
      </c>
      <c r="M8" s="15">
        <v>0</v>
      </c>
      <c r="N8" s="15">
        <v>0</v>
      </c>
      <c r="O8" s="15">
        <v>0</v>
      </c>
      <c r="P8" s="15">
        <v>2</v>
      </c>
      <c r="Q8" s="15">
        <v>8</v>
      </c>
      <c r="R8" s="15">
        <v>10</v>
      </c>
      <c r="S8" s="15">
        <v>8</v>
      </c>
      <c r="T8" s="15">
        <v>136</v>
      </c>
      <c r="U8" s="15">
        <v>0</v>
      </c>
      <c r="V8" s="15">
        <v>32</v>
      </c>
      <c r="W8" s="15">
        <v>6</v>
      </c>
      <c r="X8" s="15">
        <v>88</v>
      </c>
      <c r="Y8" s="15">
        <v>58</v>
      </c>
      <c r="Z8" s="15">
        <v>41</v>
      </c>
      <c r="AA8" s="15">
        <v>28</v>
      </c>
    </row>
    <row r="9" spans="1:27" s="2" customFormat="1" ht="15.75" customHeight="1">
      <c r="A9" s="12" t="s">
        <v>122</v>
      </c>
      <c r="B9" s="16">
        <f t="shared" si="2"/>
        <v>2.964071856287425</v>
      </c>
      <c r="C9" s="15">
        <f t="shared" si="3"/>
        <v>198</v>
      </c>
      <c r="D9" s="15">
        <v>3</v>
      </c>
      <c r="E9" s="15">
        <v>12</v>
      </c>
      <c r="F9" s="15">
        <v>0</v>
      </c>
      <c r="G9" s="15">
        <v>0</v>
      </c>
      <c r="H9" s="15">
        <v>13</v>
      </c>
      <c r="I9" s="15">
        <v>3</v>
      </c>
      <c r="J9" s="15">
        <v>26</v>
      </c>
      <c r="K9" s="15">
        <v>47</v>
      </c>
      <c r="L9" s="15">
        <v>0</v>
      </c>
      <c r="M9" s="15">
        <v>1</v>
      </c>
      <c r="N9" s="15">
        <v>0</v>
      </c>
      <c r="O9" s="15">
        <v>0</v>
      </c>
      <c r="P9" s="15">
        <v>1</v>
      </c>
      <c r="Q9" s="15">
        <v>15</v>
      </c>
      <c r="R9" s="15">
        <v>4</v>
      </c>
      <c r="S9" s="15">
        <v>19</v>
      </c>
      <c r="T9" s="15">
        <v>8</v>
      </c>
      <c r="U9" s="15">
        <v>0</v>
      </c>
      <c r="V9" s="15">
        <v>9</v>
      </c>
      <c r="W9" s="15">
        <v>3</v>
      </c>
      <c r="X9" s="15">
        <v>5</v>
      </c>
      <c r="Y9" s="15">
        <v>25</v>
      </c>
      <c r="Z9" s="15">
        <v>1</v>
      </c>
      <c r="AA9" s="15">
        <v>3</v>
      </c>
    </row>
    <row r="10" spans="1:27" s="2" customFormat="1" ht="16.5" customHeight="1">
      <c r="A10" s="12" t="s">
        <v>123</v>
      </c>
      <c r="B10" s="16">
        <f t="shared" si="2"/>
        <v>3.1137724550898205</v>
      </c>
      <c r="C10" s="15">
        <f t="shared" si="3"/>
        <v>208</v>
      </c>
      <c r="D10" s="15">
        <v>5</v>
      </c>
      <c r="E10" s="15">
        <v>7</v>
      </c>
      <c r="F10" s="15">
        <v>2</v>
      </c>
      <c r="G10" s="15">
        <v>4</v>
      </c>
      <c r="H10" s="15">
        <v>25</v>
      </c>
      <c r="I10" s="15">
        <v>10</v>
      </c>
      <c r="J10" s="15">
        <v>4</v>
      </c>
      <c r="K10" s="15">
        <v>1</v>
      </c>
      <c r="L10" s="15">
        <v>0</v>
      </c>
      <c r="M10" s="15">
        <v>1</v>
      </c>
      <c r="N10" s="15">
        <v>1</v>
      </c>
      <c r="O10" s="15">
        <v>0</v>
      </c>
      <c r="P10" s="15">
        <v>2</v>
      </c>
      <c r="Q10" s="15">
        <v>15</v>
      </c>
      <c r="R10" s="15">
        <v>24</v>
      </c>
      <c r="S10" s="15">
        <v>11</v>
      </c>
      <c r="T10" s="15">
        <v>3</v>
      </c>
      <c r="U10" s="15">
        <v>0</v>
      </c>
      <c r="V10" s="15">
        <v>65</v>
      </c>
      <c r="W10" s="15">
        <v>9</v>
      </c>
      <c r="X10" s="15">
        <v>4</v>
      </c>
      <c r="Y10" s="15">
        <v>15</v>
      </c>
      <c r="Z10" s="15">
        <v>0</v>
      </c>
      <c r="AA10" s="15">
        <v>0</v>
      </c>
    </row>
    <row r="11" spans="1:27" s="2" customFormat="1" ht="27" customHeight="1">
      <c r="A11" s="12" t="s">
        <v>124</v>
      </c>
      <c r="B11" s="16">
        <f t="shared" si="2"/>
        <v>2.5149700598802394</v>
      </c>
      <c r="C11" s="15">
        <f t="shared" si="3"/>
        <v>168</v>
      </c>
      <c r="D11" s="15">
        <v>0</v>
      </c>
      <c r="E11" s="15">
        <v>4</v>
      </c>
      <c r="F11" s="15">
        <v>0</v>
      </c>
      <c r="G11" s="15">
        <v>0</v>
      </c>
      <c r="H11" s="15">
        <v>5</v>
      </c>
      <c r="I11" s="15">
        <v>8</v>
      </c>
      <c r="J11" s="15">
        <v>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18</v>
      </c>
      <c r="R11" s="15">
        <v>16</v>
      </c>
      <c r="S11" s="15">
        <v>6</v>
      </c>
      <c r="T11" s="15">
        <v>3</v>
      </c>
      <c r="U11" s="15">
        <v>3</v>
      </c>
      <c r="V11" s="15">
        <v>62</v>
      </c>
      <c r="W11" s="15">
        <v>17</v>
      </c>
      <c r="X11" s="15">
        <v>3</v>
      </c>
      <c r="Y11" s="15">
        <v>13</v>
      </c>
      <c r="Z11" s="15">
        <v>0</v>
      </c>
      <c r="AA11" s="15">
        <v>4</v>
      </c>
    </row>
    <row r="12" spans="1:27" s="2" customFormat="1" ht="16.5" customHeight="1">
      <c r="A12" s="12" t="s">
        <v>125</v>
      </c>
      <c r="B12" s="16">
        <f>C12/$C$6*100</f>
        <v>5.4640718562874255</v>
      </c>
      <c r="C12" s="15">
        <f t="shared" si="3"/>
        <v>365</v>
      </c>
      <c r="D12" s="15">
        <v>3</v>
      </c>
      <c r="E12" s="15">
        <v>11</v>
      </c>
      <c r="F12" s="15">
        <v>1</v>
      </c>
      <c r="G12" s="15">
        <v>1</v>
      </c>
      <c r="H12" s="15">
        <v>26</v>
      </c>
      <c r="I12" s="15">
        <v>18</v>
      </c>
      <c r="J12" s="15">
        <v>62</v>
      </c>
      <c r="K12" s="15">
        <v>98</v>
      </c>
      <c r="L12" s="15">
        <v>2</v>
      </c>
      <c r="M12" s="15">
        <v>0</v>
      </c>
      <c r="N12" s="15">
        <v>0</v>
      </c>
      <c r="O12" s="15">
        <v>0</v>
      </c>
      <c r="P12" s="15">
        <v>1</v>
      </c>
      <c r="Q12" s="15">
        <v>29</v>
      </c>
      <c r="R12" s="15">
        <v>11</v>
      </c>
      <c r="S12" s="15">
        <v>14</v>
      </c>
      <c r="T12" s="15">
        <v>8</v>
      </c>
      <c r="U12" s="15">
        <v>0</v>
      </c>
      <c r="V12" s="15">
        <v>38</v>
      </c>
      <c r="W12" s="15">
        <v>11</v>
      </c>
      <c r="X12" s="15">
        <v>8</v>
      </c>
      <c r="Y12" s="15">
        <v>13</v>
      </c>
      <c r="Z12" s="15">
        <v>0</v>
      </c>
      <c r="AA12" s="15">
        <v>10</v>
      </c>
    </row>
    <row r="13" spans="1:27" s="2" customFormat="1" ht="16.5" customHeight="1">
      <c r="A13" s="12" t="s">
        <v>126</v>
      </c>
      <c r="B13" s="16">
        <f t="shared" si="2"/>
        <v>22.12574850299401</v>
      </c>
      <c r="C13" s="15">
        <f t="shared" si="3"/>
        <v>1478</v>
      </c>
      <c r="D13" s="15">
        <v>26</v>
      </c>
      <c r="E13" s="15">
        <v>350</v>
      </c>
      <c r="F13" s="15">
        <v>13</v>
      </c>
      <c r="G13" s="15">
        <v>24</v>
      </c>
      <c r="H13" s="15">
        <v>603</v>
      </c>
      <c r="I13" s="15">
        <v>40</v>
      </c>
      <c r="J13" s="15">
        <v>103</v>
      </c>
      <c r="K13" s="15">
        <v>3</v>
      </c>
      <c r="L13" s="15">
        <v>6</v>
      </c>
      <c r="M13" s="15">
        <v>0</v>
      </c>
      <c r="N13" s="15">
        <v>5</v>
      </c>
      <c r="O13" s="15">
        <v>0</v>
      </c>
      <c r="P13" s="15">
        <v>11</v>
      </c>
      <c r="Q13" s="15">
        <v>36</v>
      </c>
      <c r="R13" s="15">
        <v>27</v>
      </c>
      <c r="S13" s="15">
        <v>39</v>
      </c>
      <c r="T13" s="15">
        <v>7</v>
      </c>
      <c r="U13" s="15">
        <v>4</v>
      </c>
      <c r="V13" s="15">
        <v>80</v>
      </c>
      <c r="W13" s="15">
        <v>17</v>
      </c>
      <c r="X13" s="15">
        <v>18</v>
      </c>
      <c r="Y13" s="15">
        <v>54</v>
      </c>
      <c r="Z13" s="15">
        <v>1</v>
      </c>
      <c r="AA13" s="15">
        <v>11</v>
      </c>
    </row>
    <row r="14" spans="1:27" s="2" customFormat="1" ht="16.5" customHeight="1">
      <c r="A14" s="12" t="s">
        <v>454</v>
      </c>
      <c r="B14" s="16">
        <f t="shared" si="2"/>
        <v>14.296407185628743</v>
      </c>
      <c r="C14" s="15">
        <f t="shared" si="3"/>
        <v>955</v>
      </c>
      <c r="D14" s="15">
        <v>12</v>
      </c>
      <c r="E14" s="15">
        <v>58</v>
      </c>
      <c r="F14" s="15">
        <v>60</v>
      </c>
      <c r="G14" s="15">
        <v>6</v>
      </c>
      <c r="H14" s="15">
        <v>245</v>
      </c>
      <c r="I14" s="15">
        <v>7</v>
      </c>
      <c r="J14" s="15">
        <v>13</v>
      </c>
      <c r="K14" s="15">
        <v>9</v>
      </c>
      <c r="L14" s="15">
        <v>2</v>
      </c>
      <c r="M14" s="15">
        <v>4</v>
      </c>
      <c r="N14" s="15">
        <v>1</v>
      </c>
      <c r="O14" s="15">
        <v>0</v>
      </c>
      <c r="P14" s="15">
        <v>3</v>
      </c>
      <c r="Q14" s="15">
        <v>120</v>
      </c>
      <c r="R14" s="15">
        <v>38</v>
      </c>
      <c r="S14" s="15">
        <v>27</v>
      </c>
      <c r="T14" s="15">
        <v>11</v>
      </c>
      <c r="U14" s="15">
        <v>1</v>
      </c>
      <c r="V14" s="15">
        <v>228</v>
      </c>
      <c r="W14" s="15">
        <v>11</v>
      </c>
      <c r="X14" s="15">
        <v>18</v>
      </c>
      <c r="Y14" s="15">
        <v>55</v>
      </c>
      <c r="Z14" s="15">
        <v>5</v>
      </c>
      <c r="AA14" s="15">
        <v>21</v>
      </c>
    </row>
    <row r="15" spans="1:27" s="2" customFormat="1" ht="27" customHeight="1">
      <c r="A15" s="12" t="s">
        <v>127</v>
      </c>
      <c r="B15" s="16">
        <f t="shared" si="2"/>
        <v>0.688622754491018</v>
      </c>
      <c r="C15" s="15">
        <f t="shared" si="3"/>
        <v>46</v>
      </c>
      <c r="D15" s="15">
        <v>0</v>
      </c>
      <c r="E15" s="15">
        <v>0</v>
      </c>
      <c r="F15" s="15">
        <v>1</v>
      </c>
      <c r="G15" s="15">
        <v>0</v>
      </c>
      <c r="H15" s="15">
        <v>0</v>
      </c>
      <c r="I15" s="15">
        <v>2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3</v>
      </c>
      <c r="R15" s="15">
        <v>2</v>
      </c>
      <c r="S15" s="15">
        <v>0</v>
      </c>
      <c r="T15" s="15">
        <v>17</v>
      </c>
      <c r="U15" s="15">
        <v>0</v>
      </c>
      <c r="V15" s="15">
        <v>10</v>
      </c>
      <c r="W15" s="15">
        <v>0</v>
      </c>
      <c r="X15" s="15">
        <v>4</v>
      </c>
      <c r="Y15" s="15">
        <v>1</v>
      </c>
      <c r="Z15" s="15">
        <v>3</v>
      </c>
      <c r="AA15" s="15">
        <v>0</v>
      </c>
    </row>
    <row r="16" spans="1:27" s="2" customFormat="1" ht="16.5" customHeight="1">
      <c r="A16" s="12" t="s">
        <v>128</v>
      </c>
      <c r="B16" s="16">
        <f t="shared" si="2"/>
        <v>0.014970059880239521</v>
      </c>
      <c r="C16" s="15">
        <f t="shared" si="3"/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</row>
    <row r="17" spans="1:27" s="2" customFormat="1" ht="16.5" customHeight="1">
      <c r="A17" s="12" t="s">
        <v>129</v>
      </c>
      <c r="B17" s="16">
        <f>C17/$C$6*100</f>
        <v>3.3682634730538923</v>
      </c>
      <c r="C17" s="15">
        <f t="shared" si="3"/>
        <v>225</v>
      </c>
      <c r="D17" s="15">
        <v>2</v>
      </c>
      <c r="E17" s="15">
        <v>3</v>
      </c>
      <c r="F17" s="15">
        <v>0</v>
      </c>
      <c r="G17" s="15">
        <v>1</v>
      </c>
      <c r="H17" s="15">
        <v>5</v>
      </c>
      <c r="I17" s="15">
        <v>0</v>
      </c>
      <c r="J17" s="15">
        <v>2</v>
      </c>
      <c r="K17" s="15">
        <v>1</v>
      </c>
      <c r="L17" s="15">
        <v>20</v>
      </c>
      <c r="M17" s="15">
        <v>6</v>
      </c>
      <c r="N17" s="15">
        <v>11</v>
      </c>
      <c r="O17" s="15">
        <v>4</v>
      </c>
      <c r="P17" s="15">
        <v>4</v>
      </c>
      <c r="Q17" s="15">
        <v>0</v>
      </c>
      <c r="R17" s="15">
        <v>1</v>
      </c>
      <c r="S17" s="15">
        <v>16</v>
      </c>
      <c r="T17" s="15">
        <v>0</v>
      </c>
      <c r="U17" s="15">
        <v>20</v>
      </c>
      <c r="V17" s="15">
        <v>13</v>
      </c>
      <c r="W17" s="15">
        <v>0</v>
      </c>
      <c r="X17" s="15">
        <v>88</v>
      </c>
      <c r="Y17" s="15">
        <v>23</v>
      </c>
      <c r="Z17" s="15">
        <v>0</v>
      </c>
      <c r="AA17" s="15">
        <v>5</v>
      </c>
    </row>
    <row r="18" spans="1:27" s="2" customFormat="1" ht="16.5" customHeight="1">
      <c r="A18" s="12" t="s">
        <v>130</v>
      </c>
      <c r="B18" s="16">
        <f t="shared" si="2"/>
        <v>1.9610778443113774</v>
      </c>
      <c r="C18" s="15">
        <f t="shared" si="3"/>
        <v>131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0</v>
      </c>
      <c r="L18" s="15">
        <v>9</v>
      </c>
      <c r="M18" s="15">
        <v>14</v>
      </c>
      <c r="N18" s="15">
        <v>1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v>3</v>
      </c>
      <c r="U18" s="15">
        <v>92</v>
      </c>
      <c r="V18" s="15">
        <v>2</v>
      </c>
      <c r="W18" s="15">
        <v>1</v>
      </c>
      <c r="X18" s="15">
        <v>4</v>
      </c>
      <c r="Y18" s="15">
        <v>1</v>
      </c>
      <c r="Z18" s="15">
        <v>0</v>
      </c>
      <c r="AA18" s="15">
        <v>1</v>
      </c>
    </row>
    <row r="19" spans="1:27" s="2" customFormat="1" ht="27" customHeight="1">
      <c r="A19" s="12" t="s">
        <v>131</v>
      </c>
      <c r="B19" s="16">
        <f t="shared" si="2"/>
        <v>0.6137724550898204</v>
      </c>
      <c r="C19" s="15">
        <f t="shared" si="3"/>
        <v>41</v>
      </c>
      <c r="D19" s="15">
        <v>0</v>
      </c>
      <c r="E19" s="15">
        <v>0</v>
      </c>
      <c r="F19" s="15">
        <v>2</v>
      </c>
      <c r="G19" s="15">
        <v>0</v>
      </c>
      <c r="H19" s="15">
        <v>9</v>
      </c>
      <c r="I19" s="15">
        <v>3</v>
      </c>
      <c r="J19" s="15">
        <v>1</v>
      </c>
      <c r="K19" s="15">
        <v>0</v>
      </c>
      <c r="L19" s="15">
        <v>0</v>
      </c>
      <c r="M19" s="15">
        <v>0</v>
      </c>
      <c r="N19" s="15">
        <v>2</v>
      </c>
      <c r="O19" s="15">
        <v>0</v>
      </c>
      <c r="P19" s="15">
        <v>19</v>
      </c>
      <c r="Q19" s="15">
        <v>1</v>
      </c>
      <c r="R19" s="15">
        <v>1</v>
      </c>
      <c r="S19" s="15">
        <v>1</v>
      </c>
      <c r="T19" s="15">
        <v>0</v>
      </c>
      <c r="U19" s="15">
        <v>0</v>
      </c>
      <c r="V19" s="15">
        <v>0</v>
      </c>
      <c r="W19" s="15">
        <v>0</v>
      </c>
      <c r="X19" s="15">
        <v>1</v>
      </c>
      <c r="Y19" s="15">
        <v>1</v>
      </c>
      <c r="Z19" s="15">
        <v>0</v>
      </c>
      <c r="AA19" s="15">
        <v>0</v>
      </c>
    </row>
    <row r="20" spans="1:27" s="2" customFormat="1" ht="16.5" customHeight="1">
      <c r="A20" s="12" t="s">
        <v>132</v>
      </c>
      <c r="B20" s="16">
        <f t="shared" si="2"/>
        <v>0.19461077844311378</v>
      </c>
      <c r="C20" s="15">
        <f t="shared" si="3"/>
        <v>13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v>0</v>
      </c>
      <c r="J20" s="15">
        <v>0</v>
      </c>
      <c r="K20" s="15">
        <v>0</v>
      </c>
      <c r="L20" s="15">
        <v>1</v>
      </c>
      <c r="M20" s="15">
        <v>1</v>
      </c>
      <c r="N20" s="15">
        <v>0</v>
      </c>
      <c r="O20" s="15">
        <v>1</v>
      </c>
      <c r="P20" s="15">
        <v>4</v>
      </c>
      <c r="Q20" s="15">
        <v>0</v>
      </c>
      <c r="R20" s="15">
        <v>0</v>
      </c>
      <c r="S20" s="15">
        <v>0</v>
      </c>
      <c r="T20" s="15">
        <v>0</v>
      </c>
      <c r="U20" s="15">
        <v>4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s="2" customFormat="1" ht="16.5" customHeight="1">
      <c r="A21" s="12" t="s">
        <v>133</v>
      </c>
      <c r="B21" s="16">
        <f>C21/$C$6*100</f>
        <v>0.3143712574850299</v>
      </c>
      <c r="C21" s="15">
        <f t="shared" si="3"/>
        <v>21</v>
      </c>
      <c r="D21" s="15">
        <v>0</v>
      </c>
      <c r="E21" s="15">
        <v>1</v>
      </c>
      <c r="F21" s="15">
        <v>0</v>
      </c>
      <c r="G21" s="15">
        <v>1</v>
      </c>
      <c r="H21" s="15">
        <v>5</v>
      </c>
      <c r="I21" s="15">
        <v>0</v>
      </c>
      <c r="J21" s="15">
        <v>1</v>
      </c>
      <c r="K21" s="15">
        <v>0</v>
      </c>
      <c r="L21" s="15">
        <v>0</v>
      </c>
      <c r="M21" s="15">
        <v>1</v>
      </c>
      <c r="N21" s="15">
        <v>1</v>
      </c>
      <c r="O21" s="15">
        <v>0</v>
      </c>
      <c r="P21" s="15">
        <v>0</v>
      </c>
      <c r="Q21" s="15">
        <v>1</v>
      </c>
      <c r="R21" s="15">
        <v>0</v>
      </c>
      <c r="S21" s="15">
        <v>1</v>
      </c>
      <c r="T21" s="15">
        <v>0</v>
      </c>
      <c r="U21" s="15">
        <v>1</v>
      </c>
      <c r="V21" s="15">
        <v>7</v>
      </c>
      <c r="W21" s="15">
        <v>0</v>
      </c>
      <c r="X21" s="15">
        <v>0</v>
      </c>
      <c r="Y21" s="15">
        <v>1</v>
      </c>
      <c r="Z21" s="15">
        <v>0</v>
      </c>
      <c r="AA21" s="15">
        <v>0</v>
      </c>
    </row>
    <row r="22" spans="1:27" s="2" customFormat="1" ht="16.5" customHeight="1">
      <c r="A22" s="12" t="s">
        <v>134</v>
      </c>
      <c r="B22" s="16">
        <f t="shared" si="2"/>
        <v>0.5089820359281437</v>
      </c>
      <c r="C22" s="15">
        <f t="shared" si="3"/>
        <v>34</v>
      </c>
      <c r="D22" s="15">
        <v>0</v>
      </c>
      <c r="E22" s="15">
        <v>0</v>
      </c>
      <c r="F22" s="15">
        <v>0</v>
      </c>
      <c r="G22" s="15">
        <v>0</v>
      </c>
      <c r="H22" s="15">
        <v>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15">
        <v>17</v>
      </c>
      <c r="Q22" s="15">
        <v>0</v>
      </c>
      <c r="R22" s="15">
        <v>0</v>
      </c>
      <c r="S22" s="15">
        <v>0</v>
      </c>
      <c r="T22" s="15">
        <v>0</v>
      </c>
      <c r="U22" s="15">
        <v>12</v>
      </c>
      <c r="V22" s="15">
        <v>1</v>
      </c>
      <c r="W22" s="15">
        <v>0</v>
      </c>
      <c r="X22" s="15">
        <v>1</v>
      </c>
      <c r="Y22" s="15">
        <v>0</v>
      </c>
      <c r="Z22" s="15">
        <v>0</v>
      </c>
      <c r="AA22" s="15">
        <v>0</v>
      </c>
    </row>
    <row r="23" spans="1:27" s="2" customFormat="1" ht="27" customHeight="1">
      <c r="A23" s="12" t="s">
        <v>135</v>
      </c>
      <c r="B23" s="16">
        <f t="shared" si="2"/>
        <v>4.371257485029941</v>
      </c>
      <c r="C23" s="15">
        <f t="shared" si="3"/>
        <v>292</v>
      </c>
      <c r="D23" s="15">
        <v>3</v>
      </c>
      <c r="E23" s="15">
        <v>10</v>
      </c>
      <c r="F23" s="15">
        <v>8</v>
      </c>
      <c r="G23" s="15">
        <v>3</v>
      </c>
      <c r="H23" s="15">
        <v>51</v>
      </c>
      <c r="I23" s="15">
        <v>3</v>
      </c>
      <c r="J23" s="15">
        <v>16</v>
      </c>
      <c r="K23" s="15">
        <v>1</v>
      </c>
      <c r="L23" s="15">
        <v>1</v>
      </c>
      <c r="M23" s="15">
        <v>0</v>
      </c>
      <c r="N23" s="15">
        <v>1</v>
      </c>
      <c r="O23" s="15">
        <v>0</v>
      </c>
      <c r="P23" s="15">
        <v>1</v>
      </c>
      <c r="Q23" s="15">
        <v>26</v>
      </c>
      <c r="R23" s="15">
        <v>11</v>
      </c>
      <c r="S23" s="15">
        <v>12</v>
      </c>
      <c r="T23" s="15">
        <v>4</v>
      </c>
      <c r="U23" s="15">
        <v>8</v>
      </c>
      <c r="V23" s="15">
        <v>27</v>
      </c>
      <c r="W23" s="15">
        <v>28</v>
      </c>
      <c r="X23" s="15">
        <v>17</v>
      </c>
      <c r="Y23" s="15">
        <v>30</v>
      </c>
      <c r="Z23" s="15">
        <v>10</v>
      </c>
      <c r="AA23" s="15">
        <v>21</v>
      </c>
    </row>
    <row r="24" spans="1:27" s="2" customFormat="1" ht="16.5" customHeight="1">
      <c r="A24" s="12" t="s">
        <v>136</v>
      </c>
      <c r="B24" s="16">
        <f t="shared" si="2"/>
        <v>3.158682634730539</v>
      </c>
      <c r="C24" s="15">
        <f t="shared" si="3"/>
        <v>211</v>
      </c>
      <c r="D24" s="15">
        <v>2</v>
      </c>
      <c r="E24" s="15">
        <v>6</v>
      </c>
      <c r="F24" s="15">
        <v>1</v>
      </c>
      <c r="G24" s="15">
        <v>2</v>
      </c>
      <c r="H24" s="15">
        <v>30</v>
      </c>
      <c r="I24" s="15">
        <v>5</v>
      </c>
      <c r="J24" s="15">
        <v>7</v>
      </c>
      <c r="K24" s="15">
        <v>3</v>
      </c>
      <c r="L24" s="15">
        <v>3</v>
      </c>
      <c r="M24" s="15">
        <v>0</v>
      </c>
      <c r="N24" s="15">
        <v>2</v>
      </c>
      <c r="O24" s="15">
        <v>0</v>
      </c>
      <c r="P24" s="15">
        <v>1</v>
      </c>
      <c r="Q24" s="15">
        <v>10</v>
      </c>
      <c r="R24" s="15">
        <v>14</v>
      </c>
      <c r="S24" s="15">
        <v>12</v>
      </c>
      <c r="T24" s="15">
        <v>3</v>
      </c>
      <c r="U24" s="15">
        <v>5</v>
      </c>
      <c r="V24" s="15">
        <v>26</v>
      </c>
      <c r="W24" s="15">
        <v>2</v>
      </c>
      <c r="X24" s="15">
        <v>24</v>
      </c>
      <c r="Y24" s="15">
        <v>22</v>
      </c>
      <c r="Z24" s="15">
        <v>8</v>
      </c>
      <c r="AA24" s="15">
        <v>23</v>
      </c>
    </row>
    <row r="25" spans="1:27" s="2" customFormat="1" ht="16.5" customHeight="1">
      <c r="A25" s="12" t="s">
        <v>137</v>
      </c>
      <c r="B25" s="16">
        <f t="shared" si="2"/>
        <v>0.9431137724550898</v>
      </c>
      <c r="C25" s="15">
        <f>SUM(D25:AA25)</f>
        <v>63</v>
      </c>
      <c r="D25" s="15">
        <v>1</v>
      </c>
      <c r="E25" s="15">
        <v>0</v>
      </c>
      <c r="F25" s="15">
        <v>0</v>
      </c>
      <c r="G25" s="15">
        <v>2</v>
      </c>
      <c r="H25" s="15">
        <v>7</v>
      </c>
      <c r="I25" s="15">
        <v>0</v>
      </c>
      <c r="J25" s="15">
        <v>5</v>
      </c>
      <c r="K25" s="15">
        <v>10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1</v>
      </c>
      <c r="U25" s="15">
        <v>1</v>
      </c>
      <c r="V25" s="15">
        <v>0</v>
      </c>
      <c r="W25" s="15">
        <v>2</v>
      </c>
      <c r="X25" s="15">
        <v>1</v>
      </c>
      <c r="Y25" s="15">
        <v>6</v>
      </c>
      <c r="Z25" s="15">
        <v>4</v>
      </c>
      <c r="AA25" s="15">
        <v>22</v>
      </c>
    </row>
    <row r="26" spans="1:27" s="2" customFormat="1" ht="27" customHeight="1">
      <c r="A26" s="12" t="s">
        <v>138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139</v>
      </c>
      <c r="B27" s="16">
        <f t="shared" si="2"/>
        <v>17.095808383233532</v>
      </c>
      <c r="C27" s="15">
        <f t="shared" si="3"/>
        <v>1142</v>
      </c>
      <c r="D27" s="15">
        <v>9</v>
      </c>
      <c r="E27" s="15">
        <v>0</v>
      </c>
      <c r="F27" s="15">
        <v>0</v>
      </c>
      <c r="G27" s="15">
        <v>0</v>
      </c>
      <c r="H27" s="15">
        <v>1</v>
      </c>
      <c r="I27" s="15">
        <v>2</v>
      </c>
      <c r="J27" s="15">
        <v>72</v>
      </c>
      <c r="K27" s="15">
        <v>995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3</v>
      </c>
      <c r="W27" s="15">
        <v>1</v>
      </c>
      <c r="X27" s="15">
        <v>21</v>
      </c>
      <c r="Y27" s="15">
        <v>20</v>
      </c>
      <c r="Z27" s="15">
        <v>5</v>
      </c>
      <c r="AA27" s="15">
        <v>13</v>
      </c>
    </row>
    <row r="28" spans="1:27" s="2" customFormat="1" ht="15.75" customHeight="1" thickBot="1">
      <c r="A28" s="12" t="s">
        <v>140</v>
      </c>
      <c r="B28" s="16">
        <f t="shared" si="2"/>
        <v>4.685628742514971</v>
      </c>
      <c r="C28" s="15">
        <f t="shared" si="3"/>
        <v>313</v>
      </c>
      <c r="D28" s="15">
        <v>0</v>
      </c>
      <c r="E28" s="15">
        <v>1</v>
      </c>
      <c r="F28" s="15">
        <v>0</v>
      </c>
      <c r="G28" s="15">
        <v>0</v>
      </c>
      <c r="H28" s="15">
        <v>1</v>
      </c>
      <c r="I28" s="15">
        <v>0</v>
      </c>
      <c r="J28" s="15">
        <v>35</v>
      </c>
      <c r="K28" s="15">
        <v>242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0</v>
      </c>
      <c r="V28" s="15">
        <v>2</v>
      </c>
      <c r="W28" s="15">
        <v>0</v>
      </c>
      <c r="X28" s="15">
        <v>9</v>
      </c>
      <c r="Y28" s="15">
        <v>8</v>
      </c>
      <c r="Z28" s="15">
        <v>2</v>
      </c>
      <c r="AA28" s="15">
        <v>12</v>
      </c>
    </row>
    <row r="29" spans="1:27" s="2" customFormat="1" ht="30.75" customHeight="1">
      <c r="A29" s="100" t="s">
        <v>142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10" t="s">
        <v>178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 t="s">
        <v>179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8" t="s">
        <v>174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 t="s">
        <v>72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"/>
    </row>
    <row r="2" spans="1:27" s="10" customFormat="1" ht="12.7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1" t="s">
        <v>182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AA2" s="22" t="s">
        <v>82</v>
      </c>
    </row>
    <row r="3" spans="1:27" s="11" customFormat="1" ht="96" customHeight="1" thickBot="1">
      <c r="A3" s="29" t="s">
        <v>145</v>
      </c>
      <c r="B3" s="28" t="s">
        <v>146</v>
      </c>
      <c r="C3" s="26" t="s">
        <v>147</v>
      </c>
      <c r="D3" s="26" t="s">
        <v>66</v>
      </c>
      <c r="E3" s="26" t="s">
        <v>148</v>
      </c>
      <c r="F3" s="26" t="s">
        <v>67</v>
      </c>
      <c r="G3" s="26" t="s">
        <v>68</v>
      </c>
      <c r="H3" s="26" t="s">
        <v>149</v>
      </c>
      <c r="I3" s="26" t="s">
        <v>150</v>
      </c>
      <c r="J3" s="26" t="s">
        <v>69</v>
      </c>
      <c r="K3" s="26" t="s">
        <v>151</v>
      </c>
      <c r="L3" s="26" t="s">
        <v>70</v>
      </c>
      <c r="M3" s="26" t="s">
        <v>71</v>
      </c>
      <c r="N3" s="25" t="s">
        <v>152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153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154</v>
      </c>
      <c r="Z3" s="26" t="s">
        <v>155</v>
      </c>
      <c r="AA3" s="27" t="s">
        <v>156</v>
      </c>
    </row>
    <row r="4" spans="1:27" s="2" customFormat="1" ht="24" customHeight="1">
      <c r="A4" s="30" t="s">
        <v>144</v>
      </c>
      <c r="B4" s="16">
        <f>SUM(D4:AA4)</f>
        <v>100</v>
      </c>
      <c r="C4" s="15"/>
      <c r="D4" s="16">
        <f aca="true" t="shared" si="0" ref="D4:AA4">D5/$C$5*100</f>
        <v>7.506503158677072</v>
      </c>
      <c r="E4" s="16">
        <f t="shared" si="0"/>
        <v>5.05388331475288</v>
      </c>
      <c r="F4" s="16">
        <f t="shared" si="0"/>
        <v>1.3749535488665925</v>
      </c>
      <c r="G4" s="16">
        <f t="shared" si="0"/>
        <v>2.8539576365663324</v>
      </c>
      <c r="H4" s="16">
        <f t="shared" si="0"/>
        <v>1.0405053883314752</v>
      </c>
      <c r="I4" s="16">
        <f t="shared" si="0"/>
        <v>0.758082497212932</v>
      </c>
      <c r="J4" s="16">
        <f t="shared" si="0"/>
        <v>3.5674470457079153</v>
      </c>
      <c r="K4" s="16">
        <f t="shared" si="0"/>
        <v>0.5945745076179859</v>
      </c>
      <c r="L4" s="16">
        <f t="shared" si="0"/>
        <v>2.4228911185432924</v>
      </c>
      <c r="M4" s="16">
        <f t="shared" si="0"/>
        <v>2.831661092530658</v>
      </c>
      <c r="N4" s="16">
        <f t="shared" si="0"/>
        <v>1.1891490152359718</v>
      </c>
      <c r="O4" s="16">
        <f t="shared" si="0"/>
        <v>2.333704942400595</v>
      </c>
      <c r="P4" s="16">
        <f t="shared" si="0"/>
        <v>13.950204384986995</v>
      </c>
      <c r="Q4" s="16">
        <f t="shared" si="0"/>
        <v>15.860274990709774</v>
      </c>
      <c r="R4" s="16">
        <f t="shared" si="0"/>
        <v>0.8695652173913043</v>
      </c>
      <c r="S4" s="16">
        <f t="shared" si="0"/>
        <v>2.0289855072463765</v>
      </c>
      <c r="T4" s="16">
        <f t="shared" si="0"/>
        <v>0.21553325901151987</v>
      </c>
      <c r="U4" s="16">
        <f t="shared" si="0"/>
        <v>1.5013006317354143</v>
      </c>
      <c r="V4" s="16">
        <f t="shared" si="0"/>
        <v>7.1348940914158305</v>
      </c>
      <c r="W4" s="16">
        <f t="shared" si="0"/>
        <v>9.201040505388331</v>
      </c>
      <c r="X4" s="16">
        <f t="shared" si="0"/>
        <v>12.054998141954663</v>
      </c>
      <c r="Y4" s="16">
        <f t="shared" si="0"/>
        <v>0.4013377926421404</v>
      </c>
      <c r="Z4" s="16">
        <f t="shared" si="0"/>
        <v>0.8695652173913043</v>
      </c>
      <c r="AA4" s="16">
        <f t="shared" si="0"/>
        <v>4.384986993682646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13455</v>
      </c>
      <c r="D5" s="15">
        <f t="shared" si="1"/>
        <v>1010</v>
      </c>
      <c r="E5" s="15">
        <f t="shared" si="1"/>
        <v>680</v>
      </c>
      <c r="F5" s="15">
        <f t="shared" si="1"/>
        <v>185</v>
      </c>
      <c r="G5" s="15">
        <f t="shared" si="1"/>
        <v>384</v>
      </c>
      <c r="H5" s="15">
        <f t="shared" si="1"/>
        <v>140</v>
      </c>
      <c r="I5" s="15">
        <f t="shared" si="1"/>
        <v>102</v>
      </c>
      <c r="J5" s="15">
        <f t="shared" si="1"/>
        <v>480</v>
      </c>
      <c r="K5" s="15">
        <f t="shared" si="1"/>
        <v>80</v>
      </c>
      <c r="L5" s="15">
        <f t="shared" si="1"/>
        <v>326</v>
      </c>
      <c r="M5" s="15">
        <f t="shared" si="1"/>
        <v>381</v>
      </c>
      <c r="N5" s="15">
        <f t="shared" si="1"/>
        <v>160</v>
      </c>
      <c r="O5" s="15">
        <f t="shared" si="1"/>
        <v>314</v>
      </c>
      <c r="P5" s="15">
        <f t="shared" si="1"/>
        <v>1877</v>
      </c>
      <c r="Q5" s="15">
        <f t="shared" si="1"/>
        <v>2134</v>
      </c>
      <c r="R5" s="15">
        <f t="shared" si="1"/>
        <v>117</v>
      </c>
      <c r="S5" s="15">
        <f t="shared" si="1"/>
        <v>273</v>
      </c>
      <c r="T5" s="15">
        <f t="shared" si="1"/>
        <v>29</v>
      </c>
      <c r="U5" s="15">
        <f t="shared" si="1"/>
        <v>202</v>
      </c>
      <c r="V5" s="15">
        <f t="shared" si="1"/>
        <v>960</v>
      </c>
      <c r="W5" s="15">
        <f t="shared" si="1"/>
        <v>1238</v>
      </c>
      <c r="X5" s="15">
        <f t="shared" si="1"/>
        <v>1622</v>
      </c>
      <c r="Y5" s="15">
        <f t="shared" si="1"/>
        <v>54</v>
      </c>
      <c r="Z5" s="15">
        <f t="shared" si="1"/>
        <v>117</v>
      </c>
      <c r="AA5" s="15">
        <f t="shared" si="1"/>
        <v>590</v>
      </c>
    </row>
    <row r="6" spans="1:27" s="2" customFormat="1" ht="27.75" customHeight="1">
      <c r="A6" s="12" t="s">
        <v>31</v>
      </c>
      <c r="B6" s="16">
        <f>C6/$C$5*100</f>
        <v>4.199182460052025</v>
      </c>
      <c r="C6" s="15">
        <f>SUM(D6:AA6)</f>
        <v>565</v>
      </c>
      <c r="D6" s="15">
        <v>67</v>
      </c>
      <c r="E6" s="15">
        <v>16</v>
      </c>
      <c r="F6" s="15">
        <v>15</v>
      </c>
      <c r="G6" s="15">
        <v>19</v>
      </c>
      <c r="H6" s="15">
        <v>6</v>
      </c>
      <c r="I6" s="15">
        <v>3</v>
      </c>
      <c r="J6" s="15">
        <v>23</v>
      </c>
      <c r="K6" s="15">
        <v>8</v>
      </c>
      <c r="L6" s="15">
        <v>13</v>
      </c>
      <c r="M6" s="15">
        <v>32</v>
      </c>
      <c r="N6" s="15">
        <v>26</v>
      </c>
      <c r="O6" s="15">
        <v>26</v>
      </c>
      <c r="P6" s="15">
        <v>53</v>
      </c>
      <c r="Q6" s="15">
        <v>5</v>
      </c>
      <c r="R6" s="15">
        <v>9</v>
      </c>
      <c r="S6" s="15">
        <v>12</v>
      </c>
      <c r="T6" s="15">
        <v>3</v>
      </c>
      <c r="U6" s="15">
        <v>21</v>
      </c>
      <c r="V6" s="15">
        <v>25</v>
      </c>
      <c r="W6" s="15">
        <v>53</v>
      </c>
      <c r="X6" s="15">
        <v>86</v>
      </c>
      <c r="Y6" s="15">
        <v>5</v>
      </c>
      <c r="Z6" s="15">
        <v>7</v>
      </c>
      <c r="AA6" s="15">
        <v>32</v>
      </c>
    </row>
    <row r="7" spans="1:27" s="2" customFormat="1" ht="15" customHeight="1">
      <c r="A7" s="12" t="s">
        <v>32</v>
      </c>
      <c r="B7" s="16">
        <f aca="true" t="shared" si="2" ref="B7:B27">C7/$C$5*100</f>
        <v>11.475287997027127</v>
      </c>
      <c r="C7" s="15">
        <f aca="true" t="shared" si="3" ref="C7:C26">SUM(D7:AA7)</f>
        <v>1544</v>
      </c>
      <c r="D7" s="15">
        <v>88</v>
      </c>
      <c r="E7" s="15">
        <v>79</v>
      </c>
      <c r="F7" s="15">
        <v>13</v>
      </c>
      <c r="G7" s="15">
        <v>50</v>
      </c>
      <c r="H7" s="15">
        <v>7</v>
      </c>
      <c r="I7" s="15">
        <v>6</v>
      </c>
      <c r="J7" s="15">
        <v>82</v>
      </c>
      <c r="K7" s="15">
        <v>9</v>
      </c>
      <c r="L7" s="15">
        <v>64</v>
      </c>
      <c r="M7" s="15">
        <v>48</v>
      </c>
      <c r="N7" s="15">
        <v>25</v>
      </c>
      <c r="O7" s="15">
        <v>57</v>
      </c>
      <c r="P7" s="15">
        <v>143</v>
      </c>
      <c r="Q7" s="15">
        <v>20</v>
      </c>
      <c r="R7" s="15">
        <v>6</v>
      </c>
      <c r="S7" s="15">
        <v>31</v>
      </c>
      <c r="T7" s="15">
        <v>4</v>
      </c>
      <c r="U7" s="15">
        <v>64</v>
      </c>
      <c r="V7" s="15">
        <v>220</v>
      </c>
      <c r="W7" s="15">
        <v>161</v>
      </c>
      <c r="X7" s="15">
        <v>301</v>
      </c>
      <c r="Y7" s="15">
        <v>0</v>
      </c>
      <c r="Z7" s="15">
        <v>1</v>
      </c>
      <c r="AA7" s="15">
        <v>65</v>
      </c>
    </row>
    <row r="8" spans="1:27" s="2" customFormat="1" ht="15" customHeight="1">
      <c r="A8" s="12" t="s">
        <v>33</v>
      </c>
      <c r="B8" s="16">
        <f t="shared" si="2"/>
        <v>3.337049424005946</v>
      </c>
      <c r="C8" s="15">
        <f t="shared" si="3"/>
        <v>449</v>
      </c>
      <c r="D8" s="15">
        <v>74</v>
      </c>
      <c r="E8" s="15">
        <v>23</v>
      </c>
      <c r="F8" s="15">
        <v>22</v>
      </c>
      <c r="G8" s="15">
        <v>23</v>
      </c>
      <c r="H8" s="15">
        <v>5</v>
      </c>
      <c r="I8" s="15">
        <v>3</v>
      </c>
      <c r="J8" s="15">
        <v>11</v>
      </c>
      <c r="K8" s="15">
        <v>1</v>
      </c>
      <c r="L8" s="15">
        <v>9</v>
      </c>
      <c r="M8" s="15">
        <v>18</v>
      </c>
      <c r="N8" s="15">
        <v>10</v>
      </c>
      <c r="O8" s="15">
        <v>12</v>
      </c>
      <c r="P8" s="15">
        <v>41</v>
      </c>
      <c r="Q8" s="15">
        <v>18</v>
      </c>
      <c r="R8" s="15">
        <v>4</v>
      </c>
      <c r="S8" s="15">
        <v>6</v>
      </c>
      <c r="T8" s="15">
        <v>1</v>
      </c>
      <c r="U8" s="15">
        <v>9</v>
      </c>
      <c r="V8" s="15">
        <v>33</v>
      </c>
      <c r="W8" s="15">
        <v>49</v>
      </c>
      <c r="X8" s="15">
        <v>58</v>
      </c>
      <c r="Y8" s="15">
        <v>0</v>
      </c>
      <c r="Z8" s="15">
        <v>1</v>
      </c>
      <c r="AA8" s="15">
        <v>18</v>
      </c>
    </row>
    <row r="9" spans="1:27" s="2" customFormat="1" ht="15" customHeight="1">
      <c r="A9" s="12" t="s">
        <v>34</v>
      </c>
      <c r="B9" s="16">
        <f t="shared" si="2"/>
        <v>2.4600520252694165</v>
      </c>
      <c r="C9" s="15">
        <f t="shared" si="3"/>
        <v>331</v>
      </c>
      <c r="D9" s="15">
        <v>63</v>
      </c>
      <c r="E9" s="15">
        <v>37</v>
      </c>
      <c r="F9" s="15">
        <v>3</v>
      </c>
      <c r="G9" s="15">
        <v>6</v>
      </c>
      <c r="H9" s="15">
        <v>2</v>
      </c>
      <c r="I9" s="15">
        <v>11</v>
      </c>
      <c r="J9" s="15">
        <v>2</v>
      </c>
      <c r="K9" s="15">
        <v>1</v>
      </c>
      <c r="L9" s="15">
        <v>2</v>
      </c>
      <c r="M9" s="15">
        <v>9</v>
      </c>
      <c r="N9" s="15">
        <v>2</v>
      </c>
      <c r="O9" s="15">
        <v>5</v>
      </c>
      <c r="P9" s="15">
        <v>23</v>
      </c>
      <c r="Q9" s="15">
        <v>29</v>
      </c>
      <c r="R9" s="15">
        <v>1</v>
      </c>
      <c r="S9" s="15">
        <v>3</v>
      </c>
      <c r="T9" s="15">
        <v>0</v>
      </c>
      <c r="U9" s="15">
        <v>1</v>
      </c>
      <c r="V9" s="15">
        <v>5</v>
      </c>
      <c r="W9" s="15">
        <v>17</v>
      </c>
      <c r="X9" s="15">
        <v>82</v>
      </c>
      <c r="Y9" s="15">
        <v>0</v>
      </c>
      <c r="Z9" s="15">
        <v>1</v>
      </c>
      <c r="AA9" s="15">
        <v>26</v>
      </c>
    </row>
    <row r="10" spans="1:27" s="2" customFormat="1" ht="27.75" customHeight="1">
      <c r="A10" s="12" t="s">
        <v>35</v>
      </c>
      <c r="B10" s="16">
        <f t="shared" si="2"/>
        <v>1.9843924191750277</v>
      </c>
      <c r="C10" s="15">
        <f t="shared" si="3"/>
        <v>267</v>
      </c>
      <c r="D10" s="15">
        <v>17</v>
      </c>
      <c r="E10" s="15">
        <v>6</v>
      </c>
      <c r="F10" s="15">
        <v>3</v>
      </c>
      <c r="G10" s="15">
        <v>4</v>
      </c>
      <c r="H10" s="15">
        <v>0</v>
      </c>
      <c r="I10" s="15">
        <v>0</v>
      </c>
      <c r="J10" s="15">
        <v>5</v>
      </c>
      <c r="K10" s="15">
        <v>0</v>
      </c>
      <c r="L10" s="15">
        <v>2</v>
      </c>
      <c r="M10" s="15">
        <v>6</v>
      </c>
      <c r="N10" s="15">
        <v>3</v>
      </c>
      <c r="O10" s="15">
        <v>9</v>
      </c>
      <c r="P10" s="15">
        <v>12</v>
      </c>
      <c r="Q10" s="15">
        <v>13</v>
      </c>
      <c r="R10" s="15">
        <v>4</v>
      </c>
      <c r="S10" s="15">
        <v>4</v>
      </c>
      <c r="T10" s="15">
        <v>3</v>
      </c>
      <c r="U10" s="15">
        <v>3</v>
      </c>
      <c r="V10" s="15">
        <v>8</v>
      </c>
      <c r="W10" s="15">
        <v>49</v>
      </c>
      <c r="X10" s="15">
        <v>108</v>
      </c>
      <c r="Y10" s="15">
        <v>1</v>
      </c>
      <c r="Z10" s="15">
        <v>1</v>
      </c>
      <c r="AA10" s="15">
        <v>6</v>
      </c>
    </row>
    <row r="11" spans="1:27" s="2" customFormat="1" ht="15" customHeight="1">
      <c r="A11" s="12" t="s">
        <v>36</v>
      </c>
      <c r="B11" s="16">
        <f t="shared" si="2"/>
        <v>6.488294314381271</v>
      </c>
      <c r="C11" s="15">
        <f t="shared" si="3"/>
        <v>873</v>
      </c>
      <c r="D11" s="15">
        <v>121</v>
      </c>
      <c r="E11" s="15">
        <v>51</v>
      </c>
      <c r="F11" s="15">
        <v>18</v>
      </c>
      <c r="G11" s="15">
        <v>31</v>
      </c>
      <c r="H11" s="15">
        <v>10</v>
      </c>
      <c r="I11" s="15">
        <v>6</v>
      </c>
      <c r="J11" s="15">
        <v>35</v>
      </c>
      <c r="K11" s="15">
        <v>1</v>
      </c>
      <c r="L11" s="15">
        <v>20</v>
      </c>
      <c r="M11" s="15">
        <v>34</v>
      </c>
      <c r="N11" s="15">
        <v>11</v>
      </c>
      <c r="O11" s="15">
        <v>23</v>
      </c>
      <c r="P11" s="15">
        <v>77</v>
      </c>
      <c r="Q11" s="15">
        <v>47</v>
      </c>
      <c r="R11" s="15">
        <v>10</v>
      </c>
      <c r="S11" s="15">
        <v>20</v>
      </c>
      <c r="T11" s="15">
        <v>3</v>
      </c>
      <c r="U11" s="15">
        <v>14</v>
      </c>
      <c r="V11" s="15">
        <v>67</v>
      </c>
      <c r="W11" s="15">
        <v>111</v>
      </c>
      <c r="X11" s="15">
        <v>126</v>
      </c>
      <c r="Y11" s="15">
        <v>1</v>
      </c>
      <c r="Z11" s="15">
        <v>5</v>
      </c>
      <c r="AA11" s="15">
        <v>31</v>
      </c>
    </row>
    <row r="12" spans="1:27" s="2" customFormat="1" ht="15" customHeight="1">
      <c r="A12" s="12" t="s">
        <v>37</v>
      </c>
      <c r="B12" s="16">
        <f t="shared" si="2"/>
        <v>13.905611296915646</v>
      </c>
      <c r="C12" s="15">
        <f t="shared" si="3"/>
        <v>1871</v>
      </c>
      <c r="D12" s="15">
        <v>23</v>
      </c>
      <c r="E12" s="15">
        <v>7</v>
      </c>
      <c r="F12" s="15">
        <v>2</v>
      </c>
      <c r="G12" s="15">
        <v>2</v>
      </c>
      <c r="H12" s="15">
        <v>0</v>
      </c>
      <c r="I12" s="15">
        <v>25</v>
      </c>
      <c r="J12" s="15">
        <v>37</v>
      </c>
      <c r="K12" s="15">
        <v>21</v>
      </c>
      <c r="L12" s="15">
        <v>20</v>
      </c>
      <c r="M12" s="15">
        <v>10</v>
      </c>
      <c r="N12" s="15">
        <v>12</v>
      </c>
      <c r="O12" s="15">
        <v>4</v>
      </c>
      <c r="P12" s="15">
        <v>408</v>
      </c>
      <c r="Q12" s="15">
        <v>1092</v>
      </c>
      <c r="R12" s="15">
        <v>4</v>
      </c>
      <c r="S12" s="15">
        <v>24</v>
      </c>
      <c r="T12" s="15">
        <v>0</v>
      </c>
      <c r="U12" s="15">
        <v>2</v>
      </c>
      <c r="V12" s="15">
        <v>3</v>
      </c>
      <c r="W12" s="15">
        <v>34</v>
      </c>
      <c r="X12" s="15">
        <v>121</v>
      </c>
      <c r="Y12" s="15">
        <v>1</v>
      </c>
      <c r="Z12" s="15">
        <v>1</v>
      </c>
      <c r="AA12" s="15">
        <v>18</v>
      </c>
    </row>
    <row r="13" spans="1:27" s="2" customFormat="1" ht="15" customHeight="1">
      <c r="A13" s="12" t="s">
        <v>455</v>
      </c>
      <c r="B13" s="16">
        <f t="shared" si="2"/>
        <v>9.788182831661093</v>
      </c>
      <c r="C13" s="15">
        <f t="shared" si="3"/>
        <v>1317</v>
      </c>
      <c r="D13" s="15">
        <v>23</v>
      </c>
      <c r="E13" s="15">
        <v>44</v>
      </c>
      <c r="F13" s="15">
        <v>3</v>
      </c>
      <c r="G13" s="15">
        <v>6</v>
      </c>
      <c r="H13" s="15">
        <v>0</v>
      </c>
      <c r="I13" s="15">
        <v>5</v>
      </c>
      <c r="J13" s="15">
        <v>27</v>
      </c>
      <c r="K13" s="15">
        <v>15</v>
      </c>
      <c r="L13" s="15">
        <v>41</v>
      </c>
      <c r="M13" s="15">
        <v>2</v>
      </c>
      <c r="N13" s="15">
        <v>0</v>
      </c>
      <c r="O13" s="15">
        <v>4</v>
      </c>
      <c r="P13" s="15">
        <v>359</v>
      </c>
      <c r="Q13" s="15">
        <v>603</v>
      </c>
      <c r="R13" s="15">
        <v>4</v>
      </c>
      <c r="S13" s="15">
        <v>28</v>
      </c>
      <c r="T13" s="15">
        <v>0</v>
      </c>
      <c r="U13" s="15">
        <v>1</v>
      </c>
      <c r="V13" s="15">
        <v>21</v>
      </c>
      <c r="W13" s="15">
        <v>59</v>
      </c>
      <c r="X13" s="15">
        <v>48</v>
      </c>
      <c r="Y13" s="15">
        <v>0</v>
      </c>
      <c r="Z13" s="15">
        <v>0</v>
      </c>
      <c r="AA13" s="15">
        <v>24</v>
      </c>
    </row>
    <row r="14" spans="1:27" s="2" customFormat="1" ht="27.75" customHeight="1">
      <c r="A14" s="12" t="s">
        <v>38</v>
      </c>
      <c r="B14" s="16">
        <f t="shared" si="2"/>
        <v>0.7209215904868078</v>
      </c>
      <c r="C14" s="15">
        <f t="shared" si="3"/>
        <v>97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2</v>
      </c>
      <c r="K14" s="15">
        <v>1</v>
      </c>
      <c r="L14" s="15">
        <v>0</v>
      </c>
      <c r="M14" s="15">
        <v>3</v>
      </c>
      <c r="N14" s="15">
        <v>0</v>
      </c>
      <c r="O14" s="15">
        <v>1</v>
      </c>
      <c r="P14" s="15">
        <v>2</v>
      </c>
      <c r="Q14" s="15">
        <v>2</v>
      </c>
      <c r="R14" s="15">
        <v>0</v>
      </c>
      <c r="S14" s="15">
        <v>0</v>
      </c>
      <c r="T14" s="15">
        <v>1</v>
      </c>
      <c r="U14" s="15">
        <v>1</v>
      </c>
      <c r="V14" s="15">
        <v>6</v>
      </c>
      <c r="W14" s="15">
        <v>14</v>
      </c>
      <c r="X14" s="15">
        <v>60</v>
      </c>
      <c r="Y14" s="15">
        <v>0</v>
      </c>
      <c r="Z14" s="15">
        <v>0</v>
      </c>
      <c r="AA14" s="15">
        <v>3</v>
      </c>
    </row>
    <row r="15" spans="1:27" s="2" customFormat="1" ht="15" customHeight="1">
      <c r="A15" s="12" t="s">
        <v>39</v>
      </c>
      <c r="B15" s="16">
        <f t="shared" si="2"/>
        <v>0.022296544035674472</v>
      </c>
      <c r="C15" s="15">
        <f t="shared" si="3"/>
        <v>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3</v>
      </c>
    </row>
    <row r="16" spans="1:27" s="2" customFormat="1" ht="15" customHeight="1">
      <c r="A16" s="12" t="s">
        <v>40</v>
      </c>
      <c r="B16" s="16">
        <f t="shared" si="2"/>
        <v>3.151244890375325</v>
      </c>
      <c r="C16" s="15">
        <f t="shared" si="3"/>
        <v>424</v>
      </c>
      <c r="D16" s="15">
        <v>6</v>
      </c>
      <c r="E16" s="15">
        <v>44</v>
      </c>
      <c r="F16" s="15">
        <v>14</v>
      </c>
      <c r="G16" s="15">
        <v>9</v>
      </c>
      <c r="H16" s="15">
        <v>0</v>
      </c>
      <c r="I16" s="15">
        <v>9</v>
      </c>
      <c r="J16" s="15">
        <v>10</v>
      </c>
      <c r="K16" s="15">
        <v>6</v>
      </c>
      <c r="L16" s="15">
        <v>11</v>
      </c>
      <c r="M16" s="15">
        <v>15</v>
      </c>
      <c r="N16" s="15">
        <v>1</v>
      </c>
      <c r="O16" s="15">
        <v>18</v>
      </c>
      <c r="P16" s="15">
        <v>111</v>
      </c>
      <c r="Q16" s="15">
        <v>15</v>
      </c>
      <c r="R16" s="15">
        <v>8</v>
      </c>
      <c r="S16" s="15">
        <v>22</v>
      </c>
      <c r="T16" s="15">
        <v>1</v>
      </c>
      <c r="U16" s="15">
        <v>5</v>
      </c>
      <c r="V16" s="15">
        <v>4</v>
      </c>
      <c r="W16" s="15">
        <v>51</v>
      </c>
      <c r="X16" s="15">
        <v>53</v>
      </c>
      <c r="Y16" s="15">
        <v>1</v>
      </c>
      <c r="Z16" s="15">
        <v>4</v>
      </c>
      <c r="AA16" s="15">
        <v>6</v>
      </c>
    </row>
    <row r="17" spans="1:27" s="2" customFormat="1" ht="15" customHeight="1">
      <c r="A17" s="12" t="s">
        <v>41</v>
      </c>
      <c r="B17" s="16">
        <f t="shared" si="2"/>
        <v>1.5681902638424376</v>
      </c>
      <c r="C17" s="15">
        <f t="shared" si="3"/>
        <v>211</v>
      </c>
      <c r="D17" s="15">
        <v>9</v>
      </c>
      <c r="E17" s="15">
        <v>52</v>
      </c>
      <c r="F17" s="15">
        <v>6</v>
      </c>
      <c r="G17" s="15">
        <v>5</v>
      </c>
      <c r="H17" s="15">
        <v>0</v>
      </c>
      <c r="I17" s="15">
        <v>2</v>
      </c>
      <c r="J17" s="15">
        <v>4</v>
      </c>
      <c r="K17" s="15">
        <v>2</v>
      </c>
      <c r="L17" s="15">
        <v>3</v>
      </c>
      <c r="M17" s="15">
        <v>7</v>
      </c>
      <c r="N17" s="15">
        <v>0</v>
      </c>
      <c r="O17" s="15">
        <v>4</v>
      </c>
      <c r="P17" s="15">
        <v>17</v>
      </c>
      <c r="Q17" s="15">
        <v>14</v>
      </c>
      <c r="R17" s="15">
        <v>0</v>
      </c>
      <c r="S17" s="15">
        <v>6</v>
      </c>
      <c r="T17" s="15">
        <v>1</v>
      </c>
      <c r="U17" s="15">
        <v>0</v>
      </c>
      <c r="V17" s="15">
        <v>1</v>
      </c>
      <c r="W17" s="15">
        <v>12</v>
      </c>
      <c r="X17" s="15">
        <v>6</v>
      </c>
      <c r="Y17" s="15">
        <v>1</v>
      </c>
      <c r="Z17" s="15">
        <v>1</v>
      </c>
      <c r="AA17" s="15">
        <v>58</v>
      </c>
    </row>
    <row r="18" spans="1:27" s="2" customFormat="1" ht="27.75" customHeight="1">
      <c r="A18" s="12" t="s">
        <v>42</v>
      </c>
      <c r="B18" s="16">
        <f t="shared" si="2"/>
        <v>0.5276848755109624</v>
      </c>
      <c r="C18" s="15">
        <f t="shared" si="3"/>
        <v>71</v>
      </c>
      <c r="D18" s="15">
        <v>2</v>
      </c>
      <c r="E18" s="15">
        <v>2</v>
      </c>
      <c r="F18" s="15">
        <v>0</v>
      </c>
      <c r="G18" s="15">
        <v>3</v>
      </c>
      <c r="H18" s="15">
        <v>0</v>
      </c>
      <c r="I18" s="15">
        <v>1</v>
      </c>
      <c r="J18" s="15">
        <v>1</v>
      </c>
      <c r="K18" s="15">
        <v>1</v>
      </c>
      <c r="L18" s="15">
        <v>0</v>
      </c>
      <c r="M18" s="15">
        <v>6</v>
      </c>
      <c r="N18" s="15">
        <v>0</v>
      </c>
      <c r="O18" s="15">
        <v>2</v>
      </c>
      <c r="P18" s="15">
        <v>29</v>
      </c>
      <c r="Q18" s="15">
        <v>14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1</v>
      </c>
      <c r="X18" s="15">
        <v>2</v>
      </c>
      <c r="Y18" s="15">
        <v>0</v>
      </c>
      <c r="Z18" s="15">
        <v>3</v>
      </c>
      <c r="AA18" s="15">
        <v>4</v>
      </c>
    </row>
    <row r="19" spans="1:27" s="2" customFormat="1" ht="15" customHeight="1">
      <c r="A19" s="12" t="s">
        <v>43</v>
      </c>
      <c r="B19" s="16">
        <f t="shared" si="2"/>
        <v>0.17094017094017094</v>
      </c>
      <c r="C19" s="15">
        <f t="shared" si="3"/>
        <v>23</v>
      </c>
      <c r="D19" s="15">
        <v>3</v>
      </c>
      <c r="E19" s="15">
        <v>5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5">
        <v>1</v>
      </c>
      <c r="P19" s="15">
        <v>6</v>
      </c>
      <c r="Q19" s="15">
        <v>2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1</v>
      </c>
      <c r="X19" s="15">
        <v>1</v>
      </c>
      <c r="Y19" s="15">
        <v>0</v>
      </c>
      <c r="Z19" s="15">
        <v>1</v>
      </c>
      <c r="AA19" s="15">
        <v>1</v>
      </c>
    </row>
    <row r="20" spans="1:27" s="2" customFormat="1" ht="15" customHeight="1">
      <c r="A20" s="12" t="s">
        <v>44</v>
      </c>
      <c r="B20" s="16">
        <f t="shared" si="2"/>
        <v>0.26755852842809363</v>
      </c>
      <c r="C20" s="15">
        <f t="shared" si="3"/>
        <v>36</v>
      </c>
      <c r="D20" s="15">
        <v>2</v>
      </c>
      <c r="E20" s="15">
        <v>7</v>
      </c>
      <c r="F20" s="15">
        <v>1</v>
      </c>
      <c r="G20" s="15">
        <v>1</v>
      </c>
      <c r="H20" s="15">
        <v>0</v>
      </c>
      <c r="I20" s="15">
        <v>0</v>
      </c>
      <c r="J20" s="15">
        <v>1</v>
      </c>
      <c r="K20" s="15">
        <v>0</v>
      </c>
      <c r="L20" s="15">
        <v>1</v>
      </c>
      <c r="M20" s="15">
        <v>2</v>
      </c>
      <c r="N20" s="15">
        <v>0</v>
      </c>
      <c r="O20" s="15">
        <v>0</v>
      </c>
      <c r="P20" s="15">
        <v>6</v>
      </c>
      <c r="Q20" s="15">
        <v>5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5">
        <v>0</v>
      </c>
      <c r="Z20" s="15">
        <v>0</v>
      </c>
      <c r="AA20" s="15">
        <v>7</v>
      </c>
    </row>
    <row r="21" spans="1:27" s="2" customFormat="1" ht="15" customHeight="1">
      <c r="A21" s="12" t="s">
        <v>45</v>
      </c>
      <c r="B21" s="16">
        <f t="shared" si="2"/>
        <v>0.3418803418803419</v>
      </c>
      <c r="C21" s="15">
        <f t="shared" si="3"/>
        <v>46</v>
      </c>
      <c r="D21" s="15">
        <v>0</v>
      </c>
      <c r="E21" s="15">
        <v>4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15">
        <v>1</v>
      </c>
      <c r="N21" s="15">
        <v>0</v>
      </c>
      <c r="O21" s="15">
        <v>0</v>
      </c>
      <c r="P21" s="15">
        <v>10</v>
      </c>
      <c r="Q21" s="15">
        <v>3</v>
      </c>
      <c r="R21" s="15">
        <v>0</v>
      </c>
      <c r="S21" s="15">
        <v>1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5">
        <v>18</v>
      </c>
      <c r="Z21" s="15">
        <v>2</v>
      </c>
      <c r="AA21" s="15">
        <v>4</v>
      </c>
    </row>
    <row r="22" spans="1:27" s="2" customFormat="1" ht="27.75" customHeight="1">
      <c r="A22" s="12" t="s">
        <v>46</v>
      </c>
      <c r="B22" s="16">
        <f t="shared" si="2"/>
        <v>3.827573392790784</v>
      </c>
      <c r="C22" s="15">
        <f>SUM(D22:AA22)</f>
        <v>515</v>
      </c>
      <c r="D22" s="15">
        <v>16</v>
      </c>
      <c r="E22" s="15">
        <v>11</v>
      </c>
      <c r="F22" s="15">
        <v>6</v>
      </c>
      <c r="G22" s="15">
        <v>20</v>
      </c>
      <c r="H22" s="15">
        <v>0</v>
      </c>
      <c r="I22" s="15">
        <v>2</v>
      </c>
      <c r="J22" s="15">
        <v>7</v>
      </c>
      <c r="K22" s="15">
        <v>1</v>
      </c>
      <c r="L22" s="15">
        <v>24</v>
      </c>
      <c r="M22" s="15">
        <v>8</v>
      </c>
      <c r="N22" s="15">
        <v>1</v>
      </c>
      <c r="O22" s="15">
        <v>50</v>
      </c>
      <c r="P22" s="15">
        <v>58</v>
      </c>
      <c r="Q22" s="15">
        <v>96</v>
      </c>
      <c r="R22" s="15">
        <v>8</v>
      </c>
      <c r="S22" s="15">
        <v>8</v>
      </c>
      <c r="T22" s="15">
        <v>2</v>
      </c>
      <c r="U22" s="15">
        <v>2</v>
      </c>
      <c r="V22" s="15">
        <v>12</v>
      </c>
      <c r="W22" s="15">
        <v>23</v>
      </c>
      <c r="X22" s="15">
        <v>85</v>
      </c>
      <c r="Y22" s="15">
        <v>1</v>
      </c>
      <c r="Z22" s="15">
        <v>1</v>
      </c>
      <c r="AA22" s="15">
        <v>73</v>
      </c>
    </row>
    <row r="23" spans="1:27" s="2" customFormat="1" ht="15" customHeight="1">
      <c r="A23" s="12" t="s">
        <v>47</v>
      </c>
      <c r="B23" s="16">
        <f t="shared" si="2"/>
        <v>3.5600148643626905</v>
      </c>
      <c r="C23" s="15">
        <f t="shared" si="3"/>
        <v>479</v>
      </c>
      <c r="D23" s="15">
        <v>43</v>
      </c>
      <c r="E23" s="15">
        <v>32</v>
      </c>
      <c r="F23" s="15">
        <v>9</v>
      </c>
      <c r="G23" s="15">
        <v>9</v>
      </c>
      <c r="H23" s="15">
        <v>3</v>
      </c>
      <c r="I23" s="15">
        <v>2</v>
      </c>
      <c r="J23" s="15">
        <v>6</v>
      </c>
      <c r="K23" s="15">
        <v>0</v>
      </c>
      <c r="L23" s="15">
        <v>13</v>
      </c>
      <c r="M23" s="15">
        <v>13</v>
      </c>
      <c r="N23" s="15">
        <v>2</v>
      </c>
      <c r="O23" s="15">
        <v>16</v>
      </c>
      <c r="P23" s="15">
        <v>74</v>
      </c>
      <c r="Q23" s="15">
        <v>86</v>
      </c>
      <c r="R23" s="15">
        <v>7</v>
      </c>
      <c r="S23" s="15">
        <v>6</v>
      </c>
      <c r="T23" s="15">
        <v>2</v>
      </c>
      <c r="U23" s="15">
        <v>0</v>
      </c>
      <c r="V23" s="15">
        <v>6</v>
      </c>
      <c r="W23" s="15">
        <v>29</v>
      </c>
      <c r="X23" s="15">
        <v>51</v>
      </c>
      <c r="Y23" s="15">
        <v>2</v>
      </c>
      <c r="Z23" s="15">
        <v>5</v>
      </c>
      <c r="AA23" s="15">
        <v>63</v>
      </c>
    </row>
    <row r="24" spans="1:27" s="2" customFormat="1" ht="15" customHeight="1">
      <c r="A24" s="12" t="s">
        <v>48</v>
      </c>
      <c r="B24" s="16">
        <f t="shared" si="2"/>
        <v>1.2188777406168712</v>
      </c>
      <c r="C24" s="15">
        <f t="shared" si="3"/>
        <v>164</v>
      </c>
      <c r="D24" s="15">
        <v>20</v>
      </c>
      <c r="E24" s="15">
        <v>13</v>
      </c>
      <c r="F24" s="15">
        <v>0</v>
      </c>
      <c r="G24" s="15">
        <v>6</v>
      </c>
      <c r="H24" s="15">
        <v>3</v>
      </c>
      <c r="I24" s="15">
        <v>1</v>
      </c>
      <c r="J24" s="15">
        <v>3</v>
      </c>
      <c r="K24" s="15">
        <v>1</v>
      </c>
      <c r="L24" s="15">
        <v>3</v>
      </c>
      <c r="M24" s="15">
        <v>2</v>
      </c>
      <c r="N24" s="15">
        <v>2</v>
      </c>
      <c r="O24" s="15">
        <v>9</v>
      </c>
      <c r="P24" s="15">
        <v>9</v>
      </c>
      <c r="Q24" s="15">
        <v>9</v>
      </c>
      <c r="R24" s="15">
        <v>1</v>
      </c>
      <c r="S24" s="15">
        <v>3</v>
      </c>
      <c r="T24" s="15">
        <v>0</v>
      </c>
      <c r="U24" s="15">
        <v>2</v>
      </c>
      <c r="V24" s="15">
        <v>7</v>
      </c>
      <c r="W24" s="15">
        <v>15</v>
      </c>
      <c r="X24" s="15">
        <v>18</v>
      </c>
      <c r="Y24" s="15">
        <v>4</v>
      </c>
      <c r="Z24" s="15">
        <v>2</v>
      </c>
      <c r="AA24" s="15">
        <v>31</v>
      </c>
    </row>
    <row r="25" spans="1:27" s="2" customFormat="1" ht="27.75" customHeight="1">
      <c r="A25" s="12" t="s">
        <v>49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50</v>
      </c>
      <c r="B26" s="16">
        <f t="shared" si="2"/>
        <v>24.91267186919361</v>
      </c>
      <c r="C26" s="15">
        <f t="shared" si="3"/>
        <v>3352</v>
      </c>
      <c r="D26" s="15">
        <v>346</v>
      </c>
      <c r="E26" s="15">
        <v>191</v>
      </c>
      <c r="F26" s="15">
        <v>58</v>
      </c>
      <c r="G26" s="15">
        <v>151</v>
      </c>
      <c r="H26" s="15">
        <v>92</v>
      </c>
      <c r="I26" s="15">
        <v>19</v>
      </c>
      <c r="J26" s="15">
        <v>175</v>
      </c>
      <c r="K26" s="15">
        <v>8</v>
      </c>
      <c r="L26" s="15">
        <v>72</v>
      </c>
      <c r="M26" s="15">
        <v>135</v>
      </c>
      <c r="N26" s="15">
        <v>51</v>
      </c>
      <c r="O26" s="15">
        <v>56</v>
      </c>
      <c r="P26" s="15">
        <v>361</v>
      </c>
      <c r="Q26" s="15">
        <v>49</v>
      </c>
      <c r="R26" s="15">
        <v>40</v>
      </c>
      <c r="S26" s="15">
        <v>77</v>
      </c>
      <c r="T26" s="15">
        <v>8</v>
      </c>
      <c r="U26" s="15">
        <v>67</v>
      </c>
      <c r="V26" s="15">
        <v>447</v>
      </c>
      <c r="W26" s="15">
        <v>447</v>
      </c>
      <c r="X26" s="15">
        <v>321</v>
      </c>
      <c r="Y26" s="15">
        <v>16</v>
      </c>
      <c r="Z26" s="15">
        <v>68</v>
      </c>
      <c r="AA26" s="15">
        <v>97</v>
      </c>
    </row>
    <row r="27" spans="1:27" s="2" customFormat="1" ht="15" customHeight="1" thickBot="1">
      <c r="A27" s="12" t="s">
        <v>51</v>
      </c>
      <c r="B27" s="16">
        <f t="shared" si="2"/>
        <v>6.072092159048681</v>
      </c>
      <c r="C27" s="15">
        <f>SUM(D27:AA27)</f>
        <v>817</v>
      </c>
      <c r="D27" s="15">
        <v>87</v>
      </c>
      <c r="E27" s="15">
        <v>56</v>
      </c>
      <c r="F27" s="15">
        <v>10</v>
      </c>
      <c r="G27" s="15">
        <v>38</v>
      </c>
      <c r="H27" s="15">
        <v>12</v>
      </c>
      <c r="I27" s="15">
        <v>7</v>
      </c>
      <c r="J27" s="15">
        <v>49</v>
      </c>
      <c r="K27" s="15">
        <v>4</v>
      </c>
      <c r="L27" s="15">
        <v>26</v>
      </c>
      <c r="M27" s="15">
        <v>30</v>
      </c>
      <c r="N27" s="15">
        <v>14</v>
      </c>
      <c r="O27" s="15">
        <v>17</v>
      </c>
      <c r="P27" s="15">
        <v>78</v>
      </c>
      <c r="Q27" s="15">
        <v>12</v>
      </c>
      <c r="R27" s="15">
        <v>11</v>
      </c>
      <c r="S27" s="15">
        <v>22</v>
      </c>
      <c r="T27" s="15">
        <v>0</v>
      </c>
      <c r="U27" s="15">
        <v>10</v>
      </c>
      <c r="V27" s="15">
        <v>95</v>
      </c>
      <c r="W27" s="15">
        <v>108</v>
      </c>
      <c r="X27" s="15">
        <v>95</v>
      </c>
      <c r="Y27" s="15">
        <v>3</v>
      </c>
      <c r="Z27" s="15">
        <v>13</v>
      </c>
      <c r="AA27" s="15">
        <v>20</v>
      </c>
    </row>
    <row r="28" spans="1:27" s="2" customFormat="1" ht="26.25" customHeight="1">
      <c r="A28" s="100" t="s">
        <v>159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158</v>
      </c>
    </row>
    <row r="30" spans="1:27" s="2" customFormat="1" ht="11.25" customHeight="1">
      <c r="A30" s="72" t="s">
        <v>180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181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J4" sqref="J4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 t="s">
        <v>83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"/>
    </row>
    <row r="2" spans="1:27" s="10" customFormat="1" ht="12.7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1" t="s">
        <v>182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AA2" s="22" t="s">
        <v>82</v>
      </c>
    </row>
    <row r="3" spans="1:27" s="11" customFormat="1" ht="96" customHeight="1" thickBot="1">
      <c r="A3" s="29" t="s">
        <v>84</v>
      </c>
      <c r="B3" s="28" t="s">
        <v>85</v>
      </c>
      <c r="C3" s="26" t="s">
        <v>86</v>
      </c>
      <c r="D3" s="26" t="s">
        <v>66</v>
      </c>
      <c r="E3" s="26" t="s">
        <v>160</v>
      </c>
      <c r="F3" s="26" t="s">
        <v>67</v>
      </c>
      <c r="G3" s="26" t="s">
        <v>68</v>
      </c>
      <c r="H3" s="26" t="s">
        <v>161</v>
      </c>
      <c r="I3" s="26" t="s">
        <v>162</v>
      </c>
      <c r="J3" s="26" t="s">
        <v>69</v>
      </c>
      <c r="K3" s="26" t="s">
        <v>163</v>
      </c>
      <c r="L3" s="26" t="s">
        <v>70</v>
      </c>
      <c r="M3" s="26" t="s">
        <v>71</v>
      </c>
      <c r="N3" s="25" t="s">
        <v>164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165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166</v>
      </c>
      <c r="Z3" s="26" t="s">
        <v>167</v>
      </c>
      <c r="AA3" s="27" t="s">
        <v>168</v>
      </c>
    </row>
    <row r="4" spans="1:27" s="2" customFormat="1" ht="24" customHeight="1">
      <c r="A4" s="30" t="s">
        <v>144</v>
      </c>
      <c r="B4" s="16">
        <f>SUM(D4:AA4)</f>
        <v>99.99999999999999</v>
      </c>
      <c r="C4" s="15"/>
      <c r="D4" s="16">
        <f aca="true" t="shared" si="0" ref="D4:AA4">D5/$C$5*100</f>
        <v>7.087163970673805</v>
      </c>
      <c r="E4" s="16">
        <f t="shared" si="0"/>
        <v>5.28337018503433</v>
      </c>
      <c r="F4" s="16">
        <f t="shared" si="0"/>
        <v>1.2568369603165368</v>
      </c>
      <c r="G4" s="16">
        <f t="shared" si="0"/>
        <v>2.560223437681834</v>
      </c>
      <c r="H4" s="16">
        <f t="shared" si="0"/>
        <v>0.9309903409752124</v>
      </c>
      <c r="I4" s="16">
        <f t="shared" si="0"/>
        <v>0.7680670313045502</v>
      </c>
      <c r="J4" s="16">
        <f t="shared" si="0"/>
        <v>3.5726754334923774</v>
      </c>
      <c r="K4" s="16">
        <f t="shared" si="0"/>
        <v>0.7098801349935995</v>
      </c>
      <c r="L4" s="16">
        <f t="shared" si="0"/>
        <v>2.3740253694867914</v>
      </c>
      <c r="M4" s="16">
        <f t="shared" si="0"/>
        <v>2.397300128011172</v>
      </c>
      <c r="N4" s="16">
        <f t="shared" si="0"/>
        <v>0.9659024787617829</v>
      </c>
      <c r="O4" s="16">
        <f t="shared" si="0"/>
        <v>1.9201675782613756</v>
      </c>
      <c r="P4" s="16">
        <f t="shared" si="0"/>
        <v>15.524263935761667</v>
      </c>
      <c r="Q4" s="16">
        <f t="shared" si="0"/>
        <v>20.16757826137554</v>
      </c>
      <c r="R4" s="16">
        <f t="shared" si="0"/>
        <v>0.7797044105667404</v>
      </c>
      <c r="S4" s="16">
        <f t="shared" si="0"/>
        <v>1.9899918538345167</v>
      </c>
      <c r="T4" s="16">
        <f t="shared" si="0"/>
        <v>0.22111020598161293</v>
      </c>
      <c r="U4" s="16">
        <f t="shared" si="0"/>
        <v>1.280111718840917</v>
      </c>
      <c r="V4" s="16">
        <f t="shared" si="0"/>
        <v>5.8303270103572675</v>
      </c>
      <c r="W4" s="16">
        <f t="shared" si="0"/>
        <v>8.460374723612242</v>
      </c>
      <c r="X4" s="16">
        <f t="shared" si="0"/>
        <v>10.53182823228209</v>
      </c>
      <c r="Y4" s="16">
        <f t="shared" si="0"/>
        <v>0.44222041196322587</v>
      </c>
      <c r="Z4" s="16">
        <f t="shared" si="0"/>
        <v>0.8844408239264517</v>
      </c>
      <c r="AA4" s="16">
        <f t="shared" si="0"/>
        <v>4.061445362504364</v>
      </c>
    </row>
    <row r="5" spans="1:27" s="2" customFormat="1" ht="27.75" customHeight="1">
      <c r="A5" s="12" t="s">
        <v>119</v>
      </c>
      <c r="B5" s="16"/>
      <c r="C5" s="15">
        <f>SUM(C6:C24,C26:C27)</f>
        <v>8593</v>
      </c>
      <c r="D5" s="15">
        <f>SUM(D6:D24,D26:D27)</f>
        <v>609</v>
      </c>
      <c r="E5" s="15">
        <f aca="true" t="shared" si="1" ref="E5:AA5">SUM(E6:E24,E26:E27)</f>
        <v>454</v>
      </c>
      <c r="F5" s="15">
        <f t="shared" si="1"/>
        <v>108</v>
      </c>
      <c r="G5" s="15">
        <f t="shared" si="1"/>
        <v>220</v>
      </c>
      <c r="H5" s="15">
        <f t="shared" si="1"/>
        <v>80</v>
      </c>
      <c r="I5" s="15">
        <f t="shared" si="1"/>
        <v>66</v>
      </c>
      <c r="J5" s="15">
        <f t="shared" si="1"/>
        <v>307</v>
      </c>
      <c r="K5" s="15">
        <f t="shared" si="1"/>
        <v>61</v>
      </c>
      <c r="L5" s="15">
        <f t="shared" si="1"/>
        <v>204</v>
      </c>
      <c r="M5" s="15">
        <f t="shared" si="1"/>
        <v>206</v>
      </c>
      <c r="N5" s="15">
        <f t="shared" si="1"/>
        <v>83</v>
      </c>
      <c r="O5" s="15">
        <f t="shared" si="1"/>
        <v>165</v>
      </c>
      <c r="P5" s="15">
        <f t="shared" si="1"/>
        <v>1334</v>
      </c>
      <c r="Q5" s="15">
        <f t="shared" si="1"/>
        <v>1733</v>
      </c>
      <c r="R5" s="15">
        <f t="shared" si="1"/>
        <v>67</v>
      </c>
      <c r="S5" s="15">
        <f t="shared" si="1"/>
        <v>171</v>
      </c>
      <c r="T5" s="15">
        <f t="shared" si="1"/>
        <v>19</v>
      </c>
      <c r="U5" s="15">
        <f t="shared" si="1"/>
        <v>110</v>
      </c>
      <c r="V5" s="15">
        <f t="shared" si="1"/>
        <v>501</v>
      </c>
      <c r="W5" s="15">
        <f t="shared" si="1"/>
        <v>727</v>
      </c>
      <c r="X5" s="15">
        <f t="shared" si="1"/>
        <v>905</v>
      </c>
      <c r="Y5" s="15">
        <f t="shared" si="1"/>
        <v>38</v>
      </c>
      <c r="Z5" s="15">
        <f t="shared" si="1"/>
        <v>76</v>
      </c>
      <c r="AA5" s="15">
        <f t="shared" si="1"/>
        <v>349</v>
      </c>
    </row>
    <row r="6" spans="1:27" s="2" customFormat="1" ht="27.75" customHeight="1">
      <c r="A6" s="12" t="s">
        <v>120</v>
      </c>
      <c r="B6" s="16">
        <f>C6/$C$5*100</f>
        <v>3.514488537181427</v>
      </c>
      <c r="C6" s="15">
        <f>SUM(D6:AA6)</f>
        <v>302</v>
      </c>
      <c r="D6" s="3">
        <v>33</v>
      </c>
      <c r="E6" s="3">
        <v>13</v>
      </c>
      <c r="F6" s="3">
        <v>5</v>
      </c>
      <c r="G6" s="3">
        <v>12</v>
      </c>
      <c r="H6" s="3">
        <v>0</v>
      </c>
      <c r="I6" s="3">
        <v>2</v>
      </c>
      <c r="J6" s="3">
        <v>12</v>
      </c>
      <c r="K6" s="3">
        <v>5</v>
      </c>
      <c r="L6" s="3">
        <v>7</v>
      </c>
      <c r="M6" s="3">
        <v>13</v>
      </c>
      <c r="N6" s="3">
        <v>12</v>
      </c>
      <c r="O6" s="3">
        <v>13</v>
      </c>
      <c r="P6" s="3">
        <v>35</v>
      </c>
      <c r="Q6" s="3">
        <v>3</v>
      </c>
      <c r="R6" s="3">
        <v>6</v>
      </c>
      <c r="S6" s="3">
        <v>8</v>
      </c>
      <c r="T6" s="3">
        <v>3</v>
      </c>
      <c r="U6" s="3">
        <v>13</v>
      </c>
      <c r="V6" s="3">
        <v>7</v>
      </c>
      <c r="W6" s="3">
        <v>27</v>
      </c>
      <c r="X6" s="3">
        <v>46</v>
      </c>
      <c r="Y6" s="3">
        <v>4</v>
      </c>
      <c r="Z6" s="3">
        <v>5</v>
      </c>
      <c r="AA6" s="3">
        <v>18</v>
      </c>
    </row>
    <row r="7" spans="1:27" s="2" customFormat="1" ht="15" customHeight="1">
      <c r="A7" s="12" t="s">
        <v>121</v>
      </c>
      <c r="B7" s="16">
        <f aca="true" t="shared" si="2" ref="B7:B27">C7/$C$5*100</f>
        <v>7.913417898289306</v>
      </c>
      <c r="C7" s="15">
        <f aca="true" t="shared" si="3" ref="C7:C27">SUM(D7:AA7)</f>
        <v>680</v>
      </c>
      <c r="D7" s="3">
        <v>51</v>
      </c>
      <c r="E7" s="3">
        <v>43</v>
      </c>
      <c r="F7" s="3">
        <v>4</v>
      </c>
      <c r="G7" s="3">
        <v>19</v>
      </c>
      <c r="H7" s="3">
        <v>1</v>
      </c>
      <c r="I7" s="3">
        <v>3</v>
      </c>
      <c r="J7" s="3">
        <v>38</v>
      </c>
      <c r="K7" s="3">
        <v>4</v>
      </c>
      <c r="L7" s="3">
        <v>27</v>
      </c>
      <c r="M7" s="3">
        <v>21</v>
      </c>
      <c r="N7" s="3">
        <v>15</v>
      </c>
      <c r="O7" s="3">
        <v>20</v>
      </c>
      <c r="P7" s="3">
        <v>74</v>
      </c>
      <c r="Q7" s="3">
        <v>10</v>
      </c>
      <c r="R7" s="3">
        <v>4</v>
      </c>
      <c r="S7" s="3">
        <v>14</v>
      </c>
      <c r="T7" s="3">
        <v>2</v>
      </c>
      <c r="U7" s="3">
        <v>33</v>
      </c>
      <c r="V7" s="3">
        <v>77</v>
      </c>
      <c r="W7" s="3">
        <v>74</v>
      </c>
      <c r="X7" s="3">
        <v>119</v>
      </c>
      <c r="Y7" s="3">
        <v>0</v>
      </c>
      <c r="Z7" s="3">
        <v>0</v>
      </c>
      <c r="AA7" s="3">
        <v>27</v>
      </c>
    </row>
    <row r="8" spans="1:27" s="2" customFormat="1" ht="15" customHeight="1">
      <c r="A8" s="12" t="s">
        <v>122</v>
      </c>
      <c r="B8" s="16">
        <f t="shared" si="2"/>
        <v>2.955894332596299</v>
      </c>
      <c r="C8" s="15">
        <f t="shared" si="3"/>
        <v>254</v>
      </c>
      <c r="D8" s="3">
        <v>36</v>
      </c>
      <c r="E8" s="3">
        <v>12</v>
      </c>
      <c r="F8" s="3">
        <v>13</v>
      </c>
      <c r="G8" s="3">
        <v>12</v>
      </c>
      <c r="H8" s="3">
        <v>4</v>
      </c>
      <c r="I8" s="3">
        <v>3</v>
      </c>
      <c r="J8" s="3">
        <v>9</v>
      </c>
      <c r="K8" s="3">
        <v>1</v>
      </c>
      <c r="L8" s="3">
        <v>4</v>
      </c>
      <c r="M8" s="3">
        <v>5</v>
      </c>
      <c r="N8" s="3">
        <v>4</v>
      </c>
      <c r="O8" s="3">
        <v>8</v>
      </c>
      <c r="P8" s="3">
        <v>30</v>
      </c>
      <c r="Q8" s="3">
        <v>17</v>
      </c>
      <c r="R8" s="3">
        <v>3</v>
      </c>
      <c r="S8" s="3">
        <v>4</v>
      </c>
      <c r="T8" s="3">
        <v>1</v>
      </c>
      <c r="U8" s="3">
        <v>5</v>
      </c>
      <c r="V8" s="3">
        <v>13</v>
      </c>
      <c r="W8" s="3">
        <v>25</v>
      </c>
      <c r="X8" s="3">
        <v>37</v>
      </c>
      <c r="Y8" s="3">
        <v>0</v>
      </c>
      <c r="Z8" s="3">
        <v>0</v>
      </c>
      <c r="AA8" s="3">
        <v>8</v>
      </c>
    </row>
    <row r="9" spans="1:27" s="2" customFormat="1" ht="15" customHeight="1">
      <c r="A9" s="12" t="s">
        <v>123</v>
      </c>
      <c r="B9" s="16">
        <f t="shared" si="2"/>
        <v>2.6649598510415453</v>
      </c>
      <c r="C9" s="15">
        <f t="shared" si="3"/>
        <v>229</v>
      </c>
      <c r="D9" s="3">
        <v>48</v>
      </c>
      <c r="E9" s="3">
        <v>30</v>
      </c>
      <c r="F9" s="3">
        <v>0</v>
      </c>
      <c r="G9" s="3">
        <v>2</v>
      </c>
      <c r="H9" s="3">
        <v>2</v>
      </c>
      <c r="I9" s="3">
        <v>1</v>
      </c>
      <c r="J9" s="3">
        <v>1</v>
      </c>
      <c r="K9" s="3">
        <v>1</v>
      </c>
      <c r="L9" s="3">
        <v>1</v>
      </c>
      <c r="M9" s="3">
        <v>5</v>
      </c>
      <c r="N9" s="3">
        <v>1</v>
      </c>
      <c r="O9" s="3">
        <v>3</v>
      </c>
      <c r="P9" s="3">
        <v>19</v>
      </c>
      <c r="Q9" s="3">
        <v>25</v>
      </c>
      <c r="R9" s="3">
        <v>1</v>
      </c>
      <c r="S9" s="3">
        <v>1</v>
      </c>
      <c r="T9" s="3">
        <v>0</v>
      </c>
      <c r="U9" s="3">
        <v>1</v>
      </c>
      <c r="V9" s="3">
        <v>3</v>
      </c>
      <c r="W9" s="3">
        <v>12</v>
      </c>
      <c r="X9" s="3">
        <v>52</v>
      </c>
      <c r="Y9" s="3">
        <v>0</v>
      </c>
      <c r="Z9" s="3">
        <v>0</v>
      </c>
      <c r="AA9" s="3">
        <v>20</v>
      </c>
    </row>
    <row r="10" spans="1:27" s="2" customFormat="1" ht="27.75" customHeight="1">
      <c r="A10" s="12" t="s">
        <v>124</v>
      </c>
      <c r="B10" s="16">
        <f t="shared" si="2"/>
        <v>2.1994646805539393</v>
      </c>
      <c r="C10" s="15">
        <f t="shared" si="3"/>
        <v>189</v>
      </c>
      <c r="D10" s="3">
        <v>11</v>
      </c>
      <c r="E10" s="3">
        <v>2</v>
      </c>
      <c r="F10" s="3">
        <v>2</v>
      </c>
      <c r="G10" s="3">
        <v>1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  <c r="M10" s="3">
        <v>4</v>
      </c>
      <c r="N10" s="3">
        <v>2</v>
      </c>
      <c r="O10" s="3">
        <v>7</v>
      </c>
      <c r="P10" s="3">
        <v>10</v>
      </c>
      <c r="Q10" s="3">
        <v>11</v>
      </c>
      <c r="R10" s="3">
        <v>4</v>
      </c>
      <c r="S10" s="3">
        <v>3</v>
      </c>
      <c r="T10" s="3">
        <v>2</v>
      </c>
      <c r="U10" s="3">
        <v>2</v>
      </c>
      <c r="V10" s="3">
        <v>4</v>
      </c>
      <c r="W10" s="3">
        <v>41</v>
      </c>
      <c r="X10" s="3">
        <v>74</v>
      </c>
      <c r="Y10" s="3">
        <v>0</v>
      </c>
      <c r="Z10" s="3">
        <v>1</v>
      </c>
      <c r="AA10" s="3">
        <v>3</v>
      </c>
    </row>
    <row r="11" spans="1:27" s="2" customFormat="1" ht="15" customHeight="1">
      <c r="A11" s="12" t="s">
        <v>125</v>
      </c>
      <c r="B11" s="16">
        <f t="shared" si="2"/>
        <v>5.760502734784127</v>
      </c>
      <c r="C11" s="15">
        <f t="shared" si="3"/>
        <v>495</v>
      </c>
      <c r="D11" s="3">
        <v>78</v>
      </c>
      <c r="E11" s="3">
        <v>33</v>
      </c>
      <c r="F11" s="3">
        <v>11</v>
      </c>
      <c r="G11" s="3">
        <v>19</v>
      </c>
      <c r="H11" s="3">
        <v>1</v>
      </c>
      <c r="I11" s="3">
        <v>4</v>
      </c>
      <c r="J11" s="3">
        <v>18</v>
      </c>
      <c r="K11" s="3">
        <v>1</v>
      </c>
      <c r="L11" s="3">
        <v>13</v>
      </c>
      <c r="M11" s="3">
        <v>17</v>
      </c>
      <c r="N11" s="3">
        <v>4</v>
      </c>
      <c r="O11" s="3">
        <v>9</v>
      </c>
      <c r="P11" s="3">
        <v>47</v>
      </c>
      <c r="Q11" s="3">
        <v>33</v>
      </c>
      <c r="R11" s="3">
        <v>7</v>
      </c>
      <c r="S11" s="3">
        <v>15</v>
      </c>
      <c r="T11" s="3">
        <v>1</v>
      </c>
      <c r="U11" s="3">
        <v>7</v>
      </c>
      <c r="V11" s="3">
        <v>29</v>
      </c>
      <c r="W11" s="3">
        <v>64</v>
      </c>
      <c r="X11" s="3">
        <v>67</v>
      </c>
      <c r="Y11" s="3">
        <v>1</v>
      </c>
      <c r="Z11" s="3">
        <v>2</v>
      </c>
      <c r="AA11" s="3">
        <v>14</v>
      </c>
    </row>
    <row r="12" spans="1:27" s="2" customFormat="1" ht="15" customHeight="1">
      <c r="A12" s="12" t="s">
        <v>126</v>
      </c>
      <c r="B12" s="16">
        <f>C12/$C$5*100</f>
        <v>18.92237868032119</v>
      </c>
      <c r="C12" s="15">
        <f t="shared" si="3"/>
        <v>1626</v>
      </c>
      <c r="D12" s="3">
        <v>19</v>
      </c>
      <c r="E12" s="3">
        <v>6</v>
      </c>
      <c r="F12" s="3">
        <v>2</v>
      </c>
      <c r="G12" s="3">
        <v>0</v>
      </c>
      <c r="H12" s="3">
        <v>0</v>
      </c>
      <c r="I12" s="3">
        <v>23</v>
      </c>
      <c r="J12" s="3">
        <v>33</v>
      </c>
      <c r="K12" s="3">
        <v>21</v>
      </c>
      <c r="L12" s="3">
        <v>20</v>
      </c>
      <c r="M12" s="3">
        <v>10</v>
      </c>
      <c r="N12" s="3">
        <v>12</v>
      </c>
      <c r="O12" s="3">
        <v>4</v>
      </c>
      <c r="P12" s="3">
        <v>361</v>
      </c>
      <c r="Q12" s="3">
        <v>970</v>
      </c>
      <c r="R12" s="3">
        <v>3</v>
      </c>
      <c r="S12" s="3">
        <v>20</v>
      </c>
      <c r="T12" s="3">
        <v>0</v>
      </c>
      <c r="U12" s="3">
        <v>2</v>
      </c>
      <c r="V12" s="3">
        <v>2</v>
      </c>
      <c r="W12" s="3">
        <v>21</v>
      </c>
      <c r="X12" s="3">
        <v>79</v>
      </c>
      <c r="Y12" s="3">
        <v>1</v>
      </c>
      <c r="Z12" s="3">
        <v>0</v>
      </c>
      <c r="AA12" s="3">
        <v>17</v>
      </c>
    </row>
    <row r="13" spans="1:27" s="2" customFormat="1" ht="15" customHeight="1">
      <c r="A13" s="12" t="s">
        <v>454</v>
      </c>
      <c r="B13" s="16">
        <f t="shared" si="2"/>
        <v>11.846852088909579</v>
      </c>
      <c r="C13" s="15">
        <f t="shared" si="3"/>
        <v>1018</v>
      </c>
      <c r="D13" s="3">
        <v>17</v>
      </c>
      <c r="E13" s="3">
        <v>35</v>
      </c>
      <c r="F13" s="3">
        <v>3</v>
      </c>
      <c r="G13" s="3">
        <v>5</v>
      </c>
      <c r="H13" s="3">
        <v>0</v>
      </c>
      <c r="I13" s="3">
        <v>5</v>
      </c>
      <c r="J13" s="3">
        <v>19</v>
      </c>
      <c r="K13" s="3">
        <v>13</v>
      </c>
      <c r="L13" s="3">
        <v>36</v>
      </c>
      <c r="M13" s="3">
        <v>2</v>
      </c>
      <c r="N13" s="3">
        <v>0</v>
      </c>
      <c r="O13" s="3">
        <v>3</v>
      </c>
      <c r="P13" s="3">
        <v>290</v>
      </c>
      <c r="Q13" s="3">
        <v>450</v>
      </c>
      <c r="R13" s="3">
        <v>3</v>
      </c>
      <c r="S13" s="3">
        <v>22</v>
      </c>
      <c r="T13" s="3">
        <v>0</v>
      </c>
      <c r="U13" s="3">
        <v>1</v>
      </c>
      <c r="V13" s="3">
        <v>15</v>
      </c>
      <c r="W13" s="3">
        <v>46</v>
      </c>
      <c r="X13" s="3">
        <v>35</v>
      </c>
      <c r="Y13" s="3">
        <v>0</v>
      </c>
      <c r="Z13" s="3">
        <v>0</v>
      </c>
      <c r="AA13" s="3">
        <v>18</v>
      </c>
    </row>
    <row r="14" spans="1:27" s="2" customFormat="1" ht="27.75" customHeight="1">
      <c r="A14" s="12" t="s">
        <v>127</v>
      </c>
      <c r="B14" s="16">
        <f t="shared" si="2"/>
        <v>0.6051437216338881</v>
      </c>
      <c r="C14" s="15">
        <f t="shared" si="3"/>
        <v>52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2</v>
      </c>
      <c r="Q14" s="3">
        <v>2</v>
      </c>
      <c r="R14" s="3">
        <v>0</v>
      </c>
      <c r="S14" s="3">
        <v>0</v>
      </c>
      <c r="T14" s="3">
        <v>1</v>
      </c>
      <c r="U14" s="3">
        <v>1</v>
      </c>
      <c r="V14" s="3">
        <v>5</v>
      </c>
      <c r="W14" s="3">
        <v>5</v>
      </c>
      <c r="X14" s="3">
        <v>29</v>
      </c>
      <c r="Y14" s="3">
        <v>0</v>
      </c>
      <c r="Z14" s="3">
        <v>0</v>
      </c>
      <c r="AA14" s="3">
        <v>2</v>
      </c>
    </row>
    <row r="15" spans="1:27" s="2" customFormat="1" ht="15" customHeight="1">
      <c r="A15" s="12" t="s">
        <v>128</v>
      </c>
      <c r="B15" s="16">
        <f t="shared" si="2"/>
        <v>0.011637379262190155</v>
      </c>
      <c r="C15" s="15">
        <f t="shared" si="3"/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</row>
    <row r="16" spans="1:27" s="2" customFormat="1" ht="15" customHeight="1">
      <c r="A16" s="12" t="s">
        <v>129</v>
      </c>
      <c r="B16" s="16">
        <f t="shared" si="2"/>
        <v>3.6657744675898987</v>
      </c>
      <c r="C16" s="15">
        <f t="shared" si="3"/>
        <v>315</v>
      </c>
      <c r="D16" s="3">
        <v>4</v>
      </c>
      <c r="E16" s="3">
        <v>31</v>
      </c>
      <c r="F16" s="3">
        <v>12</v>
      </c>
      <c r="G16" s="3">
        <v>6</v>
      </c>
      <c r="H16" s="3">
        <v>0</v>
      </c>
      <c r="I16" s="3">
        <v>8</v>
      </c>
      <c r="J16" s="3">
        <v>4</v>
      </c>
      <c r="K16" s="3">
        <v>5</v>
      </c>
      <c r="L16" s="3">
        <v>8</v>
      </c>
      <c r="M16" s="3">
        <v>13</v>
      </c>
      <c r="N16" s="3">
        <v>1</v>
      </c>
      <c r="O16" s="3">
        <v>18</v>
      </c>
      <c r="P16" s="3">
        <v>74</v>
      </c>
      <c r="Q16" s="3">
        <v>10</v>
      </c>
      <c r="R16" s="3">
        <v>5</v>
      </c>
      <c r="S16" s="3">
        <v>16</v>
      </c>
      <c r="T16" s="3">
        <v>1</v>
      </c>
      <c r="U16" s="3">
        <v>5</v>
      </c>
      <c r="V16" s="3">
        <v>1</v>
      </c>
      <c r="W16" s="3">
        <v>45</v>
      </c>
      <c r="X16" s="3">
        <v>38</v>
      </c>
      <c r="Y16" s="3">
        <v>0</v>
      </c>
      <c r="Z16" s="3">
        <v>4</v>
      </c>
      <c r="AA16" s="3">
        <v>6</v>
      </c>
    </row>
    <row r="17" spans="1:27" s="2" customFormat="1" ht="15" customHeight="1">
      <c r="A17" s="12" t="s">
        <v>130</v>
      </c>
      <c r="B17" s="16">
        <f t="shared" si="2"/>
        <v>1.9783544745723265</v>
      </c>
      <c r="C17" s="15">
        <f>SUM(D17:AA17)</f>
        <v>170</v>
      </c>
      <c r="D17" s="3">
        <v>8</v>
      </c>
      <c r="E17" s="3">
        <v>48</v>
      </c>
      <c r="F17" s="3">
        <v>6</v>
      </c>
      <c r="G17" s="3">
        <v>5</v>
      </c>
      <c r="H17" s="3">
        <v>0</v>
      </c>
      <c r="I17" s="3">
        <v>1</v>
      </c>
      <c r="J17" s="3">
        <v>3</v>
      </c>
      <c r="K17" s="3">
        <v>1</v>
      </c>
      <c r="L17" s="3">
        <v>2</v>
      </c>
      <c r="M17" s="3">
        <v>7</v>
      </c>
      <c r="N17" s="3">
        <v>0</v>
      </c>
      <c r="O17" s="3">
        <v>3</v>
      </c>
      <c r="P17" s="3">
        <v>9</v>
      </c>
      <c r="Q17" s="3">
        <v>6</v>
      </c>
      <c r="R17" s="3">
        <v>0</v>
      </c>
      <c r="S17" s="3">
        <v>5</v>
      </c>
      <c r="T17" s="3">
        <v>1</v>
      </c>
      <c r="U17" s="3">
        <v>0</v>
      </c>
      <c r="V17" s="3">
        <v>1</v>
      </c>
      <c r="W17" s="3">
        <v>8</v>
      </c>
      <c r="X17" s="3">
        <v>4</v>
      </c>
      <c r="Y17" s="3">
        <v>1</v>
      </c>
      <c r="Z17" s="3">
        <v>1</v>
      </c>
      <c r="AA17" s="3">
        <v>50</v>
      </c>
    </row>
    <row r="18" spans="1:27" s="2" customFormat="1" ht="27.75" customHeight="1">
      <c r="A18" s="12" t="s">
        <v>131</v>
      </c>
      <c r="B18" s="16">
        <f>C18/$C$5*100</f>
        <v>0.5702315838473175</v>
      </c>
      <c r="C18" s="15">
        <f t="shared" si="3"/>
        <v>49</v>
      </c>
      <c r="D18" s="3">
        <v>1</v>
      </c>
      <c r="E18" s="3">
        <v>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4</v>
      </c>
      <c r="N18" s="3">
        <v>0</v>
      </c>
      <c r="O18" s="3">
        <v>1</v>
      </c>
      <c r="P18" s="3">
        <v>23</v>
      </c>
      <c r="Q18" s="3">
        <v>8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3</v>
      </c>
      <c r="AA18" s="3">
        <v>3</v>
      </c>
    </row>
    <row r="19" spans="1:27" s="2" customFormat="1" ht="15" customHeight="1">
      <c r="A19" s="12" t="s">
        <v>132</v>
      </c>
      <c r="B19" s="16">
        <f t="shared" si="2"/>
        <v>0.2560223437681834</v>
      </c>
      <c r="C19" s="15">
        <f t="shared" si="3"/>
        <v>22</v>
      </c>
      <c r="D19" s="3">
        <v>2</v>
      </c>
      <c r="E19" s="3">
        <v>5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1</v>
      </c>
      <c r="P19" s="3">
        <v>6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1</v>
      </c>
    </row>
    <row r="20" spans="1:27" s="2" customFormat="1" ht="15" customHeight="1">
      <c r="A20" s="12" t="s">
        <v>133</v>
      </c>
      <c r="B20" s="16">
        <f t="shared" si="2"/>
        <v>0.33748399860351447</v>
      </c>
      <c r="C20" s="15">
        <f t="shared" si="3"/>
        <v>29</v>
      </c>
      <c r="D20" s="3">
        <v>1</v>
      </c>
      <c r="E20" s="3">
        <v>6</v>
      </c>
      <c r="F20" s="3">
        <v>1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4</v>
      </c>
      <c r="Q20" s="3">
        <v>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</v>
      </c>
      <c r="X20" s="3">
        <v>0</v>
      </c>
      <c r="Y20" s="3">
        <v>0</v>
      </c>
      <c r="Z20" s="3">
        <v>0</v>
      </c>
      <c r="AA20" s="3">
        <v>6</v>
      </c>
    </row>
    <row r="21" spans="1:27" s="2" customFormat="1" ht="15" customHeight="1">
      <c r="A21" s="12" t="s">
        <v>134</v>
      </c>
      <c r="B21" s="16">
        <f t="shared" si="2"/>
        <v>0.47713254974979635</v>
      </c>
      <c r="C21" s="15">
        <f t="shared" si="3"/>
        <v>41</v>
      </c>
      <c r="D21" s="3">
        <v>0</v>
      </c>
      <c r="E21" s="3">
        <v>4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9</v>
      </c>
      <c r="Q21" s="3">
        <v>3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18</v>
      </c>
      <c r="Z21" s="3">
        <v>2</v>
      </c>
      <c r="AA21" s="3">
        <v>1</v>
      </c>
    </row>
    <row r="22" spans="1:27" s="2" customFormat="1" ht="27.75" customHeight="1">
      <c r="A22" s="12" t="s">
        <v>135</v>
      </c>
      <c r="B22" s="16">
        <f t="shared" si="2"/>
        <v>3.6541370883277087</v>
      </c>
      <c r="C22" s="15">
        <f t="shared" si="3"/>
        <v>314</v>
      </c>
      <c r="D22" s="3">
        <v>9</v>
      </c>
      <c r="E22" s="3">
        <v>8</v>
      </c>
      <c r="F22" s="3">
        <v>2</v>
      </c>
      <c r="G22" s="3">
        <v>7</v>
      </c>
      <c r="H22" s="3">
        <v>0</v>
      </c>
      <c r="I22" s="3">
        <v>0</v>
      </c>
      <c r="J22" s="3">
        <v>6</v>
      </c>
      <c r="K22" s="3">
        <v>0</v>
      </c>
      <c r="L22" s="3">
        <v>14</v>
      </c>
      <c r="M22" s="3">
        <v>4</v>
      </c>
      <c r="N22" s="3">
        <v>1</v>
      </c>
      <c r="O22" s="3">
        <v>21</v>
      </c>
      <c r="P22" s="3">
        <v>40</v>
      </c>
      <c r="Q22" s="3">
        <v>79</v>
      </c>
      <c r="R22" s="3">
        <v>4</v>
      </c>
      <c r="S22" s="3">
        <v>5</v>
      </c>
      <c r="T22" s="3">
        <v>2</v>
      </c>
      <c r="U22" s="3">
        <v>2</v>
      </c>
      <c r="V22" s="3">
        <v>5</v>
      </c>
      <c r="W22" s="3">
        <v>10</v>
      </c>
      <c r="X22" s="3">
        <v>45</v>
      </c>
      <c r="Y22" s="3">
        <v>1</v>
      </c>
      <c r="Z22" s="3">
        <v>1</v>
      </c>
      <c r="AA22" s="3">
        <v>48</v>
      </c>
    </row>
    <row r="23" spans="1:27" s="2" customFormat="1" ht="15" customHeight="1">
      <c r="A23" s="12" t="s">
        <v>136</v>
      </c>
      <c r="B23" s="16">
        <f t="shared" si="2"/>
        <v>2.723146747352496</v>
      </c>
      <c r="C23" s="15">
        <f t="shared" si="3"/>
        <v>234</v>
      </c>
      <c r="D23" s="3">
        <v>13</v>
      </c>
      <c r="E23" s="3">
        <v>13</v>
      </c>
      <c r="F23" s="3">
        <v>2</v>
      </c>
      <c r="G23" s="3">
        <v>3</v>
      </c>
      <c r="H23" s="3">
        <v>2</v>
      </c>
      <c r="I23" s="3">
        <v>2</v>
      </c>
      <c r="J23" s="3">
        <v>4</v>
      </c>
      <c r="K23" s="3">
        <v>0</v>
      </c>
      <c r="L23" s="3">
        <v>6</v>
      </c>
      <c r="M23" s="3">
        <v>5</v>
      </c>
      <c r="N23" s="3">
        <v>0</v>
      </c>
      <c r="O23" s="3">
        <v>6</v>
      </c>
      <c r="P23" s="3">
        <v>43</v>
      </c>
      <c r="Q23" s="3">
        <v>52</v>
      </c>
      <c r="R23" s="3">
        <v>3</v>
      </c>
      <c r="S23" s="3">
        <v>2</v>
      </c>
      <c r="T23" s="3">
        <v>1</v>
      </c>
      <c r="U23" s="3">
        <v>0</v>
      </c>
      <c r="V23" s="3">
        <v>2</v>
      </c>
      <c r="W23" s="3">
        <v>7</v>
      </c>
      <c r="X23" s="3">
        <v>31</v>
      </c>
      <c r="Y23" s="3">
        <v>2</v>
      </c>
      <c r="Z23" s="3">
        <v>1</v>
      </c>
      <c r="AA23" s="3">
        <v>34</v>
      </c>
    </row>
    <row r="24" spans="1:27" s="2" customFormat="1" ht="15" customHeight="1">
      <c r="A24" s="12" t="s">
        <v>137</v>
      </c>
      <c r="B24" s="16">
        <f>C24/$C$5*100</f>
        <v>0.9891772372861632</v>
      </c>
      <c r="C24" s="15">
        <f t="shared" si="3"/>
        <v>85</v>
      </c>
      <c r="D24" s="3">
        <v>12</v>
      </c>
      <c r="E24" s="3">
        <v>6</v>
      </c>
      <c r="F24" s="3">
        <v>0</v>
      </c>
      <c r="G24" s="3">
        <v>3</v>
      </c>
      <c r="H24" s="3">
        <v>2</v>
      </c>
      <c r="I24" s="3">
        <v>1</v>
      </c>
      <c r="J24" s="3">
        <v>1</v>
      </c>
      <c r="K24" s="3">
        <v>0</v>
      </c>
      <c r="L24" s="3">
        <v>3</v>
      </c>
      <c r="M24" s="3">
        <v>0</v>
      </c>
      <c r="N24" s="3">
        <v>1</v>
      </c>
      <c r="O24" s="3">
        <v>4</v>
      </c>
      <c r="P24" s="3">
        <v>2</v>
      </c>
      <c r="Q24" s="3">
        <v>6</v>
      </c>
      <c r="R24" s="3">
        <v>0</v>
      </c>
      <c r="S24" s="3">
        <v>1</v>
      </c>
      <c r="T24" s="3">
        <v>0</v>
      </c>
      <c r="U24" s="3">
        <v>1</v>
      </c>
      <c r="V24" s="3">
        <v>3</v>
      </c>
      <c r="W24" s="3">
        <v>10</v>
      </c>
      <c r="X24" s="3">
        <v>15</v>
      </c>
      <c r="Y24" s="3">
        <v>0</v>
      </c>
      <c r="Z24" s="3">
        <v>0</v>
      </c>
      <c r="AA24" s="3">
        <v>14</v>
      </c>
    </row>
    <row r="25" spans="1:27" s="2" customFormat="1" ht="27.75" customHeight="1">
      <c r="A25" s="12" t="s">
        <v>138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139</v>
      </c>
      <c r="B26" s="16">
        <f t="shared" si="2"/>
        <v>22.913999767252417</v>
      </c>
      <c r="C26" s="15">
        <f t="shared" si="3"/>
        <v>1969</v>
      </c>
      <c r="D26" s="15">
        <v>211</v>
      </c>
      <c r="E26" s="15">
        <v>119</v>
      </c>
      <c r="F26" s="15">
        <v>38</v>
      </c>
      <c r="G26" s="15">
        <v>95</v>
      </c>
      <c r="H26" s="15">
        <v>59</v>
      </c>
      <c r="I26" s="15">
        <v>10</v>
      </c>
      <c r="J26" s="15">
        <v>127</v>
      </c>
      <c r="K26" s="15">
        <v>5</v>
      </c>
      <c r="L26" s="15">
        <v>41</v>
      </c>
      <c r="M26" s="15">
        <v>79</v>
      </c>
      <c r="N26" s="15">
        <v>22</v>
      </c>
      <c r="O26" s="15">
        <v>32</v>
      </c>
      <c r="P26" s="15">
        <v>202</v>
      </c>
      <c r="Q26" s="15">
        <v>31</v>
      </c>
      <c r="R26" s="15">
        <v>20</v>
      </c>
      <c r="S26" s="15">
        <v>45</v>
      </c>
      <c r="T26" s="15">
        <v>4</v>
      </c>
      <c r="U26" s="15">
        <v>35</v>
      </c>
      <c r="V26" s="15">
        <v>270</v>
      </c>
      <c r="W26" s="15">
        <v>252</v>
      </c>
      <c r="X26" s="15">
        <v>169</v>
      </c>
      <c r="Y26" s="15">
        <v>9</v>
      </c>
      <c r="Z26" s="15">
        <v>45</v>
      </c>
      <c r="AA26" s="15">
        <v>49</v>
      </c>
    </row>
    <row r="27" spans="1:27" s="2" customFormat="1" ht="15" customHeight="1" thickBot="1">
      <c r="A27" s="12" t="s">
        <v>140</v>
      </c>
      <c r="B27" s="16">
        <f t="shared" si="2"/>
        <v>6.03979983707669</v>
      </c>
      <c r="C27" s="15">
        <f t="shared" si="3"/>
        <v>519</v>
      </c>
      <c r="D27" s="15">
        <v>55</v>
      </c>
      <c r="E27" s="15">
        <v>39</v>
      </c>
      <c r="F27" s="15">
        <v>5</v>
      </c>
      <c r="G27" s="15">
        <v>27</v>
      </c>
      <c r="H27" s="15">
        <v>9</v>
      </c>
      <c r="I27" s="15">
        <v>3</v>
      </c>
      <c r="J27" s="15">
        <v>26</v>
      </c>
      <c r="K27" s="15">
        <v>2</v>
      </c>
      <c r="L27" s="15">
        <v>19</v>
      </c>
      <c r="M27" s="15">
        <v>12</v>
      </c>
      <c r="N27" s="15">
        <v>8</v>
      </c>
      <c r="O27" s="15">
        <v>12</v>
      </c>
      <c r="P27" s="15">
        <v>54</v>
      </c>
      <c r="Q27" s="15">
        <v>11</v>
      </c>
      <c r="R27" s="15">
        <v>4</v>
      </c>
      <c r="S27" s="15">
        <v>10</v>
      </c>
      <c r="T27" s="15">
        <v>0</v>
      </c>
      <c r="U27" s="15">
        <v>2</v>
      </c>
      <c r="V27" s="15">
        <v>64</v>
      </c>
      <c r="W27" s="15">
        <v>75</v>
      </c>
      <c r="X27" s="15">
        <v>62</v>
      </c>
      <c r="Y27" s="15">
        <v>1</v>
      </c>
      <c r="Z27" s="15">
        <v>10</v>
      </c>
      <c r="AA27" s="15">
        <v>9</v>
      </c>
    </row>
    <row r="28" spans="1:27" s="2" customFormat="1" ht="26.25" customHeight="1">
      <c r="A28" s="100" t="s">
        <v>169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157</v>
      </c>
    </row>
    <row r="30" spans="1:27" s="2" customFormat="1" ht="11.25" customHeight="1">
      <c r="A30" s="72" t="s">
        <v>170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171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45" customHeight="1">
      <c r="A1" s="75" t="s">
        <v>440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91" t="s">
        <v>196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6" s="34" customFormat="1" ht="13.5" customHeight="1" thickBot="1">
      <c r="A2" s="76" t="s">
        <v>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4" t="s">
        <v>441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34" t="s">
        <v>82</v>
      </c>
    </row>
    <row r="3" spans="1:27" s="35" customFormat="1" ht="67.5" customHeight="1" thickBot="1">
      <c r="A3" s="62" t="s">
        <v>429</v>
      </c>
      <c r="B3" s="63" t="s">
        <v>430</v>
      </c>
      <c r="C3" s="64" t="s">
        <v>367</v>
      </c>
      <c r="D3" s="64" t="s">
        <v>66</v>
      </c>
      <c r="E3" s="64" t="s">
        <v>431</v>
      </c>
      <c r="F3" s="64" t="s">
        <v>67</v>
      </c>
      <c r="G3" s="64" t="s">
        <v>68</v>
      </c>
      <c r="H3" s="64" t="s">
        <v>432</v>
      </c>
      <c r="I3" s="64" t="s">
        <v>433</v>
      </c>
      <c r="J3" s="64" t="s">
        <v>69</v>
      </c>
      <c r="K3" s="64" t="s">
        <v>434</v>
      </c>
      <c r="L3" s="65" t="s">
        <v>70</v>
      </c>
      <c r="M3" s="64" t="s">
        <v>71</v>
      </c>
      <c r="N3" s="64" t="s">
        <v>435</v>
      </c>
      <c r="O3" s="64" t="s">
        <v>73</v>
      </c>
      <c r="P3" s="64" t="s">
        <v>74</v>
      </c>
      <c r="Q3" s="64" t="s">
        <v>75</v>
      </c>
      <c r="R3" s="64" t="s">
        <v>76</v>
      </c>
      <c r="S3" s="64" t="s">
        <v>77</v>
      </c>
      <c r="T3" s="64" t="s">
        <v>436</v>
      </c>
      <c r="U3" s="64" t="s">
        <v>78</v>
      </c>
      <c r="V3" s="64" t="s">
        <v>79</v>
      </c>
      <c r="W3" s="64" t="s">
        <v>80</v>
      </c>
      <c r="X3" s="64" t="s">
        <v>81</v>
      </c>
      <c r="Y3" s="64" t="s">
        <v>437</v>
      </c>
      <c r="Z3" s="64" t="s">
        <v>438</v>
      </c>
      <c r="AA3" s="66" t="s">
        <v>439</v>
      </c>
    </row>
    <row r="4" spans="1:27" s="5" customFormat="1" ht="12" customHeight="1">
      <c r="A4" s="58" t="s">
        <v>427</v>
      </c>
      <c r="B4" s="67">
        <f>SUM(D4:AA4)</f>
        <v>100</v>
      </c>
      <c r="C4" s="59"/>
      <c r="D4" s="67">
        <f aca="true" t="shared" si="0" ref="D4:AA4">D5/$C$5*100</f>
        <v>7.506503158677072</v>
      </c>
      <c r="E4" s="67">
        <f t="shared" si="0"/>
        <v>5.05388331475288</v>
      </c>
      <c r="F4" s="67">
        <f t="shared" si="0"/>
        <v>1.3749535488665925</v>
      </c>
      <c r="G4" s="67">
        <f t="shared" si="0"/>
        <v>2.8539576365663324</v>
      </c>
      <c r="H4" s="67">
        <f t="shared" si="0"/>
        <v>1.0405053883314752</v>
      </c>
      <c r="I4" s="67">
        <f t="shared" si="0"/>
        <v>0.758082497212932</v>
      </c>
      <c r="J4" s="67">
        <f t="shared" si="0"/>
        <v>3.5674470457079153</v>
      </c>
      <c r="K4" s="67">
        <f t="shared" si="0"/>
        <v>0.5945745076179859</v>
      </c>
      <c r="L4" s="67">
        <f t="shared" si="0"/>
        <v>2.4228911185432924</v>
      </c>
      <c r="M4" s="67">
        <f t="shared" si="0"/>
        <v>2.831661092530658</v>
      </c>
      <c r="N4" s="67">
        <f t="shared" si="0"/>
        <v>1.1891490152359718</v>
      </c>
      <c r="O4" s="67">
        <f t="shared" si="0"/>
        <v>2.333704942400595</v>
      </c>
      <c r="P4" s="67">
        <f t="shared" si="0"/>
        <v>13.950204384986995</v>
      </c>
      <c r="Q4" s="67">
        <f t="shared" si="0"/>
        <v>15.860274990709774</v>
      </c>
      <c r="R4" s="67">
        <f t="shared" si="0"/>
        <v>0.8695652173913043</v>
      </c>
      <c r="S4" s="67">
        <f t="shared" si="0"/>
        <v>2.0289855072463765</v>
      </c>
      <c r="T4" s="67">
        <f t="shared" si="0"/>
        <v>0.21553325901151987</v>
      </c>
      <c r="U4" s="67">
        <f t="shared" si="0"/>
        <v>1.5013006317354143</v>
      </c>
      <c r="V4" s="67">
        <f t="shared" si="0"/>
        <v>7.1348940914158305</v>
      </c>
      <c r="W4" s="67">
        <f t="shared" si="0"/>
        <v>9.201040505388331</v>
      </c>
      <c r="X4" s="67">
        <f t="shared" si="0"/>
        <v>12.054998141954663</v>
      </c>
      <c r="Y4" s="67">
        <f t="shared" si="0"/>
        <v>0.4013377926421404</v>
      </c>
      <c r="Z4" s="67">
        <f t="shared" si="0"/>
        <v>0.8695652173913043</v>
      </c>
      <c r="AA4" s="67">
        <f t="shared" si="0"/>
        <v>4.384986993682646</v>
      </c>
    </row>
    <row r="5" spans="1:27" s="5" customFormat="1" ht="13.5" customHeight="1">
      <c r="A5" s="42" t="s">
        <v>428</v>
      </c>
      <c r="B5" s="67"/>
      <c r="C5" s="31">
        <f aca="true" t="shared" si="1" ref="C5:AA5">SUM(C6,C7,C8,C33,C34,C35,C36,C37,C38,C39,C40,C41,C42,C43,C44,C45)</f>
        <v>13455</v>
      </c>
      <c r="D5" s="31">
        <f t="shared" si="1"/>
        <v>1010</v>
      </c>
      <c r="E5" s="31">
        <f t="shared" si="1"/>
        <v>680</v>
      </c>
      <c r="F5" s="31">
        <f t="shared" si="1"/>
        <v>185</v>
      </c>
      <c r="G5" s="31">
        <f t="shared" si="1"/>
        <v>384</v>
      </c>
      <c r="H5" s="31">
        <f t="shared" si="1"/>
        <v>140</v>
      </c>
      <c r="I5" s="31">
        <f t="shared" si="1"/>
        <v>102</v>
      </c>
      <c r="J5" s="31">
        <f t="shared" si="1"/>
        <v>480</v>
      </c>
      <c r="K5" s="31">
        <f t="shared" si="1"/>
        <v>80</v>
      </c>
      <c r="L5" s="31">
        <f t="shared" si="1"/>
        <v>326</v>
      </c>
      <c r="M5" s="31">
        <f t="shared" si="1"/>
        <v>381</v>
      </c>
      <c r="N5" s="31">
        <f t="shared" si="1"/>
        <v>160</v>
      </c>
      <c r="O5" s="31">
        <f t="shared" si="1"/>
        <v>314</v>
      </c>
      <c r="P5" s="31">
        <f t="shared" si="1"/>
        <v>1877</v>
      </c>
      <c r="Q5" s="31">
        <f t="shared" si="1"/>
        <v>2134</v>
      </c>
      <c r="R5" s="31">
        <f t="shared" si="1"/>
        <v>117</v>
      </c>
      <c r="S5" s="31">
        <f t="shared" si="1"/>
        <v>273</v>
      </c>
      <c r="T5" s="31">
        <f t="shared" si="1"/>
        <v>29</v>
      </c>
      <c r="U5" s="31">
        <f t="shared" si="1"/>
        <v>202</v>
      </c>
      <c r="V5" s="31">
        <f t="shared" si="1"/>
        <v>960</v>
      </c>
      <c r="W5" s="31">
        <f t="shared" si="1"/>
        <v>1238</v>
      </c>
      <c r="X5" s="31">
        <f t="shared" si="1"/>
        <v>1622</v>
      </c>
      <c r="Y5" s="31">
        <f t="shared" si="1"/>
        <v>54</v>
      </c>
      <c r="Z5" s="31">
        <f t="shared" si="1"/>
        <v>117</v>
      </c>
      <c r="AA5" s="31">
        <f t="shared" si="1"/>
        <v>590</v>
      </c>
    </row>
    <row r="6" spans="1:27" s="5" customFormat="1" ht="12" customHeight="1">
      <c r="A6" s="43" t="s">
        <v>183</v>
      </c>
      <c r="B6" s="68">
        <f aca="true" t="shared" si="2" ref="B6:B45">C6/$C$5*100</f>
        <v>0.10405053883314752</v>
      </c>
      <c r="C6" s="31">
        <f>SUM(D6:AA6)</f>
        <v>14</v>
      </c>
      <c r="D6" s="31">
        <v>1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1</v>
      </c>
      <c r="M6" s="31">
        <v>1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2</v>
      </c>
      <c r="W6" s="31">
        <v>4</v>
      </c>
      <c r="X6" s="31">
        <v>2</v>
      </c>
      <c r="Y6" s="31">
        <v>0</v>
      </c>
      <c r="Z6" s="31">
        <v>0</v>
      </c>
      <c r="AA6" s="31">
        <v>3</v>
      </c>
    </row>
    <row r="7" spans="1:27" s="5" customFormat="1" ht="12" customHeight="1">
      <c r="A7" s="43" t="s">
        <v>60</v>
      </c>
      <c r="B7" s="68">
        <f t="shared" si="2"/>
        <v>0.05202526941657376</v>
      </c>
      <c r="C7" s="31">
        <f>SUM(D7:AA7)</f>
        <v>7</v>
      </c>
      <c r="D7" s="31">
        <v>3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2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2</v>
      </c>
      <c r="Y7" s="31">
        <v>0</v>
      </c>
      <c r="Z7" s="31">
        <v>0</v>
      </c>
      <c r="AA7" s="31">
        <v>0</v>
      </c>
    </row>
    <row r="8" spans="1:27" s="5" customFormat="1" ht="13.5" customHeight="1">
      <c r="A8" s="43" t="s">
        <v>310</v>
      </c>
      <c r="B8" s="68">
        <f t="shared" si="2"/>
        <v>63.86473429951691</v>
      </c>
      <c r="C8" s="31">
        <f>SUM(C9:C32)</f>
        <v>8593</v>
      </c>
      <c r="D8" s="31">
        <f>SUM(D9:D32)</f>
        <v>609</v>
      </c>
      <c r="E8" s="31">
        <f aca="true" t="shared" si="3" ref="E8:AA8">SUM(E9:E32)</f>
        <v>454</v>
      </c>
      <c r="F8" s="31">
        <f t="shared" si="3"/>
        <v>108</v>
      </c>
      <c r="G8" s="31">
        <f t="shared" si="3"/>
        <v>220</v>
      </c>
      <c r="H8" s="31">
        <f t="shared" si="3"/>
        <v>80</v>
      </c>
      <c r="I8" s="31">
        <f t="shared" si="3"/>
        <v>66</v>
      </c>
      <c r="J8" s="31">
        <f t="shared" si="3"/>
        <v>307</v>
      </c>
      <c r="K8" s="31">
        <f t="shared" si="3"/>
        <v>61</v>
      </c>
      <c r="L8" s="31">
        <f t="shared" si="3"/>
        <v>204</v>
      </c>
      <c r="M8" s="31">
        <f t="shared" si="3"/>
        <v>206</v>
      </c>
      <c r="N8" s="31">
        <f t="shared" si="3"/>
        <v>83</v>
      </c>
      <c r="O8" s="31">
        <f t="shared" si="3"/>
        <v>165</v>
      </c>
      <c r="P8" s="31">
        <f t="shared" si="3"/>
        <v>1334</v>
      </c>
      <c r="Q8" s="31">
        <f t="shared" si="3"/>
        <v>1733</v>
      </c>
      <c r="R8" s="31">
        <f t="shared" si="3"/>
        <v>67</v>
      </c>
      <c r="S8" s="31">
        <f t="shared" si="3"/>
        <v>171</v>
      </c>
      <c r="T8" s="31">
        <f t="shared" si="3"/>
        <v>19</v>
      </c>
      <c r="U8" s="31">
        <f t="shared" si="3"/>
        <v>110</v>
      </c>
      <c r="V8" s="31">
        <f t="shared" si="3"/>
        <v>501</v>
      </c>
      <c r="W8" s="31">
        <f t="shared" si="3"/>
        <v>727</v>
      </c>
      <c r="X8" s="31">
        <f t="shared" si="3"/>
        <v>905</v>
      </c>
      <c r="Y8" s="31">
        <f t="shared" si="3"/>
        <v>38</v>
      </c>
      <c r="Z8" s="31">
        <f t="shared" si="3"/>
        <v>76</v>
      </c>
      <c r="AA8" s="31">
        <f t="shared" si="3"/>
        <v>349</v>
      </c>
    </row>
    <row r="9" spans="1:27" s="5" customFormat="1" ht="12" customHeight="1">
      <c r="A9" s="42" t="s">
        <v>184</v>
      </c>
      <c r="B9" s="68">
        <f t="shared" si="2"/>
        <v>3.716090672612412</v>
      </c>
      <c r="C9" s="69">
        <f aca="true" t="shared" si="4" ref="C9:C45">SUM(D9:AA9)</f>
        <v>500</v>
      </c>
      <c r="D9" s="31">
        <v>37</v>
      </c>
      <c r="E9" s="31">
        <v>28</v>
      </c>
      <c r="F9" s="31">
        <v>5</v>
      </c>
      <c r="G9" s="31">
        <v>13</v>
      </c>
      <c r="H9" s="31">
        <v>7</v>
      </c>
      <c r="I9" s="31">
        <v>5</v>
      </c>
      <c r="J9" s="31">
        <v>12</v>
      </c>
      <c r="K9" s="31">
        <v>4</v>
      </c>
      <c r="L9" s="31">
        <v>14</v>
      </c>
      <c r="M9" s="31">
        <v>12</v>
      </c>
      <c r="N9" s="31">
        <v>3</v>
      </c>
      <c r="O9" s="31">
        <v>20</v>
      </c>
      <c r="P9" s="31">
        <v>76</v>
      </c>
      <c r="Q9" s="31">
        <v>98</v>
      </c>
      <c r="R9" s="31">
        <v>3</v>
      </c>
      <c r="S9" s="31">
        <v>8</v>
      </c>
      <c r="T9" s="31">
        <v>4</v>
      </c>
      <c r="U9" s="31">
        <v>13</v>
      </c>
      <c r="V9" s="31">
        <v>32</v>
      </c>
      <c r="W9" s="31">
        <v>48</v>
      </c>
      <c r="X9" s="31">
        <v>49</v>
      </c>
      <c r="Y9" s="31">
        <v>0</v>
      </c>
      <c r="Z9" s="31">
        <v>1</v>
      </c>
      <c r="AA9" s="31">
        <v>8</v>
      </c>
    </row>
    <row r="10" spans="1:27" s="5" customFormat="1" ht="12" customHeight="1">
      <c r="A10" s="44" t="s">
        <v>311</v>
      </c>
      <c r="B10" s="68">
        <f t="shared" si="2"/>
        <v>0.044593088071348944</v>
      </c>
      <c r="C10" s="69">
        <f t="shared" si="4"/>
        <v>6</v>
      </c>
      <c r="D10" s="31">
        <v>0</v>
      </c>
      <c r="E10" s="31">
        <v>1</v>
      </c>
      <c r="F10" s="31">
        <v>0</v>
      </c>
      <c r="G10" s="31">
        <v>1</v>
      </c>
      <c r="H10" s="31">
        <v>0</v>
      </c>
      <c r="I10" s="31">
        <v>0</v>
      </c>
      <c r="J10" s="31">
        <v>1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1">
        <v>1</v>
      </c>
      <c r="X10" s="31">
        <v>0</v>
      </c>
      <c r="Y10" s="31">
        <v>0</v>
      </c>
      <c r="Z10" s="31">
        <v>0</v>
      </c>
      <c r="AA10" s="31">
        <v>0</v>
      </c>
    </row>
    <row r="11" spans="1:27" s="5" customFormat="1" ht="12" customHeight="1">
      <c r="A11" s="44" t="s">
        <v>312</v>
      </c>
      <c r="B11" s="68">
        <f t="shared" si="2"/>
        <v>3.3073206986250465</v>
      </c>
      <c r="C11" s="69">
        <f t="shared" si="4"/>
        <v>445</v>
      </c>
      <c r="D11" s="31">
        <v>25</v>
      </c>
      <c r="E11" s="31">
        <v>25</v>
      </c>
      <c r="F11" s="31">
        <v>6</v>
      </c>
      <c r="G11" s="31">
        <v>14</v>
      </c>
      <c r="H11" s="31">
        <v>2</v>
      </c>
      <c r="I11" s="31">
        <v>4</v>
      </c>
      <c r="J11" s="31">
        <v>16</v>
      </c>
      <c r="K11" s="31">
        <v>3</v>
      </c>
      <c r="L11" s="31">
        <v>9</v>
      </c>
      <c r="M11" s="31">
        <v>11</v>
      </c>
      <c r="N11" s="31">
        <v>7</v>
      </c>
      <c r="O11" s="31">
        <v>11</v>
      </c>
      <c r="P11" s="31">
        <v>81</v>
      </c>
      <c r="Q11" s="31">
        <v>76</v>
      </c>
      <c r="R11" s="31">
        <v>2</v>
      </c>
      <c r="S11" s="31">
        <v>15</v>
      </c>
      <c r="T11" s="31">
        <v>0</v>
      </c>
      <c r="U11" s="31">
        <v>9</v>
      </c>
      <c r="V11" s="31">
        <v>16</v>
      </c>
      <c r="W11" s="31">
        <v>31</v>
      </c>
      <c r="X11" s="31">
        <v>57</v>
      </c>
      <c r="Y11" s="31">
        <v>1</v>
      </c>
      <c r="Z11" s="31">
        <v>5</v>
      </c>
      <c r="AA11" s="31">
        <v>19</v>
      </c>
    </row>
    <row r="12" spans="1:27" s="5" customFormat="1" ht="12" customHeight="1">
      <c r="A12" s="44" t="s">
        <v>313</v>
      </c>
      <c r="B12" s="68">
        <f t="shared" si="2"/>
        <v>0.5351170568561873</v>
      </c>
      <c r="C12" s="69">
        <f t="shared" si="4"/>
        <v>72</v>
      </c>
      <c r="D12" s="31">
        <v>7</v>
      </c>
      <c r="E12" s="31">
        <v>2</v>
      </c>
      <c r="F12" s="31">
        <v>0</v>
      </c>
      <c r="G12" s="31">
        <v>1</v>
      </c>
      <c r="H12" s="31">
        <v>0</v>
      </c>
      <c r="I12" s="31">
        <v>0</v>
      </c>
      <c r="J12" s="31">
        <v>1</v>
      </c>
      <c r="K12" s="31">
        <v>0</v>
      </c>
      <c r="L12" s="31">
        <v>2</v>
      </c>
      <c r="M12" s="31">
        <v>0</v>
      </c>
      <c r="N12" s="31">
        <v>0</v>
      </c>
      <c r="O12" s="31">
        <v>1</v>
      </c>
      <c r="P12" s="31">
        <v>11</v>
      </c>
      <c r="Q12" s="31">
        <v>10</v>
      </c>
      <c r="R12" s="31">
        <v>0</v>
      </c>
      <c r="S12" s="31">
        <v>1</v>
      </c>
      <c r="T12" s="31">
        <v>0</v>
      </c>
      <c r="U12" s="31">
        <v>1</v>
      </c>
      <c r="V12" s="31">
        <v>1</v>
      </c>
      <c r="W12" s="31">
        <v>5</v>
      </c>
      <c r="X12" s="31">
        <v>10</v>
      </c>
      <c r="Y12" s="31">
        <v>17</v>
      </c>
      <c r="Z12" s="31">
        <v>0</v>
      </c>
      <c r="AA12" s="31">
        <v>2</v>
      </c>
    </row>
    <row r="13" spans="1:27" s="5" customFormat="1" ht="12" customHeight="1">
      <c r="A13" s="44" t="s">
        <v>314</v>
      </c>
      <c r="B13" s="68">
        <f t="shared" si="2"/>
        <v>0.9513192121887775</v>
      </c>
      <c r="C13" s="69">
        <f t="shared" si="4"/>
        <v>128</v>
      </c>
      <c r="D13" s="31">
        <v>10</v>
      </c>
      <c r="E13" s="31">
        <v>8</v>
      </c>
      <c r="F13" s="31">
        <v>1</v>
      </c>
      <c r="G13" s="31">
        <v>0</v>
      </c>
      <c r="H13" s="31">
        <v>3</v>
      </c>
      <c r="I13" s="31">
        <v>1</v>
      </c>
      <c r="J13" s="31">
        <v>3</v>
      </c>
      <c r="K13" s="31">
        <v>1</v>
      </c>
      <c r="L13" s="31">
        <v>0</v>
      </c>
      <c r="M13" s="31">
        <v>2</v>
      </c>
      <c r="N13" s="31">
        <v>4</v>
      </c>
      <c r="O13" s="31">
        <v>1</v>
      </c>
      <c r="P13" s="31">
        <v>24</v>
      </c>
      <c r="Q13" s="31">
        <v>23</v>
      </c>
      <c r="R13" s="31">
        <v>0</v>
      </c>
      <c r="S13" s="31">
        <v>2</v>
      </c>
      <c r="T13" s="31">
        <v>0</v>
      </c>
      <c r="U13" s="31">
        <v>3</v>
      </c>
      <c r="V13" s="31">
        <v>10</v>
      </c>
      <c r="W13" s="31">
        <v>12</v>
      </c>
      <c r="X13" s="31">
        <v>7</v>
      </c>
      <c r="Y13" s="31">
        <v>0</v>
      </c>
      <c r="Z13" s="31">
        <v>1</v>
      </c>
      <c r="AA13" s="31">
        <v>12</v>
      </c>
    </row>
    <row r="14" spans="1:27" s="5" customFormat="1" ht="12" customHeight="1">
      <c r="A14" s="42" t="s">
        <v>185</v>
      </c>
      <c r="B14" s="68">
        <f t="shared" si="2"/>
        <v>0.37160906726124115</v>
      </c>
      <c r="C14" s="69">
        <f t="shared" si="4"/>
        <v>50</v>
      </c>
      <c r="D14" s="31">
        <v>1</v>
      </c>
      <c r="E14" s="31">
        <v>2</v>
      </c>
      <c r="F14" s="31">
        <v>0</v>
      </c>
      <c r="G14" s="31">
        <v>1</v>
      </c>
      <c r="H14" s="31">
        <v>0</v>
      </c>
      <c r="I14" s="31">
        <v>0</v>
      </c>
      <c r="J14" s="31">
        <v>0</v>
      </c>
      <c r="K14" s="31">
        <v>0</v>
      </c>
      <c r="L14" s="31">
        <v>1</v>
      </c>
      <c r="M14" s="31">
        <v>1</v>
      </c>
      <c r="N14" s="31">
        <v>1</v>
      </c>
      <c r="O14" s="31">
        <v>1</v>
      </c>
      <c r="P14" s="31">
        <v>6</v>
      </c>
      <c r="Q14" s="31">
        <v>19</v>
      </c>
      <c r="R14" s="31">
        <v>2</v>
      </c>
      <c r="S14" s="31">
        <v>0</v>
      </c>
      <c r="T14" s="31">
        <v>0</v>
      </c>
      <c r="U14" s="31">
        <v>0</v>
      </c>
      <c r="V14" s="31">
        <v>1</v>
      </c>
      <c r="W14" s="31">
        <v>5</v>
      </c>
      <c r="X14" s="31">
        <v>7</v>
      </c>
      <c r="Y14" s="31">
        <v>0</v>
      </c>
      <c r="Z14" s="31">
        <v>1</v>
      </c>
      <c r="AA14" s="31">
        <v>1</v>
      </c>
    </row>
    <row r="15" spans="1:27" s="5" customFormat="1" ht="12" customHeight="1">
      <c r="A15" s="44" t="s">
        <v>315</v>
      </c>
      <c r="B15" s="68">
        <f t="shared" si="2"/>
        <v>0.5425492382014121</v>
      </c>
      <c r="C15" s="69">
        <f t="shared" si="4"/>
        <v>73</v>
      </c>
      <c r="D15" s="31">
        <v>7</v>
      </c>
      <c r="E15" s="31">
        <v>0</v>
      </c>
      <c r="F15" s="31">
        <v>0</v>
      </c>
      <c r="G15" s="31">
        <v>2</v>
      </c>
      <c r="H15" s="31">
        <v>2</v>
      </c>
      <c r="I15" s="31">
        <v>0</v>
      </c>
      <c r="J15" s="31">
        <v>1</v>
      </c>
      <c r="K15" s="31">
        <v>0</v>
      </c>
      <c r="L15" s="31">
        <v>0</v>
      </c>
      <c r="M15" s="31">
        <v>3</v>
      </c>
      <c r="N15" s="31">
        <v>3</v>
      </c>
      <c r="O15" s="31">
        <v>1</v>
      </c>
      <c r="P15" s="31">
        <v>15</v>
      </c>
      <c r="Q15" s="31">
        <v>20</v>
      </c>
      <c r="R15" s="31">
        <v>0</v>
      </c>
      <c r="S15" s="31">
        <v>1</v>
      </c>
      <c r="T15" s="31">
        <v>0</v>
      </c>
      <c r="U15" s="31">
        <v>0</v>
      </c>
      <c r="V15" s="31">
        <v>6</v>
      </c>
      <c r="W15" s="31">
        <v>8</v>
      </c>
      <c r="X15" s="31">
        <v>4</v>
      </c>
      <c r="Y15" s="31">
        <v>0</v>
      </c>
      <c r="Z15" s="31">
        <v>0</v>
      </c>
      <c r="AA15" s="31">
        <v>0</v>
      </c>
    </row>
    <row r="16" spans="1:27" s="5" customFormat="1" ht="12" customHeight="1">
      <c r="A16" s="44" t="s">
        <v>316</v>
      </c>
      <c r="B16" s="68">
        <f t="shared" si="2"/>
        <v>1.8134522482348572</v>
      </c>
      <c r="C16" s="69">
        <f t="shared" si="4"/>
        <v>244</v>
      </c>
      <c r="D16" s="31">
        <v>11</v>
      </c>
      <c r="E16" s="31">
        <v>10</v>
      </c>
      <c r="F16" s="31">
        <v>2</v>
      </c>
      <c r="G16" s="31">
        <v>2</v>
      </c>
      <c r="H16" s="31">
        <v>0</v>
      </c>
      <c r="I16" s="31">
        <v>10</v>
      </c>
      <c r="J16" s="31">
        <v>17</v>
      </c>
      <c r="K16" s="31">
        <v>6</v>
      </c>
      <c r="L16" s="31">
        <v>7</v>
      </c>
      <c r="M16" s="31">
        <v>3</v>
      </c>
      <c r="N16" s="31">
        <v>15</v>
      </c>
      <c r="O16" s="31">
        <v>3</v>
      </c>
      <c r="P16" s="31">
        <v>42</v>
      </c>
      <c r="Q16" s="31">
        <v>55</v>
      </c>
      <c r="R16" s="31">
        <v>1</v>
      </c>
      <c r="S16" s="31">
        <v>4</v>
      </c>
      <c r="T16" s="31">
        <v>0</v>
      </c>
      <c r="U16" s="31">
        <v>0</v>
      </c>
      <c r="V16" s="31">
        <v>6</v>
      </c>
      <c r="W16" s="31">
        <v>13</v>
      </c>
      <c r="X16" s="31">
        <v>30</v>
      </c>
      <c r="Y16" s="31">
        <v>1</v>
      </c>
      <c r="Z16" s="31">
        <v>2</v>
      </c>
      <c r="AA16" s="31">
        <v>4</v>
      </c>
    </row>
    <row r="17" spans="1:27" s="5" customFormat="1" ht="12" customHeight="1">
      <c r="A17" s="44" t="s">
        <v>317</v>
      </c>
      <c r="B17" s="68">
        <f t="shared" si="2"/>
        <v>0.6688963210702341</v>
      </c>
      <c r="C17" s="69">
        <f t="shared" si="4"/>
        <v>90</v>
      </c>
      <c r="D17" s="31">
        <v>7</v>
      </c>
      <c r="E17" s="31">
        <v>2</v>
      </c>
      <c r="F17" s="31">
        <v>16</v>
      </c>
      <c r="G17" s="31">
        <v>6</v>
      </c>
      <c r="H17" s="31">
        <v>3</v>
      </c>
      <c r="I17" s="31">
        <v>1</v>
      </c>
      <c r="J17" s="31">
        <v>2</v>
      </c>
      <c r="K17" s="31">
        <v>0</v>
      </c>
      <c r="L17" s="31">
        <v>1</v>
      </c>
      <c r="M17" s="31">
        <v>2</v>
      </c>
      <c r="N17" s="31">
        <v>0</v>
      </c>
      <c r="O17" s="31">
        <v>0</v>
      </c>
      <c r="P17" s="31">
        <v>9</v>
      </c>
      <c r="Q17" s="31">
        <v>21</v>
      </c>
      <c r="R17" s="31">
        <v>0</v>
      </c>
      <c r="S17" s="31">
        <v>0</v>
      </c>
      <c r="T17" s="31">
        <v>0</v>
      </c>
      <c r="U17" s="31">
        <v>1</v>
      </c>
      <c r="V17" s="31">
        <v>2</v>
      </c>
      <c r="W17" s="31">
        <v>5</v>
      </c>
      <c r="X17" s="31">
        <v>10</v>
      </c>
      <c r="Y17" s="31">
        <v>0</v>
      </c>
      <c r="Z17" s="31">
        <v>0</v>
      </c>
      <c r="AA17" s="31">
        <v>2</v>
      </c>
    </row>
    <row r="18" spans="1:27" s="5" customFormat="1" ht="12" customHeight="1">
      <c r="A18" s="44" t="s">
        <v>318</v>
      </c>
      <c r="B18" s="68">
        <f t="shared" si="2"/>
        <v>2.266815310293571</v>
      </c>
      <c r="C18" s="69">
        <f t="shared" si="4"/>
        <v>305</v>
      </c>
      <c r="D18" s="31">
        <v>27</v>
      </c>
      <c r="E18" s="31">
        <v>27</v>
      </c>
      <c r="F18" s="31">
        <v>9</v>
      </c>
      <c r="G18" s="31">
        <v>11</v>
      </c>
      <c r="H18" s="31">
        <v>4</v>
      </c>
      <c r="I18" s="31">
        <v>0</v>
      </c>
      <c r="J18" s="31">
        <v>7</v>
      </c>
      <c r="K18" s="31">
        <v>1</v>
      </c>
      <c r="L18" s="31">
        <v>3</v>
      </c>
      <c r="M18" s="31">
        <v>17</v>
      </c>
      <c r="N18" s="31">
        <v>8</v>
      </c>
      <c r="O18" s="31">
        <v>10</v>
      </c>
      <c r="P18" s="31">
        <v>36</v>
      </c>
      <c r="Q18" s="31">
        <v>50</v>
      </c>
      <c r="R18" s="31">
        <v>3</v>
      </c>
      <c r="S18" s="31">
        <v>6</v>
      </c>
      <c r="T18" s="31">
        <v>0</v>
      </c>
      <c r="U18" s="31">
        <v>9</v>
      </c>
      <c r="V18" s="31">
        <v>10</v>
      </c>
      <c r="W18" s="31">
        <v>26</v>
      </c>
      <c r="X18" s="31">
        <v>26</v>
      </c>
      <c r="Y18" s="31">
        <v>1</v>
      </c>
      <c r="Z18" s="31">
        <v>2</v>
      </c>
      <c r="AA18" s="31">
        <v>12</v>
      </c>
    </row>
    <row r="19" spans="1:27" s="5" customFormat="1" ht="12" customHeight="1">
      <c r="A19" s="44" t="s">
        <v>319</v>
      </c>
      <c r="B19" s="68">
        <f t="shared" si="2"/>
        <v>0.6763285024154589</v>
      </c>
      <c r="C19" s="69">
        <f t="shared" si="4"/>
        <v>91</v>
      </c>
      <c r="D19" s="31">
        <v>1</v>
      </c>
      <c r="E19" s="31">
        <v>8</v>
      </c>
      <c r="F19" s="31">
        <v>2</v>
      </c>
      <c r="G19" s="31">
        <v>3</v>
      </c>
      <c r="H19" s="31">
        <v>2</v>
      </c>
      <c r="I19" s="31">
        <v>0</v>
      </c>
      <c r="J19" s="31">
        <v>3</v>
      </c>
      <c r="K19" s="31">
        <v>1</v>
      </c>
      <c r="L19" s="31">
        <v>3</v>
      </c>
      <c r="M19" s="31">
        <v>1</v>
      </c>
      <c r="N19" s="31">
        <v>2</v>
      </c>
      <c r="O19" s="31">
        <v>1</v>
      </c>
      <c r="P19" s="31">
        <v>19</v>
      </c>
      <c r="Q19" s="31">
        <v>16</v>
      </c>
      <c r="R19" s="31">
        <v>1</v>
      </c>
      <c r="S19" s="31">
        <v>1</v>
      </c>
      <c r="T19" s="31">
        <v>1</v>
      </c>
      <c r="U19" s="31">
        <v>1</v>
      </c>
      <c r="V19" s="31">
        <v>3</v>
      </c>
      <c r="W19" s="31">
        <v>7</v>
      </c>
      <c r="X19" s="31">
        <v>10</v>
      </c>
      <c r="Y19" s="31">
        <v>0</v>
      </c>
      <c r="Z19" s="31">
        <v>1</v>
      </c>
      <c r="AA19" s="31">
        <v>4</v>
      </c>
    </row>
    <row r="20" spans="1:27" s="5" customFormat="1" ht="15" customHeight="1">
      <c r="A20" s="42" t="s">
        <v>186</v>
      </c>
      <c r="B20" s="68">
        <f t="shared" si="2"/>
        <v>0.07432181345224824</v>
      </c>
      <c r="C20" s="69">
        <f t="shared" si="4"/>
        <v>10</v>
      </c>
      <c r="D20" s="31">
        <v>2</v>
      </c>
      <c r="E20" s="31">
        <v>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2</v>
      </c>
      <c r="Q20" s="31">
        <v>1</v>
      </c>
      <c r="R20" s="31">
        <v>0</v>
      </c>
      <c r="S20" s="31">
        <v>0</v>
      </c>
      <c r="T20" s="31">
        <v>0</v>
      </c>
      <c r="U20" s="31">
        <v>1</v>
      </c>
      <c r="V20" s="31">
        <v>0</v>
      </c>
      <c r="W20" s="31">
        <v>1</v>
      </c>
      <c r="X20" s="31">
        <v>1</v>
      </c>
      <c r="Y20" s="31">
        <v>0</v>
      </c>
      <c r="Z20" s="31">
        <v>0</v>
      </c>
      <c r="AA20" s="31">
        <v>0</v>
      </c>
    </row>
    <row r="21" spans="1:27" s="5" customFormat="1" ht="12" customHeight="1">
      <c r="A21" s="42" t="s">
        <v>187</v>
      </c>
      <c r="B21" s="68">
        <f t="shared" si="2"/>
        <v>1.850613154960981</v>
      </c>
      <c r="C21" s="69">
        <f t="shared" si="4"/>
        <v>249</v>
      </c>
      <c r="D21" s="31">
        <v>17</v>
      </c>
      <c r="E21" s="31">
        <v>12</v>
      </c>
      <c r="F21" s="31">
        <v>1</v>
      </c>
      <c r="G21" s="31">
        <v>3</v>
      </c>
      <c r="H21" s="31">
        <v>0</v>
      </c>
      <c r="I21" s="31">
        <v>3</v>
      </c>
      <c r="J21" s="31">
        <v>11</v>
      </c>
      <c r="K21" s="31">
        <v>5</v>
      </c>
      <c r="L21" s="31">
        <v>5</v>
      </c>
      <c r="M21" s="31">
        <v>5</v>
      </c>
      <c r="N21" s="31">
        <v>3</v>
      </c>
      <c r="O21" s="31">
        <v>7</v>
      </c>
      <c r="P21" s="31">
        <v>51</v>
      </c>
      <c r="Q21" s="31">
        <v>52</v>
      </c>
      <c r="R21" s="31">
        <v>1</v>
      </c>
      <c r="S21" s="31">
        <v>7</v>
      </c>
      <c r="T21" s="31">
        <v>1</v>
      </c>
      <c r="U21" s="31">
        <v>2</v>
      </c>
      <c r="V21" s="31">
        <v>9</v>
      </c>
      <c r="W21" s="31">
        <v>30</v>
      </c>
      <c r="X21" s="31">
        <v>19</v>
      </c>
      <c r="Y21" s="31">
        <v>0</v>
      </c>
      <c r="Z21" s="31">
        <v>1</v>
      </c>
      <c r="AA21" s="31">
        <v>4</v>
      </c>
    </row>
    <row r="22" spans="1:27" s="5" customFormat="1" ht="12" customHeight="1">
      <c r="A22" s="44" t="s">
        <v>320</v>
      </c>
      <c r="B22" s="68">
        <f t="shared" si="2"/>
        <v>2.8390932738758825</v>
      </c>
      <c r="C22" s="69">
        <f t="shared" si="4"/>
        <v>382</v>
      </c>
      <c r="D22" s="31">
        <v>19</v>
      </c>
      <c r="E22" s="31">
        <v>12</v>
      </c>
      <c r="F22" s="31">
        <v>1</v>
      </c>
      <c r="G22" s="31">
        <v>3</v>
      </c>
      <c r="H22" s="31">
        <v>1</v>
      </c>
      <c r="I22" s="31">
        <v>0</v>
      </c>
      <c r="J22" s="31">
        <v>11</v>
      </c>
      <c r="K22" s="31">
        <v>4</v>
      </c>
      <c r="L22" s="31">
        <v>5</v>
      </c>
      <c r="M22" s="31">
        <v>10</v>
      </c>
      <c r="N22" s="31">
        <v>3</v>
      </c>
      <c r="O22" s="31">
        <v>7</v>
      </c>
      <c r="P22" s="31">
        <v>66</v>
      </c>
      <c r="Q22" s="31">
        <v>116</v>
      </c>
      <c r="R22" s="31">
        <v>5</v>
      </c>
      <c r="S22" s="31">
        <v>7</v>
      </c>
      <c r="T22" s="31">
        <v>0</v>
      </c>
      <c r="U22" s="31">
        <v>4</v>
      </c>
      <c r="V22" s="31">
        <v>9</v>
      </c>
      <c r="W22" s="31">
        <v>41</v>
      </c>
      <c r="X22" s="31">
        <v>39</v>
      </c>
      <c r="Y22" s="31">
        <v>2</v>
      </c>
      <c r="Z22" s="31">
        <v>2</v>
      </c>
      <c r="AA22" s="31">
        <v>15</v>
      </c>
    </row>
    <row r="23" spans="1:27" s="5" customFormat="1" ht="12" customHeight="1">
      <c r="A23" s="44" t="s">
        <v>321</v>
      </c>
      <c r="B23" s="68">
        <f t="shared" si="2"/>
        <v>2.400594574507618</v>
      </c>
      <c r="C23" s="69">
        <f t="shared" si="4"/>
        <v>323</v>
      </c>
      <c r="D23" s="31">
        <v>21</v>
      </c>
      <c r="E23" s="31">
        <v>16</v>
      </c>
      <c r="F23" s="31">
        <v>4</v>
      </c>
      <c r="G23" s="31">
        <v>8</v>
      </c>
      <c r="H23" s="31">
        <v>2</v>
      </c>
      <c r="I23" s="31">
        <v>5</v>
      </c>
      <c r="J23" s="31">
        <v>3</v>
      </c>
      <c r="K23" s="31">
        <v>3</v>
      </c>
      <c r="L23" s="31">
        <v>7</v>
      </c>
      <c r="M23" s="31">
        <v>11</v>
      </c>
      <c r="N23" s="31">
        <v>2</v>
      </c>
      <c r="O23" s="31">
        <v>6</v>
      </c>
      <c r="P23" s="31">
        <v>60</v>
      </c>
      <c r="Q23" s="31">
        <v>52</v>
      </c>
      <c r="R23" s="31">
        <v>4</v>
      </c>
      <c r="S23" s="31">
        <v>13</v>
      </c>
      <c r="T23" s="31">
        <v>0</v>
      </c>
      <c r="U23" s="31">
        <v>2</v>
      </c>
      <c r="V23" s="31">
        <v>9</v>
      </c>
      <c r="W23" s="31">
        <v>31</v>
      </c>
      <c r="X23" s="31">
        <v>43</v>
      </c>
      <c r="Y23" s="31">
        <v>1</v>
      </c>
      <c r="Z23" s="31">
        <v>2</v>
      </c>
      <c r="AA23" s="31">
        <v>18</v>
      </c>
    </row>
    <row r="24" spans="1:27" s="5" customFormat="1" ht="12" customHeight="1">
      <c r="A24" s="44" t="s">
        <v>322</v>
      </c>
      <c r="B24" s="68">
        <f t="shared" si="2"/>
        <v>3.8944630248978074</v>
      </c>
      <c r="C24" s="69">
        <f t="shared" si="4"/>
        <v>524</v>
      </c>
      <c r="D24" s="31">
        <v>33</v>
      </c>
      <c r="E24" s="31">
        <v>32</v>
      </c>
      <c r="F24" s="31">
        <v>8</v>
      </c>
      <c r="G24" s="31">
        <v>9</v>
      </c>
      <c r="H24" s="31">
        <v>4</v>
      </c>
      <c r="I24" s="31">
        <v>4</v>
      </c>
      <c r="J24" s="31">
        <v>10</v>
      </c>
      <c r="K24" s="31">
        <v>8</v>
      </c>
      <c r="L24" s="31">
        <v>15</v>
      </c>
      <c r="M24" s="31">
        <v>14</v>
      </c>
      <c r="N24" s="31">
        <v>3</v>
      </c>
      <c r="O24" s="31">
        <v>10</v>
      </c>
      <c r="P24" s="31">
        <v>64</v>
      </c>
      <c r="Q24" s="31">
        <v>119</v>
      </c>
      <c r="R24" s="31">
        <v>4</v>
      </c>
      <c r="S24" s="31">
        <v>13</v>
      </c>
      <c r="T24" s="31">
        <v>4</v>
      </c>
      <c r="U24" s="31">
        <v>6</v>
      </c>
      <c r="V24" s="31">
        <v>20</v>
      </c>
      <c r="W24" s="31">
        <v>53</v>
      </c>
      <c r="X24" s="31">
        <v>75</v>
      </c>
      <c r="Y24" s="31">
        <v>0</v>
      </c>
      <c r="Z24" s="31">
        <v>2</v>
      </c>
      <c r="AA24" s="31">
        <v>14</v>
      </c>
    </row>
    <row r="25" spans="1:27" s="5" customFormat="1" ht="12" customHeight="1">
      <c r="A25" s="44" t="s">
        <v>323</v>
      </c>
      <c r="B25" s="68">
        <f t="shared" si="2"/>
        <v>5.366034931252322</v>
      </c>
      <c r="C25" s="69">
        <f t="shared" si="4"/>
        <v>722</v>
      </c>
      <c r="D25" s="31">
        <v>33</v>
      </c>
      <c r="E25" s="31">
        <v>32</v>
      </c>
      <c r="F25" s="31">
        <v>5</v>
      </c>
      <c r="G25" s="31">
        <v>17</v>
      </c>
      <c r="H25" s="31">
        <v>5</v>
      </c>
      <c r="I25" s="31">
        <v>6</v>
      </c>
      <c r="J25" s="31">
        <v>20</v>
      </c>
      <c r="K25" s="31">
        <v>9</v>
      </c>
      <c r="L25" s="31">
        <v>20</v>
      </c>
      <c r="M25" s="31">
        <v>8</v>
      </c>
      <c r="N25" s="31">
        <v>2</v>
      </c>
      <c r="O25" s="31">
        <v>8</v>
      </c>
      <c r="P25" s="31">
        <v>123</v>
      </c>
      <c r="Q25" s="31">
        <v>261</v>
      </c>
      <c r="R25" s="31">
        <v>7</v>
      </c>
      <c r="S25" s="31">
        <v>9</v>
      </c>
      <c r="T25" s="31">
        <v>0</v>
      </c>
      <c r="U25" s="31">
        <v>1</v>
      </c>
      <c r="V25" s="31">
        <v>26</v>
      </c>
      <c r="W25" s="31">
        <v>51</v>
      </c>
      <c r="X25" s="31">
        <v>49</v>
      </c>
      <c r="Y25" s="31">
        <v>4</v>
      </c>
      <c r="Z25" s="31">
        <v>3</v>
      </c>
      <c r="AA25" s="31">
        <v>23</v>
      </c>
    </row>
    <row r="26" spans="1:27" s="5" customFormat="1" ht="12" customHeight="1">
      <c r="A26" s="44" t="s">
        <v>324</v>
      </c>
      <c r="B26" s="68">
        <f t="shared" si="2"/>
        <v>5.559271646228168</v>
      </c>
      <c r="C26" s="69">
        <f t="shared" si="4"/>
        <v>748</v>
      </c>
      <c r="D26" s="31">
        <v>49</v>
      </c>
      <c r="E26" s="31">
        <v>34</v>
      </c>
      <c r="F26" s="31">
        <v>1</v>
      </c>
      <c r="G26" s="31">
        <v>12</v>
      </c>
      <c r="H26" s="31">
        <v>10</v>
      </c>
      <c r="I26" s="31">
        <v>5</v>
      </c>
      <c r="J26" s="31">
        <v>26</v>
      </c>
      <c r="K26" s="31">
        <v>2</v>
      </c>
      <c r="L26" s="31">
        <v>19</v>
      </c>
      <c r="M26" s="31">
        <v>9</v>
      </c>
      <c r="N26" s="31">
        <v>4</v>
      </c>
      <c r="O26" s="31">
        <v>13</v>
      </c>
      <c r="P26" s="31">
        <v>134</v>
      </c>
      <c r="Q26" s="31">
        <v>194</v>
      </c>
      <c r="R26" s="31">
        <v>5</v>
      </c>
      <c r="S26" s="31">
        <v>7</v>
      </c>
      <c r="T26" s="31">
        <v>0</v>
      </c>
      <c r="U26" s="31">
        <v>6</v>
      </c>
      <c r="V26" s="31">
        <v>32</v>
      </c>
      <c r="W26" s="31">
        <v>61</v>
      </c>
      <c r="X26" s="31">
        <v>85</v>
      </c>
      <c r="Y26" s="31">
        <v>3</v>
      </c>
      <c r="Z26" s="31">
        <v>4</v>
      </c>
      <c r="AA26" s="31">
        <v>33</v>
      </c>
    </row>
    <row r="27" spans="1:27" s="5" customFormat="1" ht="12" customHeight="1">
      <c r="A27" s="44" t="s">
        <v>325</v>
      </c>
      <c r="B27" s="68">
        <f t="shared" si="2"/>
        <v>3.849869936826458</v>
      </c>
      <c r="C27" s="69">
        <f t="shared" si="4"/>
        <v>518</v>
      </c>
      <c r="D27" s="31">
        <v>48</v>
      </c>
      <c r="E27" s="31">
        <v>33</v>
      </c>
      <c r="F27" s="31">
        <v>7</v>
      </c>
      <c r="G27" s="31">
        <v>15</v>
      </c>
      <c r="H27" s="31">
        <v>2</v>
      </c>
      <c r="I27" s="31">
        <v>2</v>
      </c>
      <c r="J27" s="31">
        <v>24</v>
      </c>
      <c r="K27" s="31">
        <v>2</v>
      </c>
      <c r="L27" s="31">
        <v>20</v>
      </c>
      <c r="M27" s="31">
        <v>16</v>
      </c>
      <c r="N27" s="31">
        <v>4</v>
      </c>
      <c r="O27" s="31">
        <v>9</v>
      </c>
      <c r="P27" s="31">
        <v>63</v>
      </c>
      <c r="Q27" s="31">
        <v>53</v>
      </c>
      <c r="R27" s="31">
        <v>6</v>
      </c>
      <c r="S27" s="31">
        <v>8</v>
      </c>
      <c r="T27" s="31">
        <v>3</v>
      </c>
      <c r="U27" s="31">
        <v>9</v>
      </c>
      <c r="V27" s="31">
        <v>67</v>
      </c>
      <c r="W27" s="31">
        <v>44</v>
      </c>
      <c r="X27" s="31">
        <v>60</v>
      </c>
      <c r="Y27" s="31">
        <v>1</v>
      </c>
      <c r="Z27" s="31">
        <v>3</v>
      </c>
      <c r="AA27" s="31">
        <v>19</v>
      </c>
    </row>
    <row r="28" spans="1:27" s="5" customFormat="1" ht="12" customHeight="1">
      <c r="A28" s="44" t="s">
        <v>326</v>
      </c>
      <c r="B28" s="68">
        <f t="shared" si="2"/>
        <v>13.25157933853586</v>
      </c>
      <c r="C28" s="69">
        <f t="shared" si="4"/>
        <v>1783</v>
      </c>
      <c r="D28" s="31">
        <v>160</v>
      </c>
      <c r="E28" s="31">
        <v>99</v>
      </c>
      <c r="F28" s="31">
        <v>22</v>
      </c>
      <c r="G28" s="31">
        <v>53</v>
      </c>
      <c r="H28" s="31">
        <v>22</v>
      </c>
      <c r="I28" s="31">
        <v>12</v>
      </c>
      <c r="J28" s="31">
        <v>94</v>
      </c>
      <c r="K28" s="31">
        <v>8</v>
      </c>
      <c r="L28" s="31">
        <v>35</v>
      </c>
      <c r="M28" s="31">
        <v>44</v>
      </c>
      <c r="N28" s="31">
        <v>5</v>
      </c>
      <c r="O28" s="31">
        <v>24</v>
      </c>
      <c r="P28" s="31">
        <v>234</v>
      </c>
      <c r="Q28" s="31">
        <v>196</v>
      </c>
      <c r="R28" s="31">
        <v>15</v>
      </c>
      <c r="S28" s="31">
        <v>48</v>
      </c>
      <c r="T28" s="31">
        <v>3</v>
      </c>
      <c r="U28" s="31">
        <v>29</v>
      </c>
      <c r="V28" s="31">
        <v>170</v>
      </c>
      <c r="W28" s="31">
        <v>156</v>
      </c>
      <c r="X28" s="31">
        <v>208</v>
      </c>
      <c r="Y28" s="31">
        <v>5</v>
      </c>
      <c r="Z28" s="31">
        <v>35</v>
      </c>
      <c r="AA28" s="31">
        <v>106</v>
      </c>
    </row>
    <row r="29" spans="1:27" s="5" customFormat="1" ht="12" customHeight="1">
      <c r="A29" s="44" t="s">
        <v>327</v>
      </c>
      <c r="B29" s="68">
        <f t="shared" si="2"/>
        <v>2.772203641768859</v>
      </c>
      <c r="C29" s="69">
        <f t="shared" si="4"/>
        <v>373</v>
      </c>
      <c r="D29" s="31">
        <v>24</v>
      </c>
      <c r="E29" s="31">
        <v>17</v>
      </c>
      <c r="F29" s="31">
        <v>6</v>
      </c>
      <c r="G29" s="31">
        <v>15</v>
      </c>
      <c r="H29" s="31">
        <v>2</v>
      </c>
      <c r="I29" s="31">
        <v>2</v>
      </c>
      <c r="J29" s="31">
        <v>14</v>
      </c>
      <c r="K29" s="31">
        <v>2</v>
      </c>
      <c r="L29" s="31">
        <v>14</v>
      </c>
      <c r="M29" s="31">
        <v>8</v>
      </c>
      <c r="N29" s="31">
        <v>4</v>
      </c>
      <c r="O29" s="31">
        <v>8</v>
      </c>
      <c r="P29" s="31">
        <v>56</v>
      </c>
      <c r="Q29" s="31">
        <v>79</v>
      </c>
      <c r="R29" s="31">
        <v>3</v>
      </c>
      <c r="S29" s="31">
        <v>4</v>
      </c>
      <c r="T29" s="31">
        <v>1</v>
      </c>
      <c r="U29" s="31">
        <v>7</v>
      </c>
      <c r="V29" s="31">
        <v>19</v>
      </c>
      <c r="W29" s="31">
        <v>32</v>
      </c>
      <c r="X29" s="31">
        <v>42</v>
      </c>
      <c r="Y29" s="31">
        <v>1</v>
      </c>
      <c r="Z29" s="31">
        <v>0</v>
      </c>
      <c r="AA29" s="31">
        <v>13</v>
      </c>
    </row>
    <row r="30" spans="1:27" s="5" customFormat="1" ht="12" customHeight="1">
      <c r="A30" s="44" t="s">
        <v>328</v>
      </c>
      <c r="B30" s="68">
        <f t="shared" si="2"/>
        <v>4.912671869193608</v>
      </c>
      <c r="C30" s="69">
        <f t="shared" si="4"/>
        <v>661</v>
      </c>
      <c r="D30" s="31">
        <v>50</v>
      </c>
      <c r="E30" s="31">
        <v>34</v>
      </c>
      <c r="F30" s="31">
        <v>7</v>
      </c>
      <c r="G30" s="31">
        <v>19</v>
      </c>
      <c r="H30" s="31">
        <v>5</v>
      </c>
      <c r="I30" s="31">
        <v>6</v>
      </c>
      <c r="J30" s="31">
        <v>19</v>
      </c>
      <c r="K30" s="31">
        <v>1</v>
      </c>
      <c r="L30" s="31">
        <v>18</v>
      </c>
      <c r="M30" s="31">
        <v>21</v>
      </c>
      <c r="N30" s="31">
        <v>9</v>
      </c>
      <c r="O30" s="31">
        <v>14</v>
      </c>
      <c r="P30" s="31">
        <v>105</v>
      </c>
      <c r="Q30" s="31">
        <v>178</v>
      </c>
      <c r="R30" s="31">
        <v>5</v>
      </c>
      <c r="S30" s="31">
        <v>8</v>
      </c>
      <c r="T30" s="31">
        <v>2</v>
      </c>
      <c r="U30" s="31">
        <v>2</v>
      </c>
      <c r="V30" s="31">
        <v>30</v>
      </c>
      <c r="W30" s="31">
        <v>46</v>
      </c>
      <c r="X30" s="31">
        <v>46</v>
      </c>
      <c r="Y30" s="31">
        <v>1</v>
      </c>
      <c r="Z30" s="31">
        <v>9</v>
      </c>
      <c r="AA30" s="31">
        <v>26</v>
      </c>
    </row>
    <row r="31" spans="1:27" s="5" customFormat="1" ht="12" customHeight="1">
      <c r="A31" s="44" t="s">
        <v>329</v>
      </c>
      <c r="B31" s="68">
        <f t="shared" si="2"/>
        <v>1.2560386473429952</v>
      </c>
      <c r="C31" s="69">
        <f t="shared" si="4"/>
        <v>169</v>
      </c>
      <c r="D31" s="31">
        <v>14</v>
      </c>
      <c r="E31" s="31">
        <v>11</v>
      </c>
      <c r="F31" s="31">
        <v>4</v>
      </c>
      <c r="G31" s="31">
        <v>10</v>
      </c>
      <c r="H31" s="31">
        <v>3</v>
      </c>
      <c r="I31" s="31">
        <v>0</v>
      </c>
      <c r="J31" s="31">
        <v>4</v>
      </c>
      <c r="K31" s="31">
        <v>0</v>
      </c>
      <c r="L31" s="31">
        <v>3</v>
      </c>
      <c r="M31" s="31">
        <v>5</v>
      </c>
      <c r="N31" s="31">
        <v>1</v>
      </c>
      <c r="O31" s="31">
        <v>5</v>
      </c>
      <c r="P31" s="31">
        <v>35</v>
      </c>
      <c r="Q31" s="31">
        <v>16</v>
      </c>
      <c r="R31" s="31">
        <v>0</v>
      </c>
      <c r="S31" s="31">
        <v>8</v>
      </c>
      <c r="T31" s="31">
        <v>0</v>
      </c>
      <c r="U31" s="31">
        <v>2</v>
      </c>
      <c r="V31" s="31">
        <v>14</v>
      </c>
      <c r="W31" s="31">
        <v>16</v>
      </c>
      <c r="X31" s="31">
        <v>11</v>
      </c>
      <c r="Y31" s="31">
        <v>0</v>
      </c>
      <c r="Z31" s="31">
        <v>1</v>
      </c>
      <c r="AA31" s="31">
        <v>6</v>
      </c>
    </row>
    <row r="32" spans="1:27" s="5" customFormat="1" ht="12" customHeight="1">
      <c r="A32" s="44" t="s">
        <v>330</v>
      </c>
      <c r="B32" s="68">
        <f t="shared" si="2"/>
        <v>0.9438870308435525</v>
      </c>
      <c r="C32" s="69">
        <f t="shared" si="4"/>
        <v>127</v>
      </c>
      <c r="D32" s="31">
        <v>6</v>
      </c>
      <c r="E32" s="31">
        <v>7</v>
      </c>
      <c r="F32" s="31">
        <v>1</v>
      </c>
      <c r="G32" s="31">
        <v>2</v>
      </c>
      <c r="H32" s="31">
        <v>1</v>
      </c>
      <c r="I32" s="31">
        <v>0</v>
      </c>
      <c r="J32" s="31">
        <v>8</v>
      </c>
      <c r="K32" s="31">
        <v>1</v>
      </c>
      <c r="L32" s="31">
        <v>2</v>
      </c>
      <c r="M32" s="31">
        <v>3</v>
      </c>
      <c r="N32" s="31">
        <v>0</v>
      </c>
      <c r="O32" s="31">
        <v>5</v>
      </c>
      <c r="P32" s="31">
        <v>22</v>
      </c>
      <c r="Q32" s="31">
        <v>28</v>
      </c>
      <c r="R32" s="31">
        <v>0</v>
      </c>
      <c r="S32" s="31">
        <v>1</v>
      </c>
      <c r="T32" s="31">
        <v>0</v>
      </c>
      <c r="U32" s="31">
        <v>2</v>
      </c>
      <c r="V32" s="31">
        <v>8</v>
      </c>
      <c r="W32" s="31">
        <v>4</v>
      </c>
      <c r="X32" s="31">
        <v>17</v>
      </c>
      <c r="Y32" s="31">
        <v>0</v>
      </c>
      <c r="Z32" s="31">
        <v>1</v>
      </c>
      <c r="AA32" s="31">
        <v>8</v>
      </c>
    </row>
    <row r="33" spans="1:27" s="5" customFormat="1" ht="15.75" customHeight="1">
      <c r="A33" s="43" t="s">
        <v>331</v>
      </c>
      <c r="B33" s="68">
        <f t="shared" si="2"/>
        <v>0.46822742474916385</v>
      </c>
      <c r="C33" s="69">
        <f t="shared" si="4"/>
        <v>63</v>
      </c>
      <c r="D33" s="31">
        <v>7</v>
      </c>
      <c r="E33" s="31">
        <v>6</v>
      </c>
      <c r="F33" s="31">
        <v>0</v>
      </c>
      <c r="G33" s="31">
        <v>6</v>
      </c>
      <c r="H33" s="31">
        <v>2</v>
      </c>
      <c r="I33" s="31">
        <v>1</v>
      </c>
      <c r="J33" s="31">
        <v>1</v>
      </c>
      <c r="K33" s="31">
        <v>0</v>
      </c>
      <c r="L33" s="31">
        <v>0</v>
      </c>
      <c r="M33" s="31">
        <v>5</v>
      </c>
      <c r="N33" s="31">
        <v>6</v>
      </c>
      <c r="O33" s="31">
        <v>1</v>
      </c>
      <c r="P33" s="31">
        <v>4</v>
      </c>
      <c r="Q33" s="31">
        <v>1</v>
      </c>
      <c r="R33" s="31">
        <v>0</v>
      </c>
      <c r="S33" s="31">
        <v>0</v>
      </c>
      <c r="T33" s="31">
        <v>0</v>
      </c>
      <c r="U33" s="31">
        <v>8</v>
      </c>
      <c r="V33" s="31">
        <v>5</v>
      </c>
      <c r="W33" s="31">
        <v>4</v>
      </c>
      <c r="X33" s="31">
        <v>2</v>
      </c>
      <c r="Y33" s="31">
        <v>0</v>
      </c>
      <c r="Z33" s="31">
        <v>1</v>
      </c>
      <c r="AA33" s="31">
        <v>3</v>
      </c>
    </row>
    <row r="34" spans="1:27" s="5" customFormat="1" ht="12" customHeight="1">
      <c r="A34" s="43" t="s">
        <v>332</v>
      </c>
      <c r="B34" s="68">
        <f t="shared" si="2"/>
        <v>1.0479375696767002</v>
      </c>
      <c r="C34" s="69">
        <f t="shared" si="4"/>
        <v>141</v>
      </c>
      <c r="D34" s="31">
        <v>13</v>
      </c>
      <c r="E34" s="31">
        <v>7</v>
      </c>
      <c r="F34" s="31">
        <v>4</v>
      </c>
      <c r="G34" s="31">
        <v>2</v>
      </c>
      <c r="H34" s="31">
        <v>2</v>
      </c>
      <c r="I34" s="31">
        <v>0</v>
      </c>
      <c r="J34" s="31">
        <v>4</v>
      </c>
      <c r="K34" s="31">
        <v>0</v>
      </c>
      <c r="L34" s="31">
        <v>3</v>
      </c>
      <c r="M34" s="31">
        <v>7</v>
      </c>
      <c r="N34" s="31">
        <v>4</v>
      </c>
      <c r="O34" s="31">
        <v>3</v>
      </c>
      <c r="P34" s="31">
        <v>12</v>
      </c>
      <c r="Q34" s="31">
        <v>25</v>
      </c>
      <c r="R34" s="31">
        <v>3</v>
      </c>
      <c r="S34" s="31">
        <v>2</v>
      </c>
      <c r="T34" s="31">
        <v>1</v>
      </c>
      <c r="U34" s="31">
        <v>2</v>
      </c>
      <c r="V34" s="31">
        <v>4</v>
      </c>
      <c r="W34" s="31">
        <v>14</v>
      </c>
      <c r="X34" s="31">
        <v>22</v>
      </c>
      <c r="Y34" s="31">
        <v>0</v>
      </c>
      <c r="Z34" s="31">
        <v>0</v>
      </c>
      <c r="AA34" s="31">
        <v>7</v>
      </c>
    </row>
    <row r="35" spans="1:27" s="5" customFormat="1" ht="12" customHeight="1">
      <c r="A35" s="43" t="s">
        <v>188</v>
      </c>
      <c r="B35" s="68">
        <f t="shared" si="2"/>
        <v>3.7235228539576366</v>
      </c>
      <c r="C35" s="69">
        <f t="shared" si="4"/>
        <v>501</v>
      </c>
      <c r="D35" s="31">
        <v>27</v>
      </c>
      <c r="E35" s="31">
        <v>31</v>
      </c>
      <c r="F35" s="31">
        <v>10</v>
      </c>
      <c r="G35" s="31">
        <v>20</v>
      </c>
      <c r="H35" s="31">
        <v>5</v>
      </c>
      <c r="I35" s="31">
        <v>2</v>
      </c>
      <c r="J35" s="31">
        <v>12</v>
      </c>
      <c r="K35" s="31">
        <v>1</v>
      </c>
      <c r="L35" s="31">
        <v>7</v>
      </c>
      <c r="M35" s="31">
        <v>6</v>
      </c>
      <c r="N35" s="31">
        <v>2</v>
      </c>
      <c r="O35" s="31">
        <v>11</v>
      </c>
      <c r="P35" s="31">
        <v>80</v>
      </c>
      <c r="Q35" s="31">
        <v>68</v>
      </c>
      <c r="R35" s="31">
        <v>7</v>
      </c>
      <c r="S35" s="31">
        <v>15</v>
      </c>
      <c r="T35" s="31">
        <v>2</v>
      </c>
      <c r="U35" s="31">
        <v>16</v>
      </c>
      <c r="V35" s="31">
        <v>43</v>
      </c>
      <c r="W35" s="31">
        <v>49</v>
      </c>
      <c r="X35" s="31">
        <v>62</v>
      </c>
      <c r="Y35" s="31">
        <v>2</v>
      </c>
      <c r="Z35" s="31">
        <v>6</v>
      </c>
      <c r="AA35" s="31">
        <v>17</v>
      </c>
    </row>
    <row r="36" spans="1:27" s="5" customFormat="1" ht="12" customHeight="1">
      <c r="A36" s="43" t="s">
        <v>189</v>
      </c>
      <c r="B36" s="68">
        <f t="shared" si="2"/>
        <v>4.23634336677815</v>
      </c>
      <c r="C36" s="69">
        <f t="shared" si="4"/>
        <v>570</v>
      </c>
      <c r="D36" s="31">
        <v>31</v>
      </c>
      <c r="E36" s="31">
        <v>33</v>
      </c>
      <c r="F36" s="31">
        <v>9</v>
      </c>
      <c r="G36" s="31">
        <v>17</v>
      </c>
      <c r="H36" s="31">
        <v>5</v>
      </c>
      <c r="I36" s="31">
        <v>4</v>
      </c>
      <c r="J36" s="31">
        <v>23</v>
      </c>
      <c r="K36" s="31">
        <v>3</v>
      </c>
      <c r="L36" s="31">
        <v>20</v>
      </c>
      <c r="M36" s="31">
        <v>12</v>
      </c>
      <c r="N36" s="31">
        <v>7</v>
      </c>
      <c r="O36" s="31">
        <v>16</v>
      </c>
      <c r="P36" s="31">
        <v>89</v>
      </c>
      <c r="Q36" s="31">
        <v>74</v>
      </c>
      <c r="R36" s="31">
        <v>4</v>
      </c>
      <c r="S36" s="31">
        <v>11</v>
      </c>
      <c r="T36" s="31">
        <v>2</v>
      </c>
      <c r="U36" s="31">
        <v>12</v>
      </c>
      <c r="V36" s="31">
        <v>46</v>
      </c>
      <c r="W36" s="31">
        <v>48</v>
      </c>
      <c r="X36" s="31">
        <v>62</v>
      </c>
      <c r="Y36" s="31">
        <v>2</v>
      </c>
      <c r="Z36" s="31">
        <v>6</v>
      </c>
      <c r="AA36" s="31">
        <v>34</v>
      </c>
    </row>
    <row r="37" spans="1:27" s="5" customFormat="1" ht="12" customHeight="1">
      <c r="A37" s="43" t="s">
        <v>190</v>
      </c>
      <c r="B37" s="68">
        <f t="shared" si="2"/>
        <v>11.928651059085842</v>
      </c>
      <c r="C37" s="69">
        <f t="shared" si="4"/>
        <v>1605</v>
      </c>
      <c r="D37" s="31">
        <v>127</v>
      </c>
      <c r="E37" s="31">
        <v>50</v>
      </c>
      <c r="F37" s="31">
        <v>26</v>
      </c>
      <c r="G37" s="31">
        <v>57</v>
      </c>
      <c r="H37" s="31">
        <v>20</v>
      </c>
      <c r="I37" s="31">
        <v>13</v>
      </c>
      <c r="J37" s="31">
        <v>47</v>
      </c>
      <c r="K37" s="31">
        <v>7</v>
      </c>
      <c r="L37" s="31">
        <v>50</v>
      </c>
      <c r="M37" s="31">
        <v>78</v>
      </c>
      <c r="N37" s="31">
        <v>37</v>
      </c>
      <c r="O37" s="31">
        <v>70</v>
      </c>
      <c r="P37" s="31">
        <v>158</v>
      </c>
      <c r="Q37" s="31">
        <v>93</v>
      </c>
      <c r="R37" s="31">
        <v>15</v>
      </c>
      <c r="S37" s="31">
        <v>25</v>
      </c>
      <c r="T37" s="31">
        <v>1</v>
      </c>
      <c r="U37" s="31">
        <v>20</v>
      </c>
      <c r="V37" s="31">
        <v>147</v>
      </c>
      <c r="W37" s="31">
        <v>203</v>
      </c>
      <c r="X37" s="31">
        <v>289</v>
      </c>
      <c r="Y37" s="31">
        <v>5</v>
      </c>
      <c r="Z37" s="31">
        <v>10</v>
      </c>
      <c r="AA37" s="31">
        <v>57</v>
      </c>
    </row>
    <row r="38" spans="1:27" s="5" customFormat="1" ht="12" customHeight="1">
      <c r="A38" s="43" t="s">
        <v>191</v>
      </c>
      <c r="B38" s="68">
        <f t="shared" si="2"/>
        <v>1.308063916759569</v>
      </c>
      <c r="C38" s="69">
        <f t="shared" si="4"/>
        <v>176</v>
      </c>
      <c r="D38" s="31">
        <v>17</v>
      </c>
      <c r="E38" s="31">
        <v>10</v>
      </c>
      <c r="F38" s="31">
        <v>2</v>
      </c>
      <c r="G38" s="31">
        <v>6</v>
      </c>
      <c r="H38" s="31">
        <v>4</v>
      </c>
      <c r="I38" s="31">
        <v>2</v>
      </c>
      <c r="J38" s="31">
        <v>14</v>
      </c>
      <c r="K38" s="31">
        <v>1</v>
      </c>
      <c r="L38" s="31">
        <v>0</v>
      </c>
      <c r="M38" s="31">
        <v>4</v>
      </c>
      <c r="N38" s="31">
        <v>1</v>
      </c>
      <c r="O38" s="31">
        <v>6</v>
      </c>
      <c r="P38" s="31">
        <v>11</v>
      </c>
      <c r="Q38" s="31">
        <v>1</v>
      </c>
      <c r="R38" s="31">
        <v>2</v>
      </c>
      <c r="S38" s="31">
        <v>5</v>
      </c>
      <c r="T38" s="31">
        <v>1</v>
      </c>
      <c r="U38" s="31">
        <v>7</v>
      </c>
      <c r="V38" s="31">
        <v>21</v>
      </c>
      <c r="W38" s="31">
        <v>21</v>
      </c>
      <c r="X38" s="31">
        <v>34</v>
      </c>
      <c r="Y38" s="31">
        <v>0</v>
      </c>
      <c r="Z38" s="31">
        <v>0</v>
      </c>
      <c r="AA38" s="31">
        <v>6</v>
      </c>
    </row>
    <row r="39" spans="1:27" s="5" customFormat="1" ht="12" customHeight="1">
      <c r="A39" s="43" t="s">
        <v>192</v>
      </c>
      <c r="B39" s="68">
        <f t="shared" si="2"/>
        <v>0.10405053883314752</v>
      </c>
      <c r="C39" s="69">
        <f t="shared" si="4"/>
        <v>14</v>
      </c>
      <c r="D39" s="31">
        <v>2</v>
      </c>
      <c r="E39" s="31">
        <v>1</v>
      </c>
      <c r="F39" s="31">
        <v>0</v>
      </c>
      <c r="G39" s="31">
        <v>0</v>
      </c>
      <c r="H39" s="31">
        <v>0</v>
      </c>
      <c r="I39" s="31">
        <v>0</v>
      </c>
      <c r="J39" s="31">
        <v>4</v>
      </c>
      <c r="K39" s="31">
        <v>0</v>
      </c>
      <c r="L39" s="31">
        <v>0</v>
      </c>
      <c r="M39" s="31">
        <v>1</v>
      </c>
      <c r="N39" s="31">
        <v>0</v>
      </c>
      <c r="O39" s="31">
        <v>0</v>
      </c>
      <c r="P39" s="31">
        <v>2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1</v>
      </c>
      <c r="W39" s="31">
        <v>1</v>
      </c>
      <c r="X39" s="31">
        <v>2</v>
      </c>
      <c r="Y39" s="31">
        <v>0</v>
      </c>
      <c r="Z39" s="31">
        <v>0</v>
      </c>
      <c r="AA39" s="31">
        <v>0</v>
      </c>
    </row>
    <row r="40" spans="1:27" s="5" customFormat="1" ht="12" customHeight="1">
      <c r="A40" s="43" t="s">
        <v>193</v>
      </c>
      <c r="B40" s="68">
        <f t="shared" si="2"/>
        <v>0.7357859531772575</v>
      </c>
      <c r="C40" s="69">
        <f t="shared" si="4"/>
        <v>99</v>
      </c>
      <c r="D40" s="31">
        <v>9</v>
      </c>
      <c r="E40" s="31">
        <v>3</v>
      </c>
      <c r="F40" s="31">
        <v>2</v>
      </c>
      <c r="G40" s="31">
        <v>5</v>
      </c>
      <c r="H40" s="31">
        <v>0</v>
      </c>
      <c r="I40" s="31">
        <v>1</v>
      </c>
      <c r="J40" s="31">
        <v>8</v>
      </c>
      <c r="K40" s="31">
        <v>1</v>
      </c>
      <c r="L40" s="31">
        <v>2</v>
      </c>
      <c r="M40" s="31">
        <v>3</v>
      </c>
      <c r="N40" s="31">
        <v>1</v>
      </c>
      <c r="O40" s="31">
        <v>0</v>
      </c>
      <c r="P40" s="31">
        <v>9</v>
      </c>
      <c r="Q40" s="31">
        <v>10</v>
      </c>
      <c r="R40" s="31">
        <v>1</v>
      </c>
      <c r="S40" s="31">
        <v>4</v>
      </c>
      <c r="T40" s="31">
        <v>0</v>
      </c>
      <c r="U40" s="31">
        <v>2</v>
      </c>
      <c r="V40" s="31">
        <v>13</v>
      </c>
      <c r="W40" s="31">
        <v>11</v>
      </c>
      <c r="X40" s="31">
        <v>6</v>
      </c>
      <c r="Y40" s="31">
        <v>0</v>
      </c>
      <c r="Z40" s="31">
        <v>2</v>
      </c>
      <c r="AA40" s="31">
        <v>6</v>
      </c>
    </row>
    <row r="41" spans="1:27" s="5" customFormat="1" ht="12" customHeight="1">
      <c r="A41" s="43" t="s">
        <v>333</v>
      </c>
      <c r="B41" s="68">
        <f t="shared" si="2"/>
        <v>0.03716090672612412</v>
      </c>
      <c r="C41" s="69">
        <f t="shared" si="4"/>
        <v>5</v>
      </c>
      <c r="D41" s="31">
        <v>0</v>
      </c>
      <c r="E41" s="31">
        <v>2</v>
      </c>
      <c r="F41" s="31">
        <v>0</v>
      </c>
      <c r="G41" s="31">
        <v>0</v>
      </c>
      <c r="H41" s="31">
        <v>1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1</v>
      </c>
      <c r="Y41" s="31">
        <v>0</v>
      </c>
      <c r="Z41" s="31">
        <v>0</v>
      </c>
      <c r="AA41" s="31">
        <v>0</v>
      </c>
    </row>
    <row r="42" spans="1:27" s="5" customFormat="1" ht="12" customHeight="1">
      <c r="A42" s="43" t="s">
        <v>194</v>
      </c>
      <c r="B42" s="68">
        <f t="shared" si="2"/>
        <v>6.257896692679302</v>
      </c>
      <c r="C42" s="69">
        <f t="shared" si="4"/>
        <v>842</v>
      </c>
      <c r="D42" s="31">
        <v>77</v>
      </c>
      <c r="E42" s="31">
        <v>39</v>
      </c>
      <c r="F42" s="31">
        <v>10</v>
      </c>
      <c r="G42" s="31">
        <v>24</v>
      </c>
      <c r="H42" s="31">
        <v>7</v>
      </c>
      <c r="I42" s="31">
        <v>5</v>
      </c>
      <c r="J42" s="31">
        <v>31</v>
      </c>
      <c r="K42" s="31">
        <v>5</v>
      </c>
      <c r="L42" s="31">
        <v>20</v>
      </c>
      <c r="M42" s="31">
        <v>27</v>
      </c>
      <c r="N42" s="31">
        <v>4</v>
      </c>
      <c r="O42" s="31">
        <v>19</v>
      </c>
      <c r="P42" s="31">
        <v>93</v>
      </c>
      <c r="Q42" s="31">
        <v>69</v>
      </c>
      <c r="R42" s="31">
        <v>10</v>
      </c>
      <c r="S42" s="31">
        <v>17</v>
      </c>
      <c r="T42" s="31">
        <v>2</v>
      </c>
      <c r="U42" s="31">
        <v>18</v>
      </c>
      <c r="V42" s="31">
        <v>99</v>
      </c>
      <c r="W42" s="31">
        <v>79</v>
      </c>
      <c r="X42" s="31">
        <v>118</v>
      </c>
      <c r="Y42" s="31">
        <v>4</v>
      </c>
      <c r="Z42" s="31">
        <v>12</v>
      </c>
      <c r="AA42" s="31">
        <v>53</v>
      </c>
    </row>
    <row r="43" spans="1:27" s="5" customFormat="1" ht="12" customHeight="1">
      <c r="A43" s="43" t="s">
        <v>195</v>
      </c>
      <c r="B43" s="68">
        <f t="shared" si="2"/>
        <v>0.8992939427722036</v>
      </c>
      <c r="C43" s="69">
        <f t="shared" si="4"/>
        <v>121</v>
      </c>
      <c r="D43" s="31">
        <v>9</v>
      </c>
      <c r="E43" s="31">
        <v>5</v>
      </c>
      <c r="F43" s="31">
        <v>2</v>
      </c>
      <c r="G43" s="31">
        <v>2</v>
      </c>
      <c r="H43" s="31">
        <v>4</v>
      </c>
      <c r="I43" s="31">
        <v>1</v>
      </c>
      <c r="J43" s="31">
        <v>7</v>
      </c>
      <c r="K43" s="31">
        <v>0</v>
      </c>
      <c r="L43" s="31">
        <v>3</v>
      </c>
      <c r="M43" s="31">
        <v>2</v>
      </c>
      <c r="N43" s="31">
        <v>3</v>
      </c>
      <c r="O43" s="31">
        <v>4</v>
      </c>
      <c r="P43" s="31">
        <v>8</v>
      </c>
      <c r="Q43" s="31">
        <v>16</v>
      </c>
      <c r="R43" s="31">
        <v>1</v>
      </c>
      <c r="S43" s="31">
        <v>4</v>
      </c>
      <c r="T43" s="31">
        <v>0</v>
      </c>
      <c r="U43" s="31">
        <v>0</v>
      </c>
      <c r="V43" s="31">
        <v>8</v>
      </c>
      <c r="W43" s="31">
        <v>11</v>
      </c>
      <c r="X43" s="31">
        <v>21</v>
      </c>
      <c r="Y43" s="31">
        <v>1</v>
      </c>
      <c r="Z43" s="31">
        <v>0</v>
      </c>
      <c r="AA43" s="31">
        <v>9</v>
      </c>
    </row>
    <row r="44" spans="1:27" s="5" customFormat="1" ht="12" customHeight="1">
      <c r="A44" s="43" t="s">
        <v>334</v>
      </c>
      <c r="B44" s="68">
        <f t="shared" si="2"/>
        <v>3.2329988851727984</v>
      </c>
      <c r="C44" s="69">
        <f t="shared" si="4"/>
        <v>435</v>
      </c>
      <c r="D44" s="31">
        <v>46</v>
      </c>
      <c r="E44" s="31">
        <v>25</v>
      </c>
      <c r="F44" s="31">
        <v>6</v>
      </c>
      <c r="G44" s="31">
        <v>17</v>
      </c>
      <c r="H44" s="31">
        <v>6</v>
      </c>
      <c r="I44" s="31">
        <v>6</v>
      </c>
      <c r="J44" s="31">
        <v>14</v>
      </c>
      <c r="K44" s="31">
        <v>1</v>
      </c>
      <c r="L44" s="31">
        <v>8</v>
      </c>
      <c r="M44" s="31">
        <v>18</v>
      </c>
      <c r="N44" s="31">
        <v>8</v>
      </c>
      <c r="O44" s="31">
        <v>12</v>
      </c>
      <c r="P44" s="31">
        <v>49</v>
      </c>
      <c r="Q44" s="31">
        <v>25</v>
      </c>
      <c r="R44" s="31">
        <v>5</v>
      </c>
      <c r="S44" s="31">
        <v>12</v>
      </c>
      <c r="T44" s="31">
        <v>0</v>
      </c>
      <c r="U44" s="31">
        <v>4</v>
      </c>
      <c r="V44" s="31">
        <v>48</v>
      </c>
      <c r="W44" s="31">
        <v>38</v>
      </c>
      <c r="X44" s="31">
        <v>55</v>
      </c>
      <c r="Y44" s="31">
        <v>2</v>
      </c>
      <c r="Z44" s="31">
        <v>3</v>
      </c>
      <c r="AA44" s="31">
        <v>27</v>
      </c>
    </row>
    <row r="45" spans="1:27" s="5" customFormat="1" ht="12" customHeight="1" thickBot="1">
      <c r="A45" s="70" t="s">
        <v>335</v>
      </c>
      <c r="B45" s="68">
        <f t="shared" si="2"/>
        <v>1.9992567818654776</v>
      </c>
      <c r="C45" s="69">
        <f t="shared" si="4"/>
        <v>269</v>
      </c>
      <c r="D45" s="69">
        <v>32</v>
      </c>
      <c r="E45" s="69">
        <v>14</v>
      </c>
      <c r="F45" s="69">
        <v>6</v>
      </c>
      <c r="G45" s="69">
        <v>8</v>
      </c>
      <c r="H45" s="69">
        <v>4</v>
      </c>
      <c r="I45" s="69">
        <v>1</v>
      </c>
      <c r="J45" s="69">
        <v>8</v>
      </c>
      <c r="K45" s="69">
        <v>0</v>
      </c>
      <c r="L45" s="69">
        <v>8</v>
      </c>
      <c r="M45" s="69">
        <v>11</v>
      </c>
      <c r="N45" s="69">
        <v>4</v>
      </c>
      <c r="O45" s="69">
        <v>7</v>
      </c>
      <c r="P45" s="69">
        <v>27</v>
      </c>
      <c r="Q45" s="69">
        <v>17</v>
      </c>
      <c r="R45" s="69">
        <v>2</v>
      </c>
      <c r="S45" s="69">
        <v>7</v>
      </c>
      <c r="T45" s="69">
        <v>1</v>
      </c>
      <c r="U45" s="69">
        <v>3</v>
      </c>
      <c r="V45" s="69">
        <v>22</v>
      </c>
      <c r="W45" s="69">
        <v>28</v>
      </c>
      <c r="X45" s="69">
        <v>39</v>
      </c>
      <c r="Y45" s="69">
        <v>0</v>
      </c>
      <c r="Z45" s="69">
        <v>1</v>
      </c>
      <c r="AA45" s="69">
        <v>19</v>
      </c>
    </row>
    <row r="46" spans="1:27" s="5" customFormat="1" ht="15" customHeight="1">
      <c r="A46" s="5" t="s">
        <v>197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="5" customFormat="1" ht="12" customHeight="1">
      <c r="A47" s="5" t="s">
        <v>198</v>
      </c>
    </row>
    <row r="48" s="5" customFormat="1" ht="12" customHeight="1"/>
    <row r="49" spans="1:27" s="5" customFormat="1" ht="13.5" customHeight="1">
      <c r="A49" s="93" t="s">
        <v>450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3" t="s">
        <v>451</v>
      </c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</sheetData>
  <mergeCells count="6">
    <mergeCell ref="A49:K49"/>
    <mergeCell ref="L49:AA49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2006-09-06T06:31:53Z</cp:lastPrinted>
  <dcterms:created xsi:type="dcterms:W3CDTF">2000-07-04T10:20:00Z</dcterms:created>
  <dcterms:modified xsi:type="dcterms:W3CDTF">2006-10-24T01:51:00Z</dcterms:modified>
  <cp:category/>
  <cp:version/>
  <cp:contentType/>
  <cp:contentStatus/>
</cp:coreProperties>
</file>