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tabRatio="724" activeTab="0"/>
  </bookViews>
  <sheets>
    <sheet name="M046(8-1)" sheetId="1" r:id="rId1"/>
    <sheet name="M047(8-2)" sheetId="2" r:id="rId2"/>
    <sheet name="M048(8-3)" sheetId="3" r:id="rId3"/>
    <sheet name="M049(8-4)" sheetId="4" r:id="rId4"/>
    <sheet name="M050(8-5)" sheetId="5" r:id="rId5"/>
    <sheet name="M051(8-6)" sheetId="6" r:id="rId6"/>
    <sheet name="M052(8-7)" sheetId="7" r:id="rId7"/>
    <sheet name="M053(8-8)" sheetId="8" r:id="rId8"/>
  </sheets>
  <definedNames>
    <definedName name="_xlnm.Print_Area" localSheetId="1">'M047(8-2)'!$A$1:$Z$57</definedName>
    <definedName name="_xlnm.Print_Area" localSheetId="2">'M048(8-3)'!$A$1:$Z$58</definedName>
    <definedName name="_xlnm.Print_Area" localSheetId="3">'M049(8-4)'!$A$1:$AA$31</definedName>
    <definedName name="_xlnm.Print_Area" localSheetId="4">'M050(8-5)'!$A$1:$AA$31</definedName>
  </definedNames>
  <calcPr fullCalcOnLoad="1"/>
</workbook>
</file>

<file path=xl/sharedStrings.xml><?xml version="1.0" encoding="utf-8"?>
<sst xmlns="http://schemas.openxmlformats.org/spreadsheetml/2006/main" count="669" uniqueCount="326">
  <si>
    <t>總   計</t>
  </si>
  <si>
    <t xml:space="preserve">          </t>
  </si>
  <si>
    <t>中華民國</t>
  </si>
  <si>
    <t>礦業及土石採取業</t>
  </si>
  <si>
    <t>單位：人次</t>
  </si>
  <si>
    <t>頭</t>
  </si>
  <si>
    <t>頸</t>
  </si>
  <si>
    <t>肩</t>
  </si>
  <si>
    <t>肘</t>
  </si>
  <si>
    <t>腕</t>
  </si>
  <si>
    <t>胸</t>
  </si>
  <si>
    <t>背</t>
  </si>
  <si>
    <t>手</t>
  </si>
  <si>
    <t>指</t>
  </si>
  <si>
    <t>腹</t>
  </si>
  <si>
    <t>臀</t>
  </si>
  <si>
    <t>股</t>
  </si>
  <si>
    <t>膝</t>
  </si>
  <si>
    <t>腿</t>
  </si>
  <si>
    <t>足</t>
  </si>
  <si>
    <t>單位：部位數</t>
  </si>
  <si>
    <t xml:space="preserve">          </t>
  </si>
  <si>
    <t>與媒介物之關係按製造業分</t>
  </si>
  <si>
    <t>臉   顏</t>
  </si>
  <si>
    <t>鎖   骨</t>
  </si>
  <si>
    <t>上   膊</t>
  </si>
  <si>
    <t>前   膊</t>
  </si>
  <si>
    <t>肋   骨</t>
  </si>
  <si>
    <t>鼠   蹊</t>
  </si>
  <si>
    <t>內   臟</t>
  </si>
  <si>
    <t>全   身</t>
  </si>
  <si>
    <t>其   他</t>
  </si>
  <si>
    <t xml:space="preserve">           </t>
  </si>
  <si>
    <t>農、林、漁、牧業</t>
  </si>
  <si>
    <t>住宿及餐飲業</t>
  </si>
  <si>
    <t>金融及保險業</t>
  </si>
  <si>
    <t>全              產                業</t>
  </si>
  <si>
    <t>跌   倒</t>
  </si>
  <si>
    <t>衝   撞</t>
  </si>
  <si>
    <t>被   撞</t>
  </si>
  <si>
    <t>踩   踏</t>
  </si>
  <si>
    <t>溺   斃</t>
  </si>
  <si>
    <t>感   電</t>
  </si>
  <si>
    <t>爆   炸</t>
  </si>
  <si>
    <t>火   災</t>
  </si>
  <si>
    <t>其   他</t>
  </si>
  <si>
    <t>公   路</t>
  </si>
  <si>
    <t>鐵   路</t>
  </si>
  <si>
    <t>船舶、
航空器</t>
  </si>
  <si>
    <t>原動機</t>
  </si>
  <si>
    <t>營建物
及施工
設    備</t>
  </si>
  <si>
    <t>說明：1.行業別比率＝各行業職業災害人次÷職業災害總人次×100。</t>
  </si>
  <si>
    <t>農、林、漁、牧業</t>
  </si>
  <si>
    <t>原動機</t>
  </si>
  <si>
    <t>電力及燃氣供應業</t>
  </si>
  <si>
    <t>用水供應及污染整治業</t>
  </si>
  <si>
    <t>營建工程業</t>
  </si>
  <si>
    <t>批發及零售業</t>
  </si>
  <si>
    <t>運輸及倉儲業</t>
  </si>
  <si>
    <t>出版、影音製作、傳播及資通訊服務業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</si>
  <si>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</si>
  <si>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</si>
  <si>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</si>
  <si>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</si>
  <si>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</si>
  <si>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</si>
  <si>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</si>
  <si>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</si>
  <si>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製造業</t>
  </si>
  <si>
    <t>電力及燃氣供應業</t>
  </si>
  <si>
    <t>營建工程業</t>
  </si>
  <si>
    <t>運輸及倉儲業</t>
  </si>
  <si>
    <t>出版、影音製作、傳播及資通訊服務業</t>
  </si>
  <si>
    <t>不動產業</t>
  </si>
  <si>
    <t>支援服務業</t>
  </si>
  <si>
    <t>教育業</t>
  </si>
  <si>
    <t>藝術、娛樂及休閒服務業</t>
  </si>
  <si>
    <t xml:space="preserve">   食品及飼品製造業</t>
  </si>
  <si>
    <t xml:space="preserve">   飲料製造業</t>
  </si>
  <si>
    <t xml:space="preserve">   紡織業</t>
  </si>
  <si>
    <t xml:space="preserve">   菸草製造業</t>
  </si>
  <si>
    <t xml:space="preserve">   成衣及服飾品製造業</t>
  </si>
  <si>
    <t xml:space="preserve">   皮革、毛皮及其製品製造業</t>
  </si>
  <si>
    <t xml:space="preserve">   木竹製品製造業</t>
  </si>
  <si>
    <t xml:space="preserve">   紙漿、紙及紙製品製造業</t>
  </si>
  <si>
    <t xml:space="preserve">   印刷及資料儲存媒體複製業</t>
  </si>
  <si>
    <t xml:space="preserve">   石油及煤製品製造業</t>
  </si>
  <si>
    <t xml:space="preserve">   其他化學製品製造業</t>
  </si>
  <si>
    <t xml:space="preserve">   藥品及醫用化學製品製造業</t>
  </si>
  <si>
    <t xml:space="preserve">   橡膠製品製造業</t>
  </si>
  <si>
    <t xml:space="preserve">   塑膠製品製造業</t>
  </si>
  <si>
    <t xml:space="preserve">   非金屬礦物製品製造業</t>
  </si>
  <si>
    <t xml:space="preserve">   基本金屬製造業</t>
  </si>
  <si>
    <t xml:space="preserve">   金屬製品製造業</t>
  </si>
  <si>
    <t xml:space="preserve">   電子零組件製造業</t>
  </si>
  <si>
    <t xml:space="preserve">   電腦、電子產品及光學製品製造業</t>
  </si>
  <si>
    <t xml:space="preserve">   電力設備及配備製造業</t>
  </si>
  <si>
    <t xml:space="preserve">   機械設備製造業</t>
  </si>
  <si>
    <t xml:space="preserve">   汽車及其零件製造業</t>
  </si>
  <si>
    <t xml:space="preserve">   其他製造業</t>
  </si>
  <si>
    <t xml:space="preserve">   產業用機械設備維修及安裝業</t>
  </si>
  <si>
    <t xml:space="preserve">   家具製造業</t>
  </si>
  <si>
    <t xml:space="preserve">   其他運輸工具及其零件製造業</t>
  </si>
  <si>
    <t xml:space="preserve">  -234-</t>
  </si>
  <si>
    <t xml:space="preserve">  -235-</t>
  </si>
  <si>
    <t xml:space="preserve">  - 237-</t>
  </si>
  <si>
    <t xml:space="preserve"> -239-</t>
  </si>
  <si>
    <t>-242-</t>
  </si>
  <si>
    <t xml:space="preserve"> -243-</t>
  </si>
  <si>
    <t xml:space="preserve">  -245-</t>
  </si>
  <si>
    <t xml:space="preserve">  -249-</t>
  </si>
  <si>
    <t xml:space="preserve">   化學原材料、肥料、氮化合物、塑橡膠
   原料及人造纖維製造業</t>
  </si>
  <si>
    <t>永 久 全 失 能
( 人 )</t>
  </si>
  <si>
    <t>永 久 部 分 失 能
( 人 次 )</t>
  </si>
  <si>
    <t>總  計</t>
  </si>
  <si>
    <t>交  通  事  故</t>
  </si>
  <si>
    <t xml:space="preserve">             2.職業災害類型比率＝各職業災害類型人次÷職業災害總人次×100。</t>
  </si>
  <si>
    <t xml:space="preserve"> -236-</t>
  </si>
  <si>
    <t xml:space="preserve"> -232-</t>
  </si>
  <si>
    <t xml:space="preserve">  -233-</t>
  </si>
  <si>
    <t>說明：1.陳報事業單位百分比 ＝ 陳報事業單位數 ÷ 全產業陳報數 × 100。</t>
  </si>
  <si>
    <t xml:space="preserve">            2.僱用勞工人數百分比 ＝ 僱用勞工人數 ÷ 僱用勞工總人數 × 100。</t>
  </si>
  <si>
    <t xml:space="preserve">            3.總工作日數百分比 ＝ 工作日數 ÷ 總工作日數 × 100。</t>
  </si>
  <si>
    <t xml:space="preserve">            4.總經歷工時百分比 ＝ 經歷工時 ÷ 總經歷工時 × 100。</t>
  </si>
  <si>
    <t xml:space="preserve">            5.失能傷害次數百分比 ＝ 失能傷害次數 ÷ 失能傷害總次數 × 100。</t>
  </si>
  <si>
    <t xml:space="preserve">            6.已結案之失能傷害次數百分比 ＝ 已結案失能傷害次數 ÷ 已結案失能傷害總次數 × 100。</t>
  </si>
  <si>
    <t xml:space="preserve">            7.死亡人數百分比 ＝ 死亡人數 ÷ 死亡總人數 × 100。</t>
  </si>
  <si>
    <r>
      <t>營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建</t>
    </r>
  </si>
  <si>
    <r>
      <t>貨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物</t>
    </r>
  </si>
  <si>
    <r>
      <t>環</t>
    </r>
    <r>
      <rPr>
        <sz val="10"/>
        <rFont val="Times New Roman"/>
        <family val="1"/>
      </rPr>
      <t xml:space="preserve">   </t>
    </r>
    <r>
      <rPr>
        <sz val="10"/>
        <rFont val="新細明體"/>
        <family val="1"/>
      </rPr>
      <t>境</t>
    </r>
  </si>
  <si>
    <t>裝 卸 搬 運 機 械</t>
  </si>
  <si>
    <t>動 力 機 械</t>
  </si>
  <si>
    <r>
      <t>物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質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材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料</t>
    </r>
  </si>
  <si>
    <t>其 他 類</t>
  </si>
  <si>
    <t xml:space="preserve"> -238-</t>
  </si>
  <si>
    <t>說明：1.行業別比率 ＝ 各行業職業災害人次 ÷ 職業災害總人次 × 100。</t>
  </si>
  <si>
    <t xml:space="preserve">             2.職業災害類型比率 ＝ 各職業災害類型人次 ÷ 職業災害總人次 × 100。</t>
  </si>
  <si>
    <t>製      造      業</t>
  </si>
  <si>
    <t>全          產          業</t>
  </si>
  <si>
    <t>各媒介物所占比率 ( ％ )</t>
  </si>
  <si>
    <r>
      <t xml:space="preserve">
說明：1.災害類型比率 ＝ 各職業災害類型人次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職業災害總人次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
           2.各媒介物所占比率 ＝ 各媒介物職業災害人次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職業災害總人次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</si>
  <si>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t xml:space="preserve">    與 高 溫、低 溫 之 接 觸</t>
  </si>
  <si>
    <t xml:space="preserve">    與 有 害 物 等 之 接 觸</t>
  </si>
  <si>
    <t xml:space="preserve">    墜     落   、   滾     落</t>
  </si>
  <si>
    <t xml:space="preserve">    跌                           倒</t>
  </si>
  <si>
    <t xml:space="preserve">    衝                           撞</t>
  </si>
  <si>
    <t xml:space="preserve">    物      體      飛       落</t>
  </si>
  <si>
    <t xml:space="preserve">    被                           撞</t>
  </si>
  <si>
    <t xml:space="preserve">    踩                           踏</t>
  </si>
  <si>
    <t xml:space="preserve">    溺                           斃</t>
  </si>
  <si>
    <t xml:space="preserve">    感                           電</t>
  </si>
  <si>
    <t xml:space="preserve">    爆                           炸</t>
  </si>
  <si>
    <t xml:space="preserve">    火                           災</t>
  </si>
  <si>
    <t xml:space="preserve">    其                           他</t>
  </si>
  <si>
    <t xml:space="preserve">    無    法    歸    類    者</t>
  </si>
  <si>
    <t xml:space="preserve">    交      通       事       故</t>
  </si>
  <si>
    <t xml:space="preserve">    不      當       動      作</t>
  </si>
  <si>
    <t xml:space="preserve">    物      體        破      裂</t>
  </si>
  <si>
    <t xml:space="preserve">    物  體  倒  塌 、 崩  塌</t>
  </si>
  <si>
    <t xml:space="preserve">    被     夾   、   被     捲</t>
  </si>
  <si>
    <t xml:space="preserve">    被  刺、 割 、 擦   傷</t>
  </si>
  <si>
    <t>項      目       別</t>
  </si>
  <si>
    <t xml:space="preserve">
說明：1.災害類型比率 ＝ 各職業災害類型人次 ÷ 總受傷部位數 × 100。
             2.各受傷部位比率 ＝ 各受傷部位數 ÷ 總受傷部位數 × 100。</t>
  </si>
  <si>
    <t xml:space="preserve"> -244-</t>
  </si>
  <si>
    <t xml:space="preserve"> -248-</t>
  </si>
  <si>
    <r>
      <t xml:space="preserve">說明：1.行業百分率 ＝ 各行業受傷部位數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總受傷部位數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</si>
  <si>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r>
      <t xml:space="preserve">            2.受傷部位百比率 ＝ 各受傷部位數 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 xml:space="preserve"> 總受傷部位數 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 xml:space="preserve"> 100。</t>
    </r>
  </si>
  <si>
    <t>臉   顏</t>
  </si>
  <si>
    <t>鎖   骨</t>
  </si>
  <si>
    <t>上   膊</t>
  </si>
  <si>
    <t>前   膊</t>
  </si>
  <si>
    <t>陳 報 事 業
單    位   數
(  家  )</t>
  </si>
  <si>
    <t>暫  時  全  失  能
(  人  次  )</t>
  </si>
  <si>
    <t>項       目        別</t>
  </si>
  <si>
    <t>行 業 別
比     率
（ ％ ）</t>
  </si>
  <si>
    <r>
      <t>製</t>
    </r>
    <r>
      <rPr>
        <sz val="9.5"/>
        <rFont val="Times New Roman"/>
        <family val="1"/>
      </rPr>
      <t xml:space="preserve">      </t>
    </r>
    <r>
      <rPr>
        <sz val="9.5"/>
        <rFont val="細明體"/>
        <family val="3"/>
      </rPr>
      <t>造</t>
    </r>
    <r>
      <rPr>
        <sz val="9.5"/>
        <rFont val="Times New Roman"/>
        <family val="1"/>
      </rPr>
      <t xml:space="preserve">      </t>
    </r>
    <r>
      <rPr>
        <sz val="9.5"/>
        <rFont val="細明體"/>
        <family val="3"/>
      </rPr>
      <t>業</t>
    </r>
  </si>
  <si>
    <t>墜   落
滾   落</t>
  </si>
  <si>
    <t>物   體
飛   落</t>
  </si>
  <si>
    <t>物   體
倒   塌
崩   塌</t>
  </si>
  <si>
    <t>被   夾
被   捲</t>
  </si>
  <si>
    <t>被刺、
割   、
擦   傷</t>
  </si>
  <si>
    <t>與高溫
、低溫
之接觸</t>
  </si>
  <si>
    <t>與有害
物等之
接   觸</t>
  </si>
  <si>
    <t>物   體
破   裂</t>
  </si>
  <si>
    <t>不   當
動   作</t>
  </si>
  <si>
    <t>無   法
歸   類
者</t>
  </si>
  <si>
    <t xml:space="preserve"> 110 年</t>
  </si>
  <si>
    <t xml:space="preserve">                                                                                                         表 8-2  職業災害統計</t>
  </si>
  <si>
    <t>災害類型按行業分</t>
  </si>
  <si>
    <t>概況按全產業分</t>
  </si>
  <si>
    <t>行業別與媒介物之關係按全產業分</t>
  </si>
  <si>
    <r>
      <t>動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力
傳   導
裝   置</t>
    </r>
  </si>
  <si>
    <r>
      <t>木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材
加   工
機   械</t>
    </r>
  </si>
  <si>
    <r>
      <t>營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造
機   械</t>
    </r>
  </si>
  <si>
    <r>
      <t>一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般
動   力
機   械</t>
    </r>
  </si>
  <si>
    <r>
      <t>起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重
機   械</t>
    </r>
  </si>
  <si>
    <r>
      <t>動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力
搬   運
機   械</t>
    </r>
  </si>
  <si>
    <r>
      <t>交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通
工   具</t>
    </r>
  </si>
  <si>
    <r>
      <t>壓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力
容   器</t>
    </r>
  </si>
  <si>
    <r>
      <t>化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學
設   備</t>
    </r>
  </si>
  <si>
    <r>
      <t>熔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接
設   備</t>
    </r>
  </si>
  <si>
    <r>
      <t>爐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窯</t>
    </r>
  </si>
  <si>
    <r>
      <t>電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氣
設   備</t>
    </r>
  </si>
  <si>
    <r>
      <t>人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力
機   械
工   具</t>
    </r>
  </si>
  <si>
    <r>
      <t>用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具</t>
    </r>
  </si>
  <si>
    <r>
      <t>其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他
設   備</t>
    </r>
  </si>
  <si>
    <r>
      <t>材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料</t>
    </r>
  </si>
  <si>
    <r>
      <t>運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搬
物   體</t>
    </r>
  </si>
  <si>
    <r>
      <t>環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境</t>
    </r>
  </si>
  <si>
    <r>
      <t>其</t>
    </r>
    <r>
      <rPr>
        <sz val="9.5"/>
        <rFont val="Times New Roman"/>
        <family val="1"/>
      </rPr>
      <t xml:space="preserve">    </t>
    </r>
    <r>
      <rPr>
        <sz val="9.5"/>
        <rFont val="新細明體"/>
        <family val="1"/>
      </rPr>
      <t>他
媒介物</t>
    </r>
  </si>
  <si>
    <r>
      <t>無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媒
介   物</t>
    </r>
  </si>
  <si>
    <r>
      <t>不</t>
    </r>
    <r>
      <rPr>
        <sz val="9.5"/>
        <rFont val="Times New Roman"/>
        <family val="1"/>
      </rPr>
      <t xml:space="preserve">   </t>
    </r>
    <r>
      <rPr>
        <sz val="9.5"/>
        <rFont val="新細明體"/>
        <family val="1"/>
      </rPr>
      <t>能
分   類</t>
    </r>
  </si>
  <si>
    <t xml:space="preserve">     其                         </t>
  </si>
  <si>
    <t>他                            設                            備</t>
  </si>
  <si>
    <t>用  具</t>
  </si>
  <si>
    <t>爐  窯</t>
  </si>
  <si>
    <t>材  料</t>
  </si>
  <si>
    <t>環  境</t>
  </si>
  <si>
    <t>項         目         別</t>
  </si>
  <si>
    <t>與媒介物之關係按全產業分</t>
  </si>
  <si>
    <t xml:space="preserve"> 110 年</t>
  </si>
  <si>
    <t>媒 介 物 比 率 ( % )</t>
  </si>
  <si>
    <t>項        目         別</t>
  </si>
  <si>
    <t xml:space="preserve">  其</t>
  </si>
  <si>
    <t>災     害
類     型
比    率
（％）</t>
  </si>
  <si>
    <t xml:space="preserve">    其</t>
  </si>
  <si>
    <t>項        目        別</t>
  </si>
  <si>
    <t>總    計</t>
  </si>
  <si>
    <t>項    目     別</t>
  </si>
  <si>
    <t>與受傷部位之關係按全產業分</t>
  </si>
  <si>
    <t>與受傷部位之關係按製造業分</t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</si>
  <si>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</si>
  <si>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概況按全產業分 ( 續 )</t>
  </si>
  <si>
    <t>總                               計</t>
  </si>
  <si>
    <t>與受傷部位之關係按全產業分</t>
  </si>
  <si>
    <r>
      <t>表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新細明體"/>
        <family val="1"/>
      </rPr>
      <t>8-1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新細明體"/>
        <family val="1"/>
      </rPr>
      <t>職業災害統計</t>
    </r>
  </si>
  <si>
    <r>
      <t>行</t>
    </r>
    <r>
      <rPr>
        <sz val="14"/>
        <color indexed="8"/>
        <rFont val="Times New Roman"/>
        <family val="1"/>
      </rPr>
      <t xml:space="preserve">           </t>
    </r>
    <r>
      <rPr>
        <sz val="14"/>
        <color indexed="8"/>
        <rFont val="新細明體"/>
        <family val="1"/>
      </rPr>
      <t>業</t>
    </r>
    <r>
      <rPr>
        <sz val="14"/>
        <color indexed="8"/>
        <rFont val="Times New Roman"/>
        <family val="1"/>
      </rPr>
      <t xml:space="preserve">            </t>
    </r>
    <r>
      <rPr>
        <sz val="14"/>
        <color indexed="8"/>
        <rFont val="新細明體"/>
        <family val="1"/>
      </rPr>
      <t>別</t>
    </r>
  </si>
  <si>
    <r>
      <t>百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新細明體"/>
        <family val="1"/>
      </rPr>
      <t>分</t>
    </r>
    <r>
      <rPr>
        <sz val="10.5"/>
        <color indexed="8"/>
        <rFont val="Times New Roman"/>
        <family val="1"/>
      </rPr>
      <t xml:space="preserve"> </t>
    </r>
    <r>
      <rPr>
        <sz val="10.5"/>
        <color indexed="8"/>
        <rFont val="新細明體"/>
        <family val="1"/>
      </rPr>
      <t>比
(  ％  )</t>
    </r>
  </si>
  <si>
    <r>
      <t>僱</t>
    </r>
    <r>
      <rPr>
        <sz val="10.5"/>
        <color indexed="8"/>
        <rFont val="Times New Roman"/>
        <family val="1"/>
      </rPr>
      <t xml:space="preserve">          </t>
    </r>
    <r>
      <rPr>
        <sz val="10.5"/>
        <color indexed="8"/>
        <rFont val="新細明體"/>
        <family val="1"/>
      </rPr>
      <t>用</t>
    </r>
    <r>
      <rPr>
        <sz val="10.5"/>
        <color indexed="8"/>
        <rFont val="Times New Roman"/>
        <family val="1"/>
      </rPr>
      <t xml:space="preserve">  
</t>
    </r>
    <r>
      <rPr>
        <sz val="10.5"/>
        <color indexed="8"/>
        <rFont val="新細明體"/>
        <family val="1"/>
      </rPr>
      <t>勞工 人 數
( 人 )</t>
    </r>
  </si>
  <si>
    <r>
      <t>總</t>
    </r>
    <r>
      <rPr>
        <sz val="10.5"/>
        <color indexed="8"/>
        <rFont val="Times New Roman"/>
        <family val="1"/>
      </rPr>
      <t xml:space="preserve">   </t>
    </r>
    <r>
      <rPr>
        <sz val="10.5"/>
        <color indexed="8"/>
        <rFont val="新細明體"/>
        <family val="1"/>
      </rPr>
      <t>工</t>
    </r>
    <r>
      <rPr>
        <sz val="10.5"/>
        <color indexed="8"/>
        <rFont val="Times New Roman"/>
        <family val="1"/>
      </rPr>
      <t xml:space="preserve">    </t>
    </r>
    <r>
      <rPr>
        <sz val="10.5"/>
        <color indexed="8"/>
        <rFont val="新細明體"/>
        <family val="1"/>
      </rPr>
      <t>作
日          數
( 工  作  天 )</t>
    </r>
  </si>
  <si>
    <r>
      <t>百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新細明體"/>
        <family val="1"/>
      </rPr>
      <t>分</t>
    </r>
    <r>
      <rPr>
        <sz val="10.5"/>
        <color indexed="8"/>
        <rFont val="Times New Roman"/>
        <family val="1"/>
      </rPr>
      <t xml:space="preserve">  </t>
    </r>
    <r>
      <rPr>
        <sz val="10.5"/>
        <color indexed="8"/>
        <rFont val="新細明體"/>
        <family val="1"/>
      </rPr>
      <t>比
(  ％  )</t>
    </r>
  </si>
  <si>
    <r>
      <t>總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新細明體"/>
        <family val="1"/>
      </rPr>
      <t>經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新細明體"/>
        <family val="1"/>
      </rPr>
      <t>歷
工                時
(  時  )</t>
    </r>
  </si>
  <si>
    <r>
      <t>百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新細明體"/>
        <family val="1"/>
      </rPr>
      <t>分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新細明體"/>
        <family val="1"/>
      </rPr>
      <t>比
(  ％  )</t>
    </r>
  </si>
  <si>
    <r>
      <t>失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能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新細明體"/>
        <family val="1"/>
      </rPr>
      <t>傷   害 
 次                 數
(  人      次  )</t>
    </r>
  </si>
  <si>
    <r>
      <t>失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傷   害
 頻                率</t>
    </r>
  </si>
  <si>
    <r>
      <t xml:space="preserve">已     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結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新細明體"/>
        <family val="1"/>
      </rPr>
      <t>案</t>
    </r>
    <r>
      <rPr>
        <sz val="11"/>
        <color indexed="8"/>
        <rFont val="Times New Roman"/>
        <family val="1"/>
      </rPr>
      <t xml:space="preserve">      </t>
    </r>
    <r>
      <rPr>
        <sz val="11"/>
        <color indexed="8"/>
        <rFont val="新細明體"/>
        <family val="1"/>
      </rPr>
      <t>之
失  能  傷  害  次  數
(  人         次  )</t>
    </r>
  </si>
  <si>
    <r>
      <t>已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新細明體"/>
        <family val="1"/>
      </rPr>
      <t>結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新細明體"/>
        <family val="1"/>
      </rPr>
      <t>案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新細明體"/>
        <family val="1"/>
      </rPr>
      <t>之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新細明體"/>
        <family val="1"/>
      </rPr>
      <t>失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新細明體"/>
        <family val="1"/>
      </rPr>
      <t>能</t>
    </r>
    <r>
      <rPr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新細明體"/>
        <family val="1"/>
      </rPr>
      <t>傷</t>
    </r>
  </si>
  <si>
    <r>
      <t>害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次</t>
    </r>
    <r>
      <rPr>
        <sz val="11"/>
        <color indexed="8"/>
        <rFont val="Times New Roman"/>
        <family val="1"/>
      </rPr>
      <t xml:space="preserve">         </t>
    </r>
    <r>
      <rPr>
        <sz val="11"/>
        <color indexed="8"/>
        <rFont val="新細明體"/>
        <family val="1"/>
      </rPr>
      <t>數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(   人 次   )</t>
    </r>
  </si>
  <si>
    <r>
      <t>總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損</t>
    </r>
    <r>
      <rPr>
        <sz val="11"/>
        <color indexed="8"/>
        <rFont val="Times New Roman"/>
        <family val="1"/>
      </rPr>
      <t xml:space="preserve">        </t>
    </r>
    <r>
      <rPr>
        <sz val="11"/>
        <color indexed="8"/>
        <rFont val="新細明體"/>
        <family val="1"/>
      </rPr>
      <t>失
工    作    日    數
(  日  )</t>
    </r>
  </si>
  <si>
    <r>
      <t>失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傷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害
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 xml:space="preserve">   重      率</t>
    </r>
  </si>
  <si>
    <r>
      <t>總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和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傷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 xml:space="preserve">害
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指                數</t>
    </r>
  </si>
  <si>
    <r>
      <t>死</t>
    </r>
    <r>
      <rPr>
        <sz val="10.5"/>
        <color indexed="8"/>
        <rFont val="Times New Roman"/>
        <family val="1"/>
      </rPr>
      <t xml:space="preserve">     </t>
    </r>
    <r>
      <rPr>
        <sz val="10.5"/>
        <color indexed="8"/>
        <rFont val="新細明體"/>
        <family val="1"/>
      </rPr>
      <t>亡
( 人 )</t>
    </r>
  </si>
  <si>
    <r>
      <t>百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分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比
( ％ )</t>
    </r>
  </si>
  <si>
    <r>
      <t>百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分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比
(  ％  )</t>
    </r>
  </si>
  <si>
    <r>
      <t xml:space="preserve">            8.永久全失能人數百分比 ＝ 永久全失能人數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永久全失能總人數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100。</t>
    </r>
  </si>
  <si>
    <r>
      <t xml:space="preserve">            9.永久部份失能人數百分比 ＝ 永久部份失能人數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永久部份失能總人數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100。</t>
    </r>
  </si>
  <si>
    <r>
      <t xml:space="preserve">            10.暫時全失能百分比 ＝ 暫時全失能人數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暫時全失能總人數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100。</t>
    </r>
  </si>
  <si>
    <r>
      <t xml:space="preserve">            11.總損失日數百分比 ＝ 損失日數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總損失日數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100。</t>
    </r>
  </si>
  <si>
    <r>
      <t xml:space="preserve">            12.失能傷害頻率 ＝ 失能傷害次數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1,000,000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總經歷工時。</t>
    </r>
  </si>
  <si>
    <r>
      <t xml:space="preserve">            13.失能傷害嚴重率 ＝ 總損失日數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1,000,000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總經歷工時。</t>
    </r>
  </si>
  <si>
    <r>
      <t xml:space="preserve">            14.總合傷害指數 ＝ SQRT ( 失能傷害頻率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失能傷害嚴重率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1000 )。</t>
    </r>
  </si>
  <si>
    <t>總                                計</t>
  </si>
  <si>
    <t xml:space="preserve">       公 路 、 鐵 路 事 故</t>
  </si>
  <si>
    <t xml:space="preserve">       船 航 事 故  及 其 他</t>
  </si>
  <si>
    <t>災       害
類       型
比       率
（ ％ ）</t>
  </si>
  <si>
    <r>
      <t>營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建</t>
    </r>
  </si>
  <si>
    <r>
      <t>物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質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材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</rPr>
      <t>料</t>
    </r>
  </si>
  <si>
    <r>
      <t>貨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物</t>
    </r>
  </si>
  <si>
    <r>
      <t>環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</rPr>
      <t>境</t>
    </r>
  </si>
  <si>
    <r>
      <t xml:space="preserve">  他                                設</t>
    </r>
    <r>
      <rPr>
        <sz val="11"/>
        <rFont val="Times New Roman"/>
        <family val="1"/>
      </rPr>
      <t xml:space="preserve">                                </t>
    </r>
    <r>
      <rPr>
        <sz val="11"/>
        <rFont val="新細明體"/>
        <family val="1"/>
      </rPr>
      <t>備</t>
    </r>
  </si>
  <si>
    <t>表 8-4 職業災害統計災害類型</t>
  </si>
  <si>
    <t>表 8-5 職業災害統計災害類型</t>
  </si>
  <si>
    <r>
      <t>各受傷部位比率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( ％ )</t>
    </r>
  </si>
  <si>
    <t>表 8-6 職業災害統計災害類型</t>
  </si>
  <si>
    <t>表 8-7 職業災害統計災害類型</t>
  </si>
  <si>
    <t>災     害
類     型
比    率
（％）</t>
  </si>
  <si>
    <t xml:space="preserve">    踩                          踏</t>
  </si>
  <si>
    <t xml:space="preserve">    溺                          斃</t>
  </si>
  <si>
    <t xml:space="preserve">    爆                            炸</t>
  </si>
  <si>
    <t xml:space="preserve">    感                            電</t>
  </si>
  <si>
    <r>
      <t>表 8-8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職業災害統計行業別</t>
    </r>
  </si>
  <si>
    <t xml:space="preserve"> -246-</t>
  </si>
  <si>
    <t xml:space="preserve">  -247-</t>
  </si>
  <si>
    <t xml:space="preserve"> -240-</t>
  </si>
  <si>
    <t xml:space="preserve">  -241-</t>
  </si>
  <si>
    <t>內  臟</t>
  </si>
  <si>
    <t>肋  骨</t>
  </si>
  <si>
    <t>鼠  蹊</t>
  </si>
  <si>
    <t>全  身</t>
  </si>
  <si>
    <t>其  他</t>
  </si>
  <si>
    <r>
      <t>各受傷部位比率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</rPr>
      <t>( ％ )</t>
    </r>
  </si>
  <si>
    <t>職  業  災  害  類  型  比  率  ( % )</t>
  </si>
  <si>
    <r>
      <t xml:space="preserve">                                                                                                        表 8-3</t>
    </r>
    <r>
      <rPr>
        <sz val="14"/>
        <rFont val="Times New Roman"/>
        <family val="1"/>
      </rPr>
      <t xml:space="preserve">  </t>
    </r>
    <r>
      <rPr>
        <sz val="14"/>
        <rFont val="新細明體"/>
        <family val="1"/>
      </rPr>
      <t>職業災害統計</t>
    </r>
  </si>
  <si>
    <t>總  計</t>
  </si>
  <si>
    <t>災   害
類   型
比  率
（％）</t>
  </si>
  <si>
    <t xml:space="preserve"> 110  年</t>
  </si>
  <si>
    <r>
      <t>行</t>
    </r>
    <r>
      <rPr>
        <sz val="12"/>
        <rFont val="Times New Roman"/>
        <family val="1"/>
      </rPr>
      <t xml:space="preserve">      </t>
    </r>
    <r>
      <rPr>
        <sz val="12"/>
        <rFont val="新細明體"/>
        <family val="1"/>
      </rPr>
      <t>業
百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率
（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％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）</t>
    </r>
  </si>
  <si>
    <t>危 險 物
、
有 害 物</t>
  </si>
  <si>
    <t>營建物
及施工
設   備</t>
  </si>
  <si>
    <r>
      <t>他</t>
    </r>
    <r>
      <rPr>
        <sz val="11"/>
        <color indexed="8"/>
        <rFont val="Times New Roman"/>
        <family val="1"/>
      </rPr>
      <t xml:space="preserve">                                           </t>
    </r>
    <r>
      <rPr>
        <sz val="11"/>
        <color indexed="8"/>
        <rFont val="新細明體"/>
        <family val="1"/>
      </rPr>
      <t>設</t>
    </r>
    <r>
      <rPr>
        <sz val="11"/>
        <color indexed="8"/>
        <rFont val="Times New Roman"/>
        <family val="1"/>
      </rPr>
      <t xml:space="preserve">                                   </t>
    </r>
    <r>
      <rPr>
        <sz val="11"/>
        <color indexed="8"/>
        <rFont val="新細明體"/>
        <family val="1"/>
      </rPr>
      <t>備</t>
    </r>
  </si>
  <si>
    <r>
      <t>營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建</t>
    </r>
  </si>
  <si>
    <r>
      <t>物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質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材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料</t>
    </r>
  </si>
  <si>
    <r>
      <t>貨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物</t>
    </r>
  </si>
  <si>
    <r>
      <t>環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新細明體"/>
        <family val="1"/>
      </rPr>
      <t>境</t>
    </r>
  </si>
  <si>
    <r>
      <t>動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力
傳   導
裝   置</t>
    </r>
  </si>
  <si>
    <r>
      <t>木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材
加   工
機   械</t>
    </r>
  </si>
  <si>
    <r>
      <t>營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造
機   械</t>
    </r>
  </si>
  <si>
    <r>
      <t>一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般
動   力
機   械</t>
    </r>
  </si>
  <si>
    <r>
      <t>起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重
機   械</t>
    </r>
  </si>
  <si>
    <r>
      <t>動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力
搬   運
機   械</t>
    </r>
  </si>
  <si>
    <r>
      <t>交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通
工   具</t>
    </r>
  </si>
  <si>
    <r>
      <t>壓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力
容   器</t>
    </r>
  </si>
  <si>
    <r>
      <t>化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學
設   備</t>
    </r>
  </si>
  <si>
    <r>
      <t>熔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接
設   備</t>
    </r>
  </si>
  <si>
    <r>
      <t>爐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窯</t>
    </r>
  </si>
  <si>
    <r>
      <t>電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氣
設   備</t>
    </r>
  </si>
  <si>
    <r>
      <t>人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力
機   械
工   具</t>
    </r>
  </si>
  <si>
    <r>
      <t>用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具</t>
    </r>
  </si>
  <si>
    <r>
      <t>其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他
設   備</t>
    </r>
  </si>
  <si>
    <r>
      <t>材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料</t>
    </r>
  </si>
  <si>
    <r>
      <t>運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搬
物   體</t>
    </r>
  </si>
  <si>
    <r>
      <t>環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境</t>
    </r>
  </si>
  <si>
    <r>
      <t>其</t>
    </r>
    <r>
      <rPr>
        <sz val="9.5"/>
        <color indexed="8"/>
        <rFont val="Times New Roman"/>
        <family val="1"/>
      </rPr>
      <t xml:space="preserve">    </t>
    </r>
    <r>
      <rPr>
        <sz val="9.5"/>
        <color indexed="8"/>
        <rFont val="新細明體"/>
        <family val="1"/>
      </rPr>
      <t>他
媒介物</t>
    </r>
  </si>
  <si>
    <r>
      <t>無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媒
介   物</t>
    </r>
  </si>
  <si>
    <r>
      <t>不</t>
    </r>
    <r>
      <rPr>
        <sz val="9.5"/>
        <color indexed="8"/>
        <rFont val="Times New Roman"/>
        <family val="1"/>
      </rPr>
      <t xml:space="preserve">   </t>
    </r>
    <r>
      <rPr>
        <sz val="9.5"/>
        <color indexed="8"/>
        <rFont val="新細明體"/>
        <family val="1"/>
      </rPr>
      <t>能
分   類</t>
    </r>
  </si>
  <si>
    <r>
      <t xml:space="preserve">說明：1.災害類型比率 ＝ 各職業災害類型人次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職業災害總人次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100。
           2.各媒介物所占比率 ＝ 各媒介物職業災害人次 </t>
    </r>
    <r>
      <rPr>
        <sz val="8"/>
        <color indexed="8"/>
        <rFont val="Times New Roman"/>
        <family val="1"/>
      </rPr>
      <t>÷</t>
    </r>
    <r>
      <rPr>
        <sz val="8"/>
        <color indexed="8"/>
        <rFont val="新細明體"/>
        <family val="1"/>
      </rPr>
      <t xml:space="preserve"> 職業災害總人次 </t>
    </r>
    <r>
      <rPr>
        <sz val="8"/>
        <color indexed="8"/>
        <rFont val="Times New Roman"/>
        <family val="1"/>
      </rPr>
      <t>×</t>
    </r>
    <r>
      <rPr>
        <sz val="8"/>
        <color indexed="8"/>
        <rFont val="新細明體"/>
        <family val="1"/>
      </rPr>
      <t xml:space="preserve"> 100。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</si>
</sst>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0_ "/>
    <numFmt numFmtId="183" formatCode="\ ##0.00_-;\-\ ##0.00_-;\ &quot;-&quot;_-;@_-"/>
    <numFmt numFmtId="184" formatCode="###\ ##0_-;\-###\ ##0_-;\ &quot;-&quot;_-;@_-"/>
    <numFmt numFmtId="185" formatCode="&quot;(&quot;###\ \ ##0&quot;)&quot;_-;&quot;(&quot;\-###\ \ ##0&quot;)&quot;_-;\ &quot;-&quot;_-;@_-"/>
    <numFmt numFmtId="186" formatCode="###\ ###\ ##0_-;\-###\ ###\ \ ##0_-;* &quot;-&quot;_-;@_-"/>
    <numFmt numFmtId="187" formatCode="&quot;(&quot;##0.000&quot;)&quot;_-;&quot;(&quot;\-\ ##0.000&quot;)&quot;_-;\ &quot;-&quot;_-;@_-"/>
    <numFmt numFmtId="188" formatCode="##0.000&quot; &quot;_-;\-\ ##0.000&quot; &quot;_-;\ &quot;-&quot;_-;@_-"/>
    <numFmt numFmtId="189" formatCode="###\ \ ##0&quot; &quot;_-;\-###\ \ ##0&quot; &quot;_-;\ &quot;-&quot;_-;@_-"/>
    <numFmt numFmtId="190" formatCode="\ 0.000_-;&quot;...&quot;_-;\ &quot;-&quot;_-;@_-"/>
    <numFmt numFmtId="191" formatCode="###\ ###\ ###\ ##0.00_-;&quot;...&quot;_-;\ &quot;-&quot;_-;@_-"/>
    <numFmt numFmtId="192" formatCode="###\ ###\ ###\ ##0_-;&quot;...&quot;_-;\ &quot;-&quot;_-;@_-"/>
    <numFmt numFmtId="193" formatCode="0.00_);[Red]\(0.00\)"/>
    <numFmt numFmtId="194" formatCode="###,##0_-;\-###,##0_-;\ &quot;-&quot;_-;@_-"/>
    <numFmt numFmtId="195" formatCode="#,##0.00_-;\-#,##0.00_-;\ &quot;-&quot;_-;@_-"/>
    <numFmt numFmtId="196" formatCode="[Red][&gt;100]0_-;[Black][=0]&quot;-&quot;_-;0_-;@_-"/>
    <numFmt numFmtId="197" formatCode="[Red][&gt;100]0.00_-;[Black][=0]&quot;-&quot;_-;0.00_-;@_-"/>
    <numFmt numFmtId="198" formatCode="[$-404]AM/PM\ hh:mm:ss"/>
    <numFmt numFmtId="199" formatCode="0_);[Red]\(0\)"/>
  </numFmts>
  <fonts count="93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sz val="8.5"/>
      <name val="新細明體"/>
      <family val="1"/>
    </font>
    <font>
      <sz val="14"/>
      <name val="Times New Roman"/>
      <family val="1"/>
    </font>
    <font>
      <sz val="9.5"/>
      <name val="新細明體"/>
      <family val="1"/>
    </font>
    <font>
      <sz val="9.5"/>
      <name val="細明體"/>
      <family val="3"/>
    </font>
    <font>
      <sz val="9.5"/>
      <name val="Times New Roman"/>
      <family val="1"/>
    </font>
    <font>
      <sz val="14"/>
      <color indexed="8"/>
      <name val="新細明體"/>
      <family val="1"/>
    </font>
    <font>
      <sz val="14"/>
      <color indexed="8"/>
      <name val="Times New Roman"/>
      <family val="1"/>
    </font>
    <font>
      <sz val="8"/>
      <color indexed="8"/>
      <name val="新細明體"/>
      <family val="1"/>
    </font>
    <font>
      <sz val="10.5"/>
      <color indexed="8"/>
      <name val="新細明體"/>
      <family val="1"/>
    </font>
    <font>
      <sz val="10.5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5"/>
      <name val="新細明體"/>
      <family val="1"/>
    </font>
    <font>
      <sz val="9.5"/>
      <color indexed="8"/>
      <name val="新細明體"/>
      <family val="1"/>
    </font>
    <font>
      <sz val="9.5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.5"/>
      <color indexed="8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sz val="1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9"/>
      <name val="Calibri"/>
      <family val="1"/>
    </font>
    <font>
      <sz val="8"/>
      <name val="Calibri"/>
      <family val="1"/>
    </font>
    <font>
      <sz val="8.5"/>
      <name val="Calibri"/>
      <family val="1"/>
    </font>
    <font>
      <sz val="10"/>
      <name val="Calibri"/>
      <family val="1"/>
    </font>
    <font>
      <sz val="14"/>
      <name val="Calibri"/>
      <family val="1"/>
    </font>
    <font>
      <sz val="11"/>
      <name val="Calibri"/>
      <family val="1"/>
    </font>
    <font>
      <sz val="10"/>
      <color theme="1"/>
      <name val="Calibri"/>
      <family val="1"/>
    </font>
    <font>
      <sz val="10"/>
      <color theme="1"/>
      <name val="新細明體"/>
      <family val="1"/>
    </font>
    <font>
      <sz val="14"/>
      <color theme="1"/>
      <name val="新細明體"/>
      <family val="1"/>
    </font>
    <font>
      <sz val="10.5"/>
      <color theme="1"/>
      <name val="新細明體"/>
      <family val="1"/>
    </font>
    <font>
      <sz val="11"/>
      <color theme="1"/>
      <name val="新細明體"/>
      <family val="1"/>
    </font>
    <font>
      <sz val="8.5"/>
      <color theme="1"/>
      <name val="新細明體"/>
      <family val="1"/>
    </font>
    <font>
      <sz val="8"/>
      <color theme="1"/>
      <name val="Calibri"/>
      <family val="1"/>
    </font>
    <font>
      <sz val="8"/>
      <color theme="1"/>
      <name val="新細明體"/>
      <family val="1"/>
    </font>
    <font>
      <sz val="9"/>
      <color theme="1"/>
      <name val="Calibri"/>
      <family val="1"/>
    </font>
    <font>
      <sz val="12"/>
      <color theme="1"/>
      <name val="新細明體"/>
      <family val="1"/>
    </font>
    <font>
      <sz val="11"/>
      <color theme="1"/>
      <name val="Calibri"/>
      <family val="1"/>
    </font>
    <font>
      <b/>
      <sz val="11"/>
      <name val="Calibri"/>
      <family val="1"/>
    </font>
    <font>
      <sz val="9.5"/>
      <name val="Calibri"/>
      <family val="1"/>
    </font>
    <font>
      <sz val="9.5"/>
      <color theme="1"/>
      <name val="新細明體"/>
      <family val="1"/>
    </font>
    <font>
      <b/>
      <sz val="11"/>
      <color theme="1"/>
      <name val="新細明體"/>
      <family val="1"/>
    </font>
    <font>
      <sz val="12"/>
      <name val="Calibri"/>
      <family val="1"/>
    </font>
    <font>
      <sz val="15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1" fontId="2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184" fontId="2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 horizontal="right" vertical="center"/>
    </xf>
    <xf numFmtId="18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0" fontId="70" fillId="0" borderId="0" xfId="0" applyFont="1" applyFill="1" applyAlignment="1">
      <alignment/>
    </xf>
    <xf numFmtId="0" fontId="71" fillId="0" borderId="11" xfId="0" applyFont="1" applyFill="1" applyBorder="1" applyAlignment="1">
      <alignment/>
    </xf>
    <xf numFmtId="0" fontId="71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73" fillId="0" borderId="22" xfId="0" applyFont="1" applyFill="1" applyBorder="1" applyAlignment="1">
      <alignment horizontal="left" vertical="center"/>
    </xf>
    <xf numFmtId="0" fontId="74" fillId="0" borderId="23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center"/>
    </xf>
    <xf numFmtId="0" fontId="75" fillId="0" borderId="15" xfId="0" applyFont="1" applyFill="1" applyBorder="1" applyAlignment="1">
      <alignment horizontal="center" vertical="center"/>
    </xf>
    <xf numFmtId="183" fontId="2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76" fillId="0" borderId="0" xfId="0" applyNumberFormat="1" applyFont="1" applyFill="1" applyAlignment="1">
      <alignment horizontal="right" vertical="distributed"/>
    </xf>
    <xf numFmtId="0" fontId="76" fillId="0" borderId="0" xfId="0" applyNumberFormat="1" applyFont="1" applyFill="1" applyAlignment="1">
      <alignment horizontal="right" vertical="distributed"/>
    </xf>
    <xf numFmtId="3" fontId="11" fillId="0" borderId="0" xfId="0" applyNumberFormat="1" applyFont="1" applyFill="1" applyAlignment="1">
      <alignment horizontal="right" vertical="distributed"/>
    </xf>
    <xf numFmtId="0" fontId="11" fillId="0" borderId="0" xfId="0" applyNumberFormat="1" applyFont="1" applyFill="1" applyAlignment="1">
      <alignment horizontal="right" vertical="distributed"/>
    </xf>
    <xf numFmtId="194" fontId="11" fillId="0" borderId="0" xfId="0" applyNumberFormat="1" applyFont="1" applyFill="1" applyAlignment="1">
      <alignment horizontal="right" vertical="distributed"/>
    </xf>
    <xf numFmtId="184" fontId="76" fillId="0" borderId="0" xfId="0" applyNumberFormat="1" applyFont="1" applyFill="1" applyAlignment="1">
      <alignment horizontal="right" vertical="distributed"/>
    </xf>
    <xf numFmtId="0" fontId="1" fillId="0" borderId="23" xfId="0" applyFont="1" applyFill="1" applyBorder="1" applyAlignment="1">
      <alignment horizontal="distributed" vertical="center"/>
    </xf>
    <xf numFmtId="195" fontId="11" fillId="0" borderId="0" xfId="0" applyNumberFormat="1" applyFont="1" applyFill="1" applyBorder="1" applyAlignment="1">
      <alignment horizontal="right" vertical="distributed"/>
    </xf>
    <xf numFmtId="183" fontId="77" fillId="0" borderId="0" xfId="0" applyNumberFormat="1" applyFont="1" applyFill="1" applyAlignment="1">
      <alignment horizontal="right" vertical="distributed"/>
    </xf>
    <xf numFmtId="183" fontId="77" fillId="0" borderId="0" xfId="0" applyNumberFormat="1" applyFont="1" applyFill="1" applyBorder="1" applyAlignment="1">
      <alignment horizontal="right" vertical="distributed"/>
    </xf>
    <xf numFmtId="183" fontId="76" fillId="0" borderId="0" xfId="0" applyNumberFormat="1" applyFont="1" applyFill="1" applyBorder="1" applyAlignment="1">
      <alignment horizontal="right" vertical="distributed"/>
    </xf>
    <xf numFmtId="186" fontId="76" fillId="0" borderId="0" xfId="0" applyNumberFormat="1" applyFont="1" applyFill="1" applyAlignment="1">
      <alignment horizontal="right" vertical="distributed"/>
    </xf>
    <xf numFmtId="184" fontId="76" fillId="0" borderId="0" xfId="0" applyNumberFormat="1" applyFont="1" applyFill="1" applyBorder="1" applyAlignment="1">
      <alignment horizontal="right" vertical="distributed"/>
    </xf>
    <xf numFmtId="0" fontId="78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79" fillId="0" borderId="20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 wrapText="1"/>
    </xf>
    <xf numFmtId="0" fontId="79" fillId="0" borderId="16" xfId="0" applyFont="1" applyFill="1" applyBorder="1" applyAlignment="1">
      <alignment horizontal="center" vertical="center" wrapText="1"/>
    </xf>
    <xf numFmtId="183" fontId="76" fillId="0" borderId="0" xfId="0" applyNumberFormat="1" applyFont="1" applyFill="1" applyAlignment="1">
      <alignment horizontal="right" vertical="distributed"/>
    </xf>
    <xf numFmtId="0" fontId="77" fillId="0" borderId="0" xfId="0" applyNumberFormat="1" applyFont="1" applyFill="1" applyAlignment="1">
      <alignment horizontal="right" vertical="distributed"/>
    </xf>
    <xf numFmtId="0" fontId="81" fillId="0" borderId="18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right" vertical="center"/>
    </xf>
    <xf numFmtId="0" fontId="82" fillId="0" borderId="11" xfId="0" applyFont="1" applyFill="1" applyBorder="1" applyAlignment="1">
      <alignment/>
    </xf>
    <xf numFmtId="0" fontId="83" fillId="0" borderId="11" xfId="0" applyFont="1" applyFill="1" applyBorder="1" applyAlignment="1">
      <alignment/>
    </xf>
    <xf numFmtId="0" fontId="83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1" fillId="0" borderId="12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left" vertical="center"/>
    </xf>
    <xf numFmtId="195" fontId="86" fillId="0" borderId="0" xfId="0" applyNumberFormat="1" applyFont="1" applyFill="1" applyBorder="1" applyAlignment="1">
      <alignment horizontal="right" vertical="distributed"/>
    </xf>
    <xf numFmtId="195" fontId="75" fillId="0" borderId="0" xfId="0" applyNumberFormat="1" applyFont="1" applyFill="1" applyBorder="1" applyAlignment="1">
      <alignment horizontal="right" vertical="distributed"/>
    </xf>
    <xf numFmtId="3" fontId="75" fillId="0" borderId="0" xfId="0" applyNumberFormat="1" applyFont="1" applyFill="1" applyAlignment="1">
      <alignment horizontal="right" vertical="distributed"/>
    </xf>
    <xf numFmtId="194" fontId="75" fillId="0" borderId="0" xfId="0" applyNumberFormat="1" applyFont="1" applyFill="1" applyAlignment="1">
      <alignment horizontal="right" vertical="distributed"/>
    </xf>
    <xf numFmtId="0" fontId="75" fillId="0" borderId="0" xfId="0" applyNumberFormat="1" applyFont="1" applyFill="1" applyAlignment="1">
      <alignment horizontal="right" vertical="distributed"/>
    </xf>
    <xf numFmtId="184" fontId="75" fillId="0" borderId="0" xfId="0" applyNumberFormat="1" applyFont="1" applyFill="1" applyAlignment="1">
      <alignment horizontal="right" vertical="distributed"/>
    </xf>
    <xf numFmtId="194" fontId="87" fillId="0" borderId="0" xfId="0" applyNumberFormat="1" applyFont="1" applyFill="1" applyAlignment="1">
      <alignment horizontal="right" vertical="distributed"/>
    </xf>
    <xf numFmtId="195" fontId="80" fillId="0" borderId="0" xfId="0" applyNumberFormat="1" applyFont="1" applyFill="1" applyBorder="1" applyAlignment="1">
      <alignment horizontal="right" vertical="distributed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left" vertical="center"/>
    </xf>
    <xf numFmtId="0" fontId="11" fillId="0" borderId="18" xfId="0" applyFont="1" applyFill="1" applyBorder="1" applyAlignment="1">
      <alignment vertical="center"/>
    </xf>
    <xf numFmtId="0" fontId="72" fillId="0" borderId="18" xfId="0" applyFont="1" applyFill="1" applyBorder="1" applyAlignment="1">
      <alignment vertical="center"/>
    </xf>
    <xf numFmtId="0" fontId="52" fillId="0" borderId="18" xfId="0" applyFont="1" applyFill="1" applyBorder="1" applyAlignment="1">
      <alignment vertical="center"/>
    </xf>
    <xf numFmtId="0" fontId="75" fillId="0" borderId="18" xfId="0" applyFont="1" applyFill="1" applyBorder="1" applyAlignment="1">
      <alignment vertical="center"/>
    </xf>
    <xf numFmtId="0" fontId="73" fillId="0" borderId="18" xfId="0" applyFont="1" applyFill="1" applyBorder="1" applyAlignment="1">
      <alignment horizontal="left" vertical="center"/>
    </xf>
    <xf numFmtId="0" fontId="73" fillId="0" borderId="18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183" fontId="11" fillId="0" borderId="0" xfId="0" applyNumberFormat="1" applyFont="1" applyFill="1" applyAlignment="1">
      <alignment horizontal="right" vertical="distributed"/>
    </xf>
    <xf numFmtId="183" fontId="11" fillId="0" borderId="0" xfId="0" applyNumberFormat="1" applyFont="1" applyFill="1" applyBorder="1" applyAlignment="1">
      <alignment horizontal="right" vertical="distributed"/>
    </xf>
    <xf numFmtId="184" fontId="11" fillId="0" borderId="0" xfId="0" applyNumberFormat="1" applyFont="1" applyFill="1" applyAlignment="1">
      <alignment horizontal="right" vertical="distributed"/>
    </xf>
    <xf numFmtId="0" fontId="73" fillId="0" borderId="0" xfId="0" applyFont="1" applyFill="1" applyAlignment="1">
      <alignment/>
    </xf>
    <xf numFmtId="0" fontId="88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77" fillId="0" borderId="18" xfId="0" applyFont="1" applyFill="1" applyBorder="1" applyAlignment="1">
      <alignment vertical="center"/>
    </xf>
    <xf numFmtId="0" fontId="89" fillId="0" borderId="18" xfId="0" applyFont="1" applyFill="1" applyBorder="1" applyAlignment="1">
      <alignment vertical="center"/>
    </xf>
    <xf numFmtId="0" fontId="81" fillId="0" borderId="18" xfId="0" applyFont="1" applyFill="1" applyBorder="1" applyAlignment="1">
      <alignment vertical="center"/>
    </xf>
    <xf numFmtId="183" fontId="75" fillId="0" borderId="0" xfId="0" applyNumberFormat="1" applyFont="1" applyFill="1" applyAlignment="1">
      <alignment horizontal="right" vertical="distributed"/>
    </xf>
    <xf numFmtId="183" fontId="75" fillId="0" borderId="0" xfId="0" applyNumberFormat="1" applyFont="1" applyFill="1" applyBorder="1" applyAlignment="1">
      <alignment horizontal="right" vertical="distributed"/>
    </xf>
    <xf numFmtId="0" fontId="86" fillId="0" borderId="0" xfId="0" applyNumberFormat="1" applyFont="1" applyFill="1" applyAlignment="1">
      <alignment horizontal="right" vertical="distributed"/>
    </xf>
    <xf numFmtId="184" fontId="86" fillId="0" borderId="0" xfId="0" applyNumberFormat="1" applyFont="1" applyFill="1" applyAlignment="1">
      <alignment horizontal="right" vertical="distributed"/>
    </xf>
    <xf numFmtId="0" fontId="11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80" fillId="0" borderId="22" xfId="0" applyFont="1" applyFill="1" applyBorder="1" applyAlignment="1">
      <alignment horizontal="left" vertical="center"/>
    </xf>
    <xf numFmtId="0" fontId="80" fillId="0" borderId="12" xfId="0" applyFont="1" applyFill="1" applyBorder="1" applyAlignment="1">
      <alignment horizontal="distributed" vertical="center"/>
    </xf>
    <xf numFmtId="0" fontId="77" fillId="0" borderId="0" xfId="0" applyFont="1" applyFill="1" applyAlignment="1">
      <alignment horizontal="center" vertical="center"/>
    </xf>
    <xf numFmtId="0" fontId="89" fillId="0" borderId="16" xfId="0" applyFont="1" applyFill="1" applyBorder="1" applyAlignment="1">
      <alignment horizontal="center" vertical="center"/>
    </xf>
    <xf numFmtId="0" fontId="89" fillId="0" borderId="16" xfId="0" applyFont="1" applyFill="1" applyBorder="1" applyAlignment="1">
      <alignment horizontal="center" vertical="center" wrapText="1"/>
    </xf>
    <xf numFmtId="0" fontId="89" fillId="0" borderId="20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 wrapText="1"/>
    </xf>
    <xf numFmtId="0" fontId="89" fillId="0" borderId="21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 wrapText="1"/>
    </xf>
    <xf numFmtId="0" fontId="86" fillId="0" borderId="18" xfId="0" applyFont="1" applyFill="1" applyBorder="1" applyAlignment="1">
      <alignment vertical="center"/>
    </xf>
    <xf numFmtId="3" fontId="80" fillId="0" borderId="0" xfId="0" applyNumberFormat="1" applyFont="1" applyFill="1" applyAlignment="1">
      <alignment horizontal="right" vertical="distributed"/>
    </xf>
    <xf numFmtId="194" fontId="80" fillId="0" borderId="0" xfId="0" applyNumberFormat="1" applyFont="1" applyFill="1" applyAlignment="1">
      <alignment horizontal="right" vertical="distributed"/>
    </xf>
    <xf numFmtId="0" fontId="80" fillId="0" borderId="0" xfId="0" applyNumberFormat="1" applyFont="1" applyFill="1" applyAlignment="1">
      <alignment horizontal="right" vertical="distributed"/>
    </xf>
    <xf numFmtId="0" fontId="76" fillId="0" borderId="18" xfId="0" applyFont="1" applyFill="1" applyBorder="1" applyAlignment="1">
      <alignment horizontal="left" vertical="center"/>
    </xf>
    <xf numFmtId="41" fontId="69" fillId="0" borderId="0" xfId="0" applyNumberFormat="1" applyFont="1" applyFill="1" applyAlignment="1">
      <alignment/>
    </xf>
    <xf numFmtId="194" fontId="90" fillId="0" borderId="0" xfId="0" applyNumberFormat="1" applyFont="1" applyFill="1" applyAlignment="1">
      <alignment horizontal="right" vertical="distributed"/>
    </xf>
    <xf numFmtId="0" fontId="76" fillId="0" borderId="18" xfId="0" applyFont="1" applyFill="1" applyBorder="1" applyAlignment="1">
      <alignment vertical="center"/>
    </xf>
    <xf numFmtId="0" fontId="69" fillId="0" borderId="11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78" fillId="0" borderId="0" xfId="0" applyFont="1" applyFill="1" applyAlignment="1">
      <alignment horizontal="right" vertical="top"/>
    </xf>
    <xf numFmtId="0" fontId="84" fillId="0" borderId="0" xfId="0" applyFont="1" applyFill="1" applyAlignment="1">
      <alignment horizontal="center"/>
    </xf>
    <xf numFmtId="0" fontId="79" fillId="0" borderId="2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/>
    </xf>
    <xf numFmtId="0" fontId="78" fillId="0" borderId="0" xfId="0" applyFont="1" applyFill="1" applyAlignment="1">
      <alignment vertical="top"/>
    </xf>
    <xf numFmtId="0" fontId="80" fillId="0" borderId="26" xfId="0" applyFont="1" applyFill="1" applyBorder="1" applyAlignment="1">
      <alignment horizontal="center" vertical="center"/>
    </xf>
    <xf numFmtId="0" fontId="80" fillId="0" borderId="25" xfId="0" applyFont="1" applyFill="1" applyBorder="1" applyAlignment="1">
      <alignment horizontal="center" vertical="center"/>
    </xf>
    <xf numFmtId="0" fontId="80" fillId="0" borderId="27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/>
    </xf>
    <xf numFmtId="0" fontId="78" fillId="0" borderId="0" xfId="0" applyFont="1" applyFill="1" applyAlignment="1">
      <alignment horizontal="left" vertical="center"/>
    </xf>
    <xf numFmtId="0" fontId="78" fillId="0" borderId="0" xfId="0" applyFont="1" applyFill="1" applyAlignment="1">
      <alignment horizontal="right" vertical="center"/>
    </xf>
    <xf numFmtId="0" fontId="83" fillId="0" borderId="0" xfId="0" applyFont="1" applyFill="1" applyAlignment="1">
      <alignment horizontal="right" vertical="center"/>
    </xf>
    <xf numFmtId="0" fontId="78" fillId="0" borderId="17" xfId="0" applyFont="1" applyFill="1" applyBorder="1" applyAlignment="1">
      <alignment horizontal="distributed" vertical="center"/>
    </xf>
    <xf numFmtId="0" fontId="78" fillId="0" borderId="24" xfId="0" applyFont="1" applyFill="1" applyBorder="1" applyAlignment="1">
      <alignment horizontal="distributed" vertical="center"/>
    </xf>
    <xf numFmtId="0" fontId="83" fillId="0" borderId="0" xfId="0" applyFont="1" applyFill="1" applyBorder="1" applyAlignment="1">
      <alignment horizontal="right" vertical="center"/>
    </xf>
    <xf numFmtId="0" fontId="7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 wrapText="1"/>
    </xf>
    <xf numFmtId="0" fontId="11" fillId="0" borderId="30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right"/>
    </xf>
    <xf numFmtId="0" fontId="70" fillId="0" borderId="0" xfId="0" applyFont="1" applyFill="1" applyAlignment="1">
      <alignment horizont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26" xfId="0" applyFont="1" applyFill="1" applyBorder="1" applyAlignment="1">
      <alignment horizontal="distributed" vertical="center"/>
    </xf>
    <xf numFmtId="0" fontId="11" fillId="0" borderId="33" xfId="0" applyFont="1" applyFill="1" applyBorder="1" applyAlignment="1">
      <alignment horizontal="distributed" vertical="center"/>
    </xf>
    <xf numFmtId="0" fontId="91" fillId="0" borderId="25" xfId="0" applyFont="1" applyFill="1" applyBorder="1" applyAlignment="1">
      <alignment horizontal="distributed" vertical="center"/>
    </xf>
    <xf numFmtId="0" fontId="91" fillId="0" borderId="20" xfId="0" applyFont="1" applyFill="1" applyBorder="1" applyAlignment="1">
      <alignment horizontal="distributed" vertical="center"/>
    </xf>
    <xf numFmtId="0" fontId="73" fillId="0" borderId="12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73" fillId="0" borderId="26" xfId="0" applyFont="1" applyFill="1" applyBorder="1" applyAlignment="1">
      <alignment horizontal="center" vertical="center"/>
    </xf>
    <xf numFmtId="0" fontId="73" fillId="0" borderId="2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 wrapText="1"/>
    </xf>
    <xf numFmtId="0" fontId="0" fillId="0" borderId="3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top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center"/>
    </xf>
    <xf numFmtId="0" fontId="75" fillId="0" borderId="12" xfId="0" applyFont="1" applyFill="1" applyBorder="1" applyAlignment="1">
      <alignment horizontal="distributed" vertical="center"/>
    </xf>
    <xf numFmtId="0" fontId="92" fillId="0" borderId="0" xfId="0" applyFont="1" applyFill="1" applyAlignment="1">
      <alignment horizontal="right" vertical="top"/>
    </xf>
    <xf numFmtId="0" fontId="92" fillId="0" borderId="0" xfId="0" applyFont="1" applyFill="1" applyAlignment="1">
      <alignment horizontal="left" vertical="top"/>
    </xf>
    <xf numFmtId="0" fontId="85" fillId="0" borderId="0" xfId="0" applyFont="1" applyFill="1" applyAlignment="1">
      <alignment horizontal="left" vertical="top"/>
    </xf>
    <xf numFmtId="0" fontId="83" fillId="0" borderId="11" xfId="0" applyFont="1" applyFill="1" applyBorder="1" applyAlignment="1">
      <alignment horizontal="left" vertical="top" wrapText="1"/>
    </xf>
    <xf numFmtId="0" fontId="83" fillId="0" borderId="0" xfId="0" applyFont="1" applyFill="1" applyBorder="1" applyAlignment="1">
      <alignment vertical="center"/>
    </xf>
    <xf numFmtId="0" fontId="86" fillId="0" borderId="12" xfId="0" applyFont="1" applyFill="1" applyBorder="1" applyAlignment="1">
      <alignment horizontal="distributed" vertical="center"/>
    </xf>
    <xf numFmtId="0" fontId="83" fillId="0" borderId="32" xfId="0" applyFont="1" applyFill="1" applyBorder="1" applyAlignment="1">
      <alignment horizontal="right"/>
    </xf>
    <xf numFmtId="0" fontId="69" fillId="0" borderId="0" xfId="0" applyFont="1" applyFill="1" applyAlignment="1" quotePrefix="1">
      <alignment horizontal="center"/>
    </xf>
    <xf numFmtId="0" fontId="69" fillId="0" borderId="0" xfId="0" applyFont="1" applyFill="1" applyAlignment="1">
      <alignment horizontal="center"/>
    </xf>
    <xf numFmtId="0" fontId="80" fillId="0" borderId="22" xfId="0" applyFont="1" applyFill="1" applyBorder="1" applyAlignment="1">
      <alignment horizontal="distributed" vertical="center"/>
    </xf>
    <xf numFmtId="0" fontId="80" fillId="0" borderId="26" xfId="0" applyFont="1" applyFill="1" applyBorder="1" applyAlignment="1">
      <alignment horizontal="distributed" vertical="center"/>
    </xf>
    <xf numFmtId="0" fontId="80" fillId="0" borderId="33" xfId="0" applyFont="1" applyFill="1" applyBorder="1" applyAlignment="1">
      <alignment horizontal="distributed" vertical="center"/>
    </xf>
    <xf numFmtId="0" fontId="80" fillId="0" borderId="12" xfId="0" applyFont="1" applyFill="1" applyBorder="1" applyAlignment="1">
      <alignment horizontal="distributed" vertical="center"/>
    </xf>
    <xf numFmtId="0" fontId="85" fillId="0" borderId="34" xfId="0" applyFont="1" applyFill="1" applyBorder="1" applyAlignment="1">
      <alignment horizontal="distributed" vertical="center" wrapText="1"/>
    </xf>
    <xf numFmtId="0" fontId="85" fillId="0" borderId="35" xfId="0" applyFont="1" applyFill="1" applyBorder="1" applyAlignment="1">
      <alignment horizontal="distributed" vertical="center"/>
    </xf>
    <xf numFmtId="0" fontId="85" fillId="0" borderId="12" xfId="0" applyFont="1" applyFill="1" applyBorder="1" applyAlignment="1">
      <alignment horizontal="center" vertical="center"/>
    </xf>
    <xf numFmtId="0" fontId="85" fillId="0" borderId="16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/>
    </xf>
    <xf numFmtId="0" fontId="73" fillId="0" borderId="0" xfId="0" applyFont="1" applyFill="1" applyAlignment="1">
      <alignment horizontal="center"/>
    </xf>
    <xf numFmtId="0" fontId="4" fillId="0" borderId="32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distributed"/>
    </xf>
    <xf numFmtId="0" fontId="1" fillId="0" borderId="0" xfId="0" applyFont="1" applyFill="1" applyAlignment="1">
      <alignment horizontal="left" vertic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2"/>
  <sheetViews>
    <sheetView tabSelected="1" view="pageBreakPreview" zoomScaleNormal="160" zoomScaleSheetLayoutView="100" zoomScalePageLayoutView="0" workbookViewId="0" topLeftCell="L1">
      <selection activeCell="A9" sqref="A9"/>
    </sheetView>
  </sheetViews>
  <sheetFormatPr defaultColWidth="8.875" defaultRowHeight="16.5"/>
  <cols>
    <col min="1" max="1" width="30.00390625" style="77" customWidth="1"/>
    <col min="2" max="2" width="11.375" style="77" customWidth="1"/>
    <col min="3" max="3" width="9.625" style="77" customWidth="1"/>
    <col min="4" max="4" width="10.50390625" style="77" customWidth="1"/>
    <col min="5" max="5" width="9.625" style="77" customWidth="1"/>
    <col min="6" max="6" width="11.625" style="77" customWidth="1"/>
    <col min="7" max="7" width="9.125" style="77" customWidth="1"/>
    <col min="8" max="8" width="13.875" style="77" customWidth="1"/>
    <col min="9" max="9" width="10.25390625" style="77" customWidth="1"/>
    <col min="10" max="10" width="14.625" style="77" customWidth="1"/>
    <col min="11" max="11" width="10.25390625" style="77" customWidth="1"/>
    <col min="12" max="12" width="13.875" style="77" customWidth="1"/>
    <col min="13" max="13" width="18.00390625" style="77" customWidth="1"/>
    <col min="14" max="14" width="10.375" style="77" customWidth="1"/>
    <col min="15" max="15" width="29.50390625" style="77" customWidth="1"/>
    <col min="16" max="16" width="9.00390625" style="77" customWidth="1"/>
    <col min="17" max="17" width="8.625" style="77" customWidth="1"/>
    <col min="18" max="18" width="11.875" style="77" customWidth="1"/>
    <col min="19" max="19" width="8.625" style="77" customWidth="1"/>
    <col min="20" max="20" width="14.50390625" style="77" customWidth="1"/>
    <col min="21" max="21" width="8.625" style="77" customWidth="1"/>
    <col min="22" max="22" width="15.00390625" style="77" customWidth="1"/>
    <col min="23" max="23" width="14.00390625" style="77" customWidth="1"/>
    <col min="24" max="24" width="16.75390625" style="77" customWidth="1"/>
    <col min="25" max="25" width="14.00390625" style="77" customWidth="1"/>
    <col min="26" max="26" width="15.75390625" style="77" customWidth="1"/>
    <col min="27" max="27" width="15.375" style="77" customWidth="1"/>
    <col min="28" max="16384" width="8.875" style="77" customWidth="1"/>
  </cols>
  <sheetData>
    <row r="1" spans="1:27" s="63" customFormat="1" ht="30.75" customHeight="1">
      <c r="A1" s="149" t="s">
        <v>235</v>
      </c>
      <c r="B1" s="149"/>
      <c r="C1" s="149"/>
      <c r="D1" s="149"/>
      <c r="E1" s="149"/>
      <c r="F1" s="149"/>
      <c r="G1" s="149"/>
      <c r="H1" s="148" t="s">
        <v>189</v>
      </c>
      <c r="I1" s="148"/>
      <c r="J1" s="148"/>
      <c r="K1" s="148"/>
      <c r="L1" s="148"/>
      <c r="M1" s="148"/>
      <c r="N1" s="148"/>
      <c r="O1" s="134" t="s">
        <v>235</v>
      </c>
      <c r="P1" s="134"/>
      <c r="Q1" s="134"/>
      <c r="R1" s="134"/>
      <c r="S1" s="134"/>
      <c r="T1" s="134"/>
      <c r="U1" s="134"/>
      <c r="V1" s="143" t="s">
        <v>232</v>
      </c>
      <c r="W1" s="143"/>
      <c r="X1" s="143"/>
      <c r="Y1" s="143"/>
      <c r="Z1" s="143"/>
      <c r="AA1" s="143"/>
    </row>
    <row r="2" spans="1:27" s="14" customFormat="1" ht="13.5" customHeight="1" thickBot="1">
      <c r="A2" s="150" t="s">
        <v>2</v>
      </c>
      <c r="B2" s="150"/>
      <c r="C2" s="150"/>
      <c r="D2" s="150"/>
      <c r="E2" s="150"/>
      <c r="F2" s="150"/>
      <c r="G2" s="150"/>
      <c r="H2" s="138" t="s">
        <v>186</v>
      </c>
      <c r="I2" s="138"/>
      <c r="J2" s="138"/>
      <c r="K2" s="138"/>
      <c r="L2" s="138"/>
      <c r="M2" s="138"/>
      <c r="N2" s="138"/>
      <c r="O2" s="153" t="s">
        <v>2</v>
      </c>
      <c r="P2" s="153"/>
      <c r="Q2" s="153"/>
      <c r="R2" s="153"/>
      <c r="S2" s="153"/>
      <c r="T2" s="153"/>
      <c r="U2" s="153"/>
      <c r="V2" s="138" t="s">
        <v>186</v>
      </c>
      <c r="W2" s="138"/>
      <c r="X2" s="138"/>
      <c r="Y2" s="138"/>
      <c r="Z2" s="138"/>
      <c r="AA2" s="138"/>
    </row>
    <row r="3" spans="1:27" s="64" customFormat="1" ht="21.75" customHeight="1">
      <c r="A3" s="151" t="s">
        <v>236</v>
      </c>
      <c r="B3" s="136" t="s">
        <v>171</v>
      </c>
      <c r="C3" s="136" t="s">
        <v>237</v>
      </c>
      <c r="D3" s="136" t="s">
        <v>238</v>
      </c>
      <c r="E3" s="136" t="s">
        <v>237</v>
      </c>
      <c r="F3" s="136" t="s">
        <v>239</v>
      </c>
      <c r="G3" s="136" t="s">
        <v>240</v>
      </c>
      <c r="H3" s="139" t="s">
        <v>241</v>
      </c>
      <c r="I3" s="141" t="s">
        <v>242</v>
      </c>
      <c r="J3" s="139" t="s">
        <v>243</v>
      </c>
      <c r="K3" s="141" t="s">
        <v>242</v>
      </c>
      <c r="L3" s="139" t="s">
        <v>244</v>
      </c>
      <c r="M3" s="139" t="s">
        <v>245</v>
      </c>
      <c r="N3" s="141" t="s">
        <v>242</v>
      </c>
      <c r="O3" s="151" t="s">
        <v>236</v>
      </c>
      <c r="P3" s="144" t="s">
        <v>246</v>
      </c>
      <c r="Q3" s="144"/>
      <c r="R3" s="144"/>
      <c r="S3" s="144"/>
      <c r="T3" s="144"/>
      <c r="U3" s="144"/>
      <c r="V3" s="144" t="s">
        <v>247</v>
      </c>
      <c r="W3" s="145"/>
      <c r="X3" s="139" t="s">
        <v>248</v>
      </c>
      <c r="Y3" s="141" t="s">
        <v>242</v>
      </c>
      <c r="Z3" s="139" t="s">
        <v>249</v>
      </c>
      <c r="AA3" s="146" t="s">
        <v>250</v>
      </c>
    </row>
    <row r="4" spans="1:27" s="64" customFormat="1" ht="33.75" customHeight="1" thickBot="1">
      <c r="A4" s="152"/>
      <c r="B4" s="137"/>
      <c r="C4" s="137"/>
      <c r="D4" s="137"/>
      <c r="E4" s="137"/>
      <c r="F4" s="137"/>
      <c r="G4" s="137"/>
      <c r="H4" s="140"/>
      <c r="I4" s="142"/>
      <c r="J4" s="140"/>
      <c r="K4" s="142"/>
      <c r="L4" s="140"/>
      <c r="M4" s="140"/>
      <c r="N4" s="142"/>
      <c r="O4" s="152"/>
      <c r="P4" s="65" t="s">
        <v>251</v>
      </c>
      <c r="Q4" s="66" t="s">
        <v>252</v>
      </c>
      <c r="R4" s="67" t="s">
        <v>112</v>
      </c>
      <c r="S4" s="66" t="s">
        <v>252</v>
      </c>
      <c r="T4" s="67" t="s">
        <v>113</v>
      </c>
      <c r="U4" s="66" t="s">
        <v>252</v>
      </c>
      <c r="V4" s="67" t="s">
        <v>172</v>
      </c>
      <c r="W4" s="66" t="s">
        <v>253</v>
      </c>
      <c r="X4" s="140"/>
      <c r="Y4" s="142"/>
      <c r="Z4" s="140"/>
      <c r="AA4" s="147"/>
    </row>
    <row r="5" spans="1:27" s="14" customFormat="1" ht="15.75" customHeight="1">
      <c r="A5" s="105" t="s">
        <v>138</v>
      </c>
      <c r="B5" s="50">
        <v>23225</v>
      </c>
      <c r="C5" s="58">
        <f aca="true" t="shared" si="0" ref="C5:N5">SUM(C6,C7,C8,C36:C51)</f>
        <v>100</v>
      </c>
      <c r="D5" s="50">
        <v>4395983</v>
      </c>
      <c r="E5" s="58">
        <f t="shared" si="0"/>
        <v>100</v>
      </c>
      <c r="F5" s="50">
        <v>1093566264</v>
      </c>
      <c r="G5" s="58">
        <f t="shared" si="0"/>
        <v>100.00000000000003</v>
      </c>
      <c r="H5" s="50">
        <v>8665001764</v>
      </c>
      <c r="I5" s="58">
        <f t="shared" si="0"/>
        <v>100</v>
      </c>
      <c r="J5" s="50">
        <v>13448</v>
      </c>
      <c r="K5" s="58">
        <f t="shared" si="0"/>
        <v>100</v>
      </c>
      <c r="L5" s="59">
        <f>ROUNDDOWN(J5*1000000/H5,2)</f>
        <v>1.55</v>
      </c>
      <c r="M5" s="50">
        <v>13448</v>
      </c>
      <c r="N5" s="58">
        <f t="shared" si="0"/>
        <v>100</v>
      </c>
      <c r="O5" s="105" t="s">
        <v>138</v>
      </c>
      <c r="P5" s="51">
        <v>96</v>
      </c>
      <c r="Q5" s="68">
        <f aca="true" t="shared" si="1" ref="Q5:Y5">SUM(Q6,Q7,Q8,Q36:Q51)</f>
        <v>100.00000000000001</v>
      </c>
      <c r="R5" s="51">
        <v>26</v>
      </c>
      <c r="S5" s="68">
        <f t="shared" si="1"/>
        <v>100</v>
      </c>
      <c r="T5" s="51">
        <v>278</v>
      </c>
      <c r="U5" s="68">
        <f t="shared" si="1"/>
        <v>100.00000000000001</v>
      </c>
      <c r="V5" s="50">
        <v>13048</v>
      </c>
      <c r="W5" s="68">
        <f t="shared" si="1"/>
        <v>100.00000000000001</v>
      </c>
      <c r="X5" s="50">
        <v>742911</v>
      </c>
      <c r="Y5" s="68">
        <f t="shared" si="1"/>
        <v>99.99999999999999</v>
      </c>
      <c r="Z5" s="62">
        <f>ROUNDDOWN(X5*1000000/H5,0)</f>
        <v>85</v>
      </c>
      <c r="AA5" s="60">
        <f aca="true" t="shared" si="2" ref="AA5:AA51">SQRT(L5*Z5/1000)</f>
        <v>0.36297382825763075</v>
      </c>
    </row>
    <row r="6" spans="1:27" s="14" customFormat="1" ht="12" customHeight="1">
      <c r="A6" s="106" t="s">
        <v>52</v>
      </c>
      <c r="B6" s="50">
        <v>73</v>
      </c>
      <c r="C6" s="58">
        <f aca="true" t="shared" si="3" ref="C6:C51">B6/$B$5*100</f>
        <v>0.3143164693218515</v>
      </c>
      <c r="D6" s="50">
        <v>7068</v>
      </c>
      <c r="E6" s="59">
        <f aca="true" t="shared" si="4" ref="E6:E51">D6/$D$5*100</f>
        <v>0.16078315134521676</v>
      </c>
      <c r="F6" s="50">
        <v>1644488</v>
      </c>
      <c r="G6" s="59">
        <f aca="true" t="shared" si="5" ref="G6:G51">F6/$F$5*100</f>
        <v>0.15037845022622243</v>
      </c>
      <c r="H6" s="50">
        <v>13163412</v>
      </c>
      <c r="I6" s="59">
        <f aca="true" t="shared" si="6" ref="I6:I51">H6/$H$5*100</f>
        <v>0.15191470652307648</v>
      </c>
      <c r="J6" s="51">
        <v>32</v>
      </c>
      <c r="K6" s="59">
        <f aca="true" t="shared" si="7" ref="K6:K51">J6/$J$5*100</f>
        <v>0.2379535990481856</v>
      </c>
      <c r="L6" s="59">
        <f>ROUNDDOWN(J6*1000000/H6,2)</f>
        <v>2.43</v>
      </c>
      <c r="M6" s="51">
        <v>32</v>
      </c>
      <c r="N6" s="59">
        <f aca="true" t="shared" si="8" ref="N6:N51">M6/$M$5*100</f>
        <v>0.2379535990481856</v>
      </c>
      <c r="O6" s="106" t="s">
        <v>52</v>
      </c>
      <c r="P6" s="61">
        <v>1</v>
      </c>
      <c r="Q6" s="60">
        <f aca="true" t="shared" si="9" ref="Q6:Q51">P6/$P$5*100</f>
        <v>1.0416666666666665</v>
      </c>
      <c r="R6" s="61">
        <v>0</v>
      </c>
      <c r="S6" s="60">
        <f aca="true" t="shared" si="10" ref="S6:S51">R6/$R$5*100</f>
        <v>0</v>
      </c>
      <c r="T6" s="61">
        <v>0</v>
      </c>
      <c r="U6" s="60">
        <f aca="true" t="shared" si="11" ref="U6:U51">T6/$T$5*100</f>
        <v>0</v>
      </c>
      <c r="V6" s="51">
        <v>31</v>
      </c>
      <c r="W6" s="60">
        <f aca="true" t="shared" si="12" ref="W6:W51">V6/$V$5*100</f>
        <v>0.23758430410790926</v>
      </c>
      <c r="X6" s="50">
        <v>7143</v>
      </c>
      <c r="Y6" s="60">
        <f>X6/$X$5*100</f>
        <v>0.9614879844288212</v>
      </c>
      <c r="Z6" s="62">
        <f aca="true" t="shared" si="13" ref="Z6:Z51">ROUNDDOWN(X6*1000000/H6,0)</f>
        <v>542</v>
      </c>
      <c r="AA6" s="60">
        <f t="shared" si="2"/>
        <v>1.1476323453092458</v>
      </c>
    </row>
    <row r="7" spans="1:27" s="14" customFormat="1" ht="12" customHeight="1">
      <c r="A7" s="106" t="s">
        <v>3</v>
      </c>
      <c r="B7" s="50">
        <v>45</v>
      </c>
      <c r="C7" s="58">
        <f t="shared" si="3"/>
        <v>0.193756727664155</v>
      </c>
      <c r="D7" s="50">
        <v>3225</v>
      </c>
      <c r="E7" s="59">
        <f t="shared" si="4"/>
        <v>0.07336243111040239</v>
      </c>
      <c r="F7" s="50">
        <v>810557</v>
      </c>
      <c r="G7" s="59">
        <f t="shared" si="5"/>
        <v>0.07412051987002408</v>
      </c>
      <c r="H7" s="50">
        <v>6504725</v>
      </c>
      <c r="I7" s="59">
        <f t="shared" si="6"/>
        <v>0.075068940286023</v>
      </c>
      <c r="J7" s="51">
        <v>16</v>
      </c>
      <c r="K7" s="59">
        <f t="shared" si="7"/>
        <v>0.1189767995240928</v>
      </c>
      <c r="L7" s="59">
        <f aca="true" t="shared" si="14" ref="L7:L24">ROUNDDOWN(J7*1000000/H7,2)</f>
        <v>2.45</v>
      </c>
      <c r="M7" s="51">
        <v>16</v>
      </c>
      <c r="N7" s="59">
        <f aca="true" t="shared" si="15" ref="N7:N13">M7/$M$5*100</f>
        <v>0.1189767995240928</v>
      </c>
      <c r="O7" s="106" t="s">
        <v>3</v>
      </c>
      <c r="P7" s="61">
        <v>0</v>
      </c>
      <c r="Q7" s="60">
        <f t="shared" si="9"/>
        <v>0</v>
      </c>
      <c r="R7" s="61">
        <v>0</v>
      </c>
      <c r="S7" s="60">
        <f t="shared" si="10"/>
        <v>0</v>
      </c>
      <c r="T7" s="61">
        <v>3</v>
      </c>
      <c r="U7" s="60">
        <f t="shared" si="11"/>
        <v>1.079136690647482</v>
      </c>
      <c r="V7" s="51">
        <v>13</v>
      </c>
      <c r="W7" s="60">
        <f t="shared" si="12"/>
        <v>0.09963212752912325</v>
      </c>
      <c r="X7" s="51">
        <v>182</v>
      </c>
      <c r="Y7" s="60">
        <f>X7/$X$5*100</f>
        <v>0.02449822387876879</v>
      </c>
      <c r="Z7" s="62">
        <f t="shared" si="13"/>
        <v>27</v>
      </c>
      <c r="AA7" s="60">
        <f t="shared" si="2"/>
        <v>0.2571964229922337</v>
      </c>
    </row>
    <row r="8" spans="1:27" s="14" customFormat="1" ht="12" customHeight="1">
      <c r="A8" s="106" t="s">
        <v>68</v>
      </c>
      <c r="B8" s="50">
        <f>SUM(B9:B35)</f>
        <v>10400</v>
      </c>
      <c r="C8" s="58">
        <f t="shared" si="3"/>
        <v>44.77933261571582</v>
      </c>
      <c r="D8" s="50">
        <f>SUM(D9:D35)</f>
        <v>1771036</v>
      </c>
      <c r="E8" s="59">
        <f t="shared" si="4"/>
        <v>40.2875989283853</v>
      </c>
      <c r="F8" s="50">
        <f>SUM(F9:F35)</f>
        <v>445773124</v>
      </c>
      <c r="G8" s="59">
        <f t="shared" si="5"/>
        <v>40.76324761240075</v>
      </c>
      <c r="H8" s="50">
        <f>SUM(H9:H35)</f>
        <v>3576607420</v>
      </c>
      <c r="I8" s="59">
        <f t="shared" si="6"/>
        <v>41.27647653644494</v>
      </c>
      <c r="J8" s="50">
        <f>SUM(J9:J35)</f>
        <v>5705</v>
      </c>
      <c r="K8" s="59">
        <f t="shared" si="7"/>
        <v>42.42266508030934</v>
      </c>
      <c r="L8" s="59">
        <f t="shared" si="14"/>
        <v>1.59</v>
      </c>
      <c r="M8" s="50">
        <f>SUM(M9:M35)</f>
        <v>5705</v>
      </c>
      <c r="N8" s="59">
        <f t="shared" si="15"/>
        <v>42.42266508030934</v>
      </c>
      <c r="O8" s="106" t="s">
        <v>68</v>
      </c>
      <c r="P8" s="61">
        <f>SUM(P9:P35)</f>
        <v>37</v>
      </c>
      <c r="Q8" s="60">
        <f t="shared" si="9"/>
        <v>38.54166666666667</v>
      </c>
      <c r="R8" s="51">
        <f>SUM(R9:R35)</f>
        <v>12</v>
      </c>
      <c r="S8" s="60">
        <f t="shared" si="10"/>
        <v>46.15384615384615</v>
      </c>
      <c r="T8" s="51">
        <f>SUM(T9:T35)</f>
        <v>192</v>
      </c>
      <c r="U8" s="60">
        <f t="shared" si="11"/>
        <v>69.06474820143885</v>
      </c>
      <c r="V8" s="50">
        <f>SUM(V9:V35)</f>
        <v>5464</v>
      </c>
      <c r="W8" s="60">
        <f t="shared" si="12"/>
        <v>41.87614960147149</v>
      </c>
      <c r="X8" s="50">
        <f>SUM(X9:X35)</f>
        <v>344133</v>
      </c>
      <c r="Y8" s="60">
        <f aca="true" t="shared" si="16" ref="Y8:Y51">X8/$X$5*100</f>
        <v>46.32223779160626</v>
      </c>
      <c r="Z8" s="62">
        <f t="shared" si="13"/>
        <v>96</v>
      </c>
      <c r="AA8" s="60">
        <f t="shared" si="2"/>
        <v>0.390691694306393</v>
      </c>
    </row>
    <row r="9" spans="1:27" s="14" customFormat="1" ht="11.25" customHeight="1">
      <c r="A9" s="107" t="s">
        <v>77</v>
      </c>
      <c r="B9" s="50">
        <v>723</v>
      </c>
      <c r="C9" s="58">
        <f t="shared" si="3"/>
        <v>3.1130247578040904</v>
      </c>
      <c r="D9" s="50">
        <v>97311</v>
      </c>
      <c r="E9" s="59">
        <f t="shared" si="4"/>
        <v>2.213634584119183</v>
      </c>
      <c r="F9" s="50">
        <v>24468579</v>
      </c>
      <c r="G9" s="59">
        <f t="shared" si="5"/>
        <v>2.237503094737019</v>
      </c>
      <c r="H9" s="50">
        <v>197303974</v>
      </c>
      <c r="I9" s="59">
        <f t="shared" si="6"/>
        <v>2.2770217407194053</v>
      </c>
      <c r="J9" s="51">
        <v>634</v>
      </c>
      <c r="K9" s="59">
        <f t="shared" si="7"/>
        <v>4.714455681142177</v>
      </c>
      <c r="L9" s="59">
        <f t="shared" si="14"/>
        <v>3.21</v>
      </c>
      <c r="M9" s="51">
        <v>634</v>
      </c>
      <c r="N9" s="59">
        <f t="shared" si="15"/>
        <v>4.714455681142177</v>
      </c>
      <c r="O9" s="107" t="s">
        <v>77</v>
      </c>
      <c r="P9" s="61">
        <v>2</v>
      </c>
      <c r="Q9" s="60">
        <f t="shared" si="9"/>
        <v>2.083333333333333</v>
      </c>
      <c r="R9" s="51">
        <v>3</v>
      </c>
      <c r="S9" s="60">
        <f t="shared" si="10"/>
        <v>11.538461538461538</v>
      </c>
      <c r="T9" s="51">
        <v>27</v>
      </c>
      <c r="U9" s="60">
        <f t="shared" si="11"/>
        <v>9.712230215827338</v>
      </c>
      <c r="V9" s="51">
        <v>602</v>
      </c>
      <c r="W9" s="60">
        <f t="shared" si="12"/>
        <v>4.6137339055794</v>
      </c>
      <c r="X9" s="50">
        <v>24868</v>
      </c>
      <c r="Y9" s="60">
        <f t="shared" si="16"/>
        <v>3.347372700094628</v>
      </c>
      <c r="Z9" s="62">
        <f t="shared" si="13"/>
        <v>126</v>
      </c>
      <c r="AA9" s="60">
        <f t="shared" si="2"/>
        <v>0.635971697483465</v>
      </c>
    </row>
    <row r="10" spans="1:27" s="14" customFormat="1" ht="11.25" customHeight="1">
      <c r="A10" s="107" t="s">
        <v>78</v>
      </c>
      <c r="B10" s="50">
        <v>57</v>
      </c>
      <c r="C10" s="58">
        <f t="shared" si="3"/>
        <v>0.24542518837459634</v>
      </c>
      <c r="D10" s="50">
        <v>9495</v>
      </c>
      <c r="E10" s="59">
        <f t="shared" si="4"/>
        <v>0.21599264601341725</v>
      </c>
      <c r="F10" s="50">
        <v>2132131</v>
      </c>
      <c r="G10" s="59">
        <f t="shared" si="5"/>
        <v>0.1949704439675363</v>
      </c>
      <c r="H10" s="50">
        <v>17594989</v>
      </c>
      <c r="I10" s="59">
        <f t="shared" si="6"/>
        <v>0.2030581121529706</v>
      </c>
      <c r="J10" s="51">
        <v>28</v>
      </c>
      <c r="K10" s="59">
        <f t="shared" si="7"/>
        <v>0.20820939916716238</v>
      </c>
      <c r="L10" s="59">
        <f t="shared" si="14"/>
        <v>1.59</v>
      </c>
      <c r="M10" s="51">
        <v>28</v>
      </c>
      <c r="N10" s="59">
        <f t="shared" si="15"/>
        <v>0.20820939916716238</v>
      </c>
      <c r="O10" s="107" t="s">
        <v>78</v>
      </c>
      <c r="P10" s="61">
        <v>0</v>
      </c>
      <c r="Q10" s="60">
        <f t="shared" si="9"/>
        <v>0</v>
      </c>
      <c r="R10" s="61">
        <v>0</v>
      </c>
      <c r="S10" s="60">
        <f t="shared" si="10"/>
        <v>0</v>
      </c>
      <c r="T10" s="55">
        <v>0</v>
      </c>
      <c r="U10" s="60">
        <f t="shared" si="11"/>
        <v>0</v>
      </c>
      <c r="V10" s="51">
        <v>28</v>
      </c>
      <c r="W10" s="60">
        <f t="shared" si="12"/>
        <v>0.2145922746781116</v>
      </c>
      <c r="X10" s="50">
        <v>994</v>
      </c>
      <c r="Y10" s="60">
        <f t="shared" si="16"/>
        <v>0.1337979919532757</v>
      </c>
      <c r="Z10" s="62">
        <f t="shared" si="13"/>
        <v>56</v>
      </c>
      <c r="AA10" s="60">
        <f t="shared" si="2"/>
        <v>0.29839571042493224</v>
      </c>
    </row>
    <row r="11" spans="1:27" s="14" customFormat="1" ht="11.25" customHeight="1">
      <c r="A11" s="107" t="s">
        <v>80</v>
      </c>
      <c r="B11" s="50">
        <v>6</v>
      </c>
      <c r="C11" s="58">
        <f t="shared" si="3"/>
        <v>0.02583423035522067</v>
      </c>
      <c r="D11" s="50">
        <v>1345</v>
      </c>
      <c r="E11" s="59">
        <f t="shared" si="4"/>
        <v>0.030596114680152314</v>
      </c>
      <c r="F11" s="50">
        <v>334953</v>
      </c>
      <c r="G11" s="59">
        <f t="shared" si="5"/>
        <v>0.030629419636156587</v>
      </c>
      <c r="H11" s="50">
        <v>2627094</v>
      </c>
      <c r="I11" s="59">
        <f t="shared" si="6"/>
        <v>0.03031844737660229</v>
      </c>
      <c r="J11" s="69">
        <v>1</v>
      </c>
      <c r="K11" s="59">
        <f t="shared" si="7"/>
        <v>0.0074360499702558</v>
      </c>
      <c r="L11" s="59">
        <f t="shared" si="14"/>
        <v>0.38</v>
      </c>
      <c r="M11" s="69">
        <v>1</v>
      </c>
      <c r="N11" s="59">
        <f t="shared" si="15"/>
        <v>0.0074360499702558</v>
      </c>
      <c r="O11" s="107" t="s">
        <v>80</v>
      </c>
      <c r="P11" s="61">
        <v>0</v>
      </c>
      <c r="Q11" s="60">
        <f t="shared" si="9"/>
        <v>0</v>
      </c>
      <c r="R11" s="61">
        <v>0</v>
      </c>
      <c r="S11" s="60">
        <f t="shared" si="10"/>
        <v>0</v>
      </c>
      <c r="T11" s="61">
        <v>0</v>
      </c>
      <c r="U11" s="60">
        <f t="shared" si="11"/>
        <v>0</v>
      </c>
      <c r="V11" s="51">
        <v>1</v>
      </c>
      <c r="W11" s="60">
        <f t="shared" si="12"/>
        <v>0.007664009809932556</v>
      </c>
      <c r="X11" s="51">
        <v>14</v>
      </c>
      <c r="Y11" s="60">
        <v>0</v>
      </c>
      <c r="Z11" s="62">
        <f t="shared" si="13"/>
        <v>5</v>
      </c>
      <c r="AA11" s="60">
        <f t="shared" si="2"/>
        <v>0.04358898943540673</v>
      </c>
    </row>
    <row r="12" spans="1:27" s="14" customFormat="1" ht="11.25" customHeight="1">
      <c r="A12" s="107" t="s">
        <v>79</v>
      </c>
      <c r="B12" s="50">
        <v>404</v>
      </c>
      <c r="C12" s="58">
        <f t="shared" si="3"/>
        <v>1.7395048439181917</v>
      </c>
      <c r="D12" s="50">
        <v>48365</v>
      </c>
      <c r="E12" s="59">
        <f t="shared" si="4"/>
        <v>1.100208986249492</v>
      </c>
      <c r="F12" s="50">
        <v>12791591</v>
      </c>
      <c r="G12" s="59">
        <f t="shared" si="5"/>
        <v>1.1697133883054756</v>
      </c>
      <c r="H12" s="50">
        <v>100413790</v>
      </c>
      <c r="I12" s="59">
        <f t="shared" si="6"/>
        <v>1.1588432724524487</v>
      </c>
      <c r="J12" s="51">
        <v>195</v>
      </c>
      <c r="K12" s="59">
        <f t="shared" si="7"/>
        <v>1.450029744199881</v>
      </c>
      <c r="L12" s="59">
        <f t="shared" si="14"/>
        <v>1.94</v>
      </c>
      <c r="M12" s="51">
        <v>195</v>
      </c>
      <c r="N12" s="59">
        <f t="shared" si="15"/>
        <v>1.450029744199881</v>
      </c>
      <c r="O12" s="107" t="s">
        <v>79</v>
      </c>
      <c r="P12" s="51">
        <v>2</v>
      </c>
      <c r="Q12" s="60">
        <f t="shared" si="9"/>
        <v>2.083333333333333</v>
      </c>
      <c r="R12" s="61">
        <v>0</v>
      </c>
      <c r="S12" s="60">
        <f t="shared" si="10"/>
        <v>0</v>
      </c>
      <c r="T12" s="51">
        <v>12</v>
      </c>
      <c r="U12" s="60">
        <f t="shared" si="11"/>
        <v>4.316546762589928</v>
      </c>
      <c r="V12" s="51">
        <v>181</v>
      </c>
      <c r="W12" s="60">
        <f t="shared" si="12"/>
        <v>1.3871857755977928</v>
      </c>
      <c r="X12" s="50">
        <v>10069</v>
      </c>
      <c r="Y12" s="60">
        <f t="shared" si="16"/>
        <v>1.355344045249027</v>
      </c>
      <c r="Z12" s="62">
        <f t="shared" si="13"/>
        <v>100</v>
      </c>
      <c r="AA12" s="60">
        <f t="shared" si="2"/>
        <v>0.4404543109109048</v>
      </c>
    </row>
    <row r="13" spans="1:27" s="14" customFormat="1" ht="11.25" customHeight="1">
      <c r="A13" s="107" t="s">
        <v>81</v>
      </c>
      <c r="B13" s="50">
        <v>143</v>
      </c>
      <c r="C13" s="58">
        <f t="shared" si="3"/>
        <v>0.6157158234660925</v>
      </c>
      <c r="D13" s="50">
        <v>10876</v>
      </c>
      <c r="E13" s="59">
        <f t="shared" si="4"/>
        <v>0.24740769015712755</v>
      </c>
      <c r="F13" s="50">
        <v>2655775</v>
      </c>
      <c r="G13" s="59">
        <f t="shared" si="5"/>
        <v>0.24285451073498004</v>
      </c>
      <c r="H13" s="50">
        <v>21391074</v>
      </c>
      <c r="I13" s="59">
        <f t="shared" si="6"/>
        <v>0.2468675088892919</v>
      </c>
      <c r="J13" s="51">
        <v>24</v>
      </c>
      <c r="K13" s="59">
        <f t="shared" si="7"/>
        <v>0.1784651992861392</v>
      </c>
      <c r="L13" s="59">
        <f t="shared" si="14"/>
        <v>1.12</v>
      </c>
      <c r="M13" s="51">
        <v>24</v>
      </c>
      <c r="N13" s="59">
        <f t="shared" si="15"/>
        <v>0.1784651992861392</v>
      </c>
      <c r="O13" s="107" t="s">
        <v>81</v>
      </c>
      <c r="P13" s="55">
        <v>0</v>
      </c>
      <c r="Q13" s="60">
        <f t="shared" si="9"/>
        <v>0</v>
      </c>
      <c r="R13" s="61">
        <v>0</v>
      </c>
      <c r="S13" s="60">
        <f t="shared" si="10"/>
        <v>0</v>
      </c>
      <c r="T13" s="61">
        <v>1</v>
      </c>
      <c r="U13" s="60">
        <f t="shared" si="11"/>
        <v>0.3597122302158274</v>
      </c>
      <c r="V13" s="51">
        <v>23</v>
      </c>
      <c r="W13" s="60">
        <f t="shared" si="12"/>
        <v>0.1762722256284488</v>
      </c>
      <c r="X13" s="50">
        <v>733</v>
      </c>
      <c r="Y13" s="60">
        <f t="shared" si="16"/>
        <v>0.09866592364361276</v>
      </c>
      <c r="Z13" s="62">
        <f t="shared" si="13"/>
        <v>34</v>
      </c>
      <c r="AA13" s="60">
        <f t="shared" si="2"/>
        <v>0.1951409746824075</v>
      </c>
    </row>
    <row r="14" spans="1:27" s="14" customFormat="1" ht="11.25" customHeight="1">
      <c r="A14" s="107" t="s">
        <v>82</v>
      </c>
      <c r="B14" s="50">
        <v>84</v>
      </c>
      <c r="C14" s="58">
        <f t="shared" si="3"/>
        <v>0.36167922497308935</v>
      </c>
      <c r="D14" s="50">
        <v>10894</v>
      </c>
      <c r="E14" s="59">
        <f t="shared" si="4"/>
        <v>0.24781715488890652</v>
      </c>
      <c r="F14" s="50">
        <v>2696027</v>
      </c>
      <c r="G14" s="59">
        <f t="shared" si="5"/>
        <v>0.24653531191960765</v>
      </c>
      <c r="H14" s="50">
        <v>21668411</v>
      </c>
      <c r="I14" s="59">
        <f t="shared" si="6"/>
        <v>0.2500681660565211</v>
      </c>
      <c r="J14" s="51">
        <v>26</v>
      </c>
      <c r="K14" s="59">
        <f t="shared" si="7"/>
        <v>0.1933372992266508</v>
      </c>
      <c r="L14" s="59">
        <f t="shared" si="14"/>
        <v>1.19</v>
      </c>
      <c r="M14" s="51">
        <v>26</v>
      </c>
      <c r="N14" s="59">
        <f t="shared" si="8"/>
        <v>0.1933372992266508</v>
      </c>
      <c r="O14" s="107" t="s">
        <v>82</v>
      </c>
      <c r="P14" s="61">
        <v>0</v>
      </c>
      <c r="Q14" s="60">
        <f t="shared" si="9"/>
        <v>0</v>
      </c>
      <c r="R14" s="61">
        <v>0</v>
      </c>
      <c r="S14" s="60">
        <f t="shared" si="10"/>
        <v>0</v>
      </c>
      <c r="T14" s="61">
        <v>1</v>
      </c>
      <c r="U14" s="60">
        <f t="shared" si="11"/>
        <v>0.3597122302158274</v>
      </c>
      <c r="V14" s="51">
        <v>25</v>
      </c>
      <c r="W14" s="60">
        <f t="shared" si="12"/>
        <v>0.19160024524831393</v>
      </c>
      <c r="X14" s="50">
        <v>1321</v>
      </c>
      <c r="Y14" s="60">
        <f t="shared" si="16"/>
        <v>0.177814031559635</v>
      </c>
      <c r="Z14" s="62">
        <f t="shared" si="13"/>
        <v>60</v>
      </c>
      <c r="AA14" s="60">
        <f t="shared" si="2"/>
        <v>0.2672077843177477</v>
      </c>
    </row>
    <row r="15" spans="1:27" s="14" customFormat="1" ht="11.25" customHeight="1">
      <c r="A15" s="107" t="s">
        <v>83</v>
      </c>
      <c r="B15" s="50">
        <v>45</v>
      </c>
      <c r="C15" s="58">
        <f t="shared" si="3"/>
        <v>0.193756727664155</v>
      </c>
      <c r="D15" s="50">
        <v>2613</v>
      </c>
      <c r="E15" s="59">
        <f t="shared" si="4"/>
        <v>0.059440630229916726</v>
      </c>
      <c r="F15" s="50">
        <v>637845</v>
      </c>
      <c r="G15" s="59">
        <f t="shared" si="5"/>
        <v>0.05832705534156822</v>
      </c>
      <c r="H15" s="50">
        <v>5128525</v>
      </c>
      <c r="I15" s="59">
        <f t="shared" si="6"/>
        <v>0.05918665846448176</v>
      </c>
      <c r="J15" s="51">
        <v>26</v>
      </c>
      <c r="K15" s="59">
        <f t="shared" si="7"/>
        <v>0.1933372992266508</v>
      </c>
      <c r="L15" s="59">
        <f t="shared" si="14"/>
        <v>5.06</v>
      </c>
      <c r="M15" s="51">
        <v>26</v>
      </c>
      <c r="N15" s="59">
        <f t="shared" si="8"/>
        <v>0.1933372992266508</v>
      </c>
      <c r="O15" s="107" t="s">
        <v>83</v>
      </c>
      <c r="P15" s="61">
        <v>0</v>
      </c>
      <c r="Q15" s="60">
        <f t="shared" si="9"/>
        <v>0</v>
      </c>
      <c r="R15" s="61">
        <v>0</v>
      </c>
      <c r="S15" s="60">
        <f t="shared" si="10"/>
        <v>0</v>
      </c>
      <c r="T15" s="51">
        <v>1</v>
      </c>
      <c r="U15" s="60">
        <f t="shared" si="11"/>
        <v>0.3597122302158274</v>
      </c>
      <c r="V15" s="51">
        <v>25</v>
      </c>
      <c r="W15" s="60">
        <f t="shared" si="12"/>
        <v>0.19160024524831393</v>
      </c>
      <c r="X15" s="50">
        <v>850</v>
      </c>
      <c r="Y15" s="60">
        <f t="shared" si="16"/>
        <v>0.11441478185139269</v>
      </c>
      <c r="Z15" s="62">
        <f t="shared" si="13"/>
        <v>165</v>
      </c>
      <c r="AA15" s="60">
        <f t="shared" si="2"/>
        <v>0.9137286249209883</v>
      </c>
    </row>
    <row r="16" spans="1:27" s="14" customFormat="1" ht="11.25" customHeight="1">
      <c r="A16" s="107" t="s">
        <v>84</v>
      </c>
      <c r="B16" s="50">
        <v>178</v>
      </c>
      <c r="C16" s="58">
        <f t="shared" si="3"/>
        <v>0.7664155005382132</v>
      </c>
      <c r="D16" s="50">
        <v>23208</v>
      </c>
      <c r="E16" s="59">
        <f t="shared" si="4"/>
        <v>0.5279365275070445</v>
      </c>
      <c r="F16" s="50">
        <v>5735216</v>
      </c>
      <c r="G16" s="59">
        <f t="shared" si="5"/>
        <v>0.5244507067200456</v>
      </c>
      <c r="H16" s="50">
        <v>46960981</v>
      </c>
      <c r="I16" s="59">
        <f t="shared" si="6"/>
        <v>0.5419615861488474</v>
      </c>
      <c r="J16" s="51">
        <v>89</v>
      </c>
      <c r="K16" s="59">
        <f t="shared" si="7"/>
        <v>0.6618084473527662</v>
      </c>
      <c r="L16" s="59">
        <f t="shared" si="14"/>
        <v>1.89</v>
      </c>
      <c r="M16" s="51">
        <v>89</v>
      </c>
      <c r="N16" s="59">
        <f t="shared" si="8"/>
        <v>0.6618084473527662</v>
      </c>
      <c r="O16" s="107" t="s">
        <v>84</v>
      </c>
      <c r="P16" s="51">
        <v>2</v>
      </c>
      <c r="Q16" s="60">
        <f t="shared" si="9"/>
        <v>2.083333333333333</v>
      </c>
      <c r="R16" s="55">
        <v>0</v>
      </c>
      <c r="S16" s="60">
        <f t="shared" si="10"/>
        <v>0</v>
      </c>
      <c r="T16" s="51">
        <v>7</v>
      </c>
      <c r="U16" s="60">
        <f t="shared" si="11"/>
        <v>2.5179856115107913</v>
      </c>
      <c r="V16" s="51">
        <v>80</v>
      </c>
      <c r="W16" s="60">
        <f t="shared" si="12"/>
        <v>0.6131207847946045</v>
      </c>
      <c r="X16" s="50">
        <v>15949</v>
      </c>
      <c r="Y16" s="60">
        <f t="shared" si="16"/>
        <v>2.1468251244092498</v>
      </c>
      <c r="Z16" s="62">
        <f t="shared" si="13"/>
        <v>339</v>
      </c>
      <c r="AA16" s="60">
        <f t="shared" si="2"/>
        <v>0.8004436269969297</v>
      </c>
    </row>
    <row r="17" spans="1:27" s="14" customFormat="1" ht="11.25" customHeight="1">
      <c r="A17" s="107" t="s">
        <v>85</v>
      </c>
      <c r="B17" s="50">
        <v>114</v>
      </c>
      <c r="C17" s="58">
        <f t="shared" si="3"/>
        <v>0.4908503767491927</v>
      </c>
      <c r="D17" s="50">
        <v>10687</v>
      </c>
      <c r="E17" s="59">
        <f t="shared" si="4"/>
        <v>0.24310831047344816</v>
      </c>
      <c r="F17" s="50">
        <v>2646333</v>
      </c>
      <c r="G17" s="59">
        <f t="shared" si="5"/>
        <v>0.241991097121116</v>
      </c>
      <c r="H17" s="50">
        <v>21566978</v>
      </c>
      <c r="I17" s="59">
        <f t="shared" si="6"/>
        <v>0.2488975604090829</v>
      </c>
      <c r="J17" s="51">
        <v>37</v>
      </c>
      <c r="K17" s="59">
        <f t="shared" si="7"/>
        <v>0.2751338488994646</v>
      </c>
      <c r="L17" s="59">
        <f t="shared" si="14"/>
        <v>1.71</v>
      </c>
      <c r="M17" s="51">
        <v>37</v>
      </c>
      <c r="N17" s="59">
        <f t="shared" si="8"/>
        <v>0.2751338488994646</v>
      </c>
      <c r="O17" s="107" t="s">
        <v>85</v>
      </c>
      <c r="P17" s="61">
        <v>0</v>
      </c>
      <c r="Q17" s="60">
        <f t="shared" si="9"/>
        <v>0</v>
      </c>
      <c r="R17" s="61">
        <v>0</v>
      </c>
      <c r="S17" s="60">
        <f t="shared" si="10"/>
        <v>0</v>
      </c>
      <c r="T17" s="51">
        <v>1</v>
      </c>
      <c r="U17" s="60">
        <f t="shared" si="11"/>
        <v>0.3597122302158274</v>
      </c>
      <c r="V17" s="51">
        <v>36</v>
      </c>
      <c r="W17" s="60">
        <f t="shared" si="12"/>
        <v>0.27590435315757206</v>
      </c>
      <c r="X17" s="50">
        <v>460</v>
      </c>
      <c r="Y17" s="60">
        <f t="shared" si="16"/>
        <v>0.06191858782545957</v>
      </c>
      <c r="Z17" s="62">
        <f t="shared" si="13"/>
        <v>21</v>
      </c>
      <c r="AA17" s="60">
        <f t="shared" si="2"/>
        <v>0.18949934036824506</v>
      </c>
    </row>
    <row r="18" spans="1:27" s="14" customFormat="1" ht="11.25" customHeight="1">
      <c r="A18" s="107" t="s">
        <v>86</v>
      </c>
      <c r="B18" s="50">
        <v>15</v>
      </c>
      <c r="C18" s="58">
        <f t="shared" si="3"/>
        <v>0.06458557588805167</v>
      </c>
      <c r="D18" s="50">
        <v>5308</v>
      </c>
      <c r="E18" s="59">
        <f t="shared" si="4"/>
        <v>0.12074659979349328</v>
      </c>
      <c r="F18" s="50">
        <v>1267045</v>
      </c>
      <c r="G18" s="59">
        <f t="shared" si="5"/>
        <v>0.11586357788374495</v>
      </c>
      <c r="H18" s="50">
        <v>10225038</v>
      </c>
      <c r="I18" s="59">
        <f t="shared" si="6"/>
        <v>0.11800387672719692</v>
      </c>
      <c r="J18" s="69">
        <v>4</v>
      </c>
      <c r="K18" s="59">
        <f t="shared" si="7"/>
        <v>0.0297441998810232</v>
      </c>
      <c r="L18" s="59">
        <f t="shared" si="14"/>
        <v>0.39</v>
      </c>
      <c r="M18" s="69">
        <v>4</v>
      </c>
      <c r="N18" s="59">
        <f t="shared" si="8"/>
        <v>0.0297441998810232</v>
      </c>
      <c r="O18" s="107" t="s">
        <v>86</v>
      </c>
      <c r="P18" s="61">
        <v>0</v>
      </c>
      <c r="Q18" s="60">
        <f t="shared" si="9"/>
        <v>0</v>
      </c>
      <c r="R18" s="61">
        <v>0</v>
      </c>
      <c r="S18" s="60">
        <f t="shared" si="10"/>
        <v>0</v>
      </c>
      <c r="T18" s="60">
        <v>0</v>
      </c>
      <c r="U18" s="60">
        <f t="shared" si="11"/>
        <v>0</v>
      </c>
      <c r="V18" s="51">
        <v>4</v>
      </c>
      <c r="W18" s="60">
        <f t="shared" si="12"/>
        <v>0.030656039239730225</v>
      </c>
      <c r="X18" s="51">
        <v>64</v>
      </c>
      <c r="Y18" s="60">
        <f t="shared" si="16"/>
        <v>0.008614760045281333</v>
      </c>
      <c r="Z18" s="62">
        <f t="shared" si="13"/>
        <v>6</v>
      </c>
      <c r="AA18" s="60">
        <f t="shared" si="2"/>
        <v>0.0483735464897913</v>
      </c>
    </row>
    <row r="19" spans="1:27" s="71" customFormat="1" ht="24" customHeight="1">
      <c r="A19" s="70" t="s">
        <v>111</v>
      </c>
      <c r="B19" s="50">
        <v>312</v>
      </c>
      <c r="C19" s="58">
        <f t="shared" si="3"/>
        <v>1.3433799784714748</v>
      </c>
      <c r="D19" s="50">
        <v>62439</v>
      </c>
      <c r="E19" s="59">
        <f t="shared" si="4"/>
        <v>1.4203649104193532</v>
      </c>
      <c r="F19" s="50">
        <v>15302282</v>
      </c>
      <c r="G19" s="59">
        <f t="shared" si="5"/>
        <v>1.39930084748847</v>
      </c>
      <c r="H19" s="50">
        <v>125221476</v>
      </c>
      <c r="I19" s="59">
        <f t="shared" si="6"/>
        <v>1.4451408021663734</v>
      </c>
      <c r="J19" s="51">
        <v>145</v>
      </c>
      <c r="K19" s="59">
        <f t="shared" si="7"/>
        <v>1.078227245687091</v>
      </c>
      <c r="L19" s="59">
        <f t="shared" si="14"/>
        <v>1.15</v>
      </c>
      <c r="M19" s="51">
        <v>145</v>
      </c>
      <c r="N19" s="59">
        <f t="shared" si="8"/>
        <v>1.078227245687091</v>
      </c>
      <c r="O19" s="70" t="s">
        <v>111</v>
      </c>
      <c r="P19" s="51">
        <v>9</v>
      </c>
      <c r="Q19" s="60">
        <f t="shared" si="9"/>
        <v>9.375</v>
      </c>
      <c r="R19" s="61">
        <v>1</v>
      </c>
      <c r="S19" s="60">
        <f t="shared" si="10"/>
        <v>3.8461538461538463</v>
      </c>
      <c r="T19" s="51">
        <v>2</v>
      </c>
      <c r="U19" s="60">
        <f t="shared" si="11"/>
        <v>0.7194244604316548</v>
      </c>
      <c r="V19" s="51">
        <v>133</v>
      </c>
      <c r="W19" s="60">
        <f t="shared" si="12"/>
        <v>1.01931330472103</v>
      </c>
      <c r="X19" s="50">
        <v>63552</v>
      </c>
      <c r="Y19" s="60">
        <f t="shared" si="16"/>
        <v>8.554456724964362</v>
      </c>
      <c r="Z19" s="62">
        <f t="shared" si="13"/>
        <v>507</v>
      </c>
      <c r="AA19" s="60">
        <f t="shared" si="2"/>
        <v>0.7635771080905974</v>
      </c>
    </row>
    <row r="20" spans="1:27" s="14" customFormat="1" ht="11.25" customHeight="1">
      <c r="A20" s="107" t="s">
        <v>87</v>
      </c>
      <c r="B20" s="50">
        <v>372</v>
      </c>
      <c r="C20" s="58">
        <f t="shared" si="3"/>
        <v>1.6017222820236814</v>
      </c>
      <c r="D20" s="50">
        <v>32081</v>
      </c>
      <c r="E20" s="59">
        <f t="shared" si="4"/>
        <v>0.7297798922334322</v>
      </c>
      <c r="F20" s="50">
        <v>7670389</v>
      </c>
      <c r="G20" s="59">
        <f t="shared" si="5"/>
        <v>0.7014105365635164</v>
      </c>
      <c r="H20" s="50">
        <v>62100911</v>
      </c>
      <c r="I20" s="59">
        <f t="shared" si="6"/>
        <v>0.7166866515596938</v>
      </c>
      <c r="J20" s="51">
        <v>97</v>
      </c>
      <c r="K20" s="59">
        <f t="shared" si="7"/>
        <v>0.7212968471148126</v>
      </c>
      <c r="L20" s="59">
        <f t="shared" si="14"/>
        <v>1.56</v>
      </c>
      <c r="M20" s="51">
        <v>97</v>
      </c>
      <c r="N20" s="59">
        <f t="shared" si="8"/>
        <v>0.7212968471148126</v>
      </c>
      <c r="O20" s="107" t="s">
        <v>87</v>
      </c>
      <c r="P20" s="61">
        <v>0</v>
      </c>
      <c r="Q20" s="60">
        <f t="shared" si="9"/>
        <v>0</v>
      </c>
      <c r="R20" s="61">
        <v>0</v>
      </c>
      <c r="S20" s="60">
        <f t="shared" si="10"/>
        <v>0</v>
      </c>
      <c r="T20" s="51">
        <v>2</v>
      </c>
      <c r="U20" s="60">
        <f t="shared" si="11"/>
        <v>0.7194244604316548</v>
      </c>
      <c r="V20" s="51">
        <v>95</v>
      </c>
      <c r="W20" s="60">
        <f t="shared" si="12"/>
        <v>0.7280809319435929</v>
      </c>
      <c r="X20" s="50">
        <v>2484</v>
      </c>
      <c r="Y20" s="60">
        <f t="shared" si="16"/>
        <v>0.3343603742574817</v>
      </c>
      <c r="Z20" s="62">
        <f t="shared" si="13"/>
        <v>39</v>
      </c>
      <c r="AA20" s="60">
        <f>SQRT(L20*Z20/1000)</f>
        <v>0.2466576574931336</v>
      </c>
    </row>
    <row r="21" spans="1:27" s="14" customFormat="1" ht="11.25" customHeight="1">
      <c r="A21" s="107" t="s">
        <v>88</v>
      </c>
      <c r="B21" s="50">
        <v>198</v>
      </c>
      <c r="C21" s="58">
        <f t="shared" si="3"/>
        <v>0.852529601722282</v>
      </c>
      <c r="D21" s="50">
        <v>22853</v>
      </c>
      <c r="E21" s="59">
        <f t="shared" si="4"/>
        <v>0.5198609730747367</v>
      </c>
      <c r="F21" s="50">
        <v>5607998</v>
      </c>
      <c r="G21" s="59">
        <f t="shared" si="5"/>
        <v>0.5128173924721584</v>
      </c>
      <c r="H21" s="50">
        <v>45012869</v>
      </c>
      <c r="I21" s="59">
        <f t="shared" si="6"/>
        <v>0.51947905177599</v>
      </c>
      <c r="J21" s="51">
        <v>79</v>
      </c>
      <c r="K21" s="59">
        <f t="shared" si="7"/>
        <v>0.5874479476502081</v>
      </c>
      <c r="L21" s="59">
        <f t="shared" si="14"/>
        <v>1.75</v>
      </c>
      <c r="M21" s="51">
        <v>79</v>
      </c>
      <c r="N21" s="59">
        <f t="shared" si="8"/>
        <v>0.5874479476502081</v>
      </c>
      <c r="O21" s="107" t="s">
        <v>88</v>
      </c>
      <c r="P21" s="55">
        <v>0</v>
      </c>
      <c r="Q21" s="60">
        <f t="shared" si="9"/>
        <v>0</v>
      </c>
      <c r="R21" s="61">
        <v>0</v>
      </c>
      <c r="S21" s="60">
        <f t="shared" si="10"/>
        <v>0</v>
      </c>
      <c r="T21" s="51">
        <v>4</v>
      </c>
      <c r="U21" s="60">
        <f t="shared" si="11"/>
        <v>1.4388489208633095</v>
      </c>
      <c r="V21" s="51">
        <v>75</v>
      </c>
      <c r="W21" s="60">
        <f t="shared" si="12"/>
        <v>0.5748007357449417</v>
      </c>
      <c r="X21" s="50">
        <v>1347</v>
      </c>
      <c r="Y21" s="60">
        <f t="shared" si="16"/>
        <v>0.18131377782803054</v>
      </c>
      <c r="Z21" s="62">
        <f t="shared" si="13"/>
        <v>29</v>
      </c>
      <c r="AA21" s="60">
        <f>SQRT(L21*Z21/1000)</f>
        <v>0.2252776065213762</v>
      </c>
    </row>
    <row r="22" spans="1:27" s="14" customFormat="1" ht="11.25" customHeight="1">
      <c r="A22" s="107" t="s">
        <v>89</v>
      </c>
      <c r="B22" s="50">
        <v>159</v>
      </c>
      <c r="C22" s="58">
        <f t="shared" si="3"/>
        <v>0.6846071044133477</v>
      </c>
      <c r="D22" s="50">
        <v>26831</v>
      </c>
      <c r="E22" s="59">
        <f t="shared" si="4"/>
        <v>0.6103526787978935</v>
      </c>
      <c r="F22" s="50">
        <v>6566675</v>
      </c>
      <c r="G22" s="59">
        <f t="shared" si="5"/>
        <v>0.6004825876742664</v>
      </c>
      <c r="H22" s="50">
        <v>53666428</v>
      </c>
      <c r="I22" s="59">
        <f t="shared" si="6"/>
        <v>0.6193469945149338</v>
      </c>
      <c r="J22" s="51">
        <v>128</v>
      </c>
      <c r="K22" s="59">
        <f t="shared" si="7"/>
        <v>0.9518143961927424</v>
      </c>
      <c r="L22" s="59">
        <f t="shared" si="14"/>
        <v>2.38</v>
      </c>
      <c r="M22" s="51">
        <v>128</v>
      </c>
      <c r="N22" s="59">
        <f t="shared" si="8"/>
        <v>0.9518143961927424</v>
      </c>
      <c r="O22" s="107" t="s">
        <v>89</v>
      </c>
      <c r="P22" s="61">
        <v>0</v>
      </c>
      <c r="Q22" s="60">
        <f t="shared" si="9"/>
        <v>0</v>
      </c>
      <c r="R22" s="61">
        <v>0</v>
      </c>
      <c r="S22" s="60">
        <f t="shared" si="10"/>
        <v>0</v>
      </c>
      <c r="T22" s="51">
        <v>9</v>
      </c>
      <c r="U22" s="60">
        <f t="shared" si="11"/>
        <v>3.237410071942446</v>
      </c>
      <c r="V22" s="51">
        <v>119</v>
      </c>
      <c r="W22" s="60">
        <f t="shared" si="12"/>
        <v>0.9120171673819742</v>
      </c>
      <c r="X22" s="50">
        <v>4089</v>
      </c>
      <c r="Y22" s="60">
        <f t="shared" si="16"/>
        <v>0.5504024035180527</v>
      </c>
      <c r="Z22" s="62">
        <f t="shared" si="13"/>
        <v>76</v>
      </c>
      <c r="AA22" s="60">
        <f>SQRT(L22*Z22/1000)</f>
        <v>0.42529989419232167</v>
      </c>
    </row>
    <row r="23" spans="1:27" s="14" customFormat="1" ht="11.25" customHeight="1">
      <c r="A23" s="107" t="s">
        <v>90</v>
      </c>
      <c r="B23" s="50">
        <v>578</v>
      </c>
      <c r="C23" s="58">
        <f t="shared" si="3"/>
        <v>2.488697524219591</v>
      </c>
      <c r="D23" s="50">
        <v>72656</v>
      </c>
      <c r="E23" s="59">
        <f t="shared" si="4"/>
        <v>1.6527816417852388</v>
      </c>
      <c r="F23" s="50">
        <v>18025748</v>
      </c>
      <c r="G23" s="59">
        <f t="shared" si="5"/>
        <v>1.6483452894812418</v>
      </c>
      <c r="H23" s="50">
        <v>146788109</v>
      </c>
      <c r="I23" s="59">
        <f t="shared" si="6"/>
        <v>1.6940343810413563</v>
      </c>
      <c r="J23" s="51">
        <v>245</v>
      </c>
      <c r="K23" s="59">
        <f t="shared" si="7"/>
        <v>1.8218322427126712</v>
      </c>
      <c r="L23" s="59">
        <f t="shared" si="14"/>
        <v>1.66</v>
      </c>
      <c r="M23" s="51">
        <v>245</v>
      </c>
      <c r="N23" s="59">
        <f t="shared" si="8"/>
        <v>1.8218322427126712</v>
      </c>
      <c r="O23" s="107" t="s">
        <v>90</v>
      </c>
      <c r="P23" s="51">
        <v>3</v>
      </c>
      <c r="Q23" s="60">
        <f t="shared" si="9"/>
        <v>3.125</v>
      </c>
      <c r="R23" s="61">
        <v>4</v>
      </c>
      <c r="S23" s="60">
        <f t="shared" si="10"/>
        <v>15.384615384615385</v>
      </c>
      <c r="T23" s="51">
        <v>5</v>
      </c>
      <c r="U23" s="60">
        <f t="shared" si="11"/>
        <v>1.7985611510791366</v>
      </c>
      <c r="V23" s="51">
        <v>233</v>
      </c>
      <c r="W23" s="60">
        <f t="shared" si="12"/>
        <v>1.7857142857142856</v>
      </c>
      <c r="X23" s="50">
        <v>25423</v>
      </c>
      <c r="Y23" s="60">
        <f t="shared" si="16"/>
        <v>3.4220788223623018</v>
      </c>
      <c r="Z23" s="62">
        <f t="shared" si="13"/>
        <v>173</v>
      </c>
      <c r="AA23" s="60">
        <f t="shared" si="2"/>
        <v>0.5358917801198297</v>
      </c>
    </row>
    <row r="24" spans="1:27" s="14" customFormat="1" ht="11.25" customHeight="1">
      <c r="A24" s="107" t="s">
        <v>91</v>
      </c>
      <c r="B24" s="50">
        <v>328</v>
      </c>
      <c r="C24" s="58">
        <f t="shared" si="3"/>
        <v>1.4122712594187297</v>
      </c>
      <c r="D24" s="50">
        <v>37405</v>
      </c>
      <c r="E24" s="59">
        <f t="shared" si="4"/>
        <v>0.8508904606773957</v>
      </c>
      <c r="F24" s="50">
        <v>9361605</v>
      </c>
      <c r="G24" s="59">
        <f t="shared" si="5"/>
        <v>0.8560619788834305</v>
      </c>
      <c r="H24" s="50">
        <v>76695504</v>
      </c>
      <c r="I24" s="59">
        <f t="shared" si="6"/>
        <v>0.8851181579517102</v>
      </c>
      <c r="J24" s="51">
        <v>180</v>
      </c>
      <c r="K24" s="59">
        <f t="shared" si="7"/>
        <v>1.338488994646044</v>
      </c>
      <c r="L24" s="59">
        <f t="shared" si="14"/>
        <v>2.34</v>
      </c>
      <c r="M24" s="51">
        <v>180</v>
      </c>
      <c r="N24" s="59">
        <f t="shared" si="8"/>
        <v>1.338488994646044</v>
      </c>
      <c r="O24" s="107" t="s">
        <v>91</v>
      </c>
      <c r="P24" s="51">
        <v>3</v>
      </c>
      <c r="Q24" s="60">
        <f t="shared" si="9"/>
        <v>3.125</v>
      </c>
      <c r="R24" s="61">
        <v>0</v>
      </c>
      <c r="S24" s="60">
        <f t="shared" si="10"/>
        <v>0</v>
      </c>
      <c r="T24" s="51">
        <v>4</v>
      </c>
      <c r="U24" s="60">
        <f t="shared" si="11"/>
        <v>1.4388489208633095</v>
      </c>
      <c r="V24" s="51">
        <v>173</v>
      </c>
      <c r="W24" s="60">
        <f t="shared" si="12"/>
        <v>1.3258736971183323</v>
      </c>
      <c r="X24" s="50">
        <v>17248</v>
      </c>
      <c r="Y24" s="60">
        <f t="shared" si="16"/>
        <v>2.3216778322033194</v>
      </c>
      <c r="Z24" s="62">
        <f t="shared" si="13"/>
        <v>224</v>
      </c>
      <c r="AA24" s="60">
        <f t="shared" si="2"/>
        <v>0.7239889501919211</v>
      </c>
    </row>
    <row r="25" spans="1:27" s="14" customFormat="1" ht="11.25" customHeight="1">
      <c r="A25" s="107" t="s">
        <v>92</v>
      </c>
      <c r="B25" s="50">
        <v>333</v>
      </c>
      <c r="C25" s="58">
        <f t="shared" si="3"/>
        <v>1.433799784714747</v>
      </c>
      <c r="D25" s="50">
        <v>54340</v>
      </c>
      <c r="E25" s="59">
        <f t="shared" si="4"/>
        <v>1.2361285291594621</v>
      </c>
      <c r="F25" s="50">
        <v>13470451</v>
      </c>
      <c r="G25" s="59">
        <f t="shared" si="5"/>
        <v>1.2317910165524273</v>
      </c>
      <c r="H25" s="50">
        <v>110376230</v>
      </c>
      <c r="I25" s="59">
        <f t="shared" si="6"/>
        <v>1.2738165900735758</v>
      </c>
      <c r="J25" s="51">
        <v>305</v>
      </c>
      <c r="K25" s="59">
        <f t="shared" si="7"/>
        <v>2.267995240928019</v>
      </c>
      <c r="L25" s="59">
        <f>ROUNDDOWN(J25*1000000/H25,2)</f>
        <v>2.76</v>
      </c>
      <c r="M25" s="51">
        <v>305</v>
      </c>
      <c r="N25" s="59">
        <f t="shared" si="8"/>
        <v>2.267995240928019</v>
      </c>
      <c r="O25" s="107" t="s">
        <v>92</v>
      </c>
      <c r="P25" s="51">
        <v>5</v>
      </c>
      <c r="Q25" s="60">
        <f t="shared" si="9"/>
        <v>5.208333333333334</v>
      </c>
      <c r="R25" s="55">
        <v>0</v>
      </c>
      <c r="S25" s="60">
        <f t="shared" si="10"/>
        <v>0</v>
      </c>
      <c r="T25" s="51">
        <v>10</v>
      </c>
      <c r="U25" s="60">
        <f t="shared" si="11"/>
        <v>3.597122302158273</v>
      </c>
      <c r="V25" s="51">
        <v>290</v>
      </c>
      <c r="W25" s="60">
        <f t="shared" si="12"/>
        <v>2.2225628448804415</v>
      </c>
      <c r="X25" s="50">
        <v>34404</v>
      </c>
      <c r="Y25" s="60">
        <f t="shared" si="16"/>
        <v>4.630971946841546</v>
      </c>
      <c r="Z25" s="62">
        <f t="shared" si="13"/>
        <v>311</v>
      </c>
      <c r="AA25" s="60">
        <f t="shared" si="2"/>
        <v>0.9264771988559675</v>
      </c>
    </row>
    <row r="26" spans="1:27" s="14" customFormat="1" ht="11.25" customHeight="1">
      <c r="A26" s="107" t="s">
        <v>93</v>
      </c>
      <c r="B26" s="50">
        <v>1534</v>
      </c>
      <c r="C26" s="58">
        <f t="shared" si="3"/>
        <v>6.604951560818084</v>
      </c>
      <c r="D26" s="50">
        <v>151475</v>
      </c>
      <c r="E26" s="59">
        <f t="shared" si="4"/>
        <v>3.4457594581234736</v>
      </c>
      <c r="F26" s="50">
        <v>37688728</v>
      </c>
      <c r="G26" s="59">
        <f t="shared" si="5"/>
        <v>3.4464055120120274</v>
      </c>
      <c r="H26" s="50">
        <v>308320376</v>
      </c>
      <c r="I26" s="59">
        <f t="shared" si="6"/>
        <v>3.558226350062172</v>
      </c>
      <c r="J26" s="51">
        <v>819</v>
      </c>
      <c r="K26" s="59">
        <f t="shared" si="7"/>
        <v>6.0901249256395</v>
      </c>
      <c r="L26" s="59">
        <f>ROUNDDOWN(J26*1000000/H26,2)</f>
        <v>2.65</v>
      </c>
      <c r="M26" s="51">
        <v>819</v>
      </c>
      <c r="N26" s="59">
        <f t="shared" si="8"/>
        <v>6.0901249256395</v>
      </c>
      <c r="O26" s="107" t="s">
        <v>93</v>
      </c>
      <c r="P26" s="51">
        <v>5</v>
      </c>
      <c r="Q26" s="60">
        <f t="shared" si="9"/>
        <v>5.208333333333334</v>
      </c>
      <c r="R26" s="51">
        <v>2</v>
      </c>
      <c r="S26" s="60">
        <f t="shared" si="10"/>
        <v>7.6923076923076925</v>
      </c>
      <c r="T26" s="51">
        <v>34</v>
      </c>
      <c r="U26" s="60">
        <f t="shared" si="11"/>
        <v>12.23021582733813</v>
      </c>
      <c r="V26" s="51">
        <v>778</v>
      </c>
      <c r="W26" s="60">
        <f t="shared" si="12"/>
        <v>5.962599632127529</v>
      </c>
      <c r="X26" s="50">
        <v>59229</v>
      </c>
      <c r="Y26" s="60">
        <f t="shared" si="16"/>
        <v>7.972556605030751</v>
      </c>
      <c r="Z26" s="62">
        <f t="shared" si="13"/>
        <v>192</v>
      </c>
      <c r="AA26" s="60">
        <f t="shared" si="2"/>
        <v>0.7133021800050803</v>
      </c>
    </row>
    <row r="27" spans="1:27" s="14" customFormat="1" ht="11.25" customHeight="1">
      <c r="A27" s="107" t="s">
        <v>94</v>
      </c>
      <c r="B27" s="50">
        <v>1489</v>
      </c>
      <c r="C27" s="58">
        <f t="shared" si="3"/>
        <v>6.411194833153928</v>
      </c>
      <c r="D27" s="50">
        <v>558386</v>
      </c>
      <c r="E27" s="59">
        <f t="shared" si="4"/>
        <v>12.702187428841286</v>
      </c>
      <c r="F27" s="50">
        <v>135319174</v>
      </c>
      <c r="G27" s="59">
        <f t="shared" si="5"/>
        <v>12.374117459058704</v>
      </c>
      <c r="H27" s="50">
        <v>1132676841</v>
      </c>
      <c r="I27" s="59">
        <f t="shared" si="6"/>
        <v>13.071859323859222</v>
      </c>
      <c r="J27" s="51">
        <v>996</v>
      </c>
      <c r="K27" s="59">
        <f t="shared" si="7"/>
        <v>7.406305770374777</v>
      </c>
      <c r="L27" s="59">
        <f aca="true" t="shared" si="17" ref="L27:L37">ROUNDDOWN(J27*1000000/H27,2)</f>
        <v>0.87</v>
      </c>
      <c r="M27" s="51">
        <v>996</v>
      </c>
      <c r="N27" s="59">
        <f t="shared" si="8"/>
        <v>7.406305770374777</v>
      </c>
      <c r="O27" s="107" t="s">
        <v>94</v>
      </c>
      <c r="P27" s="51">
        <v>1</v>
      </c>
      <c r="Q27" s="60">
        <f t="shared" si="9"/>
        <v>1.0416666666666665</v>
      </c>
      <c r="R27" s="55">
        <v>0</v>
      </c>
      <c r="S27" s="60">
        <f t="shared" si="10"/>
        <v>0</v>
      </c>
      <c r="T27" s="51">
        <v>8</v>
      </c>
      <c r="U27" s="60">
        <f t="shared" si="11"/>
        <v>2.877697841726619</v>
      </c>
      <c r="V27" s="51">
        <v>987</v>
      </c>
      <c r="W27" s="60">
        <f t="shared" si="12"/>
        <v>7.564377682403434</v>
      </c>
      <c r="X27" s="50">
        <v>22125</v>
      </c>
      <c r="Y27" s="60">
        <f t="shared" si="16"/>
        <v>2.978149468778898</v>
      </c>
      <c r="Z27" s="62">
        <f t="shared" si="13"/>
        <v>19</v>
      </c>
      <c r="AA27" s="60">
        <f t="shared" si="2"/>
        <v>0.12856904759700136</v>
      </c>
    </row>
    <row r="28" spans="1:27" s="14" customFormat="1" ht="11.25" customHeight="1">
      <c r="A28" s="107" t="s">
        <v>95</v>
      </c>
      <c r="B28" s="50">
        <v>716</v>
      </c>
      <c r="C28" s="58">
        <f t="shared" si="3"/>
        <v>3.0828848223896665</v>
      </c>
      <c r="D28" s="50">
        <v>183671</v>
      </c>
      <c r="E28" s="59">
        <f t="shared" si="4"/>
        <v>4.17815537503216</v>
      </c>
      <c r="F28" s="50">
        <v>44983206</v>
      </c>
      <c r="G28" s="59">
        <f t="shared" si="5"/>
        <v>4.113441268338176</v>
      </c>
      <c r="H28" s="50">
        <v>368287735</v>
      </c>
      <c r="I28" s="59">
        <f t="shared" si="6"/>
        <v>4.250290363818557</v>
      </c>
      <c r="J28" s="51">
        <v>328</v>
      </c>
      <c r="K28" s="59">
        <f t="shared" si="7"/>
        <v>2.4390243902439024</v>
      </c>
      <c r="L28" s="59">
        <f t="shared" si="17"/>
        <v>0.89</v>
      </c>
      <c r="M28" s="51">
        <v>328</v>
      </c>
      <c r="N28" s="59">
        <f t="shared" si="8"/>
        <v>2.4390243902439024</v>
      </c>
      <c r="O28" s="107" t="s">
        <v>95</v>
      </c>
      <c r="P28" s="51">
        <v>1</v>
      </c>
      <c r="Q28" s="60">
        <f t="shared" si="9"/>
        <v>1.0416666666666665</v>
      </c>
      <c r="R28" s="61">
        <v>0</v>
      </c>
      <c r="S28" s="60">
        <f t="shared" si="10"/>
        <v>0</v>
      </c>
      <c r="T28" s="51">
        <v>3</v>
      </c>
      <c r="U28" s="60">
        <f t="shared" si="11"/>
        <v>1.079136690647482</v>
      </c>
      <c r="V28" s="51">
        <v>324</v>
      </c>
      <c r="W28" s="60">
        <f t="shared" si="12"/>
        <v>2.4831391784181487</v>
      </c>
      <c r="X28" s="50">
        <v>10350</v>
      </c>
      <c r="Y28" s="60">
        <f t="shared" si="16"/>
        <v>1.3931682260728404</v>
      </c>
      <c r="Z28" s="62">
        <f t="shared" si="13"/>
        <v>28</v>
      </c>
      <c r="AA28" s="60">
        <f t="shared" si="2"/>
        <v>0.15786069808536893</v>
      </c>
    </row>
    <row r="29" spans="1:27" s="14" customFormat="1" ht="11.25" customHeight="1">
      <c r="A29" s="107" t="s">
        <v>96</v>
      </c>
      <c r="B29" s="50">
        <v>517</v>
      </c>
      <c r="C29" s="58">
        <f t="shared" si="3"/>
        <v>2.2260495156081808</v>
      </c>
      <c r="D29" s="50">
        <v>67958</v>
      </c>
      <c r="E29" s="59">
        <f t="shared" si="4"/>
        <v>1.5459113467909225</v>
      </c>
      <c r="F29" s="50">
        <v>16671011</v>
      </c>
      <c r="G29" s="59">
        <f t="shared" si="5"/>
        <v>1.5244628102389963</v>
      </c>
      <c r="H29" s="50">
        <v>136538527</v>
      </c>
      <c r="I29" s="59">
        <f t="shared" si="6"/>
        <v>1.5757472498998097</v>
      </c>
      <c r="J29" s="51">
        <v>206</v>
      </c>
      <c r="K29" s="59">
        <f t="shared" si="7"/>
        <v>1.5318262938726948</v>
      </c>
      <c r="L29" s="59">
        <f t="shared" si="17"/>
        <v>1.5</v>
      </c>
      <c r="M29" s="51">
        <v>206</v>
      </c>
      <c r="N29" s="59">
        <f t="shared" si="8"/>
        <v>1.5318262938726948</v>
      </c>
      <c r="O29" s="107" t="s">
        <v>96</v>
      </c>
      <c r="P29" s="55">
        <v>0</v>
      </c>
      <c r="Q29" s="60">
        <f t="shared" si="9"/>
        <v>0</v>
      </c>
      <c r="R29" s="61">
        <v>0</v>
      </c>
      <c r="S29" s="60">
        <f t="shared" si="10"/>
        <v>0</v>
      </c>
      <c r="T29" s="51">
        <v>13</v>
      </c>
      <c r="U29" s="60">
        <f t="shared" si="11"/>
        <v>4.676258992805756</v>
      </c>
      <c r="V29" s="51">
        <v>193</v>
      </c>
      <c r="W29" s="60">
        <f t="shared" si="12"/>
        <v>1.4791538933169834</v>
      </c>
      <c r="X29" s="50">
        <v>9144</v>
      </c>
      <c r="Y29" s="60">
        <f>X29/$X$5*100</f>
        <v>1.2308338414695703</v>
      </c>
      <c r="Z29" s="62">
        <f t="shared" si="13"/>
        <v>66</v>
      </c>
      <c r="AA29" s="60">
        <f t="shared" si="2"/>
        <v>0.31464265445104544</v>
      </c>
    </row>
    <row r="30" spans="1:27" s="14" customFormat="1" ht="11.25" customHeight="1">
      <c r="A30" s="107" t="s">
        <v>97</v>
      </c>
      <c r="B30" s="50">
        <v>972</v>
      </c>
      <c r="C30" s="58">
        <f t="shared" si="3"/>
        <v>4.185145317545748</v>
      </c>
      <c r="D30" s="50">
        <v>107374</v>
      </c>
      <c r="E30" s="59">
        <f t="shared" si="4"/>
        <v>2.442548117224293</v>
      </c>
      <c r="F30" s="50">
        <v>36913862</v>
      </c>
      <c r="G30" s="59">
        <f t="shared" si="5"/>
        <v>3.3755487175489534</v>
      </c>
      <c r="H30" s="50">
        <v>214828637</v>
      </c>
      <c r="I30" s="59">
        <f t="shared" si="6"/>
        <v>2.479268243112616</v>
      </c>
      <c r="J30" s="51">
        <v>469</v>
      </c>
      <c r="K30" s="59">
        <f t="shared" si="7"/>
        <v>3.4875074360499707</v>
      </c>
      <c r="L30" s="59">
        <f t="shared" si="17"/>
        <v>2.18</v>
      </c>
      <c r="M30" s="51">
        <v>469</v>
      </c>
      <c r="N30" s="59">
        <f t="shared" si="8"/>
        <v>3.4875074360499707</v>
      </c>
      <c r="O30" s="107" t="s">
        <v>97</v>
      </c>
      <c r="P30" s="51">
        <v>1</v>
      </c>
      <c r="Q30" s="60">
        <f t="shared" si="9"/>
        <v>1.0416666666666665</v>
      </c>
      <c r="R30" s="61">
        <v>0</v>
      </c>
      <c r="S30" s="60">
        <f t="shared" si="10"/>
        <v>0</v>
      </c>
      <c r="T30" s="51">
        <v>23</v>
      </c>
      <c r="U30" s="60">
        <f t="shared" si="11"/>
        <v>8.273381294964029</v>
      </c>
      <c r="V30" s="51">
        <v>445</v>
      </c>
      <c r="W30" s="60">
        <f t="shared" si="12"/>
        <v>3.410484365419988</v>
      </c>
      <c r="X30" s="50">
        <v>16411</v>
      </c>
      <c r="Y30" s="60">
        <f>X30/$X$5*100</f>
        <v>2.209012923486124</v>
      </c>
      <c r="Z30" s="62">
        <f t="shared" si="13"/>
        <v>76</v>
      </c>
      <c r="AA30" s="60">
        <f>SQRT(L30*Z30/1000)</f>
        <v>0.40703808175648626</v>
      </c>
    </row>
    <row r="31" spans="1:27" s="14" customFormat="1" ht="11.25" customHeight="1">
      <c r="A31" s="107" t="s">
        <v>98</v>
      </c>
      <c r="B31" s="50">
        <v>307</v>
      </c>
      <c r="C31" s="58">
        <f t="shared" si="3"/>
        <v>1.3218514531754575</v>
      </c>
      <c r="D31" s="50">
        <v>51723</v>
      </c>
      <c r="E31" s="59">
        <f t="shared" si="4"/>
        <v>1.176596906766928</v>
      </c>
      <c r="F31" s="50">
        <v>12748192</v>
      </c>
      <c r="G31" s="59">
        <f t="shared" si="5"/>
        <v>1.165744813064204</v>
      </c>
      <c r="H31" s="50">
        <v>104143024</v>
      </c>
      <c r="I31" s="59">
        <f t="shared" si="6"/>
        <v>1.201881163286974</v>
      </c>
      <c r="J31" s="51">
        <v>165</v>
      </c>
      <c r="K31" s="59">
        <f t="shared" si="7"/>
        <v>1.2269482450922071</v>
      </c>
      <c r="L31" s="59">
        <f t="shared" si="17"/>
        <v>1.58</v>
      </c>
      <c r="M31" s="51">
        <v>165</v>
      </c>
      <c r="N31" s="59">
        <f t="shared" si="8"/>
        <v>1.2269482450922071</v>
      </c>
      <c r="O31" s="107" t="s">
        <v>98</v>
      </c>
      <c r="P31" s="61">
        <v>1</v>
      </c>
      <c r="Q31" s="60">
        <f t="shared" si="9"/>
        <v>1.0416666666666665</v>
      </c>
      <c r="R31" s="61">
        <v>1</v>
      </c>
      <c r="S31" s="60">
        <f t="shared" si="10"/>
        <v>3.8461538461538463</v>
      </c>
      <c r="T31" s="51">
        <v>12</v>
      </c>
      <c r="U31" s="60">
        <f t="shared" si="11"/>
        <v>4.316546762589928</v>
      </c>
      <c r="V31" s="51">
        <v>151</v>
      </c>
      <c r="W31" s="60">
        <f t="shared" si="12"/>
        <v>1.157265481299816</v>
      </c>
      <c r="X31" s="50">
        <v>11167</v>
      </c>
      <c r="Y31" s="60">
        <f t="shared" si="16"/>
        <v>1.503141022275885</v>
      </c>
      <c r="Z31" s="62">
        <f t="shared" si="13"/>
        <v>107</v>
      </c>
      <c r="AA31" s="60">
        <f>SQRT(L31*Z31/1000)</f>
        <v>0.4111690649842228</v>
      </c>
    </row>
    <row r="32" spans="1:27" s="14" customFormat="1" ht="11.25" customHeight="1">
      <c r="A32" s="107" t="s">
        <v>102</v>
      </c>
      <c r="B32" s="50">
        <v>281</v>
      </c>
      <c r="C32" s="58">
        <f t="shared" si="3"/>
        <v>1.209903121636168</v>
      </c>
      <c r="D32" s="50">
        <v>56591</v>
      </c>
      <c r="E32" s="59">
        <f t="shared" si="4"/>
        <v>1.2873343686724903</v>
      </c>
      <c r="F32" s="50">
        <v>14123954</v>
      </c>
      <c r="G32" s="59">
        <f t="shared" si="5"/>
        <v>1.2915499009943856</v>
      </c>
      <c r="H32" s="50">
        <v>114907125</v>
      </c>
      <c r="I32" s="59">
        <f t="shared" si="6"/>
        <v>1.3261061928157734</v>
      </c>
      <c r="J32" s="51">
        <v>219</v>
      </c>
      <c r="K32" s="59">
        <f t="shared" si="7"/>
        <v>1.6284949434860203</v>
      </c>
      <c r="L32" s="59">
        <f t="shared" si="17"/>
        <v>1.9</v>
      </c>
      <c r="M32" s="51">
        <v>219</v>
      </c>
      <c r="N32" s="59">
        <f t="shared" si="8"/>
        <v>1.6284949434860203</v>
      </c>
      <c r="O32" s="107" t="s">
        <v>102</v>
      </c>
      <c r="P32" s="51">
        <v>1</v>
      </c>
      <c r="Q32" s="60">
        <f t="shared" si="9"/>
        <v>1.0416666666666665</v>
      </c>
      <c r="R32" s="51">
        <v>1</v>
      </c>
      <c r="S32" s="60">
        <f t="shared" si="10"/>
        <v>3.8461538461538463</v>
      </c>
      <c r="T32" s="51">
        <v>4</v>
      </c>
      <c r="U32" s="60">
        <f t="shared" si="11"/>
        <v>1.4388489208633095</v>
      </c>
      <c r="V32" s="51">
        <v>213</v>
      </c>
      <c r="W32" s="60">
        <f t="shared" si="12"/>
        <v>1.6324340895156344</v>
      </c>
      <c r="X32" s="50">
        <v>6947</v>
      </c>
      <c r="Y32" s="60">
        <f t="shared" si="16"/>
        <v>0.9351052817901471</v>
      </c>
      <c r="Z32" s="62">
        <f t="shared" si="13"/>
        <v>60</v>
      </c>
      <c r="AA32" s="60">
        <f t="shared" si="2"/>
        <v>0.33763886032268264</v>
      </c>
    </row>
    <row r="33" spans="1:27" s="14" customFormat="1" ht="11.25" customHeight="1">
      <c r="A33" s="107" t="s">
        <v>101</v>
      </c>
      <c r="B33" s="50">
        <v>90</v>
      </c>
      <c r="C33" s="58">
        <f t="shared" si="3"/>
        <v>0.38751345532831</v>
      </c>
      <c r="D33" s="50">
        <v>9223</v>
      </c>
      <c r="E33" s="59">
        <f t="shared" si="4"/>
        <v>0.20980517895542364</v>
      </c>
      <c r="F33" s="50">
        <v>2291901</v>
      </c>
      <c r="G33" s="59">
        <f t="shared" si="5"/>
        <v>0.20958044111719235</v>
      </c>
      <c r="H33" s="50">
        <v>18676437</v>
      </c>
      <c r="I33" s="59">
        <f t="shared" si="6"/>
        <v>0.21553875589032134</v>
      </c>
      <c r="J33" s="51">
        <v>31</v>
      </c>
      <c r="K33" s="59">
        <f t="shared" si="7"/>
        <v>0.2305175490779298</v>
      </c>
      <c r="L33" s="59">
        <f t="shared" si="17"/>
        <v>1.65</v>
      </c>
      <c r="M33" s="51">
        <v>31</v>
      </c>
      <c r="N33" s="59">
        <f t="shared" si="8"/>
        <v>0.2305175490779298</v>
      </c>
      <c r="O33" s="107" t="s">
        <v>101</v>
      </c>
      <c r="P33" s="61">
        <v>0</v>
      </c>
      <c r="Q33" s="60">
        <f t="shared" si="9"/>
        <v>0</v>
      </c>
      <c r="R33" s="61">
        <v>0</v>
      </c>
      <c r="S33" s="60">
        <f t="shared" si="10"/>
        <v>0</v>
      </c>
      <c r="T33" s="51">
        <v>2</v>
      </c>
      <c r="U33" s="60">
        <f t="shared" si="11"/>
        <v>0.7194244604316548</v>
      </c>
      <c r="V33" s="51">
        <v>29</v>
      </c>
      <c r="W33" s="60">
        <f t="shared" si="12"/>
        <v>0.22225628448804416</v>
      </c>
      <c r="X33" s="50">
        <v>1656</v>
      </c>
      <c r="Y33" s="60">
        <f t="shared" si="16"/>
        <v>0.22290691617165448</v>
      </c>
      <c r="Z33" s="62">
        <f t="shared" si="13"/>
        <v>88</v>
      </c>
      <c r="AA33" s="60">
        <f t="shared" si="2"/>
        <v>0.381051177665153</v>
      </c>
    </row>
    <row r="34" spans="1:27" s="14" customFormat="1" ht="11.25" customHeight="1">
      <c r="A34" s="107" t="s">
        <v>99</v>
      </c>
      <c r="B34" s="50">
        <v>388</v>
      </c>
      <c r="C34" s="58">
        <f t="shared" si="3"/>
        <v>1.6706135629709364</v>
      </c>
      <c r="D34" s="50">
        <v>49082</v>
      </c>
      <c r="E34" s="59">
        <f t="shared" si="4"/>
        <v>1.1165193313986883</v>
      </c>
      <c r="F34" s="50">
        <v>11964927</v>
      </c>
      <c r="G34" s="59">
        <f t="shared" si="5"/>
        <v>1.0941199810092166</v>
      </c>
      <c r="H34" s="50">
        <v>99827830</v>
      </c>
      <c r="I34" s="59">
        <f t="shared" si="6"/>
        <v>1.1520808964488516</v>
      </c>
      <c r="J34" s="51">
        <v>208</v>
      </c>
      <c r="K34" s="59">
        <f t="shared" si="7"/>
        <v>1.5466983938132064</v>
      </c>
      <c r="L34" s="59">
        <f t="shared" si="17"/>
        <v>2.08</v>
      </c>
      <c r="M34" s="51">
        <v>208</v>
      </c>
      <c r="N34" s="59">
        <f t="shared" si="8"/>
        <v>1.5466983938132064</v>
      </c>
      <c r="O34" s="107" t="s">
        <v>99</v>
      </c>
      <c r="P34" s="61">
        <v>1</v>
      </c>
      <c r="Q34" s="60">
        <f t="shared" si="9"/>
        <v>1.0416666666666665</v>
      </c>
      <c r="R34" s="61">
        <v>0</v>
      </c>
      <c r="S34" s="60">
        <f t="shared" si="10"/>
        <v>0</v>
      </c>
      <c r="T34" s="51">
        <v>6</v>
      </c>
      <c r="U34" s="60">
        <f t="shared" si="11"/>
        <v>2.158273381294964</v>
      </c>
      <c r="V34" s="51">
        <v>201</v>
      </c>
      <c r="W34" s="60">
        <f t="shared" si="12"/>
        <v>1.540465971796444</v>
      </c>
      <c r="X34" s="50">
        <v>2675</v>
      </c>
      <c r="Y34" s="60">
        <f t="shared" si="16"/>
        <v>0.3600700487676182</v>
      </c>
      <c r="Z34" s="62">
        <f t="shared" si="13"/>
        <v>26</v>
      </c>
      <c r="AA34" s="60">
        <f t="shared" si="2"/>
        <v>0.23255106965997813</v>
      </c>
    </row>
    <row r="35" spans="1:27" s="14" customFormat="1" ht="11.25" customHeight="1">
      <c r="A35" s="107" t="s">
        <v>100</v>
      </c>
      <c r="B35" s="50">
        <v>57</v>
      </c>
      <c r="C35" s="58">
        <f t="shared" si="3"/>
        <v>0.24542518837459634</v>
      </c>
      <c r="D35" s="50">
        <v>6846</v>
      </c>
      <c r="E35" s="59">
        <f t="shared" si="4"/>
        <v>0.15573308631994257</v>
      </c>
      <c r="F35" s="50">
        <v>1697526</v>
      </c>
      <c r="G35" s="59">
        <f t="shared" si="5"/>
        <v>0.155228453536127</v>
      </c>
      <c r="H35" s="50">
        <v>13658507</v>
      </c>
      <c r="I35" s="59">
        <f t="shared" si="6"/>
        <v>0.15762843877015972</v>
      </c>
      <c r="J35" s="51">
        <v>21</v>
      </c>
      <c r="K35" s="59">
        <f t="shared" si="7"/>
        <v>0.1561570493753718</v>
      </c>
      <c r="L35" s="59">
        <f t="shared" si="17"/>
        <v>1.53</v>
      </c>
      <c r="M35" s="51">
        <v>21</v>
      </c>
      <c r="N35" s="59">
        <f t="shared" si="8"/>
        <v>0.1561570493753718</v>
      </c>
      <c r="O35" s="107" t="s">
        <v>100</v>
      </c>
      <c r="P35" s="61">
        <v>0</v>
      </c>
      <c r="Q35" s="60">
        <f t="shared" si="9"/>
        <v>0</v>
      </c>
      <c r="R35" s="61">
        <v>0</v>
      </c>
      <c r="S35" s="60">
        <f t="shared" si="10"/>
        <v>0</v>
      </c>
      <c r="T35" s="51">
        <v>1</v>
      </c>
      <c r="U35" s="60">
        <f t="shared" si="11"/>
        <v>0.3597122302158274</v>
      </c>
      <c r="V35" s="51">
        <v>20</v>
      </c>
      <c r="W35" s="60">
        <f t="shared" si="12"/>
        <v>0.15328019619865113</v>
      </c>
      <c r="X35" s="51">
        <v>560</v>
      </c>
      <c r="Y35" s="60">
        <f t="shared" si="16"/>
        <v>0.07537915039621165</v>
      </c>
      <c r="Z35" s="62">
        <f t="shared" si="13"/>
        <v>41</v>
      </c>
      <c r="AA35" s="60">
        <f t="shared" si="2"/>
        <v>0.2504595775769016</v>
      </c>
    </row>
    <row r="36" spans="1:27" s="14" customFormat="1" ht="12" customHeight="1">
      <c r="A36" s="106" t="s">
        <v>69</v>
      </c>
      <c r="B36" s="50">
        <v>135</v>
      </c>
      <c r="C36" s="58">
        <f t="shared" si="3"/>
        <v>0.581270182992465</v>
      </c>
      <c r="D36" s="50">
        <v>39025</v>
      </c>
      <c r="E36" s="59">
        <f t="shared" si="4"/>
        <v>0.8877422865375049</v>
      </c>
      <c r="F36" s="50">
        <v>9697006</v>
      </c>
      <c r="G36" s="59">
        <f t="shared" si="5"/>
        <v>0.8867323654014989</v>
      </c>
      <c r="H36" s="50">
        <v>86716445</v>
      </c>
      <c r="I36" s="59">
        <f t="shared" si="6"/>
        <v>1.000766616808735</v>
      </c>
      <c r="J36" s="51">
        <v>23</v>
      </c>
      <c r="K36" s="59">
        <f t="shared" si="7"/>
        <v>0.1710291493158834</v>
      </c>
      <c r="L36" s="59">
        <f t="shared" si="17"/>
        <v>0.26</v>
      </c>
      <c r="M36" s="51">
        <v>23</v>
      </c>
      <c r="N36" s="59">
        <f t="shared" si="8"/>
        <v>0.1710291493158834</v>
      </c>
      <c r="O36" s="106" t="s">
        <v>69</v>
      </c>
      <c r="P36" s="61">
        <v>0</v>
      </c>
      <c r="Q36" s="60">
        <f t="shared" si="9"/>
        <v>0</v>
      </c>
      <c r="R36" s="61">
        <v>0</v>
      </c>
      <c r="S36" s="60">
        <f t="shared" si="10"/>
        <v>0</v>
      </c>
      <c r="T36" s="51">
        <v>2</v>
      </c>
      <c r="U36" s="60">
        <f t="shared" si="11"/>
        <v>0.7194244604316548</v>
      </c>
      <c r="V36" s="51">
        <v>21</v>
      </c>
      <c r="W36" s="60">
        <f t="shared" si="12"/>
        <v>0.1609442060085837</v>
      </c>
      <c r="X36" s="50">
        <v>875</v>
      </c>
      <c r="Y36" s="60">
        <f t="shared" si="16"/>
        <v>0.1177799224940807</v>
      </c>
      <c r="Z36" s="62">
        <f t="shared" si="13"/>
        <v>10</v>
      </c>
      <c r="AA36" s="60">
        <f t="shared" si="2"/>
        <v>0.05099019513592785</v>
      </c>
    </row>
    <row r="37" spans="1:27" s="14" customFormat="1" ht="12" customHeight="1">
      <c r="A37" s="106" t="s">
        <v>55</v>
      </c>
      <c r="B37" s="50">
        <v>245</v>
      </c>
      <c r="C37" s="58">
        <f t="shared" si="3"/>
        <v>1.054897739504844</v>
      </c>
      <c r="D37" s="50">
        <v>30628</v>
      </c>
      <c r="E37" s="59">
        <f t="shared" si="4"/>
        <v>0.6967269891626059</v>
      </c>
      <c r="F37" s="50">
        <v>7595041</v>
      </c>
      <c r="G37" s="59">
        <f t="shared" si="5"/>
        <v>0.694520419111978</v>
      </c>
      <c r="H37" s="50">
        <v>60512322</v>
      </c>
      <c r="I37" s="59">
        <f t="shared" si="6"/>
        <v>0.6983532565614374</v>
      </c>
      <c r="J37" s="51">
        <v>240</v>
      </c>
      <c r="K37" s="59">
        <f t="shared" si="7"/>
        <v>1.784651992861392</v>
      </c>
      <c r="L37" s="59">
        <f t="shared" si="17"/>
        <v>3.96</v>
      </c>
      <c r="M37" s="51">
        <v>240</v>
      </c>
      <c r="N37" s="59">
        <f t="shared" si="8"/>
        <v>1.784651992861392</v>
      </c>
      <c r="O37" s="106" t="s">
        <v>55</v>
      </c>
      <c r="P37" s="51">
        <v>3</v>
      </c>
      <c r="Q37" s="60">
        <f t="shared" si="9"/>
        <v>3.125</v>
      </c>
      <c r="R37" s="61">
        <v>1</v>
      </c>
      <c r="S37" s="60">
        <f t="shared" si="10"/>
        <v>3.8461538461538463</v>
      </c>
      <c r="T37" s="51">
        <v>1</v>
      </c>
      <c r="U37" s="60">
        <f t="shared" si="11"/>
        <v>0.3597122302158274</v>
      </c>
      <c r="V37" s="51">
        <v>235</v>
      </c>
      <c r="W37" s="60">
        <f t="shared" si="12"/>
        <v>1.8010423053341509</v>
      </c>
      <c r="X37" s="50">
        <v>23128</v>
      </c>
      <c r="Y37" s="60">
        <f t="shared" si="16"/>
        <v>3.1131589113635414</v>
      </c>
      <c r="Z37" s="62">
        <f t="shared" si="13"/>
        <v>382</v>
      </c>
      <c r="AA37" s="60">
        <f>SQRT(L37*Z37/1000)</f>
        <v>1.2299268270917583</v>
      </c>
    </row>
    <row r="38" spans="1:27" s="14" customFormat="1" ht="12" customHeight="1">
      <c r="A38" s="106" t="s">
        <v>70</v>
      </c>
      <c r="B38" s="50">
        <v>1239</v>
      </c>
      <c r="C38" s="58">
        <f t="shared" si="3"/>
        <v>5.334768568353067</v>
      </c>
      <c r="D38" s="50">
        <v>98717</v>
      </c>
      <c r="E38" s="59">
        <f t="shared" si="4"/>
        <v>2.2456183292792535</v>
      </c>
      <c r="F38" s="50">
        <v>25027461</v>
      </c>
      <c r="G38" s="59">
        <f t="shared" si="5"/>
        <v>2.288609462809837</v>
      </c>
      <c r="H38" s="50">
        <v>199109923</v>
      </c>
      <c r="I38" s="59">
        <f t="shared" si="6"/>
        <v>2.2978636176074527</v>
      </c>
      <c r="J38" s="51">
        <v>371</v>
      </c>
      <c r="K38" s="59">
        <f t="shared" si="7"/>
        <v>2.758774538964902</v>
      </c>
      <c r="L38" s="59">
        <f>ROUNDDOWN(J38*1000000/H38,2)</f>
        <v>1.86</v>
      </c>
      <c r="M38" s="51">
        <v>371</v>
      </c>
      <c r="N38" s="59">
        <f t="shared" si="8"/>
        <v>2.758774538964902</v>
      </c>
      <c r="O38" s="106" t="s">
        <v>70</v>
      </c>
      <c r="P38" s="51">
        <v>17</v>
      </c>
      <c r="Q38" s="60">
        <f t="shared" si="9"/>
        <v>17.708333333333336</v>
      </c>
      <c r="R38" s="61">
        <v>1</v>
      </c>
      <c r="S38" s="60">
        <f t="shared" si="10"/>
        <v>3.8461538461538463</v>
      </c>
      <c r="T38" s="51">
        <v>11</v>
      </c>
      <c r="U38" s="60">
        <f t="shared" si="11"/>
        <v>3.9568345323741005</v>
      </c>
      <c r="V38" s="51">
        <v>342</v>
      </c>
      <c r="W38" s="60">
        <f t="shared" si="12"/>
        <v>2.6210913549969344</v>
      </c>
      <c r="X38" s="50">
        <v>104207</v>
      </c>
      <c r="Y38" s="60">
        <f t="shared" si="16"/>
        <v>14.026848438103624</v>
      </c>
      <c r="Z38" s="62">
        <f t="shared" si="13"/>
        <v>523</v>
      </c>
      <c r="AA38" s="60">
        <f>SQRT(L38*Z38/1000)</f>
        <v>0.9862961015841034</v>
      </c>
    </row>
    <row r="39" spans="1:27" s="14" customFormat="1" ht="12" customHeight="1">
      <c r="A39" s="106" t="s">
        <v>57</v>
      </c>
      <c r="B39" s="50">
        <v>2745</v>
      </c>
      <c r="C39" s="58">
        <f t="shared" si="3"/>
        <v>11.819160387513456</v>
      </c>
      <c r="D39" s="50">
        <v>421834</v>
      </c>
      <c r="E39" s="59">
        <f t="shared" si="4"/>
        <v>9.59589698140325</v>
      </c>
      <c r="F39" s="50">
        <v>103983856</v>
      </c>
      <c r="G39" s="59">
        <f t="shared" si="5"/>
        <v>9.508692744384076</v>
      </c>
      <c r="H39" s="50">
        <v>825849735</v>
      </c>
      <c r="I39" s="59">
        <f t="shared" si="6"/>
        <v>9.530866322856527</v>
      </c>
      <c r="J39" s="50">
        <v>1403</v>
      </c>
      <c r="K39" s="59">
        <f t="shared" si="7"/>
        <v>10.432778108268888</v>
      </c>
      <c r="L39" s="59">
        <f>ROUNDDOWN(J39*1000000/H39,2)</f>
        <v>1.69</v>
      </c>
      <c r="M39" s="50">
        <v>1403</v>
      </c>
      <c r="N39" s="59">
        <f t="shared" si="8"/>
        <v>10.432778108268888</v>
      </c>
      <c r="O39" s="106" t="s">
        <v>57</v>
      </c>
      <c r="P39" s="51">
        <v>7</v>
      </c>
      <c r="Q39" s="60">
        <f t="shared" si="9"/>
        <v>7.291666666666667</v>
      </c>
      <c r="R39" s="61">
        <v>2</v>
      </c>
      <c r="S39" s="60">
        <f t="shared" si="10"/>
        <v>7.6923076923076925</v>
      </c>
      <c r="T39" s="51">
        <v>26</v>
      </c>
      <c r="U39" s="60">
        <f t="shared" si="11"/>
        <v>9.352517985611511</v>
      </c>
      <c r="V39" s="50">
        <v>1368</v>
      </c>
      <c r="W39" s="60">
        <f t="shared" si="12"/>
        <v>10.484365419987737</v>
      </c>
      <c r="X39" s="50">
        <v>39544</v>
      </c>
      <c r="Y39" s="60">
        <f t="shared" si="16"/>
        <v>5.322844862978203</v>
      </c>
      <c r="Z39" s="62">
        <f t="shared" si="13"/>
        <v>47</v>
      </c>
      <c r="AA39" s="60">
        <f>SQRT(L39*Z39/1000)</f>
        <v>0.2818332840528244</v>
      </c>
    </row>
    <row r="40" spans="1:27" s="14" customFormat="1" ht="12" customHeight="1">
      <c r="A40" s="106" t="s">
        <v>71</v>
      </c>
      <c r="B40" s="50">
        <v>986</v>
      </c>
      <c r="C40" s="58">
        <f t="shared" si="3"/>
        <v>4.245425188374597</v>
      </c>
      <c r="D40" s="50">
        <v>393671</v>
      </c>
      <c r="E40" s="59">
        <f t="shared" si="4"/>
        <v>8.95524391245371</v>
      </c>
      <c r="F40" s="50">
        <v>92051208</v>
      </c>
      <c r="G40" s="59">
        <f t="shared" si="5"/>
        <v>8.417524482082962</v>
      </c>
      <c r="H40" s="50">
        <v>746507499</v>
      </c>
      <c r="I40" s="59">
        <f t="shared" si="6"/>
        <v>8.615203081682834</v>
      </c>
      <c r="J40" s="50">
        <v>1397</v>
      </c>
      <c r="K40" s="59">
        <f t="shared" si="7"/>
        <v>10.388161808447354</v>
      </c>
      <c r="L40" s="59">
        <f aca="true" t="shared" si="18" ref="L40:L47">ROUNDDOWN(J40*1000000/H40,2)</f>
        <v>1.87</v>
      </c>
      <c r="M40" s="50">
        <v>1397</v>
      </c>
      <c r="N40" s="59">
        <f t="shared" si="8"/>
        <v>10.388161808447354</v>
      </c>
      <c r="O40" s="106" t="s">
        <v>71</v>
      </c>
      <c r="P40" s="51">
        <v>10</v>
      </c>
      <c r="Q40" s="60">
        <f t="shared" si="9"/>
        <v>10.416666666666668</v>
      </c>
      <c r="R40" s="55">
        <v>0</v>
      </c>
      <c r="S40" s="60">
        <f t="shared" si="10"/>
        <v>0</v>
      </c>
      <c r="T40" s="51">
        <v>7</v>
      </c>
      <c r="U40" s="60">
        <f t="shared" si="11"/>
        <v>2.5179856115107913</v>
      </c>
      <c r="V40" s="50">
        <v>1380</v>
      </c>
      <c r="W40" s="60">
        <f t="shared" si="12"/>
        <v>10.576333537706928</v>
      </c>
      <c r="X40" s="50">
        <v>85099</v>
      </c>
      <c r="Y40" s="60">
        <f t="shared" si="16"/>
        <v>11.454804142084313</v>
      </c>
      <c r="Z40" s="62">
        <f t="shared" si="13"/>
        <v>113</v>
      </c>
      <c r="AA40" s="60">
        <f t="shared" si="2"/>
        <v>0.4596846745324451</v>
      </c>
    </row>
    <row r="41" spans="1:27" s="14" customFormat="1" ht="12" customHeight="1">
      <c r="A41" s="106" t="s">
        <v>34</v>
      </c>
      <c r="B41" s="50">
        <v>1675</v>
      </c>
      <c r="C41" s="58">
        <f t="shared" si="3"/>
        <v>7.21205597416577</v>
      </c>
      <c r="D41" s="50">
        <v>158309</v>
      </c>
      <c r="E41" s="59">
        <f t="shared" si="4"/>
        <v>3.601219567955563</v>
      </c>
      <c r="F41" s="50">
        <v>49361942</v>
      </c>
      <c r="G41" s="59">
        <f t="shared" si="5"/>
        <v>4.513850109041038</v>
      </c>
      <c r="H41" s="50">
        <v>293944833</v>
      </c>
      <c r="I41" s="59">
        <f t="shared" si="6"/>
        <v>3.3923228293066967</v>
      </c>
      <c r="J41" s="50">
        <v>1338</v>
      </c>
      <c r="K41" s="59">
        <f t="shared" si="7"/>
        <v>9.949434860202262</v>
      </c>
      <c r="L41" s="59">
        <f t="shared" si="18"/>
        <v>4.55</v>
      </c>
      <c r="M41" s="50">
        <v>1338</v>
      </c>
      <c r="N41" s="59">
        <f t="shared" si="8"/>
        <v>9.949434860202262</v>
      </c>
      <c r="O41" s="106" t="s">
        <v>34</v>
      </c>
      <c r="P41" s="55">
        <v>0</v>
      </c>
      <c r="Q41" s="60">
        <f t="shared" si="9"/>
        <v>0</v>
      </c>
      <c r="R41" s="61">
        <v>2</v>
      </c>
      <c r="S41" s="60">
        <f t="shared" si="10"/>
        <v>7.6923076923076925</v>
      </c>
      <c r="T41" s="51">
        <v>8</v>
      </c>
      <c r="U41" s="60">
        <f t="shared" si="11"/>
        <v>2.877697841726619</v>
      </c>
      <c r="V41" s="50">
        <v>1328</v>
      </c>
      <c r="W41" s="60">
        <f t="shared" si="12"/>
        <v>10.177805027590434</v>
      </c>
      <c r="X41" s="50">
        <v>18440</v>
      </c>
      <c r="Y41" s="60">
        <f t="shared" si="16"/>
        <v>2.482127738046684</v>
      </c>
      <c r="Z41" s="62">
        <f t="shared" si="13"/>
        <v>62</v>
      </c>
      <c r="AA41" s="60">
        <f t="shared" si="2"/>
        <v>0.53113086899558</v>
      </c>
    </row>
    <row r="42" spans="1:27" s="14" customFormat="1" ht="12" customHeight="1">
      <c r="A42" s="106" t="s">
        <v>72</v>
      </c>
      <c r="B42" s="50">
        <v>570</v>
      </c>
      <c r="C42" s="58">
        <f t="shared" si="3"/>
        <v>2.4542518837459637</v>
      </c>
      <c r="D42" s="50">
        <v>176674</v>
      </c>
      <c r="E42" s="59">
        <f t="shared" si="4"/>
        <v>4.018987334573405</v>
      </c>
      <c r="F42" s="50">
        <v>39050564</v>
      </c>
      <c r="G42" s="59">
        <f t="shared" si="5"/>
        <v>3.570937151733496</v>
      </c>
      <c r="H42" s="50">
        <v>312456681</v>
      </c>
      <c r="I42" s="59">
        <f t="shared" si="6"/>
        <v>3.605962116455029</v>
      </c>
      <c r="J42" s="51">
        <v>136</v>
      </c>
      <c r="K42" s="59">
        <f t="shared" si="7"/>
        <v>1.0113027959547887</v>
      </c>
      <c r="L42" s="59">
        <f t="shared" si="18"/>
        <v>0.43</v>
      </c>
      <c r="M42" s="51">
        <v>136</v>
      </c>
      <c r="N42" s="59">
        <f t="shared" si="8"/>
        <v>1.0113027959547887</v>
      </c>
      <c r="O42" s="106" t="s">
        <v>72</v>
      </c>
      <c r="P42" s="55">
        <v>0</v>
      </c>
      <c r="Q42" s="60">
        <f t="shared" si="9"/>
        <v>0</v>
      </c>
      <c r="R42" s="61">
        <v>0</v>
      </c>
      <c r="S42" s="60">
        <f t="shared" si="10"/>
        <v>0</v>
      </c>
      <c r="T42" s="51">
        <v>2</v>
      </c>
      <c r="U42" s="60">
        <f t="shared" si="11"/>
        <v>0.7194244604316548</v>
      </c>
      <c r="V42" s="51">
        <v>134</v>
      </c>
      <c r="W42" s="60">
        <f t="shared" si="12"/>
        <v>1.0269773145309626</v>
      </c>
      <c r="X42" s="50">
        <v>2506</v>
      </c>
      <c r="Y42" s="60">
        <f t="shared" si="16"/>
        <v>0.3373216980230472</v>
      </c>
      <c r="Z42" s="62">
        <f t="shared" si="13"/>
        <v>8</v>
      </c>
      <c r="AA42" s="60">
        <f>SQRT(L42*Z42/1000)</f>
        <v>0.05865151319446072</v>
      </c>
    </row>
    <row r="43" spans="1:27" s="14" customFormat="1" ht="12" customHeight="1">
      <c r="A43" s="106" t="s">
        <v>35</v>
      </c>
      <c r="B43" s="50">
        <v>962</v>
      </c>
      <c r="C43" s="58">
        <f t="shared" si="3"/>
        <v>4.142088266953714</v>
      </c>
      <c r="D43" s="50">
        <v>293682</v>
      </c>
      <c r="E43" s="59">
        <f t="shared" si="4"/>
        <v>6.680690075462076</v>
      </c>
      <c r="F43" s="50">
        <v>72965274</v>
      </c>
      <c r="G43" s="59">
        <f t="shared" si="5"/>
        <v>6.672231615221078</v>
      </c>
      <c r="H43" s="50">
        <v>574495522</v>
      </c>
      <c r="I43" s="59">
        <f t="shared" si="6"/>
        <v>6.630068148246945</v>
      </c>
      <c r="J43" s="51">
        <v>297</v>
      </c>
      <c r="K43" s="59">
        <f t="shared" si="7"/>
        <v>2.2085068411659727</v>
      </c>
      <c r="L43" s="59">
        <f t="shared" si="18"/>
        <v>0.51</v>
      </c>
      <c r="M43" s="51">
        <v>297</v>
      </c>
      <c r="N43" s="59">
        <f t="shared" si="8"/>
        <v>2.2085068411659727</v>
      </c>
      <c r="O43" s="106" t="s">
        <v>35</v>
      </c>
      <c r="P43" s="51">
        <v>2</v>
      </c>
      <c r="Q43" s="60">
        <f t="shared" si="9"/>
        <v>2.083333333333333</v>
      </c>
      <c r="R43" s="61">
        <v>0</v>
      </c>
      <c r="S43" s="60">
        <f t="shared" si="10"/>
        <v>0</v>
      </c>
      <c r="T43" s="55">
        <v>0</v>
      </c>
      <c r="U43" s="60">
        <f t="shared" si="11"/>
        <v>0</v>
      </c>
      <c r="V43" s="51">
        <v>295</v>
      </c>
      <c r="W43" s="60">
        <f t="shared" si="12"/>
        <v>2.260882893930104</v>
      </c>
      <c r="X43" s="50">
        <v>12501</v>
      </c>
      <c r="Y43" s="60">
        <f t="shared" si="16"/>
        <v>1.6827049269697179</v>
      </c>
      <c r="Z43" s="62">
        <f t="shared" si="13"/>
        <v>21</v>
      </c>
      <c r="AA43" s="60">
        <f t="shared" si="2"/>
        <v>0.10348912986396204</v>
      </c>
    </row>
    <row r="44" spans="1:27" s="14" customFormat="1" ht="12" customHeight="1">
      <c r="A44" s="106" t="s">
        <v>73</v>
      </c>
      <c r="B44" s="50">
        <v>224</v>
      </c>
      <c r="C44" s="58">
        <f t="shared" si="3"/>
        <v>0.9644779332615715</v>
      </c>
      <c r="D44" s="50">
        <v>34345</v>
      </c>
      <c r="E44" s="59">
        <f t="shared" si="4"/>
        <v>0.7812814562749675</v>
      </c>
      <c r="F44" s="50">
        <v>8874028</v>
      </c>
      <c r="G44" s="59">
        <f t="shared" si="5"/>
        <v>0.811476020441684</v>
      </c>
      <c r="H44" s="50">
        <v>72564314</v>
      </c>
      <c r="I44" s="59">
        <f t="shared" si="6"/>
        <v>0.8374414221296401</v>
      </c>
      <c r="J44" s="51">
        <v>224</v>
      </c>
      <c r="K44" s="59">
        <f t="shared" si="7"/>
        <v>1.665675193337299</v>
      </c>
      <c r="L44" s="59">
        <f t="shared" si="18"/>
        <v>3.08</v>
      </c>
      <c r="M44" s="51">
        <v>224</v>
      </c>
      <c r="N44" s="59">
        <f t="shared" si="8"/>
        <v>1.665675193337299</v>
      </c>
      <c r="O44" s="106" t="s">
        <v>73</v>
      </c>
      <c r="P44" s="61">
        <v>2</v>
      </c>
      <c r="Q44" s="60">
        <f t="shared" si="9"/>
        <v>2.083333333333333</v>
      </c>
      <c r="R44" s="61">
        <v>0</v>
      </c>
      <c r="S44" s="60">
        <f t="shared" si="10"/>
        <v>0</v>
      </c>
      <c r="T44" s="61">
        <v>2</v>
      </c>
      <c r="U44" s="60">
        <f t="shared" si="11"/>
        <v>0.7194244604316548</v>
      </c>
      <c r="V44" s="51">
        <v>220</v>
      </c>
      <c r="W44" s="60">
        <f t="shared" si="12"/>
        <v>1.6860821581851624</v>
      </c>
      <c r="X44" s="50">
        <v>7141</v>
      </c>
      <c r="Y44" s="60">
        <f t="shared" si="16"/>
        <v>0.9612187731774061</v>
      </c>
      <c r="Z44" s="62">
        <f t="shared" si="13"/>
        <v>98</v>
      </c>
      <c r="AA44" s="60">
        <f t="shared" si="2"/>
        <v>0.5493996723697604</v>
      </c>
    </row>
    <row r="45" spans="1:27" s="14" customFormat="1" ht="12" customHeight="1">
      <c r="A45" s="106" t="s">
        <v>61</v>
      </c>
      <c r="B45" s="50">
        <v>647</v>
      </c>
      <c r="C45" s="58">
        <f t="shared" si="3"/>
        <v>2.7857911733046286</v>
      </c>
      <c r="D45" s="50">
        <v>134790</v>
      </c>
      <c r="E45" s="59">
        <f t="shared" si="4"/>
        <v>3.066208399805004</v>
      </c>
      <c r="F45" s="50">
        <v>32906853</v>
      </c>
      <c r="G45" s="59">
        <f t="shared" si="5"/>
        <v>3.009132055668462</v>
      </c>
      <c r="H45" s="50">
        <v>262625738</v>
      </c>
      <c r="I45" s="59">
        <f t="shared" si="6"/>
        <v>3.030879221411316</v>
      </c>
      <c r="J45" s="51">
        <v>172</v>
      </c>
      <c r="K45" s="59">
        <f t="shared" si="7"/>
        <v>1.2790005948839975</v>
      </c>
      <c r="L45" s="59">
        <f t="shared" si="18"/>
        <v>0.65</v>
      </c>
      <c r="M45" s="51">
        <v>172</v>
      </c>
      <c r="N45" s="59">
        <f t="shared" si="8"/>
        <v>1.2790005948839975</v>
      </c>
      <c r="O45" s="106" t="s">
        <v>61</v>
      </c>
      <c r="P45" s="51">
        <v>3</v>
      </c>
      <c r="Q45" s="60">
        <f t="shared" si="9"/>
        <v>3.125</v>
      </c>
      <c r="R45" s="61">
        <v>0</v>
      </c>
      <c r="S45" s="60">
        <f t="shared" si="10"/>
        <v>0</v>
      </c>
      <c r="T45" s="51">
        <v>2</v>
      </c>
      <c r="U45" s="60">
        <f t="shared" si="11"/>
        <v>0.7194244604316548</v>
      </c>
      <c r="V45" s="51">
        <v>167</v>
      </c>
      <c r="W45" s="60">
        <f t="shared" si="12"/>
        <v>1.279889638258737</v>
      </c>
      <c r="X45" s="50">
        <v>15315</v>
      </c>
      <c r="Y45" s="60">
        <f t="shared" si="16"/>
        <v>2.061485157710681</v>
      </c>
      <c r="Z45" s="62">
        <f t="shared" si="13"/>
        <v>58</v>
      </c>
      <c r="AA45" s="60">
        <f>SQRT(L45*Z45/1000)</f>
        <v>0.194164878389476</v>
      </c>
    </row>
    <row r="46" spans="1:27" s="14" customFormat="1" ht="12" customHeight="1">
      <c r="A46" s="106" t="s">
        <v>74</v>
      </c>
      <c r="B46" s="50">
        <v>814</v>
      </c>
      <c r="C46" s="58">
        <f t="shared" si="3"/>
        <v>3.504843918191604</v>
      </c>
      <c r="D46" s="50">
        <v>162834</v>
      </c>
      <c r="E46" s="59">
        <f t="shared" si="4"/>
        <v>3.7041544519166707</v>
      </c>
      <c r="F46" s="50">
        <v>43253440</v>
      </c>
      <c r="G46" s="59">
        <f t="shared" si="5"/>
        <v>3.9552646624073255</v>
      </c>
      <c r="H46" s="50">
        <v>372271714</v>
      </c>
      <c r="I46" s="59">
        <f t="shared" si="6"/>
        <v>4.296268184810493</v>
      </c>
      <c r="J46" s="51">
        <v>555</v>
      </c>
      <c r="K46" s="59">
        <f t="shared" si="7"/>
        <v>4.127007733491969</v>
      </c>
      <c r="L46" s="59">
        <f t="shared" si="18"/>
        <v>1.49</v>
      </c>
      <c r="M46" s="51">
        <v>555</v>
      </c>
      <c r="N46" s="59">
        <f t="shared" si="8"/>
        <v>4.127007733491969</v>
      </c>
      <c r="O46" s="106" t="s">
        <v>74</v>
      </c>
      <c r="P46" s="51">
        <v>9</v>
      </c>
      <c r="Q46" s="60">
        <f t="shared" si="9"/>
        <v>9.375</v>
      </c>
      <c r="R46" s="61">
        <v>8</v>
      </c>
      <c r="S46" s="60">
        <f t="shared" si="10"/>
        <v>30.76923076923077</v>
      </c>
      <c r="T46" s="51">
        <v>11</v>
      </c>
      <c r="U46" s="60">
        <f t="shared" si="11"/>
        <v>3.9568345323741005</v>
      </c>
      <c r="V46" s="51">
        <v>527</v>
      </c>
      <c r="W46" s="60">
        <f t="shared" si="12"/>
        <v>4.038933169834458</v>
      </c>
      <c r="X46" s="50">
        <v>35458</v>
      </c>
      <c r="Y46" s="60">
        <f t="shared" si="16"/>
        <v>4.772846276337273</v>
      </c>
      <c r="Z46" s="62">
        <f t="shared" si="13"/>
        <v>95</v>
      </c>
      <c r="AA46" s="60">
        <f>SQRT(L46*Z46/1000)</f>
        <v>0.3762313118282422</v>
      </c>
    </row>
    <row r="47" spans="1:27" s="14" customFormat="1" ht="12" customHeight="1">
      <c r="A47" s="106" t="s">
        <v>63</v>
      </c>
      <c r="B47" s="50">
        <v>252</v>
      </c>
      <c r="C47" s="58">
        <f t="shared" si="3"/>
        <v>1.085037674919268</v>
      </c>
      <c r="D47" s="50">
        <v>58284</v>
      </c>
      <c r="E47" s="59">
        <f t="shared" si="4"/>
        <v>1.3258468015003697</v>
      </c>
      <c r="F47" s="50">
        <v>14452975</v>
      </c>
      <c r="G47" s="59">
        <f t="shared" si="5"/>
        <v>1.3216368752209422</v>
      </c>
      <c r="H47" s="50">
        <v>116740699</v>
      </c>
      <c r="I47" s="59">
        <f t="shared" si="6"/>
        <v>1.347266880948785</v>
      </c>
      <c r="J47" s="51">
        <v>343</v>
      </c>
      <c r="K47" s="59">
        <f t="shared" si="7"/>
        <v>2.5505651397977394</v>
      </c>
      <c r="L47" s="59">
        <f t="shared" si="18"/>
        <v>2.93</v>
      </c>
      <c r="M47" s="51">
        <v>343</v>
      </c>
      <c r="N47" s="59">
        <f t="shared" si="8"/>
        <v>2.5505651397977394</v>
      </c>
      <c r="O47" s="106" t="s">
        <v>63</v>
      </c>
      <c r="P47" s="61">
        <v>1</v>
      </c>
      <c r="Q47" s="60">
        <f t="shared" si="9"/>
        <v>1.0416666666666665</v>
      </c>
      <c r="R47" s="61">
        <v>0</v>
      </c>
      <c r="S47" s="60">
        <f t="shared" si="10"/>
        <v>0</v>
      </c>
      <c r="T47" s="51">
        <v>2</v>
      </c>
      <c r="U47" s="60">
        <f t="shared" si="11"/>
        <v>0.7194244604316548</v>
      </c>
      <c r="V47" s="51">
        <v>340</v>
      </c>
      <c r="W47" s="60">
        <f t="shared" si="12"/>
        <v>2.6057633353770693</v>
      </c>
      <c r="X47" s="50">
        <v>7958</v>
      </c>
      <c r="Y47" s="60">
        <f t="shared" si="16"/>
        <v>1.0711915693804508</v>
      </c>
      <c r="Z47" s="62">
        <f t="shared" si="13"/>
        <v>68</v>
      </c>
      <c r="AA47" s="60">
        <f>SQRT(L47*Z47/1000)</f>
        <v>0.44636308091059684</v>
      </c>
    </row>
    <row r="48" spans="1:27" s="14" customFormat="1" ht="12" customHeight="1">
      <c r="A48" s="106" t="s">
        <v>75</v>
      </c>
      <c r="B48" s="50">
        <v>751</v>
      </c>
      <c r="C48" s="58">
        <f t="shared" si="3"/>
        <v>3.233584499461787</v>
      </c>
      <c r="D48" s="50">
        <v>232229</v>
      </c>
      <c r="E48" s="59">
        <f t="shared" si="4"/>
        <v>5.282754733127948</v>
      </c>
      <c r="F48" s="50">
        <v>52350135</v>
      </c>
      <c r="G48" s="59">
        <f t="shared" si="5"/>
        <v>4.787102229042428</v>
      </c>
      <c r="H48" s="50">
        <v>403122588</v>
      </c>
      <c r="I48" s="59">
        <f t="shared" si="6"/>
        <v>4.6523082046541635</v>
      </c>
      <c r="J48" s="51">
        <v>132</v>
      </c>
      <c r="K48" s="59">
        <f t="shared" si="7"/>
        <v>0.9815585960737656</v>
      </c>
      <c r="L48" s="59">
        <f>ROUNDDOWN(J48*1000000/H48,2)</f>
        <v>0.32</v>
      </c>
      <c r="M48" s="51">
        <v>132</v>
      </c>
      <c r="N48" s="59">
        <f t="shared" si="8"/>
        <v>0.9815585960737656</v>
      </c>
      <c r="O48" s="106" t="s">
        <v>75</v>
      </c>
      <c r="P48" s="61">
        <v>2</v>
      </c>
      <c r="Q48" s="60">
        <f t="shared" si="9"/>
        <v>2.083333333333333</v>
      </c>
      <c r="R48" s="61">
        <v>0</v>
      </c>
      <c r="S48" s="60">
        <f t="shared" si="10"/>
        <v>0</v>
      </c>
      <c r="T48" s="61">
        <v>2</v>
      </c>
      <c r="U48" s="60">
        <f t="shared" si="11"/>
        <v>0.7194244604316548</v>
      </c>
      <c r="V48" s="51">
        <v>128</v>
      </c>
      <c r="W48" s="60">
        <f t="shared" si="12"/>
        <v>0.9809932556713672</v>
      </c>
      <c r="X48" s="50">
        <v>9321</v>
      </c>
      <c r="Y48" s="60">
        <f t="shared" si="16"/>
        <v>1.2546590372198014</v>
      </c>
      <c r="Z48" s="62">
        <f t="shared" si="13"/>
        <v>23</v>
      </c>
      <c r="AA48" s="60">
        <f>SQRT(L48*Z48/1000)</f>
        <v>0.08579044235810887</v>
      </c>
    </row>
    <row r="49" spans="1:27" s="14" customFormat="1" ht="12" customHeight="1">
      <c r="A49" s="106" t="s">
        <v>65</v>
      </c>
      <c r="B49" s="50">
        <v>798</v>
      </c>
      <c r="C49" s="58">
        <f t="shared" si="3"/>
        <v>3.4359526372443487</v>
      </c>
      <c r="D49" s="50">
        <v>321504</v>
      </c>
      <c r="E49" s="59">
        <f t="shared" si="4"/>
        <v>7.313586062548468</v>
      </c>
      <c r="F49" s="50">
        <v>80659811</v>
      </c>
      <c r="G49" s="59">
        <f t="shared" si="5"/>
        <v>7.375850339874786</v>
      </c>
      <c r="H49" s="50">
        <v>638976030</v>
      </c>
      <c r="I49" s="59">
        <f t="shared" si="6"/>
        <v>7.374216963863967</v>
      </c>
      <c r="J49" s="51">
        <v>824</v>
      </c>
      <c r="K49" s="59">
        <f t="shared" si="7"/>
        <v>6.127305175490779</v>
      </c>
      <c r="L49" s="59">
        <f>ROUNDDOWN(J49*1000000/H49,2)</f>
        <v>1.28</v>
      </c>
      <c r="M49" s="51">
        <v>824</v>
      </c>
      <c r="N49" s="59">
        <f t="shared" si="8"/>
        <v>6.127305175490779</v>
      </c>
      <c r="O49" s="106" t="s">
        <v>65</v>
      </c>
      <c r="P49" s="51">
        <v>1</v>
      </c>
      <c r="Q49" s="60">
        <f t="shared" si="9"/>
        <v>1.0416666666666665</v>
      </c>
      <c r="R49" s="61">
        <v>0</v>
      </c>
      <c r="S49" s="60">
        <f t="shared" si="10"/>
        <v>0</v>
      </c>
      <c r="T49" s="51">
        <v>4</v>
      </c>
      <c r="U49" s="60">
        <f t="shared" si="11"/>
        <v>1.4388489208633095</v>
      </c>
      <c r="V49" s="51">
        <v>819</v>
      </c>
      <c r="W49" s="60">
        <f t="shared" si="12"/>
        <v>6.276824034334765</v>
      </c>
      <c r="X49" s="50">
        <v>19677</v>
      </c>
      <c r="Y49" s="60">
        <f t="shared" si="16"/>
        <v>2.6486348970468874</v>
      </c>
      <c r="Z49" s="62">
        <f t="shared" si="13"/>
        <v>30</v>
      </c>
      <c r="AA49" s="60">
        <f t="shared" si="2"/>
        <v>0.19595917942265423</v>
      </c>
    </row>
    <row r="50" spans="1:27" s="14" customFormat="1" ht="12" customHeight="1">
      <c r="A50" s="106" t="s">
        <v>76</v>
      </c>
      <c r="B50" s="50">
        <v>301</v>
      </c>
      <c r="C50" s="58">
        <f t="shared" si="3"/>
        <v>1.2960172228202367</v>
      </c>
      <c r="D50" s="50">
        <v>23469</v>
      </c>
      <c r="E50" s="59">
        <f t="shared" si="4"/>
        <v>0.5338737661178398</v>
      </c>
      <c r="F50" s="50">
        <v>4779933</v>
      </c>
      <c r="G50" s="59">
        <f t="shared" si="5"/>
        <v>0.4370958722259925</v>
      </c>
      <c r="H50" s="50">
        <v>37503281</v>
      </c>
      <c r="I50" s="59">
        <f t="shared" si="6"/>
        <v>0.4328133106194253</v>
      </c>
      <c r="J50" s="51">
        <v>144</v>
      </c>
      <c r="K50" s="59">
        <f t="shared" si="7"/>
        <v>1.0707911957168352</v>
      </c>
      <c r="L50" s="59">
        <f>ROUNDDOWN(J50*1000000/H50,2)</f>
        <v>3.83</v>
      </c>
      <c r="M50" s="51">
        <v>144</v>
      </c>
      <c r="N50" s="59">
        <f t="shared" si="8"/>
        <v>1.0707911957168352</v>
      </c>
      <c r="O50" s="106" t="s">
        <v>76</v>
      </c>
      <c r="P50" s="55">
        <v>0</v>
      </c>
      <c r="Q50" s="60">
        <f t="shared" si="9"/>
        <v>0</v>
      </c>
      <c r="R50" s="61">
        <v>0</v>
      </c>
      <c r="S50" s="60">
        <f t="shared" si="10"/>
        <v>0</v>
      </c>
      <c r="T50" s="51">
        <v>2</v>
      </c>
      <c r="U50" s="60">
        <f t="shared" si="11"/>
        <v>0.7194244604316548</v>
      </c>
      <c r="V50" s="51">
        <v>142</v>
      </c>
      <c r="W50" s="60">
        <f t="shared" si="12"/>
        <v>1.0882893930104232</v>
      </c>
      <c r="X50" s="50">
        <v>1047</v>
      </c>
      <c r="Y50" s="60">
        <f t="shared" si="16"/>
        <v>0.1409320901157743</v>
      </c>
      <c r="Z50" s="62">
        <f t="shared" si="13"/>
        <v>27</v>
      </c>
      <c r="AA50" s="60">
        <f t="shared" si="2"/>
        <v>0.32157425270067874</v>
      </c>
    </row>
    <row r="51" spans="1:27" s="14" customFormat="1" ht="12" customHeight="1" thickBot="1">
      <c r="A51" s="106" t="s">
        <v>67</v>
      </c>
      <c r="B51" s="50">
        <v>363</v>
      </c>
      <c r="C51" s="59">
        <f t="shared" si="3"/>
        <v>1.5629709364908504</v>
      </c>
      <c r="D51" s="50">
        <v>34659</v>
      </c>
      <c r="E51" s="59">
        <f t="shared" si="4"/>
        <v>0.7884243410404452</v>
      </c>
      <c r="F51" s="50">
        <v>8328568</v>
      </c>
      <c r="G51" s="59">
        <f t="shared" si="5"/>
        <v>0.7615970128354289</v>
      </c>
      <c r="H51" s="50">
        <v>65328883</v>
      </c>
      <c r="I51" s="59">
        <f t="shared" si="6"/>
        <v>0.7539396387825132</v>
      </c>
      <c r="J51" s="51">
        <v>96</v>
      </c>
      <c r="K51" s="59">
        <f t="shared" si="7"/>
        <v>0.7138607971445567</v>
      </c>
      <c r="L51" s="59">
        <f>ROUNDDOWN(J51*1000000/H51,2)</f>
        <v>1.46</v>
      </c>
      <c r="M51" s="51">
        <v>96</v>
      </c>
      <c r="N51" s="59">
        <f t="shared" si="8"/>
        <v>0.7138607971445567</v>
      </c>
      <c r="O51" s="106" t="s">
        <v>67</v>
      </c>
      <c r="P51" s="61">
        <v>1</v>
      </c>
      <c r="Q51" s="60">
        <f t="shared" si="9"/>
        <v>1.0416666666666665</v>
      </c>
      <c r="R51" s="61">
        <v>0</v>
      </c>
      <c r="S51" s="60">
        <f t="shared" si="10"/>
        <v>0</v>
      </c>
      <c r="T51" s="51">
        <v>1</v>
      </c>
      <c r="U51" s="60">
        <f t="shared" si="11"/>
        <v>0.3597122302158274</v>
      </c>
      <c r="V51" s="51">
        <v>94</v>
      </c>
      <c r="W51" s="60">
        <f t="shared" si="12"/>
        <v>0.7204169221336604</v>
      </c>
      <c r="X51" s="50">
        <v>9236</v>
      </c>
      <c r="Y51" s="60">
        <f t="shared" si="16"/>
        <v>1.2432175590346621</v>
      </c>
      <c r="Z51" s="62">
        <f t="shared" si="13"/>
        <v>141</v>
      </c>
      <c r="AA51" s="60">
        <f t="shared" si="2"/>
        <v>0.45371797407640796</v>
      </c>
    </row>
    <row r="52" spans="1:27" s="74" customFormat="1" ht="11.25" customHeight="1">
      <c r="A52" s="72" t="s">
        <v>120</v>
      </c>
      <c r="B52" s="72"/>
      <c r="C52" s="72"/>
      <c r="D52" s="72"/>
      <c r="E52" s="73"/>
      <c r="F52" s="73"/>
      <c r="G52" s="73"/>
      <c r="H52" s="73" t="s">
        <v>254</v>
      </c>
      <c r="I52" s="73"/>
      <c r="J52" s="73"/>
      <c r="K52" s="73"/>
      <c r="L52" s="73"/>
      <c r="M52" s="73"/>
      <c r="N52" s="73"/>
      <c r="O52" s="72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spans="1:15" s="74" customFormat="1" ht="10.5" customHeight="1">
      <c r="A53" s="75" t="s">
        <v>121</v>
      </c>
      <c r="B53" s="75"/>
      <c r="C53" s="75"/>
      <c r="D53" s="75"/>
      <c r="H53" s="74" t="s">
        <v>255</v>
      </c>
      <c r="O53" s="75"/>
    </row>
    <row r="54" spans="1:15" s="74" customFormat="1" ht="10.5" customHeight="1">
      <c r="A54" s="75" t="s">
        <v>122</v>
      </c>
      <c r="B54" s="75"/>
      <c r="C54" s="75"/>
      <c r="D54" s="75"/>
      <c r="H54" s="74" t="s">
        <v>256</v>
      </c>
      <c r="O54" s="75"/>
    </row>
    <row r="55" spans="1:15" s="74" customFormat="1" ht="10.5" customHeight="1">
      <c r="A55" s="75" t="s">
        <v>123</v>
      </c>
      <c r="B55" s="75"/>
      <c r="C55" s="75"/>
      <c r="D55" s="75"/>
      <c r="H55" s="74" t="s">
        <v>257</v>
      </c>
      <c r="O55" s="75"/>
    </row>
    <row r="56" spans="1:15" s="74" customFormat="1" ht="10.5" customHeight="1">
      <c r="A56" s="75" t="s">
        <v>124</v>
      </c>
      <c r="B56" s="75"/>
      <c r="C56" s="75"/>
      <c r="D56" s="75"/>
      <c r="H56" s="74" t="s">
        <v>258</v>
      </c>
      <c r="O56" s="75"/>
    </row>
    <row r="57" spans="1:15" s="74" customFormat="1" ht="10.5" customHeight="1">
      <c r="A57" s="75" t="s">
        <v>125</v>
      </c>
      <c r="B57" s="75"/>
      <c r="C57" s="75"/>
      <c r="D57" s="75"/>
      <c r="H57" s="74" t="s">
        <v>259</v>
      </c>
      <c r="O57" s="75"/>
    </row>
    <row r="58" spans="1:15" s="74" customFormat="1" ht="10.5" customHeight="1">
      <c r="A58" s="75" t="s">
        <v>126</v>
      </c>
      <c r="B58" s="75"/>
      <c r="C58" s="75"/>
      <c r="D58" s="75"/>
      <c r="H58" s="74" t="s">
        <v>260</v>
      </c>
      <c r="O58" s="75"/>
    </row>
    <row r="59" spans="1:15" s="14" customFormat="1" ht="3.75" customHeight="1">
      <c r="A59" s="76"/>
      <c r="B59" s="76"/>
      <c r="C59" s="76"/>
      <c r="D59" s="76"/>
      <c r="O59" s="76"/>
    </row>
    <row r="60" spans="1:15" s="14" customFormat="1" ht="3" customHeight="1">
      <c r="A60" s="76"/>
      <c r="B60" s="76"/>
      <c r="C60" s="76"/>
      <c r="D60" s="76"/>
      <c r="O60" s="76"/>
    </row>
    <row r="61" spans="1:15" s="14" customFormat="1" ht="1.5" customHeight="1">
      <c r="A61" s="76"/>
      <c r="B61" s="76"/>
      <c r="C61" s="76"/>
      <c r="D61" s="76"/>
      <c r="O61" s="76"/>
    </row>
    <row r="62" spans="1:27" s="76" customFormat="1" ht="12" customHeight="1">
      <c r="A62" s="135" t="s">
        <v>118</v>
      </c>
      <c r="B62" s="135"/>
      <c r="C62" s="135"/>
      <c r="D62" s="135"/>
      <c r="E62" s="135"/>
      <c r="F62" s="135"/>
      <c r="G62" s="135"/>
      <c r="H62" s="135" t="s">
        <v>119</v>
      </c>
      <c r="I62" s="135"/>
      <c r="J62" s="135"/>
      <c r="K62" s="135"/>
      <c r="L62" s="135"/>
      <c r="M62" s="135"/>
      <c r="N62" s="135"/>
      <c r="O62" s="135" t="s">
        <v>103</v>
      </c>
      <c r="P62" s="135"/>
      <c r="Q62" s="135"/>
      <c r="R62" s="135"/>
      <c r="S62" s="135"/>
      <c r="T62" s="135"/>
      <c r="U62" s="135"/>
      <c r="V62" s="135" t="s">
        <v>104</v>
      </c>
      <c r="W62" s="135"/>
      <c r="X62" s="135"/>
      <c r="Y62" s="135"/>
      <c r="Z62" s="135"/>
      <c r="AA62" s="135"/>
    </row>
  </sheetData>
  <sheetProtection/>
  <mergeCells count="33">
    <mergeCell ref="A3:A4"/>
    <mergeCell ref="B3:B4"/>
    <mergeCell ref="C3:C4"/>
    <mergeCell ref="O2:U2"/>
    <mergeCell ref="O3:O4"/>
    <mergeCell ref="P3:U3"/>
    <mergeCell ref="H1:N1"/>
    <mergeCell ref="E3:E4"/>
    <mergeCell ref="F3:F4"/>
    <mergeCell ref="G3:G4"/>
    <mergeCell ref="K3:K4"/>
    <mergeCell ref="A1:G1"/>
    <mergeCell ref="A2:G2"/>
    <mergeCell ref="M3:M4"/>
    <mergeCell ref="N3:N4"/>
    <mergeCell ref="L3:L4"/>
    <mergeCell ref="V1:AA1"/>
    <mergeCell ref="V2:AA2"/>
    <mergeCell ref="V3:W3"/>
    <mergeCell ref="X3:X4"/>
    <mergeCell ref="Y3:Y4"/>
    <mergeCell ref="Z3:Z4"/>
    <mergeCell ref="AA3:AA4"/>
    <mergeCell ref="O1:U1"/>
    <mergeCell ref="V62:AA62"/>
    <mergeCell ref="D3:D4"/>
    <mergeCell ref="A62:G62"/>
    <mergeCell ref="H62:N62"/>
    <mergeCell ref="O62:U62"/>
    <mergeCell ref="H2:N2"/>
    <mergeCell ref="H3:H4"/>
    <mergeCell ref="I3:I4"/>
    <mergeCell ref="J3:J4"/>
  </mergeCells>
  <printOptions horizontalCentered="1" verticalCentered="1"/>
  <pageMargins left="0.16" right="0.16" top="0.16" bottom="0.18" header="0.16" footer="0.16"/>
  <pageSetup fitToWidth="2" horizontalDpi="600" verticalDpi="600" orientation="portrait" paperSize="9" scale="110" r:id="rId1"/>
  <colBreaks count="3" manualBreakCount="3">
    <brk id="7" max="65535" man="1"/>
    <brk id="14" max="65535" man="1"/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7"/>
  <sheetViews>
    <sheetView view="pageBreakPreview" zoomScaleNormal="180" zoomScaleSheetLayoutView="100" zoomScalePageLayoutView="0" workbookViewId="0" topLeftCell="C8">
      <selection activeCell="C1" sqref="A1:IV16384"/>
    </sheetView>
  </sheetViews>
  <sheetFormatPr defaultColWidth="9.00390625" defaultRowHeight="16.5"/>
  <cols>
    <col min="1" max="1" width="29.25390625" style="3" customWidth="1"/>
    <col min="2" max="2" width="10.625" style="3" customWidth="1"/>
    <col min="3" max="3" width="7.375" style="3" customWidth="1"/>
    <col min="4" max="11" width="5.875" style="3" customWidth="1"/>
    <col min="12" max="24" width="6.25390625" style="3" customWidth="1"/>
    <col min="25" max="25" width="6.625" style="3" customWidth="1"/>
    <col min="26" max="26" width="6.25390625" style="3" customWidth="1"/>
    <col min="27" max="16384" width="9.00390625" style="3" customWidth="1"/>
  </cols>
  <sheetData>
    <row r="1" spans="1:26" s="1" customFormat="1" ht="37.5" customHeight="1">
      <c r="A1" s="154" t="s">
        <v>187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65" t="s">
        <v>188</v>
      </c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</row>
    <row r="2" spans="1:26" s="6" customFormat="1" ht="13.5" customHeight="1" thickBot="1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66" t="s">
        <v>186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9" t="s">
        <v>4</v>
      </c>
      <c r="Z2" s="169"/>
    </row>
    <row r="3" spans="1:26" s="7" customFormat="1" ht="25.5" customHeight="1">
      <c r="A3" s="156" t="s">
        <v>173</v>
      </c>
      <c r="B3" s="158" t="s">
        <v>174</v>
      </c>
      <c r="C3" s="160" t="s">
        <v>114</v>
      </c>
      <c r="D3" s="162" t="s">
        <v>176</v>
      </c>
      <c r="E3" s="164" t="s">
        <v>37</v>
      </c>
      <c r="F3" s="164" t="s">
        <v>38</v>
      </c>
      <c r="G3" s="162" t="s">
        <v>177</v>
      </c>
      <c r="H3" s="162" t="s">
        <v>178</v>
      </c>
      <c r="I3" s="164" t="s">
        <v>39</v>
      </c>
      <c r="J3" s="162" t="s">
        <v>179</v>
      </c>
      <c r="K3" s="162" t="s">
        <v>180</v>
      </c>
      <c r="L3" s="167" t="s">
        <v>40</v>
      </c>
      <c r="M3" s="164" t="s">
        <v>41</v>
      </c>
      <c r="N3" s="162" t="s">
        <v>181</v>
      </c>
      <c r="O3" s="162" t="s">
        <v>182</v>
      </c>
      <c r="P3" s="164" t="s">
        <v>42</v>
      </c>
      <c r="Q3" s="164" t="s">
        <v>43</v>
      </c>
      <c r="R3" s="162" t="s">
        <v>183</v>
      </c>
      <c r="S3" s="164" t="s">
        <v>44</v>
      </c>
      <c r="T3" s="162" t="s">
        <v>184</v>
      </c>
      <c r="U3" s="164" t="s">
        <v>45</v>
      </c>
      <c r="V3" s="162" t="s">
        <v>185</v>
      </c>
      <c r="W3" s="171" t="s">
        <v>115</v>
      </c>
      <c r="X3" s="172"/>
      <c r="Y3" s="172"/>
      <c r="Z3" s="173"/>
    </row>
    <row r="4" spans="1:26" s="7" customFormat="1" ht="47.25" customHeight="1" thickBot="1">
      <c r="A4" s="157"/>
      <c r="B4" s="159"/>
      <c r="C4" s="161"/>
      <c r="D4" s="163"/>
      <c r="E4" s="163"/>
      <c r="F4" s="163"/>
      <c r="G4" s="163"/>
      <c r="H4" s="163"/>
      <c r="I4" s="163"/>
      <c r="J4" s="163"/>
      <c r="K4" s="163"/>
      <c r="L4" s="168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8" t="s">
        <v>46</v>
      </c>
      <c r="X4" s="28" t="s">
        <v>47</v>
      </c>
      <c r="Y4" s="30" t="s">
        <v>48</v>
      </c>
      <c r="Z4" s="32" t="s">
        <v>45</v>
      </c>
    </row>
    <row r="5" spans="1:26" s="2" customFormat="1" ht="19.5" customHeight="1">
      <c r="A5" s="93" t="s">
        <v>291</v>
      </c>
      <c r="B5" s="108">
        <f>SUM(D5:Z5)</f>
        <v>99.99999999999999</v>
      </c>
      <c r="C5" s="108"/>
      <c r="D5" s="108">
        <f aca="true" t="shared" si="0" ref="D5:Z5">D6/$C$6*100</f>
        <v>5.101130279595479</v>
      </c>
      <c r="E5" s="108">
        <f t="shared" si="0"/>
        <v>22.650208209399167</v>
      </c>
      <c r="F5" s="108">
        <f t="shared" si="0"/>
        <v>3.9485425342058296</v>
      </c>
      <c r="G5" s="108">
        <f t="shared" si="0"/>
        <v>3.2272456870910173</v>
      </c>
      <c r="H5" s="108">
        <f t="shared" si="0"/>
        <v>2.379535990481856</v>
      </c>
      <c r="I5" s="108">
        <f t="shared" si="0"/>
        <v>6.580904223676383</v>
      </c>
      <c r="J5" s="108">
        <f t="shared" si="0"/>
        <v>13.117192147531231</v>
      </c>
      <c r="K5" s="108">
        <f t="shared" si="0"/>
        <v>14.12849494348602</v>
      </c>
      <c r="L5" s="108">
        <f t="shared" si="0"/>
        <v>0.9592504461629983</v>
      </c>
      <c r="M5" s="108">
        <f t="shared" si="0"/>
        <v>0.0223081499107674</v>
      </c>
      <c r="N5" s="108">
        <f t="shared" si="0"/>
        <v>4.446757882212968</v>
      </c>
      <c r="O5" s="108">
        <f t="shared" si="0"/>
        <v>1.5466983938132064</v>
      </c>
      <c r="P5" s="108">
        <f t="shared" si="0"/>
        <v>0.223081499107674</v>
      </c>
      <c r="Q5" s="108">
        <f t="shared" si="0"/>
        <v>0.0966686496133254</v>
      </c>
      <c r="R5" s="108">
        <f t="shared" si="0"/>
        <v>0.20820939916716238</v>
      </c>
      <c r="S5" s="108">
        <f t="shared" si="0"/>
        <v>0.12641284949434858</v>
      </c>
      <c r="T5" s="108">
        <f t="shared" si="0"/>
        <v>5.197798929208805</v>
      </c>
      <c r="U5" s="108">
        <f t="shared" si="0"/>
        <v>6.766805472932778</v>
      </c>
      <c r="V5" s="108">
        <f t="shared" si="0"/>
        <v>1.1079714455681142</v>
      </c>
      <c r="W5" s="108">
        <f t="shared" si="0"/>
        <v>6.134741225461035</v>
      </c>
      <c r="X5" s="108">
        <f t="shared" si="0"/>
        <v>0.0223081499107674</v>
      </c>
      <c r="Y5" s="108">
        <f t="shared" si="0"/>
        <v>0</v>
      </c>
      <c r="Z5" s="108">
        <f t="shared" si="0"/>
        <v>2.007733491969066</v>
      </c>
    </row>
    <row r="6" spans="1:26" s="16" customFormat="1" ht="16.5" customHeight="1">
      <c r="A6" s="95" t="s">
        <v>36</v>
      </c>
      <c r="B6" s="108"/>
      <c r="C6" s="82">
        <v>13448</v>
      </c>
      <c r="D6" s="84">
        <v>686</v>
      </c>
      <c r="E6" s="82">
        <v>3046</v>
      </c>
      <c r="F6" s="84">
        <v>531</v>
      </c>
      <c r="G6" s="84">
        <v>434</v>
      </c>
      <c r="H6" s="84">
        <v>320</v>
      </c>
      <c r="I6" s="84">
        <v>885</v>
      </c>
      <c r="J6" s="82">
        <v>1764</v>
      </c>
      <c r="K6" s="82">
        <v>1900</v>
      </c>
      <c r="L6" s="84">
        <v>129</v>
      </c>
      <c r="M6" s="84">
        <v>3</v>
      </c>
      <c r="N6" s="84">
        <v>598</v>
      </c>
      <c r="O6" s="84">
        <v>208</v>
      </c>
      <c r="P6" s="84">
        <v>30</v>
      </c>
      <c r="Q6" s="84">
        <v>13</v>
      </c>
      <c r="R6" s="84">
        <v>28</v>
      </c>
      <c r="S6" s="84">
        <v>17</v>
      </c>
      <c r="T6" s="84">
        <v>699</v>
      </c>
      <c r="U6" s="84">
        <v>910</v>
      </c>
      <c r="V6" s="84">
        <v>149</v>
      </c>
      <c r="W6" s="84">
        <v>825</v>
      </c>
      <c r="X6" s="85">
        <v>3</v>
      </c>
      <c r="Y6" s="83">
        <v>0</v>
      </c>
      <c r="Z6" s="84">
        <v>270</v>
      </c>
    </row>
    <row r="7" spans="1:26" s="2" customFormat="1" ht="13.5" customHeight="1">
      <c r="A7" s="103" t="s">
        <v>33</v>
      </c>
      <c r="B7" s="108">
        <f aca="true" t="shared" si="1" ref="B7:B52">C7/$C$6*100</f>
        <v>0.2379535990481856</v>
      </c>
      <c r="C7" s="84">
        <v>32</v>
      </c>
      <c r="D7" s="84">
        <v>2</v>
      </c>
      <c r="E7" s="84">
        <v>8</v>
      </c>
      <c r="F7" s="84">
        <v>1</v>
      </c>
      <c r="G7" s="85">
        <v>0</v>
      </c>
      <c r="H7" s="85">
        <v>0</v>
      </c>
      <c r="I7" s="84">
        <v>3</v>
      </c>
      <c r="J7" s="84">
        <v>2</v>
      </c>
      <c r="K7" s="84">
        <v>6</v>
      </c>
      <c r="L7" s="85">
        <v>0</v>
      </c>
      <c r="M7" s="85">
        <v>1</v>
      </c>
      <c r="N7" s="85">
        <v>0</v>
      </c>
      <c r="O7" s="85">
        <v>0</v>
      </c>
      <c r="P7" s="85">
        <v>0</v>
      </c>
      <c r="Q7" s="85">
        <v>0</v>
      </c>
      <c r="R7" s="85">
        <v>0</v>
      </c>
      <c r="S7" s="85">
        <v>0</v>
      </c>
      <c r="T7" s="84">
        <v>1</v>
      </c>
      <c r="U7" s="84">
        <v>2</v>
      </c>
      <c r="V7" s="84">
        <v>4</v>
      </c>
      <c r="W7" s="85">
        <v>0</v>
      </c>
      <c r="X7" s="85">
        <v>0</v>
      </c>
      <c r="Y7" s="85">
        <v>0</v>
      </c>
      <c r="Z7" s="84">
        <v>2</v>
      </c>
    </row>
    <row r="8" spans="1:26" s="2" customFormat="1" ht="13.5" customHeight="1">
      <c r="A8" s="103" t="s">
        <v>3</v>
      </c>
      <c r="B8" s="108">
        <f t="shared" si="1"/>
        <v>0.1189767995240928</v>
      </c>
      <c r="C8" s="84">
        <v>16</v>
      </c>
      <c r="D8" s="84">
        <v>1</v>
      </c>
      <c r="E8" s="85">
        <v>4</v>
      </c>
      <c r="F8" s="85">
        <v>0</v>
      </c>
      <c r="G8" s="84">
        <v>1</v>
      </c>
      <c r="H8" s="85">
        <v>0</v>
      </c>
      <c r="I8" s="85">
        <v>1</v>
      </c>
      <c r="J8" s="84">
        <v>2</v>
      </c>
      <c r="K8" s="84">
        <v>3</v>
      </c>
      <c r="L8" s="85">
        <v>0</v>
      </c>
      <c r="M8" s="85">
        <v>0</v>
      </c>
      <c r="N8" s="85">
        <v>1</v>
      </c>
      <c r="O8" s="85">
        <v>0</v>
      </c>
      <c r="P8" s="85">
        <v>0</v>
      </c>
      <c r="Q8" s="85">
        <v>0</v>
      </c>
      <c r="R8" s="85">
        <v>0</v>
      </c>
      <c r="S8" s="85">
        <v>0</v>
      </c>
      <c r="T8" s="85">
        <v>1</v>
      </c>
      <c r="U8" s="85">
        <v>2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</row>
    <row r="9" spans="1:26" s="2" customFormat="1" ht="13.5" customHeight="1">
      <c r="A9" s="103" t="s">
        <v>175</v>
      </c>
      <c r="B9" s="108">
        <f t="shared" si="1"/>
        <v>42.42266508030934</v>
      </c>
      <c r="C9" s="82">
        <v>5705</v>
      </c>
      <c r="D9" s="84">
        <f aca="true" t="shared" si="2" ref="D9:Z9">SUM(D10:D36)</f>
        <v>252</v>
      </c>
      <c r="E9" s="82">
        <f t="shared" si="2"/>
        <v>1017</v>
      </c>
      <c r="F9" s="84">
        <f t="shared" si="2"/>
        <v>200</v>
      </c>
      <c r="G9" s="84">
        <f t="shared" si="2"/>
        <v>242</v>
      </c>
      <c r="H9" s="84">
        <f t="shared" si="2"/>
        <v>155</v>
      </c>
      <c r="I9" s="84">
        <f t="shared" si="2"/>
        <v>379</v>
      </c>
      <c r="J9" s="82">
        <f t="shared" si="2"/>
        <v>1336</v>
      </c>
      <c r="K9" s="84">
        <f t="shared" si="2"/>
        <v>946</v>
      </c>
      <c r="L9" s="84">
        <f t="shared" si="2"/>
        <v>42</v>
      </c>
      <c r="M9" s="85">
        <f t="shared" si="2"/>
        <v>0</v>
      </c>
      <c r="N9" s="84">
        <f t="shared" si="2"/>
        <v>208</v>
      </c>
      <c r="O9" s="84">
        <f t="shared" si="2"/>
        <v>157</v>
      </c>
      <c r="P9" s="84">
        <f t="shared" si="2"/>
        <v>16</v>
      </c>
      <c r="Q9" s="85">
        <f t="shared" si="2"/>
        <v>3</v>
      </c>
      <c r="R9" s="85">
        <f t="shared" si="2"/>
        <v>22</v>
      </c>
      <c r="S9" s="84">
        <f t="shared" si="2"/>
        <v>14</v>
      </c>
      <c r="T9" s="84">
        <f t="shared" si="2"/>
        <v>305</v>
      </c>
      <c r="U9" s="84">
        <f t="shared" si="2"/>
        <v>263</v>
      </c>
      <c r="V9" s="84">
        <f t="shared" si="2"/>
        <v>28</v>
      </c>
      <c r="W9" s="84">
        <f t="shared" si="2"/>
        <v>83</v>
      </c>
      <c r="X9" s="83">
        <f t="shared" si="2"/>
        <v>1</v>
      </c>
      <c r="Y9" s="83">
        <f t="shared" si="2"/>
        <v>0</v>
      </c>
      <c r="Z9" s="84">
        <f t="shared" si="2"/>
        <v>36</v>
      </c>
    </row>
    <row r="10" spans="1:37" s="2" customFormat="1" ht="12" customHeight="1">
      <c r="A10" s="104" t="s">
        <v>77</v>
      </c>
      <c r="B10" s="108">
        <f t="shared" si="1"/>
        <v>4.714455681142177</v>
      </c>
      <c r="C10" s="84">
        <v>634</v>
      </c>
      <c r="D10" s="84">
        <v>22</v>
      </c>
      <c r="E10" s="84">
        <v>160</v>
      </c>
      <c r="F10" s="84">
        <v>28</v>
      </c>
      <c r="G10" s="84">
        <v>16</v>
      </c>
      <c r="H10" s="84">
        <v>16</v>
      </c>
      <c r="I10" s="84">
        <v>23</v>
      </c>
      <c r="J10" s="84">
        <v>106</v>
      </c>
      <c r="K10" s="84">
        <v>112</v>
      </c>
      <c r="L10" s="84">
        <v>5</v>
      </c>
      <c r="M10" s="85">
        <v>0</v>
      </c>
      <c r="N10" s="84">
        <v>53</v>
      </c>
      <c r="O10" s="84">
        <v>10</v>
      </c>
      <c r="P10" s="85">
        <v>0</v>
      </c>
      <c r="Q10" s="85">
        <v>0</v>
      </c>
      <c r="R10" s="85">
        <v>2</v>
      </c>
      <c r="S10" s="85">
        <v>0</v>
      </c>
      <c r="T10" s="84">
        <v>45</v>
      </c>
      <c r="U10" s="84">
        <v>25</v>
      </c>
      <c r="V10" s="84">
        <v>4</v>
      </c>
      <c r="W10" s="84">
        <v>4</v>
      </c>
      <c r="X10" s="85">
        <v>0</v>
      </c>
      <c r="Y10" s="85">
        <v>0</v>
      </c>
      <c r="Z10" s="84">
        <v>3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</row>
    <row r="11" spans="1:37" s="2" customFormat="1" ht="12" customHeight="1">
      <c r="A11" s="104" t="s">
        <v>78</v>
      </c>
      <c r="B11" s="108">
        <f t="shared" si="1"/>
        <v>0.20820939916716238</v>
      </c>
      <c r="C11" s="84">
        <v>28</v>
      </c>
      <c r="D11" s="85">
        <v>2</v>
      </c>
      <c r="E11" s="84">
        <v>10</v>
      </c>
      <c r="F11" s="85">
        <v>1</v>
      </c>
      <c r="G11" s="85">
        <v>0</v>
      </c>
      <c r="H11" s="85">
        <v>1</v>
      </c>
      <c r="I11" s="84">
        <v>3</v>
      </c>
      <c r="J11" s="84">
        <v>4</v>
      </c>
      <c r="K11" s="84">
        <v>2</v>
      </c>
      <c r="L11" s="85">
        <v>1</v>
      </c>
      <c r="M11" s="85">
        <v>0</v>
      </c>
      <c r="N11" s="84">
        <v>1</v>
      </c>
      <c r="O11" s="84">
        <v>1</v>
      </c>
      <c r="P11" s="85">
        <v>0</v>
      </c>
      <c r="Q11" s="85">
        <v>0</v>
      </c>
      <c r="R11" s="85">
        <v>0</v>
      </c>
      <c r="S11" s="85">
        <v>0</v>
      </c>
      <c r="T11" s="84">
        <v>1</v>
      </c>
      <c r="U11" s="84">
        <v>1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</row>
    <row r="12" spans="1:37" s="2" customFormat="1" ht="12" customHeight="1">
      <c r="A12" s="104" t="s">
        <v>80</v>
      </c>
      <c r="B12" s="108">
        <f t="shared" si="1"/>
        <v>0.0074360499702558</v>
      </c>
      <c r="C12" s="84">
        <v>1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1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37" s="2" customFormat="1" ht="12" customHeight="1">
      <c r="A13" s="104" t="s">
        <v>79</v>
      </c>
      <c r="B13" s="108">
        <f t="shared" si="1"/>
        <v>1.450029744199881</v>
      </c>
      <c r="C13" s="84">
        <v>195</v>
      </c>
      <c r="D13" s="84">
        <v>9</v>
      </c>
      <c r="E13" s="84">
        <v>27</v>
      </c>
      <c r="F13" s="84">
        <v>11</v>
      </c>
      <c r="G13" s="84">
        <v>1</v>
      </c>
      <c r="H13" s="84">
        <v>3</v>
      </c>
      <c r="I13" s="84">
        <v>8</v>
      </c>
      <c r="J13" s="84">
        <v>62</v>
      </c>
      <c r="K13" s="84">
        <v>37</v>
      </c>
      <c r="L13" s="84">
        <v>1</v>
      </c>
      <c r="M13" s="85">
        <v>0</v>
      </c>
      <c r="N13" s="84">
        <v>9</v>
      </c>
      <c r="O13" s="84">
        <v>2</v>
      </c>
      <c r="P13" s="84">
        <v>1</v>
      </c>
      <c r="Q13" s="85">
        <v>0</v>
      </c>
      <c r="R13" s="85">
        <v>0</v>
      </c>
      <c r="S13" s="85">
        <v>0</v>
      </c>
      <c r="T13" s="84">
        <v>6</v>
      </c>
      <c r="U13" s="84">
        <v>17</v>
      </c>
      <c r="V13" s="85">
        <v>0</v>
      </c>
      <c r="W13" s="84">
        <v>1</v>
      </c>
      <c r="X13" s="85">
        <v>0</v>
      </c>
      <c r="Y13" s="85">
        <v>0</v>
      </c>
      <c r="Z13" s="85">
        <v>0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1:37" s="2" customFormat="1" ht="12" customHeight="1">
      <c r="A14" s="104" t="s">
        <v>81</v>
      </c>
      <c r="B14" s="108">
        <f t="shared" si="1"/>
        <v>0.1784651992861392</v>
      </c>
      <c r="C14" s="84">
        <v>24</v>
      </c>
      <c r="D14" s="85">
        <v>0</v>
      </c>
      <c r="E14" s="84">
        <v>6</v>
      </c>
      <c r="F14" s="85">
        <v>0</v>
      </c>
      <c r="G14" s="85">
        <v>0</v>
      </c>
      <c r="H14" s="85">
        <v>1</v>
      </c>
      <c r="I14" s="84">
        <v>6</v>
      </c>
      <c r="J14" s="84">
        <v>2</v>
      </c>
      <c r="K14" s="84">
        <v>1</v>
      </c>
      <c r="L14" s="85">
        <v>0</v>
      </c>
      <c r="M14" s="85">
        <v>0</v>
      </c>
      <c r="N14" s="84">
        <v>2</v>
      </c>
      <c r="O14" s="85">
        <v>0</v>
      </c>
      <c r="P14" s="85">
        <v>0</v>
      </c>
      <c r="Q14" s="85">
        <v>0</v>
      </c>
      <c r="R14" s="85">
        <v>0</v>
      </c>
      <c r="S14" s="85">
        <v>0</v>
      </c>
      <c r="T14" s="85">
        <v>2</v>
      </c>
      <c r="U14" s="85">
        <v>0</v>
      </c>
      <c r="V14" s="85">
        <v>0</v>
      </c>
      <c r="W14" s="85">
        <v>3</v>
      </c>
      <c r="X14" s="85">
        <v>0</v>
      </c>
      <c r="Y14" s="85">
        <v>0</v>
      </c>
      <c r="Z14" s="85">
        <v>1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</row>
    <row r="15" spans="1:37" s="2" customFormat="1" ht="12" customHeight="1">
      <c r="A15" s="104" t="s">
        <v>82</v>
      </c>
      <c r="B15" s="108">
        <f t="shared" si="1"/>
        <v>0.1933372992266508</v>
      </c>
      <c r="C15" s="84">
        <v>26</v>
      </c>
      <c r="D15" s="85">
        <v>0</v>
      </c>
      <c r="E15" s="84">
        <v>5</v>
      </c>
      <c r="F15" s="85">
        <v>0</v>
      </c>
      <c r="G15" s="85">
        <v>1</v>
      </c>
      <c r="H15" s="85">
        <v>0</v>
      </c>
      <c r="I15" s="85">
        <v>0</v>
      </c>
      <c r="J15" s="84">
        <v>7</v>
      </c>
      <c r="K15" s="84">
        <v>5</v>
      </c>
      <c r="L15" s="85">
        <v>1</v>
      </c>
      <c r="M15" s="85">
        <v>0</v>
      </c>
      <c r="N15" s="84">
        <v>1</v>
      </c>
      <c r="O15" s="84">
        <v>1</v>
      </c>
      <c r="P15" s="85">
        <v>0</v>
      </c>
      <c r="Q15" s="85">
        <v>0</v>
      </c>
      <c r="R15" s="85">
        <v>0</v>
      </c>
      <c r="S15" s="85">
        <v>0</v>
      </c>
      <c r="T15" s="84">
        <v>2</v>
      </c>
      <c r="U15" s="84">
        <v>2</v>
      </c>
      <c r="V15" s="85">
        <v>0</v>
      </c>
      <c r="W15" s="85">
        <v>0</v>
      </c>
      <c r="X15" s="85">
        <v>0</v>
      </c>
      <c r="Y15" s="85">
        <v>0</v>
      </c>
      <c r="Z15" s="84">
        <v>1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s="2" customFormat="1" ht="12" customHeight="1">
      <c r="A16" s="104" t="s">
        <v>83</v>
      </c>
      <c r="B16" s="108">
        <f t="shared" si="1"/>
        <v>0.1933372992266508</v>
      </c>
      <c r="C16" s="84">
        <v>26</v>
      </c>
      <c r="D16" s="85">
        <v>0</v>
      </c>
      <c r="E16" s="84">
        <v>2</v>
      </c>
      <c r="F16" s="85">
        <v>1</v>
      </c>
      <c r="G16" s="85">
        <v>0</v>
      </c>
      <c r="H16" s="85">
        <v>2</v>
      </c>
      <c r="I16" s="84">
        <v>3</v>
      </c>
      <c r="J16" s="84">
        <v>10</v>
      </c>
      <c r="K16" s="84">
        <v>4</v>
      </c>
      <c r="L16" s="85">
        <v>0</v>
      </c>
      <c r="M16" s="85">
        <v>0</v>
      </c>
      <c r="N16" s="85">
        <v>1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4">
        <v>1</v>
      </c>
      <c r="U16" s="85">
        <v>0</v>
      </c>
      <c r="V16" s="85">
        <v>0</v>
      </c>
      <c r="W16" s="84">
        <v>1</v>
      </c>
      <c r="X16" s="85">
        <v>0</v>
      </c>
      <c r="Y16" s="85">
        <v>0</v>
      </c>
      <c r="Z16" s="85">
        <v>1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s="2" customFormat="1" ht="12" customHeight="1">
      <c r="A17" s="104" t="s">
        <v>84</v>
      </c>
      <c r="B17" s="108">
        <f t="shared" si="1"/>
        <v>0.6618084473527662</v>
      </c>
      <c r="C17" s="84">
        <v>89</v>
      </c>
      <c r="D17" s="84">
        <v>4</v>
      </c>
      <c r="E17" s="84">
        <v>14</v>
      </c>
      <c r="F17" s="84">
        <v>2</v>
      </c>
      <c r="G17" s="84">
        <v>2</v>
      </c>
      <c r="H17" s="84">
        <v>1</v>
      </c>
      <c r="I17" s="84">
        <v>3</v>
      </c>
      <c r="J17" s="84">
        <v>39</v>
      </c>
      <c r="K17" s="84">
        <v>14</v>
      </c>
      <c r="L17" s="85">
        <v>0</v>
      </c>
      <c r="M17" s="85">
        <v>0</v>
      </c>
      <c r="N17" s="84">
        <v>2</v>
      </c>
      <c r="O17" s="85">
        <v>0</v>
      </c>
      <c r="P17" s="85">
        <v>1</v>
      </c>
      <c r="Q17" s="85">
        <v>0</v>
      </c>
      <c r="R17" s="85">
        <v>0</v>
      </c>
      <c r="S17" s="85">
        <v>0</v>
      </c>
      <c r="T17" s="84">
        <v>5</v>
      </c>
      <c r="U17" s="84">
        <v>2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s="2" customFormat="1" ht="12" customHeight="1">
      <c r="A18" s="104" t="s">
        <v>85</v>
      </c>
      <c r="B18" s="108">
        <f t="shared" si="1"/>
        <v>0.2751338488994646</v>
      </c>
      <c r="C18" s="84">
        <v>37</v>
      </c>
      <c r="D18" s="85">
        <v>0</v>
      </c>
      <c r="E18" s="84">
        <v>3</v>
      </c>
      <c r="F18" s="84">
        <v>2</v>
      </c>
      <c r="G18" s="84">
        <v>1</v>
      </c>
      <c r="H18" s="84">
        <v>1</v>
      </c>
      <c r="I18" s="84">
        <v>1</v>
      </c>
      <c r="J18" s="84">
        <v>17</v>
      </c>
      <c r="K18" s="84">
        <v>5</v>
      </c>
      <c r="L18" s="85">
        <v>0</v>
      </c>
      <c r="M18" s="85">
        <v>0</v>
      </c>
      <c r="N18" s="85">
        <v>0</v>
      </c>
      <c r="O18" s="85">
        <v>2</v>
      </c>
      <c r="P18" s="85">
        <v>0</v>
      </c>
      <c r="Q18" s="85">
        <v>0</v>
      </c>
      <c r="R18" s="85">
        <v>0</v>
      </c>
      <c r="S18" s="85">
        <v>0</v>
      </c>
      <c r="T18" s="84">
        <v>3</v>
      </c>
      <c r="U18" s="84">
        <v>1</v>
      </c>
      <c r="V18" s="85">
        <v>0</v>
      </c>
      <c r="W18" s="85">
        <v>0</v>
      </c>
      <c r="X18" s="85">
        <v>0</v>
      </c>
      <c r="Y18" s="85">
        <v>0</v>
      </c>
      <c r="Z18" s="85">
        <v>1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s="2" customFormat="1" ht="12" customHeight="1">
      <c r="A19" s="104" t="s">
        <v>86</v>
      </c>
      <c r="B19" s="108">
        <f t="shared" si="1"/>
        <v>0.0297441998810232</v>
      </c>
      <c r="C19" s="84">
        <v>4</v>
      </c>
      <c r="D19" s="85">
        <v>0</v>
      </c>
      <c r="E19" s="84">
        <v>1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4">
        <v>1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1</v>
      </c>
      <c r="V19" s="85">
        <v>0</v>
      </c>
      <c r="W19" s="85">
        <v>0</v>
      </c>
      <c r="X19" s="85">
        <v>0</v>
      </c>
      <c r="Y19" s="85">
        <v>0</v>
      </c>
      <c r="Z19" s="84">
        <v>1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s="20" customFormat="1" ht="24.75" customHeight="1">
      <c r="A20" s="31" t="s">
        <v>111</v>
      </c>
      <c r="B20" s="108">
        <f t="shared" si="1"/>
        <v>1.078227245687091</v>
      </c>
      <c r="C20" s="84">
        <v>145</v>
      </c>
      <c r="D20" s="84">
        <v>7</v>
      </c>
      <c r="E20" s="84">
        <v>31</v>
      </c>
      <c r="F20" s="84">
        <v>5</v>
      </c>
      <c r="G20" s="84">
        <v>3</v>
      </c>
      <c r="H20" s="84">
        <v>3</v>
      </c>
      <c r="I20" s="84">
        <v>8</v>
      </c>
      <c r="J20" s="84">
        <v>24</v>
      </c>
      <c r="K20" s="84">
        <v>10</v>
      </c>
      <c r="L20" s="85">
        <v>0</v>
      </c>
      <c r="M20" s="85">
        <v>0</v>
      </c>
      <c r="N20" s="84">
        <v>15</v>
      </c>
      <c r="O20" s="84">
        <v>8</v>
      </c>
      <c r="P20" s="85">
        <v>0</v>
      </c>
      <c r="Q20" s="85">
        <v>0</v>
      </c>
      <c r="R20" s="84">
        <v>12</v>
      </c>
      <c r="S20" s="85">
        <v>2</v>
      </c>
      <c r="T20" s="84">
        <v>7</v>
      </c>
      <c r="U20" s="84">
        <v>4</v>
      </c>
      <c r="V20" s="84">
        <v>2</v>
      </c>
      <c r="W20" s="84">
        <v>4</v>
      </c>
      <c r="X20" s="85">
        <v>0</v>
      </c>
      <c r="Y20" s="85">
        <v>0</v>
      </c>
      <c r="Z20" s="85">
        <v>0</v>
      </c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s="2" customFormat="1" ht="12" customHeight="1">
      <c r="A21" s="104" t="s">
        <v>87</v>
      </c>
      <c r="B21" s="108">
        <f t="shared" si="1"/>
        <v>0.7212968471148126</v>
      </c>
      <c r="C21" s="84">
        <v>97</v>
      </c>
      <c r="D21" s="84">
        <v>1</v>
      </c>
      <c r="E21" s="84">
        <v>18</v>
      </c>
      <c r="F21" s="85">
        <v>2</v>
      </c>
      <c r="G21" s="84">
        <v>8</v>
      </c>
      <c r="H21" s="84">
        <v>2</v>
      </c>
      <c r="I21" s="84">
        <v>8</v>
      </c>
      <c r="J21" s="84">
        <v>18</v>
      </c>
      <c r="K21" s="84">
        <v>11</v>
      </c>
      <c r="L21" s="85">
        <v>0</v>
      </c>
      <c r="M21" s="85">
        <v>0</v>
      </c>
      <c r="N21" s="84">
        <v>5</v>
      </c>
      <c r="O21" s="84">
        <v>9</v>
      </c>
      <c r="P21" s="85">
        <v>0</v>
      </c>
      <c r="Q21" s="84">
        <v>1</v>
      </c>
      <c r="R21" s="85">
        <v>0</v>
      </c>
      <c r="S21" s="85">
        <v>0</v>
      </c>
      <c r="T21" s="84">
        <v>9</v>
      </c>
      <c r="U21" s="84">
        <v>5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s="2" customFormat="1" ht="12" customHeight="1">
      <c r="A22" s="104" t="s">
        <v>88</v>
      </c>
      <c r="B22" s="108">
        <f t="shared" si="1"/>
        <v>0.5874479476502081</v>
      </c>
      <c r="C22" s="84">
        <v>79</v>
      </c>
      <c r="D22" s="85">
        <v>1</v>
      </c>
      <c r="E22" s="84">
        <v>14</v>
      </c>
      <c r="F22" s="84">
        <v>2</v>
      </c>
      <c r="G22" s="85">
        <v>0</v>
      </c>
      <c r="H22" s="84">
        <v>2</v>
      </c>
      <c r="I22" s="84">
        <v>5</v>
      </c>
      <c r="J22" s="84">
        <v>19</v>
      </c>
      <c r="K22" s="84">
        <v>15</v>
      </c>
      <c r="L22" s="85">
        <v>0</v>
      </c>
      <c r="M22" s="85">
        <v>0</v>
      </c>
      <c r="N22" s="84">
        <v>6</v>
      </c>
      <c r="O22" s="84">
        <v>5</v>
      </c>
      <c r="P22" s="85">
        <v>0</v>
      </c>
      <c r="Q22" s="85">
        <v>0</v>
      </c>
      <c r="R22" s="85">
        <v>0</v>
      </c>
      <c r="S22" s="85">
        <v>1</v>
      </c>
      <c r="T22" s="84">
        <v>5</v>
      </c>
      <c r="U22" s="84">
        <v>3</v>
      </c>
      <c r="V22" s="85">
        <v>0</v>
      </c>
      <c r="W22" s="85">
        <v>1</v>
      </c>
      <c r="X22" s="85">
        <v>0</v>
      </c>
      <c r="Y22" s="85">
        <v>0</v>
      </c>
      <c r="Z22" s="85">
        <v>0</v>
      </c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s="2" customFormat="1" ht="12" customHeight="1">
      <c r="A23" s="104" t="s">
        <v>89</v>
      </c>
      <c r="B23" s="108">
        <f t="shared" si="1"/>
        <v>0.9518143961927424</v>
      </c>
      <c r="C23" s="84">
        <v>128</v>
      </c>
      <c r="D23" s="84">
        <v>9</v>
      </c>
      <c r="E23" s="84">
        <v>14</v>
      </c>
      <c r="F23" s="84">
        <v>5</v>
      </c>
      <c r="G23" s="84">
        <v>6</v>
      </c>
      <c r="H23" s="84">
        <v>2</v>
      </c>
      <c r="I23" s="84">
        <v>7</v>
      </c>
      <c r="J23" s="84">
        <v>37</v>
      </c>
      <c r="K23" s="84">
        <v>26</v>
      </c>
      <c r="L23" s="85">
        <v>0</v>
      </c>
      <c r="M23" s="85">
        <v>0</v>
      </c>
      <c r="N23" s="84">
        <v>7</v>
      </c>
      <c r="O23" s="85">
        <v>0</v>
      </c>
      <c r="P23" s="85">
        <v>0</v>
      </c>
      <c r="Q23" s="85">
        <v>0</v>
      </c>
      <c r="R23" s="85">
        <v>0</v>
      </c>
      <c r="S23" s="84">
        <v>1</v>
      </c>
      <c r="T23" s="84">
        <v>5</v>
      </c>
      <c r="U23" s="84">
        <v>7</v>
      </c>
      <c r="V23" s="85">
        <v>0</v>
      </c>
      <c r="W23" s="84">
        <v>1</v>
      </c>
      <c r="X23" s="85">
        <v>0</v>
      </c>
      <c r="Y23" s="85">
        <v>0</v>
      </c>
      <c r="Z23" s="85">
        <v>1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s="2" customFormat="1" ht="12" customHeight="1">
      <c r="A24" s="104" t="s">
        <v>90</v>
      </c>
      <c r="B24" s="108">
        <f t="shared" si="1"/>
        <v>1.8218322427126712</v>
      </c>
      <c r="C24" s="84">
        <v>245</v>
      </c>
      <c r="D24" s="84">
        <v>15</v>
      </c>
      <c r="E24" s="84">
        <v>35</v>
      </c>
      <c r="F24" s="84">
        <v>11</v>
      </c>
      <c r="G24" s="84">
        <v>6</v>
      </c>
      <c r="H24" s="84">
        <v>1</v>
      </c>
      <c r="I24" s="84">
        <v>14</v>
      </c>
      <c r="J24" s="84">
        <v>69</v>
      </c>
      <c r="K24" s="84">
        <v>50</v>
      </c>
      <c r="L24" s="84">
        <v>3</v>
      </c>
      <c r="M24" s="85">
        <v>0</v>
      </c>
      <c r="N24" s="84">
        <v>6</v>
      </c>
      <c r="O24" s="84">
        <v>4</v>
      </c>
      <c r="P24" s="85">
        <v>2</v>
      </c>
      <c r="Q24" s="85">
        <v>0</v>
      </c>
      <c r="R24" s="85">
        <v>0</v>
      </c>
      <c r="S24" s="85">
        <v>1</v>
      </c>
      <c r="T24" s="84">
        <v>15</v>
      </c>
      <c r="U24" s="84">
        <v>9</v>
      </c>
      <c r="V24" s="84">
        <v>2</v>
      </c>
      <c r="W24" s="85">
        <v>1</v>
      </c>
      <c r="X24" s="85">
        <v>0</v>
      </c>
      <c r="Y24" s="85">
        <v>0</v>
      </c>
      <c r="Z24" s="84">
        <v>1</v>
      </c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s="2" customFormat="1" ht="12" customHeight="1">
      <c r="A25" s="104" t="s">
        <v>91</v>
      </c>
      <c r="B25" s="108">
        <f t="shared" si="1"/>
        <v>1.338488994646044</v>
      </c>
      <c r="C25" s="84">
        <v>180</v>
      </c>
      <c r="D25" s="84">
        <v>13</v>
      </c>
      <c r="E25" s="84">
        <v>21</v>
      </c>
      <c r="F25" s="84">
        <v>4</v>
      </c>
      <c r="G25" s="84">
        <v>11</v>
      </c>
      <c r="H25" s="84">
        <v>8</v>
      </c>
      <c r="I25" s="84">
        <v>9</v>
      </c>
      <c r="J25" s="84">
        <v>33</v>
      </c>
      <c r="K25" s="84">
        <v>36</v>
      </c>
      <c r="L25" s="84">
        <v>3</v>
      </c>
      <c r="M25" s="85">
        <v>0</v>
      </c>
      <c r="N25" s="84">
        <v>10</v>
      </c>
      <c r="O25" s="84">
        <v>2</v>
      </c>
      <c r="P25" s="85">
        <v>0</v>
      </c>
      <c r="Q25" s="85">
        <v>0</v>
      </c>
      <c r="R25" s="85">
        <v>0</v>
      </c>
      <c r="S25" s="85">
        <v>0</v>
      </c>
      <c r="T25" s="84">
        <v>10</v>
      </c>
      <c r="U25" s="84">
        <v>14</v>
      </c>
      <c r="V25" s="85">
        <v>2</v>
      </c>
      <c r="W25" s="84">
        <v>3</v>
      </c>
      <c r="X25" s="85">
        <v>0</v>
      </c>
      <c r="Y25" s="85">
        <v>0</v>
      </c>
      <c r="Z25" s="84">
        <v>1</v>
      </c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s="2" customFormat="1" ht="12" customHeight="1">
      <c r="A26" s="104" t="s">
        <v>92</v>
      </c>
      <c r="B26" s="108">
        <f t="shared" si="1"/>
        <v>2.267995240928019</v>
      </c>
      <c r="C26" s="84">
        <v>305</v>
      </c>
      <c r="D26" s="84">
        <v>23</v>
      </c>
      <c r="E26" s="84">
        <v>38</v>
      </c>
      <c r="F26" s="84">
        <v>2</v>
      </c>
      <c r="G26" s="84">
        <v>20</v>
      </c>
      <c r="H26" s="84">
        <v>12</v>
      </c>
      <c r="I26" s="84">
        <v>18</v>
      </c>
      <c r="J26" s="84">
        <v>89</v>
      </c>
      <c r="K26" s="84">
        <v>42</v>
      </c>
      <c r="L26" s="84">
        <v>2</v>
      </c>
      <c r="M26" s="85">
        <v>0</v>
      </c>
      <c r="N26" s="84">
        <v>30</v>
      </c>
      <c r="O26" s="84">
        <v>4</v>
      </c>
      <c r="P26" s="85">
        <v>1</v>
      </c>
      <c r="Q26" s="85">
        <v>0</v>
      </c>
      <c r="R26" s="85">
        <v>0</v>
      </c>
      <c r="S26" s="85">
        <v>3</v>
      </c>
      <c r="T26" s="84">
        <v>9</v>
      </c>
      <c r="U26" s="84">
        <v>8</v>
      </c>
      <c r="V26" s="85">
        <v>1</v>
      </c>
      <c r="W26" s="84">
        <v>1</v>
      </c>
      <c r="X26" s="85">
        <v>0</v>
      </c>
      <c r="Y26" s="85">
        <v>0</v>
      </c>
      <c r="Z26" s="84">
        <v>2</v>
      </c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s="2" customFormat="1" ht="12" customHeight="1">
      <c r="A27" s="104" t="s">
        <v>93</v>
      </c>
      <c r="B27" s="108">
        <f t="shared" si="1"/>
        <v>6.0901249256395</v>
      </c>
      <c r="C27" s="84">
        <v>819</v>
      </c>
      <c r="D27" s="84">
        <v>29</v>
      </c>
      <c r="E27" s="84">
        <v>104</v>
      </c>
      <c r="F27" s="84">
        <v>24</v>
      </c>
      <c r="G27" s="84">
        <v>35</v>
      </c>
      <c r="H27" s="84">
        <v>33</v>
      </c>
      <c r="I27" s="84">
        <v>62</v>
      </c>
      <c r="J27" s="84">
        <v>239</v>
      </c>
      <c r="K27" s="84">
        <v>149</v>
      </c>
      <c r="L27" s="84">
        <v>5</v>
      </c>
      <c r="M27" s="85">
        <v>0</v>
      </c>
      <c r="N27" s="84">
        <v>23</v>
      </c>
      <c r="O27" s="84">
        <v>18</v>
      </c>
      <c r="P27" s="85">
        <v>2</v>
      </c>
      <c r="Q27" s="85">
        <v>1</v>
      </c>
      <c r="R27" s="84">
        <v>4</v>
      </c>
      <c r="S27" s="85">
        <v>2</v>
      </c>
      <c r="T27" s="84">
        <v>44</v>
      </c>
      <c r="U27" s="84">
        <v>32</v>
      </c>
      <c r="V27" s="84">
        <v>1</v>
      </c>
      <c r="W27" s="84">
        <v>8</v>
      </c>
      <c r="X27" s="85">
        <v>1</v>
      </c>
      <c r="Y27" s="85">
        <v>0</v>
      </c>
      <c r="Z27" s="84">
        <v>3</v>
      </c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s="2" customFormat="1" ht="12" customHeight="1">
      <c r="A28" s="104" t="s">
        <v>94</v>
      </c>
      <c r="B28" s="108">
        <f t="shared" si="1"/>
        <v>7.406305770374777</v>
      </c>
      <c r="C28" s="84">
        <v>996</v>
      </c>
      <c r="D28" s="84">
        <v>44</v>
      </c>
      <c r="E28" s="84">
        <v>243</v>
      </c>
      <c r="F28" s="84">
        <v>50</v>
      </c>
      <c r="G28" s="84">
        <v>49</v>
      </c>
      <c r="H28" s="84">
        <v>15</v>
      </c>
      <c r="I28" s="84">
        <v>83</v>
      </c>
      <c r="J28" s="84">
        <v>171</v>
      </c>
      <c r="K28" s="84">
        <v>131</v>
      </c>
      <c r="L28" s="84">
        <v>7</v>
      </c>
      <c r="M28" s="85">
        <v>0</v>
      </c>
      <c r="N28" s="84">
        <v>12</v>
      </c>
      <c r="O28" s="84">
        <v>65</v>
      </c>
      <c r="P28" s="84">
        <v>1</v>
      </c>
      <c r="Q28" s="85">
        <v>0</v>
      </c>
      <c r="R28" s="85">
        <v>0</v>
      </c>
      <c r="S28" s="85">
        <v>0</v>
      </c>
      <c r="T28" s="84">
        <v>48</v>
      </c>
      <c r="U28" s="84">
        <v>37</v>
      </c>
      <c r="V28" s="84">
        <v>4</v>
      </c>
      <c r="W28" s="84">
        <v>26</v>
      </c>
      <c r="X28" s="85">
        <v>0</v>
      </c>
      <c r="Y28" s="85">
        <v>0</v>
      </c>
      <c r="Z28" s="84">
        <v>10</v>
      </c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s="2" customFormat="1" ht="12" customHeight="1">
      <c r="A29" s="104" t="s">
        <v>95</v>
      </c>
      <c r="B29" s="108">
        <f t="shared" si="1"/>
        <v>2.4390243902439024</v>
      </c>
      <c r="C29" s="84">
        <v>328</v>
      </c>
      <c r="D29" s="84">
        <v>12</v>
      </c>
      <c r="E29" s="84">
        <v>86</v>
      </c>
      <c r="F29" s="84">
        <v>22</v>
      </c>
      <c r="G29" s="84">
        <v>17</v>
      </c>
      <c r="H29" s="84">
        <v>5</v>
      </c>
      <c r="I29" s="84">
        <v>22</v>
      </c>
      <c r="J29" s="84">
        <v>45</v>
      </c>
      <c r="K29" s="84">
        <v>55</v>
      </c>
      <c r="L29" s="84">
        <v>3</v>
      </c>
      <c r="M29" s="85">
        <v>0</v>
      </c>
      <c r="N29" s="84">
        <v>5</v>
      </c>
      <c r="O29" s="84">
        <v>8</v>
      </c>
      <c r="P29" s="84">
        <v>1</v>
      </c>
      <c r="Q29" s="85">
        <v>0</v>
      </c>
      <c r="R29" s="85">
        <v>0</v>
      </c>
      <c r="S29" s="85">
        <v>2</v>
      </c>
      <c r="T29" s="84">
        <v>12</v>
      </c>
      <c r="U29" s="84">
        <v>21</v>
      </c>
      <c r="V29" s="84">
        <v>2</v>
      </c>
      <c r="W29" s="84">
        <v>7</v>
      </c>
      <c r="X29" s="85">
        <v>0</v>
      </c>
      <c r="Y29" s="85">
        <v>0</v>
      </c>
      <c r="Z29" s="84">
        <v>3</v>
      </c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s="2" customFormat="1" ht="12" customHeight="1">
      <c r="A30" s="104" t="s">
        <v>96</v>
      </c>
      <c r="B30" s="108">
        <f t="shared" si="1"/>
        <v>1.5318262938726948</v>
      </c>
      <c r="C30" s="84">
        <v>206</v>
      </c>
      <c r="D30" s="84">
        <v>11</v>
      </c>
      <c r="E30" s="84">
        <v>30</v>
      </c>
      <c r="F30" s="84">
        <v>2</v>
      </c>
      <c r="G30" s="84">
        <v>9</v>
      </c>
      <c r="H30" s="84">
        <v>7</v>
      </c>
      <c r="I30" s="84">
        <v>17</v>
      </c>
      <c r="J30" s="84">
        <v>61</v>
      </c>
      <c r="K30" s="84">
        <v>37</v>
      </c>
      <c r="L30" s="84">
        <v>2</v>
      </c>
      <c r="M30" s="85">
        <v>0</v>
      </c>
      <c r="N30" s="84">
        <v>1</v>
      </c>
      <c r="O30" s="84">
        <v>3</v>
      </c>
      <c r="P30" s="84">
        <v>2</v>
      </c>
      <c r="Q30" s="85">
        <v>0</v>
      </c>
      <c r="R30" s="84">
        <v>1</v>
      </c>
      <c r="S30" s="85">
        <v>0</v>
      </c>
      <c r="T30" s="84">
        <v>13</v>
      </c>
      <c r="U30" s="84">
        <v>8</v>
      </c>
      <c r="V30" s="84">
        <v>1</v>
      </c>
      <c r="W30" s="84">
        <v>1</v>
      </c>
      <c r="X30" s="85">
        <v>0</v>
      </c>
      <c r="Y30" s="85">
        <v>0</v>
      </c>
      <c r="Z30" s="85">
        <v>0</v>
      </c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s="2" customFormat="1" ht="12" customHeight="1">
      <c r="A31" s="104" t="s">
        <v>97</v>
      </c>
      <c r="B31" s="108">
        <f t="shared" si="1"/>
        <v>3.4875074360499707</v>
      </c>
      <c r="C31" s="84">
        <v>469</v>
      </c>
      <c r="D31" s="84">
        <v>24</v>
      </c>
      <c r="E31" s="84">
        <v>52</v>
      </c>
      <c r="F31" s="84">
        <v>11</v>
      </c>
      <c r="G31" s="84">
        <v>32</v>
      </c>
      <c r="H31" s="84">
        <v>22</v>
      </c>
      <c r="I31" s="84">
        <v>27</v>
      </c>
      <c r="J31" s="84">
        <v>106</v>
      </c>
      <c r="K31" s="84">
        <v>98</v>
      </c>
      <c r="L31" s="84">
        <v>5</v>
      </c>
      <c r="M31" s="85">
        <v>0</v>
      </c>
      <c r="N31" s="84">
        <v>3</v>
      </c>
      <c r="O31" s="84">
        <v>5</v>
      </c>
      <c r="P31" s="85">
        <v>4</v>
      </c>
      <c r="Q31" s="85">
        <v>0</v>
      </c>
      <c r="R31" s="84">
        <v>1</v>
      </c>
      <c r="S31" s="85">
        <v>2</v>
      </c>
      <c r="T31" s="84">
        <v>29</v>
      </c>
      <c r="U31" s="84">
        <v>34</v>
      </c>
      <c r="V31" s="84">
        <v>1</v>
      </c>
      <c r="W31" s="84">
        <v>8</v>
      </c>
      <c r="X31" s="85">
        <v>0</v>
      </c>
      <c r="Y31" s="85">
        <v>0</v>
      </c>
      <c r="Z31" s="84">
        <v>5</v>
      </c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s="2" customFormat="1" ht="12" customHeight="1">
      <c r="A32" s="104" t="s">
        <v>98</v>
      </c>
      <c r="B32" s="108">
        <f t="shared" si="1"/>
        <v>1.2269482450922071</v>
      </c>
      <c r="C32" s="84">
        <v>165</v>
      </c>
      <c r="D32" s="84">
        <v>3</v>
      </c>
      <c r="E32" s="84">
        <v>24</v>
      </c>
      <c r="F32" s="84">
        <v>5</v>
      </c>
      <c r="G32" s="84">
        <v>10</v>
      </c>
      <c r="H32" s="84">
        <v>5</v>
      </c>
      <c r="I32" s="84">
        <v>14</v>
      </c>
      <c r="J32" s="84">
        <v>58</v>
      </c>
      <c r="K32" s="84">
        <v>19</v>
      </c>
      <c r="L32" s="85">
        <v>1</v>
      </c>
      <c r="M32" s="85">
        <v>0</v>
      </c>
      <c r="N32" s="84">
        <v>3</v>
      </c>
      <c r="O32" s="85">
        <v>0</v>
      </c>
      <c r="P32" s="85">
        <v>0</v>
      </c>
      <c r="Q32" s="85">
        <v>0</v>
      </c>
      <c r="R32" s="85">
        <v>0</v>
      </c>
      <c r="S32" s="85">
        <v>0</v>
      </c>
      <c r="T32" s="84">
        <v>10</v>
      </c>
      <c r="U32" s="84">
        <v>10</v>
      </c>
      <c r="V32" s="85">
        <v>2</v>
      </c>
      <c r="W32" s="85">
        <v>1</v>
      </c>
      <c r="X32" s="85">
        <v>0</v>
      </c>
      <c r="Y32" s="85">
        <v>0</v>
      </c>
      <c r="Z32" s="85">
        <v>0</v>
      </c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s="2" customFormat="1" ht="12" customHeight="1">
      <c r="A33" s="104" t="s">
        <v>102</v>
      </c>
      <c r="B33" s="108">
        <f t="shared" si="1"/>
        <v>1.6284949434860203</v>
      </c>
      <c r="C33" s="84">
        <v>219</v>
      </c>
      <c r="D33" s="84">
        <v>12</v>
      </c>
      <c r="E33" s="84">
        <v>38</v>
      </c>
      <c r="F33" s="84">
        <v>5</v>
      </c>
      <c r="G33" s="84">
        <v>9</v>
      </c>
      <c r="H33" s="84">
        <v>5</v>
      </c>
      <c r="I33" s="84">
        <v>12</v>
      </c>
      <c r="J33" s="84">
        <v>55</v>
      </c>
      <c r="K33" s="84">
        <v>39</v>
      </c>
      <c r="L33" s="84">
        <v>1</v>
      </c>
      <c r="M33" s="85">
        <v>0</v>
      </c>
      <c r="N33" s="84">
        <v>7</v>
      </c>
      <c r="O33" s="85">
        <v>7</v>
      </c>
      <c r="P33" s="85">
        <v>0</v>
      </c>
      <c r="Q33" s="85">
        <v>1</v>
      </c>
      <c r="R33" s="85">
        <v>2</v>
      </c>
      <c r="S33" s="85">
        <v>0</v>
      </c>
      <c r="T33" s="84">
        <v>7</v>
      </c>
      <c r="U33" s="84">
        <v>9</v>
      </c>
      <c r="V33" s="85">
        <v>3</v>
      </c>
      <c r="W33" s="84">
        <v>5</v>
      </c>
      <c r="X33" s="85">
        <v>0</v>
      </c>
      <c r="Y33" s="85">
        <v>0</v>
      </c>
      <c r="Z33" s="84">
        <v>2</v>
      </c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s="2" customFormat="1" ht="12" customHeight="1">
      <c r="A34" s="104" t="s">
        <v>101</v>
      </c>
      <c r="B34" s="108">
        <f t="shared" si="1"/>
        <v>0.2305175490779298</v>
      </c>
      <c r="C34" s="84">
        <v>31</v>
      </c>
      <c r="D34" s="85">
        <v>2</v>
      </c>
      <c r="E34" s="84">
        <v>1</v>
      </c>
      <c r="F34" s="85">
        <v>0</v>
      </c>
      <c r="G34" s="85">
        <v>0</v>
      </c>
      <c r="H34" s="84">
        <v>2</v>
      </c>
      <c r="I34" s="85">
        <v>0</v>
      </c>
      <c r="J34" s="84">
        <v>12</v>
      </c>
      <c r="K34" s="84">
        <v>9</v>
      </c>
      <c r="L34" s="85">
        <v>1</v>
      </c>
      <c r="M34" s="85">
        <v>0</v>
      </c>
      <c r="N34" s="84">
        <v>1</v>
      </c>
      <c r="O34" s="85">
        <v>0</v>
      </c>
      <c r="P34" s="85">
        <v>0</v>
      </c>
      <c r="Q34" s="85">
        <v>0</v>
      </c>
      <c r="R34" s="85">
        <v>0</v>
      </c>
      <c r="S34" s="85">
        <v>0</v>
      </c>
      <c r="T34" s="85">
        <v>0</v>
      </c>
      <c r="U34" s="84">
        <v>1</v>
      </c>
      <c r="V34" s="85">
        <v>0</v>
      </c>
      <c r="W34" s="85">
        <v>2</v>
      </c>
      <c r="X34" s="85">
        <v>0</v>
      </c>
      <c r="Y34" s="85">
        <v>0</v>
      </c>
      <c r="Z34" s="85">
        <v>0</v>
      </c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s="2" customFormat="1" ht="12" customHeight="1">
      <c r="A35" s="104" t="s">
        <v>99</v>
      </c>
      <c r="B35" s="108">
        <f t="shared" si="1"/>
        <v>1.5466983938132064</v>
      </c>
      <c r="C35" s="84">
        <v>208</v>
      </c>
      <c r="D35" s="84">
        <v>6</v>
      </c>
      <c r="E35" s="84">
        <v>36</v>
      </c>
      <c r="F35" s="84">
        <v>3</v>
      </c>
      <c r="G35" s="84">
        <v>6</v>
      </c>
      <c r="H35" s="84">
        <v>6</v>
      </c>
      <c r="I35" s="84">
        <v>22</v>
      </c>
      <c r="J35" s="84">
        <v>50</v>
      </c>
      <c r="K35" s="84">
        <v>35</v>
      </c>
      <c r="L35" s="85">
        <v>1</v>
      </c>
      <c r="M35" s="85">
        <v>0</v>
      </c>
      <c r="N35" s="84">
        <v>4</v>
      </c>
      <c r="O35" s="84">
        <v>2</v>
      </c>
      <c r="P35" s="84">
        <v>1</v>
      </c>
      <c r="Q35" s="85">
        <v>0</v>
      </c>
      <c r="R35" s="85">
        <v>0</v>
      </c>
      <c r="S35" s="85">
        <v>0</v>
      </c>
      <c r="T35" s="84">
        <v>17</v>
      </c>
      <c r="U35" s="84">
        <v>12</v>
      </c>
      <c r="V35" s="84">
        <v>3</v>
      </c>
      <c r="W35" s="84">
        <v>4</v>
      </c>
      <c r="X35" s="85">
        <v>0</v>
      </c>
      <c r="Y35" s="85">
        <v>0</v>
      </c>
      <c r="Z35" s="85">
        <v>0</v>
      </c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s="2" customFormat="1" ht="12" customHeight="1">
      <c r="A36" s="104" t="s">
        <v>100</v>
      </c>
      <c r="B36" s="108">
        <f t="shared" si="1"/>
        <v>0.1561570493753718</v>
      </c>
      <c r="C36" s="84">
        <v>21</v>
      </c>
      <c r="D36" s="84">
        <v>3</v>
      </c>
      <c r="E36" s="84">
        <v>4</v>
      </c>
      <c r="F36" s="84">
        <v>2</v>
      </c>
      <c r="G36" s="85">
        <v>0</v>
      </c>
      <c r="H36" s="85">
        <v>0</v>
      </c>
      <c r="I36" s="84">
        <v>4</v>
      </c>
      <c r="J36" s="84">
        <v>3</v>
      </c>
      <c r="K36" s="84">
        <v>3</v>
      </c>
      <c r="L36" s="85">
        <v>0</v>
      </c>
      <c r="M36" s="85">
        <v>0</v>
      </c>
      <c r="N36" s="85">
        <v>0</v>
      </c>
      <c r="O36" s="85">
        <v>1</v>
      </c>
      <c r="P36" s="85">
        <v>0</v>
      </c>
      <c r="Q36" s="85">
        <v>0</v>
      </c>
      <c r="R36" s="85">
        <v>0</v>
      </c>
      <c r="S36" s="85">
        <v>0</v>
      </c>
      <c r="T36" s="85">
        <v>0</v>
      </c>
      <c r="U36" s="85">
        <v>0</v>
      </c>
      <c r="V36" s="85">
        <v>0</v>
      </c>
      <c r="W36" s="84">
        <v>1</v>
      </c>
      <c r="X36" s="85">
        <v>0</v>
      </c>
      <c r="Y36" s="85">
        <v>0</v>
      </c>
      <c r="Z36" s="85">
        <v>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s="2" customFormat="1" ht="13.5" customHeight="1">
      <c r="A37" s="103" t="s">
        <v>54</v>
      </c>
      <c r="B37" s="108">
        <f t="shared" si="1"/>
        <v>0.1710291493158834</v>
      </c>
      <c r="C37" s="84">
        <v>23</v>
      </c>
      <c r="D37" s="85">
        <v>0</v>
      </c>
      <c r="E37" s="84">
        <v>2</v>
      </c>
      <c r="F37" s="85">
        <v>0</v>
      </c>
      <c r="G37" s="84">
        <v>1</v>
      </c>
      <c r="H37" s="84">
        <v>1</v>
      </c>
      <c r="I37" s="84">
        <v>1</v>
      </c>
      <c r="J37" s="85">
        <v>0</v>
      </c>
      <c r="K37" s="84">
        <v>1</v>
      </c>
      <c r="L37" s="85">
        <v>1</v>
      </c>
      <c r="M37" s="85">
        <v>0</v>
      </c>
      <c r="N37" s="84">
        <v>1</v>
      </c>
      <c r="O37" s="84">
        <v>1</v>
      </c>
      <c r="P37" s="84">
        <v>3</v>
      </c>
      <c r="Q37" s="85">
        <v>0</v>
      </c>
      <c r="R37" s="85">
        <v>0</v>
      </c>
      <c r="S37" s="85">
        <v>0</v>
      </c>
      <c r="T37" s="85">
        <v>0</v>
      </c>
      <c r="U37" s="85">
        <v>0</v>
      </c>
      <c r="V37" s="84">
        <v>1</v>
      </c>
      <c r="W37" s="84">
        <v>8</v>
      </c>
      <c r="X37" s="85">
        <v>0</v>
      </c>
      <c r="Y37" s="85">
        <v>0</v>
      </c>
      <c r="Z37" s="84">
        <v>2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s="2" customFormat="1" ht="13.5" customHeight="1">
      <c r="A38" s="103" t="s">
        <v>55</v>
      </c>
      <c r="B38" s="108">
        <f t="shared" si="1"/>
        <v>1.784651992861392</v>
      </c>
      <c r="C38" s="84">
        <v>240</v>
      </c>
      <c r="D38" s="84">
        <v>24</v>
      </c>
      <c r="E38" s="84">
        <v>51</v>
      </c>
      <c r="F38" s="84">
        <v>6</v>
      </c>
      <c r="G38" s="84">
        <v>5</v>
      </c>
      <c r="H38" s="84">
        <v>2</v>
      </c>
      <c r="I38" s="84">
        <v>12</v>
      </c>
      <c r="J38" s="84">
        <v>20</v>
      </c>
      <c r="K38" s="84">
        <v>47</v>
      </c>
      <c r="L38" s="84">
        <v>1</v>
      </c>
      <c r="M38" s="85">
        <v>0</v>
      </c>
      <c r="N38" s="84">
        <v>2</v>
      </c>
      <c r="O38" s="84">
        <v>1</v>
      </c>
      <c r="P38" s="85">
        <v>1</v>
      </c>
      <c r="Q38" s="85">
        <v>0</v>
      </c>
      <c r="R38" s="84">
        <v>1</v>
      </c>
      <c r="S38" s="85">
        <v>0</v>
      </c>
      <c r="T38" s="84">
        <v>13</v>
      </c>
      <c r="U38" s="84">
        <v>17</v>
      </c>
      <c r="V38" s="84">
        <v>8</v>
      </c>
      <c r="W38" s="84">
        <v>17</v>
      </c>
      <c r="X38" s="85">
        <v>0</v>
      </c>
      <c r="Y38" s="85">
        <v>0</v>
      </c>
      <c r="Z38" s="84">
        <v>12</v>
      </c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s="2" customFormat="1" ht="13.5" customHeight="1">
      <c r="A39" s="103" t="s">
        <v>56</v>
      </c>
      <c r="B39" s="108">
        <f t="shared" si="1"/>
        <v>2.758774538964902</v>
      </c>
      <c r="C39" s="84">
        <v>371</v>
      </c>
      <c r="D39" s="84">
        <v>66</v>
      </c>
      <c r="E39" s="84">
        <v>74</v>
      </c>
      <c r="F39" s="84">
        <v>13</v>
      </c>
      <c r="G39" s="84">
        <v>22</v>
      </c>
      <c r="H39" s="84">
        <v>26</v>
      </c>
      <c r="I39" s="84">
        <v>17</v>
      </c>
      <c r="J39" s="84">
        <v>49</v>
      </c>
      <c r="K39" s="84">
        <v>37</v>
      </c>
      <c r="L39" s="84">
        <v>10</v>
      </c>
      <c r="M39" s="85">
        <v>1</v>
      </c>
      <c r="N39" s="84">
        <v>3</v>
      </c>
      <c r="O39" s="84">
        <v>1</v>
      </c>
      <c r="P39" s="85">
        <v>0</v>
      </c>
      <c r="Q39" s="84">
        <v>1</v>
      </c>
      <c r="R39" s="85">
        <v>0</v>
      </c>
      <c r="S39" s="84">
        <v>1</v>
      </c>
      <c r="T39" s="84">
        <v>9</v>
      </c>
      <c r="U39" s="84">
        <v>16</v>
      </c>
      <c r="V39" s="84">
        <v>4</v>
      </c>
      <c r="W39" s="84">
        <v>18</v>
      </c>
      <c r="X39" s="85">
        <v>0</v>
      </c>
      <c r="Y39" s="85">
        <v>0</v>
      </c>
      <c r="Z39" s="84">
        <v>3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s="2" customFormat="1" ht="13.5" customHeight="1">
      <c r="A40" s="103" t="s">
        <v>57</v>
      </c>
      <c r="B40" s="108">
        <f t="shared" si="1"/>
        <v>10.432778108268888</v>
      </c>
      <c r="C40" s="82">
        <v>1403</v>
      </c>
      <c r="D40" s="84">
        <v>79</v>
      </c>
      <c r="E40" s="84">
        <v>335</v>
      </c>
      <c r="F40" s="84">
        <v>70</v>
      </c>
      <c r="G40" s="84">
        <v>54</v>
      </c>
      <c r="H40" s="84">
        <v>39</v>
      </c>
      <c r="I40" s="84">
        <v>129</v>
      </c>
      <c r="J40" s="84">
        <v>115</v>
      </c>
      <c r="K40" s="84">
        <v>221</v>
      </c>
      <c r="L40" s="84">
        <v>13</v>
      </c>
      <c r="M40" s="85">
        <v>0</v>
      </c>
      <c r="N40" s="84">
        <v>49</v>
      </c>
      <c r="O40" s="84">
        <v>10</v>
      </c>
      <c r="P40" s="84">
        <v>2</v>
      </c>
      <c r="Q40" s="85">
        <v>1</v>
      </c>
      <c r="R40" s="85">
        <v>1</v>
      </c>
      <c r="S40" s="85">
        <v>0</v>
      </c>
      <c r="T40" s="84">
        <v>86</v>
      </c>
      <c r="U40" s="84">
        <v>80</v>
      </c>
      <c r="V40" s="84">
        <v>21</v>
      </c>
      <c r="W40" s="84">
        <v>78</v>
      </c>
      <c r="X40" s="85">
        <v>0</v>
      </c>
      <c r="Y40" s="85">
        <v>0</v>
      </c>
      <c r="Z40" s="84">
        <v>20</v>
      </c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s="2" customFormat="1" ht="13.5" customHeight="1">
      <c r="A41" s="103" t="s">
        <v>58</v>
      </c>
      <c r="B41" s="108">
        <f t="shared" si="1"/>
        <v>10.388161808447354</v>
      </c>
      <c r="C41" s="82">
        <v>1397</v>
      </c>
      <c r="D41" s="84">
        <v>117</v>
      </c>
      <c r="E41" s="84">
        <v>349</v>
      </c>
      <c r="F41" s="84">
        <v>85</v>
      </c>
      <c r="G41" s="84">
        <v>28</v>
      </c>
      <c r="H41" s="84">
        <v>36</v>
      </c>
      <c r="I41" s="84">
        <v>83</v>
      </c>
      <c r="J41" s="84">
        <v>95</v>
      </c>
      <c r="K41" s="84">
        <v>67</v>
      </c>
      <c r="L41" s="84">
        <v>18</v>
      </c>
      <c r="M41" s="84">
        <v>1</v>
      </c>
      <c r="N41" s="84">
        <v>13</v>
      </c>
      <c r="O41" s="84">
        <v>9</v>
      </c>
      <c r="P41" s="84">
        <v>1</v>
      </c>
      <c r="Q41" s="85">
        <v>0</v>
      </c>
      <c r="R41" s="84">
        <v>2</v>
      </c>
      <c r="S41" s="85">
        <v>0</v>
      </c>
      <c r="T41" s="84">
        <v>96</v>
      </c>
      <c r="U41" s="84">
        <v>139</v>
      </c>
      <c r="V41" s="84">
        <v>12</v>
      </c>
      <c r="W41" s="84">
        <v>194</v>
      </c>
      <c r="X41" s="85">
        <v>2</v>
      </c>
      <c r="Y41" s="85">
        <v>0</v>
      </c>
      <c r="Z41" s="84">
        <v>50</v>
      </c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s="2" customFormat="1" ht="13.5" customHeight="1">
      <c r="A42" s="103" t="s">
        <v>34</v>
      </c>
      <c r="B42" s="108">
        <f t="shared" si="1"/>
        <v>9.949434860202262</v>
      </c>
      <c r="C42" s="82">
        <v>1338</v>
      </c>
      <c r="D42" s="84">
        <v>24</v>
      </c>
      <c r="E42" s="84">
        <v>264</v>
      </c>
      <c r="F42" s="84">
        <v>32</v>
      </c>
      <c r="G42" s="84">
        <v>28</v>
      </c>
      <c r="H42" s="84">
        <v>26</v>
      </c>
      <c r="I42" s="84">
        <v>48</v>
      </c>
      <c r="J42" s="84">
        <v>45</v>
      </c>
      <c r="K42" s="84">
        <v>326</v>
      </c>
      <c r="L42" s="84">
        <v>8</v>
      </c>
      <c r="M42" s="85">
        <v>0</v>
      </c>
      <c r="N42" s="84">
        <v>269</v>
      </c>
      <c r="O42" s="84">
        <v>10</v>
      </c>
      <c r="P42" s="84">
        <v>2</v>
      </c>
      <c r="Q42" s="84">
        <v>1</v>
      </c>
      <c r="R42" s="85">
        <v>0</v>
      </c>
      <c r="S42" s="85">
        <v>0</v>
      </c>
      <c r="T42" s="84">
        <v>64</v>
      </c>
      <c r="U42" s="84">
        <v>62</v>
      </c>
      <c r="V42" s="84">
        <v>7</v>
      </c>
      <c r="W42" s="84">
        <v>115</v>
      </c>
      <c r="X42" s="85">
        <v>0</v>
      </c>
      <c r="Y42" s="85">
        <v>0</v>
      </c>
      <c r="Z42" s="84">
        <v>7</v>
      </c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s="2" customFormat="1" ht="13.5" customHeight="1">
      <c r="A43" s="103" t="s">
        <v>59</v>
      </c>
      <c r="B43" s="108">
        <f t="shared" si="1"/>
        <v>1.0113027959547887</v>
      </c>
      <c r="C43" s="84">
        <v>136</v>
      </c>
      <c r="D43" s="84">
        <v>14</v>
      </c>
      <c r="E43" s="84">
        <v>35</v>
      </c>
      <c r="F43" s="84">
        <v>16</v>
      </c>
      <c r="G43" s="84">
        <v>1</v>
      </c>
      <c r="H43" s="85">
        <v>2</v>
      </c>
      <c r="I43" s="84">
        <v>25</v>
      </c>
      <c r="J43" s="84">
        <v>3</v>
      </c>
      <c r="K43" s="84">
        <v>15</v>
      </c>
      <c r="L43" s="84">
        <v>3</v>
      </c>
      <c r="M43" s="85">
        <v>0</v>
      </c>
      <c r="N43" s="85">
        <v>0</v>
      </c>
      <c r="O43" s="85">
        <v>0</v>
      </c>
      <c r="P43" s="85">
        <v>0</v>
      </c>
      <c r="Q43" s="85">
        <v>0</v>
      </c>
      <c r="R43" s="85">
        <v>0</v>
      </c>
      <c r="S43" s="85">
        <v>1</v>
      </c>
      <c r="T43" s="84">
        <v>5</v>
      </c>
      <c r="U43" s="84">
        <v>4</v>
      </c>
      <c r="V43" s="85">
        <v>0</v>
      </c>
      <c r="W43" s="84">
        <v>9</v>
      </c>
      <c r="X43" s="85">
        <v>0</v>
      </c>
      <c r="Y43" s="85">
        <v>0</v>
      </c>
      <c r="Z43" s="84">
        <v>3</v>
      </c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s="2" customFormat="1" ht="13.5" customHeight="1">
      <c r="A44" s="103" t="s">
        <v>35</v>
      </c>
      <c r="B44" s="108">
        <f t="shared" si="1"/>
        <v>2.2085068411659727</v>
      </c>
      <c r="C44" s="84">
        <v>297</v>
      </c>
      <c r="D44" s="84">
        <v>3</v>
      </c>
      <c r="E44" s="84">
        <v>110</v>
      </c>
      <c r="F44" s="84">
        <v>15</v>
      </c>
      <c r="G44" s="84">
        <v>3</v>
      </c>
      <c r="H44" s="84">
        <v>3</v>
      </c>
      <c r="I44" s="84">
        <v>18</v>
      </c>
      <c r="J44" s="84">
        <v>4</v>
      </c>
      <c r="K44" s="84">
        <v>13</v>
      </c>
      <c r="L44" s="84">
        <v>1</v>
      </c>
      <c r="M44" s="85">
        <v>0</v>
      </c>
      <c r="N44" s="84">
        <v>1</v>
      </c>
      <c r="O44" s="85">
        <v>0</v>
      </c>
      <c r="P44" s="85">
        <v>0</v>
      </c>
      <c r="Q44" s="85">
        <v>0</v>
      </c>
      <c r="R44" s="85">
        <v>0</v>
      </c>
      <c r="S44" s="85">
        <v>0</v>
      </c>
      <c r="T44" s="84">
        <v>3</v>
      </c>
      <c r="U44" s="84">
        <v>11</v>
      </c>
      <c r="V44" s="84">
        <v>2</v>
      </c>
      <c r="W44" s="84">
        <v>59</v>
      </c>
      <c r="X44" s="85">
        <v>0</v>
      </c>
      <c r="Y44" s="85">
        <v>0</v>
      </c>
      <c r="Z44" s="84">
        <v>51</v>
      </c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s="2" customFormat="1" ht="13.5" customHeight="1">
      <c r="A45" s="103" t="s">
        <v>60</v>
      </c>
      <c r="B45" s="108">
        <f t="shared" si="1"/>
        <v>1.665675193337299</v>
      </c>
      <c r="C45" s="84">
        <v>224</v>
      </c>
      <c r="D45" s="84">
        <v>6</v>
      </c>
      <c r="E45" s="84">
        <v>43</v>
      </c>
      <c r="F45" s="84">
        <v>5</v>
      </c>
      <c r="G45" s="85">
        <v>1</v>
      </c>
      <c r="H45" s="85">
        <v>0</v>
      </c>
      <c r="I45" s="84">
        <v>13</v>
      </c>
      <c r="J45" s="84">
        <v>8</v>
      </c>
      <c r="K45" s="84">
        <v>11</v>
      </c>
      <c r="L45" s="84">
        <v>2</v>
      </c>
      <c r="M45" s="85">
        <v>0</v>
      </c>
      <c r="N45" s="84">
        <v>4</v>
      </c>
      <c r="O45" s="85">
        <v>0</v>
      </c>
      <c r="P45" s="85">
        <v>0</v>
      </c>
      <c r="Q45" s="85">
        <v>2</v>
      </c>
      <c r="R45" s="85">
        <v>0</v>
      </c>
      <c r="S45" s="85">
        <v>0</v>
      </c>
      <c r="T45" s="84">
        <v>3</v>
      </c>
      <c r="U45" s="84">
        <v>14</v>
      </c>
      <c r="V45" s="84">
        <v>6</v>
      </c>
      <c r="W45" s="84">
        <v>85</v>
      </c>
      <c r="X45" s="85">
        <v>0</v>
      </c>
      <c r="Y45" s="85">
        <v>0</v>
      </c>
      <c r="Z45" s="84">
        <v>21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s="2" customFormat="1" ht="13.5" customHeight="1">
      <c r="A46" s="103" t="s">
        <v>61</v>
      </c>
      <c r="B46" s="108">
        <f t="shared" si="1"/>
        <v>1.2790005948839975</v>
      </c>
      <c r="C46" s="84">
        <v>172</v>
      </c>
      <c r="D46" s="84">
        <v>13</v>
      </c>
      <c r="E46" s="84">
        <v>51</v>
      </c>
      <c r="F46" s="84">
        <v>7</v>
      </c>
      <c r="G46" s="84">
        <v>7</v>
      </c>
      <c r="H46" s="84">
        <v>5</v>
      </c>
      <c r="I46" s="84">
        <v>4</v>
      </c>
      <c r="J46" s="84">
        <v>4</v>
      </c>
      <c r="K46" s="84">
        <v>13</v>
      </c>
      <c r="L46" s="84">
        <v>3</v>
      </c>
      <c r="M46" s="85">
        <v>0</v>
      </c>
      <c r="N46" s="84">
        <v>5</v>
      </c>
      <c r="O46" s="84">
        <v>2</v>
      </c>
      <c r="P46" s="85">
        <v>0</v>
      </c>
      <c r="Q46" s="85">
        <v>0</v>
      </c>
      <c r="R46" s="85">
        <v>1</v>
      </c>
      <c r="S46" s="85">
        <v>0</v>
      </c>
      <c r="T46" s="84">
        <v>7</v>
      </c>
      <c r="U46" s="84">
        <v>23</v>
      </c>
      <c r="V46" s="85">
        <v>7</v>
      </c>
      <c r="W46" s="84">
        <v>9</v>
      </c>
      <c r="X46" s="85">
        <v>0</v>
      </c>
      <c r="Y46" s="85">
        <v>0</v>
      </c>
      <c r="Z46" s="84">
        <v>11</v>
      </c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s="2" customFormat="1" ht="13.5" customHeight="1">
      <c r="A47" s="103" t="s">
        <v>62</v>
      </c>
      <c r="B47" s="108">
        <f t="shared" si="1"/>
        <v>4.127007733491969</v>
      </c>
      <c r="C47" s="84">
        <v>555</v>
      </c>
      <c r="D47" s="84">
        <v>18</v>
      </c>
      <c r="E47" s="84">
        <v>210</v>
      </c>
      <c r="F47" s="84">
        <v>33</v>
      </c>
      <c r="G47" s="84">
        <v>7</v>
      </c>
      <c r="H47" s="84">
        <v>10</v>
      </c>
      <c r="I47" s="84">
        <v>57</v>
      </c>
      <c r="J47" s="84">
        <v>25</v>
      </c>
      <c r="K47" s="84">
        <v>35</v>
      </c>
      <c r="L47" s="84">
        <v>7</v>
      </c>
      <c r="M47" s="85">
        <v>0</v>
      </c>
      <c r="N47" s="85">
        <v>0</v>
      </c>
      <c r="O47" s="84">
        <v>2</v>
      </c>
      <c r="P47" s="84">
        <v>3</v>
      </c>
      <c r="Q47" s="85">
        <v>2</v>
      </c>
      <c r="R47" s="85">
        <v>1</v>
      </c>
      <c r="S47" s="85">
        <v>0</v>
      </c>
      <c r="T47" s="84">
        <v>25</v>
      </c>
      <c r="U47" s="84">
        <v>49</v>
      </c>
      <c r="V47" s="84">
        <v>9</v>
      </c>
      <c r="W47" s="84">
        <v>43</v>
      </c>
      <c r="X47" s="85">
        <v>0</v>
      </c>
      <c r="Y47" s="85">
        <v>0</v>
      </c>
      <c r="Z47" s="84">
        <v>19</v>
      </c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s="2" customFormat="1" ht="13.5" customHeight="1">
      <c r="A48" s="103" t="s">
        <v>63</v>
      </c>
      <c r="B48" s="108">
        <f t="shared" si="1"/>
        <v>2.5505651397977394</v>
      </c>
      <c r="C48" s="84">
        <v>343</v>
      </c>
      <c r="D48" s="84">
        <v>26</v>
      </c>
      <c r="E48" s="84">
        <v>64</v>
      </c>
      <c r="F48" s="84">
        <v>15</v>
      </c>
      <c r="G48" s="84">
        <v>9</v>
      </c>
      <c r="H48" s="84">
        <v>3</v>
      </c>
      <c r="I48" s="84">
        <v>22</v>
      </c>
      <c r="J48" s="84">
        <v>17</v>
      </c>
      <c r="K48" s="84">
        <v>56</v>
      </c>
      <c r="L48" s="84">
        <v>13</v>
      </c>
      <c r="M48" s="85">
        <v>0</v>
      </c>
      <c r="N48" s="85">
        <v>1</v>
      </c>
      <c r="O48" s="85">
        <v>1</v>
      </c>
      <c r="P48" s="85">
        <v>1</v>
      </c>
      <c r="Q48" s="85">
        <v>2</v>
      </c>
      <c r="R48" s="85">
        <v>0</v>
      </c>
      <c r="S48" s="84">
        <v>1</v>
      </c>
      <c r="T48" s="84">
        <v>13</v>
      </c>
      <c r="U48" s="84">
        <v>30</v>
      </c>
      <c r="V48" s="84">
        <v>9</v>
      </c>
      <c r="W48" s="84">
        <v>47</v>
      </c>
      <c r="X48" s="85">
        <v>0</v>
      </c>
      <c r="Y48" s="85">
        <v>0</v>
      </c>
      <c r="Z48" s="84">
        <v>13</v>
      </c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s="2" customFormat="1" ht="13.5" customHeight="1">
      <c r="A49" s="103" t="s">
        <v>64</v>
      </c>
      <c r="B49" s="108">
        <f t="shared" si="1"/>
        <v>0.9815585960737656</v>
      </c>
      <c r="C49" s="84">
        <v>132</v>
      </c>
      <c r="D49" s="84">
        <v>11</v>
      </c>
      <c r="E49" s="84">
        <v>67</v>
      </c>
      <c r="F49" s="84">
        <v>1</v>
      </c>
      <c r="G49" s="84">
        <v>1</v>
      </c>
      <c r="H49" s="84">
        <v>3</v>
      </c>
      <c r="I49" s="84">
        <v>7</v>
      </c>
      <c r="J49" s="84">
        <v>2</v>
      </c>
      <c r="K49" s="84">
        <v>11</v>
      </c>
      <c r="L49" s="85">
        <v>0</v>
      </c>
      <c r="M49" s="85">
        <v>0</v>
      </c>
      <c r="N49" s="84">
        <v>4</v>
      </c>
      <c r="O49" s="85">
        <v>3</v>
      </c>
      <c r="P49" s="85">
        <v>0</v>
      </c>
      <c r="Q49" s="85">
        <v>0</v>
      </c>
      <c r="R49" s="85">
        <v>0</v>
      </c>
      <c r="S49" s="85">
        <v>0</v>
      </c>
      <c r="T49" s="84">
        <v>5</v>
      </c>
      <c r="U49" s="84">
        <v>9</v>
      </c>
      <c r="V49" s="85">
        <v>2</v>
      </c>
      <c r="W49" s="84">
        <v>4</v>
      </c>
      <c r="X49" s="85">
        <v>0</v>
      </c>
      <c r="Y49" s="85">
        <v>0</v>
      </c>
      <c r="Z49" s="84">
        <v>2</v>
      </c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s="2" customFormat="1" ht="13.5" customHeight="1">
      <c r="A50" s="103" t="s">
        <v>65</v>
      </c>
      <c r="B50" s="108">
        <f t="shared" si="1"/>
        <v>6.127305175490779</v>
      </c>
      <c r="C50" s="84">
        <v>824</v>
      </c>
      <c r="D50" s="84">
        <v>10</v>
      </c>
      <c r="E50" s="84">
        <v>297</v>
      </c>
      <c r="F50" s="84">
        <v>26</v>
      </c>
      <c r="G50" s="84">
        <v>19</v>
      </c>
      <c r="H50" s="84">
        <v>5</v>
      </c>
      <c r="I50" s="84">
        <v>45</v>
      </c>
      <c r="J50" s="84">
        <v>23</v>
      </c>
      <c r="K50" s="84">
        <v>57</v>
      </c>
      <c r="L50" s="84">
        <v>6</v>
      </c>
      <c r="M50" s="85">
        <v>0</v>
      </c>
      <c r="N50" s="84">
        <v>14</v>
      </c>
      <c r="O50" s="84">
        <v>9</v>
      </c>
      <c r="P50" s="84">
        <v>1</v>
      </c>
      <c r="Q50" s="85">
        <v>0</v>
      </c>
      <c r="R50" s="85">
        <v>0</v>
      </c>
      <c r="S50" s="85">
        <v>0</v>
      </c>
      <c r="T50" s="84">
        <v>55</v>
      </c>
      <c r="U50" s="84">
        <v>172</v>
      </c>
      <c r="V50" s="84">
        <v>29</v>
      </c>
      <c r="W50" s="84">
        <v>47</v>
      </c>
      <c r="X50" s="85">
        <v>0</v>
      </c>
      <c r="Y50" s="85">
        <v>0</v>
      </c>
      <c r="Z50" s="84">
        <v>9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s="2" customFormat="1" ht="13.5" customHeight="1">
      <c r="A51" s="103" t="s">
        <v>66</v>
      </c>
      <c r="B51" s="108">
        <f t="shared" si="1"/>
        <v>1.0707911957168352</v>
      </c>
      <c r="C51" s="84">
        <v>144</v>
      </c>
      <c r="D51" s="84">
        <v>8</v>
      </c>
      <c r="E51" s="84">
        <v>37</v>
      </c>
      <c r="F51" s="84">
        <v>2</v>
      </c>
      <c r="G51" s="84">
        <v>3</v>
      </c>
      <c r="H51" s="84">
        <v>3</v>
      </c>
      <c r="I51" s="84">
        <v>2</v>
      </c>
      <c r="J51" s="84">
        <v>9</v>
      </c>
      <c r="K51" s="84">
        <v>28</v>
      </c>
      <c r="L51" s="85">
        <v>1</v>
      </c>
      <c r="M51" s="85">
        <v>0</v>
      </c>
      <c r="N51" s="84">
        <v>20</v>
      </c>
      <c r="O51" s="84">
        <v>2</v>
      </c>
      <c r="P51" s="85">
        <v>0</v>
      </c>
      <c r="Q51" s="85">
        <v>1</v>
      </c>
      <c r="R51" s="85">
        <v>0</v>
      </c>
      <c r="S51" s="85">
        <v>0</v>
      </c>
      <c r="T51" s="84">
        <v>7</v>
      </c>
      <c r="U51" s="84">
        <v>15</v>
      </c>
      <c r="V51" s="85">
        <v>0</v>
      </c>
      <c r="W51" s="84">
        <v>4</v>
      </c>
      <c r="X51" s="85">
        <v>0</v>
      </c>
      <c r="Y51" s="85">
        <v>0</v>
      </c>
      <c r="Z51" s="84">
        <v>2</v>
      </c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256" s="4" customFormat="1" ht="13.5" customHeight="1" thickBot="1">
      <c r="A52" s="103" t="s">
        <v>67</v>
      </c>
      <c r="B52" s="109">
        <f t="shared" si="1"/>
        <v>0.7138607971445567</v>
      </c>
      <c r="C52" s="84">
        <v>96</v>
      </c>
      <c r="D52" s="84">
        <v>12</v>
      </c>
      <c r="E52" s="84">
        <v>28</v>
      </c>
      <c r="F52" s="84">
        <v>4</v>
      </c>
      <c r="G52" s="84">
        <v>2</v>
      </c>
      <c r="H52" s="84">
        <v>1</v>
      </c>
      <c r="I52" s="84">
        <v>19</v>
      </c>
      <c r="J52" s="84">
        <v>5</v>
      </c>
      <c r="K52" s="84">
        <v>7</v>
      </c>
      <c r="L52" s="85">
        <v>0</v>
      </c>
      <c r="M52" s="85">
        <v>0</v>
      </c>
      <c r="N52" s="84">
        <v>3</v>
      </c>
      <c r="O52" s="85">
        <v>0</v>
      </c>
      <c r="P52" s="85">
        <v>0</v>
      </c>
      <c r="Q52" s="85">
        <v>0</v>
      </c>
      <c r="R52" s="85">
        <v>0</v>
      </c>
      <c r="S52" s="85">
        <v>0</v>
      </c>
      <c r="T52" s="84">
        <v>1</v>
      </c>
      <c r="U52" s="84">
        <v>2</v>
      </c>
      <c r="V52" s="85">
        <v>0</v>
      </c>
      <c r="W52" s="84">
        <v>5</v>
      </c>
      <c r="X52" s="85">
        <v>0</v>
      </c>
      <c r="Y52" s="85">
        <v>0</v>
      </c>
      <c r="Z52" s="84">
        <v>7</v>
      </c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6" customFormat="1" ht="15" customHeight="1">
      <c r="A53" s="8" t="s">
        <v>51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6" customFormat="1" ht="11.25" customHeight="1">
      <c r="A54" s="6" t="s">
        <v>116</v>
      </c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="2" customFormat="1" ht="7.5" customHeight="1"/>
    <row r="56" s="2" customFormat="1" ht="7.5" customHeight="1"/>
    <row r="57" spans="1:26" s="22" customFormat="1" ht="10.5" customHeight="1">
      <c r="A57" s="170" t="s">
        <v>117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 t="s">
        <v>105</v>
      </c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</row>
  </sheetData>
  <sheetProtection/>
  <mergeCells count="30">
    <mergeCell ref="Y2:Z2"/>
    <mergeCell ref="A57:K57"/>
    <mergeCell ref="L57:Z57"/>
    <mergeCell ref="T3:T4"/>
    <mergeCell ref="U3:U4"/>
    <mergeCell ref="V3:V4"/>
    <mergeCell ref="W3:Z3"/>
    <mergeCell ref="I3:I4"/>
    <mergeCell ref="J3:J4"/>
    <mergeCell ref="K3:K4"/>
    <mergeCell ref="L1:Z1"/>
    <mergeCell ref="L2:X2"/>
    <mergeCell ref="L3:L4"/>
    <mergeCell ref="M3:M4"/>
    <mergeCell ref="N3:N4"/>
    <mergeCell ref="O3:O4"/>
    <mergeCell ref="P3:P4"/>
    <mergeCell ref="Q3:Q4"/>
    <mergeCell ref="R3:R4"/>
    <mergeCell ref="S3:S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 verticalCentered="1"/>
  <pageMargins left="0.1968503937007874" right="0.15748031496062992" top="0.15748031496062992" bottom="0.15748031496062992" header="0.15748031496062992" footer="0.15748031496062992"/>
  <pageSetup horizontalDpi="600" verticalDpi="600" orientation="portrait" paperSize="9" scale="106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H59"/>
  <sheetViews>
    <sheetView view="pageBreakPreview" zoomScaleNormal="150" zoomScaleSheetLayoutView="100" zoomScalePageLayoutView="0" workbookViewId="0" topLeftCell="B1">
      <selection activeCell="B3" sqref="A1:IV16384"/>
    </sheetView>
  </sheetViews>
  <sheetFormatPr defaultColWidth="8.875" defaultRowHeight="16.5"/>
  <cols>
    <col min="1" max="1" width="29.375" style="3" customWidth="1"/>
    <col min="2" max="2" width="8.50390625" style="3" customWidth="1"/>
    <col min="3" max="3" width="6.75390625" style="3" customWidth="1"/>
    <col min="4" max="4" width="6.50390625" style="3" customWidth="1"/>
    <col min="5" max="5" width="6.375" style="3" customWidth="1"/>
    <col min="6" max="6" width="6.125" style="3" customWidth="1"/>
    <col min="7" max="7" width="6.375" style="3" customWidth="1"/>
    <col min="8" max="9" width="6.50390625" style="3" customWidth="1"/>
    <col min="10" max="11" width="6.00390625" style="3" customWidth="1"/>
    <col min="12" max="12" width="6.375" style="3" customWidth="1"/>
    <col min="13" max="13" width="6.75390625" style="3" customWidth="1"/>
    <col min="14" max="14" width="5.875" style="3" customWidth="1"/>
    <col min="15" max="15" width="6.75390625" style="3" customWidth="1"/>
    <col min="16" max="16" width="6.375" style="3" customWidth="1"/>
    <col min="17" max="17" width="6.00390625" style="3" customWidth="1"/>
    <col min="18" max="19" width="6.25390625" style="3" customWidth="1"/>
    <col min="20" max="20" width="6.75390625" style="3" customWidth="1"/>
    <col min="21" max="21" width="6.25390625" style="3" customWidth="1"/>
    <col min="22" max="22" width="6.75390625" style="3" customWidth="1"/>
    <col min="23" max="23" width="5.875" style="3" customWidth="1"/>
    <col min="24" max="25" width="6.125" style="3" customWidth="1"/>
    <col min="26" max="26" width="6.00390625" style="3" customWidth="1"/>
    <col min="27" max="16384" width="8.875" style="3" customWidth="1"/>
  </cols>
  <sheetData>
    <row r="1" spans="1:26" s="1" customFormat="1" ht="30.75" customHeight="1">
      <c r="A1" s="183" t="s">
        <v>292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4" t="s">
        <v>190</v>
      </c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</row>
    <row r="2" spans="1:26" s="2" customFormat="1" ht="13.5" customHeight="1" thickBot="1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66" t="s">
        <v>186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9" t="s">
        <v>4</v>
      </c>
      <c r="Z2" s="169"/>
    </row>
    <row r="3" spans="1:26" s="9" customFormat="1" ht="24" customHeight="1">
      <c r="A3" s="156" t="s">
        <v>222</v>
      </c>
      <c r="B3" s="174" t="s">
        <v>114</v>
      </c>
      <c r="C3" s="176" t="s">
        <v>131</v>
      </c>
      <c r="D3" s="176"/>
      <c r="E3" s="176"/>
      <c r="F3" s="176"/>
      <c r="G3" s="176"/>
      <c r="H3" s="177" t="s">
        <v>130</v>
      </c>
      <c r="I3" s="177"/>
      <c r="J3" s="177"/>
      <c r="K3" s="40" t="s">
        <v>212</v>
      </c>
      <c r="L3" s="178" t="s">
        <v>213</v>
      </c>
      <c r="M3" s="178"/>
      <c r="N3" s="178"/>
      <c r="O3" s="178"/>
      <c r="P3" s="178"/>
      <c r="Q3" s="178"/>
      <c r="R3" s="179"/>
      <c r="S3" s="21" t="s">
        <v>127</v>
      </c>
      <c r="T3" s="177" t="s">
        <v>132</v>
      </c>
      <c r="U3" s="177"/>
      <c r="V3" s="21" t="s">
        <v>128</v>
      </c>
      <c r="W3" s="21" t="s">
        <v>129</v>
      </c>
      <c r="X3" s="180" t="s">
        <v>133</v>
      </c>
      <c r="Y3" s="181"/>
      <c r="Z3" s="182"/>
    </row>
    <row r="4" spans="1:26" s="9" customFormat="1" ht="48" customHeight="1" thickBot="1">
      <c r="A4" s="157"/>
      <c r="B4" s="175"/>
      <c r="C4" s="34" t="s">
        <v>53</v>
      </c>
      <c r="D4" s="35" t="s">
        <v>191</v>
      </c>
      <c r="E4" s="35" t="s">
        <v>192</v>
      </c>
      <c r="F4" s="35" t="s">
        <v>193</v>
      </c>
      <c r="G4" s="35" t="s">
        <v>194</v>
      </c>
      <c r="H4" s="35" t="s">
        <v>195</v>
      </c>
      <c r="I4" s="35" t="s">
        <v>196</v>
      </c>
      <c r="J4" s="35" t="s">
        <v>197</v>
      </c>
      <c r="K4" s="36" t="s">
        <v>198</v>
      </c>
      <c r="L4" s="35" t="s">
        <v>199</v>
      </c>
      <c r="M4" s="37" t="s">
        <v>200</v>
      </c>
      <c r="N4" s="38" t="s">
        <v>215</v>
      </c>
      <c r="O4" s="37" t="s">
        <v>202</v>
      </c>
      <c r="P4" s="37" t="s">
        <v>203</v>
      </c>
      <c r="Q4" s="38" t="s">
        <v>214</v>
      </c>
      <c r="R4" s="37" t="s">
        <v>205</v>
      </c>
      <c r="S4" s="35" t="s">
        <v>50</v>
      </c>
      <c r="T4" s="35" t="s">
        <v>297</v>
      </c>
      <c r="U4" s="34" t="s">
        <v>216</v>
      </c>
      <c r="V4" s="35" t="s">
        <v>207</v>
      </c>
      <c r="W4" s="34" t="s">
        <v>217</v>
      </c>
      <c r="X4" s="37" t="s">
        <v>209</v>
      </c>
      <c r="Y4" s="37" t="s">
        <v>210</v>
      </c>
      <c r="Z4" s="39" t="s">
        <v>211</v>
      </c>
    </row>
    <row r="5" spans="1:26" s="47" customFormat="1" ht="16.5" customHeight="1">
      <c r="A5" s="93" t="s">
        <v>221</v>
      </c>
      <c r="B5" s="108">
        <f>SUM(C5:Z5)</f>
        <v>100.00000000000001</v>
      </c>
      <c r="C5" s="108">
        <f aca="true" t="shared" si="0" ref="C5:Z5">C6/$B$6*100</f>
        <v>0.46847114812611546</v>
      </c>
      <c r="D5" s="108">
        <f t="shared" si="0"/>
        <v>4.171624033313504</v>
      </c>
      <c r="E5" s="108">
        <f t="shared" si="0"/>
        <v>1.2715645449137418</v>
      </c>
      <c r="F5" s="108">
        <f t="shared" si="0"/>
        <v>0.6171921475312314</v>
      </c>
      <c r="G5" s="108">
        <f t="shared" si="0"/>
        <v>6.975014872099941</v>
      </c>
      <c r="H5" s="108">
        <f t="shared" si="0"/>
        <v>1.2715645449137418</v>
      </c>
      <c r="I5" s="108">
        <f t="shared" si="0"/>
        <v>3.874182034503272</v>
      </c>
      <c r="J5" s="108">
        <f t="shared" si="0"/>
        <v>15.1918500892326</v>
      </c>
      <c r="K5" s="108">
        <f t="shared" si="0"/>
        <v>0.7659131469363474</v>
      </c>
      <c r="L5" s="108">
        <f t="shared" si="0"/>
        <v>0.2751338488994646</v>
      </c>
      <c r="M5" s="108">
        <f t="shared" si="0"/>
        <v>0.1338488994646044</v>
      </c>
      <c r="N5" s="108">
        <f t="shared" si="0"/>
        <v>0.148720999405116</v>
      </c>
      <c r="O5" s="108">
        <f t="shared" si="0"/>
        <v>0.594883997620464</v>
      </c>
      <c r="P5" s="108">
        <f t="shared" si="0"/>
        <v>3.6585365853658534</v>
      </c>
      <c r="Q5" s="108">
        <f t="shared" si="0"/>
        <v>4.707019631171922</v>
      </c>
      <c r="R5" s="108">
        <f t="shared" si="0"/>
        <v>3.5172516359309935</v>
      </c>
      <c r="S5" s="108">
        <f t="shared" si="0"/>
        <v>7.443486020226056</v>
      </c>
      <c r="T5" s="108">
        <f t="shared" si="0"/>
        <v>1.7772159428911365</v>
      </c>
      <c r="U5" s="108">
        <f t="shared" si="0"/>
        <v>6.7296252230814995</v>
      </c>
      <c r="V5" s="108">
        <f t="shared" si="0"/>
        <v>2.223378941106484</v>
      </c>
      <c r="W5" s="108">
        <f t="shared" si="0"/>
        <v>6.573468173706128</v>
      </c>
      <c r="X5" s="108">
        <f t="shared" si="0"/>
        <v>15.496728138013088</v>
      </c>
      <c r="Y5" s="108">
        <f t="shared" si="0"/>
        <v>5.881915526472338</v>
      </c>
      <c r="Z5" s="108">
        <f t="shared" si="0"/>
        <v>6.231409875074361</v>
      </c>
    </row>
    <row r="6" spans="1:26" s="2" customFormat="1" ht="15.75" customHeight="1">
      <c r="A6" s="95" t="s">
        <v>36</v>
      </c>
      <c r="B6" s="82">
        <v>13448</v>
      </c>
      <c r="C6" s="84">
        <v>63</v>
      </c>
      <c r="D6" s="84">
        <v>561</v>
      </c>
      <c r="E6" s="84">
        <v>171</v>
      </c>
      <c r="F6" s="84">
        <v>83</v>
      </c>
      <c r="G6" s="84">
        <v>938</v>
      </c>
      <c r="H6" s="84">
        <v>171</v>
      </c>
      <c r="I6" s="84">
        <v>521</v>
      </c>
      <c r="J6" s="82">
        <v>2043</v>
      </c>
      <c r="K6" s="84">
        <v>103</v>
      </c>
      <c r="L6" s="84">
        <v>37</v>
      </c>
      <c r="M6" s="84">
        <v>18</v>
      </c>
      <c r="N6" s="84">
        <v>20</v>
      </c>
      <c r="O6" s="84">
        <v>80</v>
      </c>
      <c r="P6" s="84">
        <v>492</v>
      </c>
      <c r="Q6" s="84">
        <v>633</v>
      </c>
      <c r="R6" s="84">
        <v>473</v>
      </c>
      <c r="S6" s="82">
        <v>1001</v>
      </c>
      <c r="T6" s="84">
        <v>239</v>
      </c>
      <c r="U6" s="84">
        <v>905</v>
      </c>
      <c r="V6" s="84">
        <v>299</v>
      </c>
      <c r="W6" s="82">
        <v>884</v>
      </c>
      <c r="X6" s="82">
        <v>2084</v>
      </c>
      <c r="Y6" s="84">
        <v>791</v>
      </c>
      <c r="Z6" s="84">
        <v>838</v>
      </c>
    </row>
    <row r="7" spans="1:26" s="2" customFormat="1" ht="12" customHeight="1">
      <c r="A7" s="101" t="s">
        <v>33</v>
      </c>
      <c r="B7" s="84">
        <v>32</v>
      </c>
      <c r="C7" s="85">
        <v>0</v>
      </c>
      <c r="D7" s="84">
        <v>1</v>
      </c>
      <c r="E7" s="85">
        <v>1</v>
      </c>
      <c r="F7" s="85">
        <v>0</v>
      </c>
      <c r="G7" s="84">
        <v>1</v>
      </c>
      <c r="H7" s="85">
        <v>0</v>
      </c>
      <c r="I7" s="85">
        <v>1</v>
      </c>
      <c r="J7" s="84">
        <v>3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4">
        <v>2</v>
      </c>
      <c r="Q7" s="85">
        <v>2</v>
      </c>
      <c r="R7" s="84">
        <v>3</v>
      </c>
      <c r="S7" s="84">
        <v>1</v>
      </c>
      <c r="T7" s="85">
        <v>0</v>
      </c>
      <c r="U7" s="84">
        <v>1</v>
      </c>
      <c r="V7" s="85">
        <v>0</v>
      </c>
      <c r="W7" s="84">
        <v>3</v>
      </c>
      <c r="X7" s="84">
        <v>8</v>
      </c>
      <c r="Y7" s="84">
        <v>3</v>
      </c>
      <c r="Z7" s="84">
        <v>2</v>
      </c>
    </row>
    <row r="8" spans="1:34" s="2" customFormat="1" ht="12" customHeight="1">
      <c r="A8" s="101" t="s">
        <v>3</v>
      </c>
      <c r="B8" s="84">
        <v>16</v>
      </c>
      <c r="C8" s="85">
        <v>0</v>
      </c>
      <c r="D8" s="84">
        <v>3</v>
      </c>
      <c r="E8" s="85">
        <v>0</v>
      </c>
      <c r="F8" s="85">
        <v>0</v>
      </c>
      <c r="G8" s="84">
        <v>1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85">
        <v>0</v>
      </c>
      <c r="Q8" s="85">
        <v>0</v>
      </c>
      <c r="R8" s="85">
        <v>0</v>
      </c>
      <c r="S8" s="85">
        <v>1</v>
      </c>
      <c r="T8" s="85">
        <v>0</v>
      </c>
      <c r="U8" s="84">
        <v>11</v>
      </c>
      <c r="V8" s="85">
        <v>0</v>
      </c>
      <c r="W8" s="85">
        <v>0</v>
      </c>
      <c r="X8" s="85">
        <v>0</v>
      </c>
      <c r="Y8" s="85">
        <v>0</v>
      </c>
      <c r="Z8" s="85">
        <v>0</v>
      </c>
      <c r="AA8" s="5"/>
      <c r="AB8" s="5"/>
      <c r="AC8" s="5"/>
      <c r="AD8" s="5"/>
      <c r="AE8" s="5"/>
      <c r="AF8" s="5"/>
      <c r="AG8" s="5"/>
      <c r="AH8" s="5"/>
    </row>
    <row r="9" spans="1:26" s="2" customFormat="1" ht="13.5" customHeight="1">
      <c r="A9" s="101" t="s">
        <v>137</v>
      </c>
      <c r="B9" s="82">
        <f aca="true" t="shared" si="1" ref="B9:Z9">SUM(B10:B36)</f>
        <v>5705</v>
      </c>
      <c r="C9" s="84">
        <f t="shared" si="1"/>
        <v>38</v>
      </c>
      <c r="D9" s="84">
        <f t="shared" si="1"/>
        <v>453</v>
      </c>
      <c r="E9" s="84">
        <f t="shared" si="1"/>
        <v>87</v>
      </c>
      <c r="F9" s="84">
        <f t="shared" si="1"/>
        <v>41</v>
      </c>
      <c r="G9" s="84">
        <f t="shared" si="1"/>
        <v>832</v>
      </c>
      <c r="H9" s="84">
        <f t="shared" si="1"/>
        <v>100</v>
      </c>
      <c r="I9" s="84">
        <f t="shared" si="1"/>
        <v>292</v>
      </c>
      <c r="J9" s="84">
        <f t="shared" si="1"/>
        <v>363</v>
      </c>
      <c r="K9" s="84">
        <f t="shared" si="1"/>
        <v>56</v>
      </c>
      <c r="L9" s="85">
        <f t="shared" si="1"/>
        <v>32</v>
      </c>
      <c r="M9" s="85">
        <f t="shared" si="1"/>
        <v>12</v>
      </c>
      <c r="N9" s="85">
        <f t="shared" si="1"/>
        <v>9</v>
      </c>
      <c r="O9" s="84">
        <f t="shared" si="1"/>
        <v>35</v>
      </c>
      <c r="P9" s="84">
        <f t="shared" si="1"/>
        <v>258</v>
      </c>
      <c r="Q9" s="84">
        <f t="shared" si="1"/>
        <v>295</v>
      </c>
      <c r="R9" s="84">
        <f t="shared" si="1"/>
        <v>269</v>
      </c>
      <c r="S9" s="84">
        <f t="shared" si="1"/>
        <v>386</v>
      </c>
      <c r="T9" s="84">
        <f t="shared" si="1"/>
        <v>174</v>
      </c>
      <c r="U9" s="84">
        <f t="shared" si="1"/>
        <v>558</v>
      </c>
      <c r="V9" s="84">
        <f t="shared" si="1"/>
        <v>128</v>
      </c>
      <c r="W9" s="84">
        <f t="shared" si="1"/>
        <v>279</v>
      </c>
      <c r="X9" s="84">
        <f t="shared" si="1"/>
        <v>555</v>
      </c>
      <c r="Y9" s="84">
        <f t="shared" si="1"/>
        <v>203</v>
      </c>
      <c r="Z9" s="84">
        <f t="shared" si="1"/>
        <v>250</v>
      </c>
    </row>
    <row r="10" spans="1:26" s="2" customFormat="1" ht="12" customHeight="1">
      <c r="A10" s="91" t="s">
        <v>77</v>
      </c>
      <c r="B10" s="84">
        <v>634</v>
      </c>
      <c r="C10" s="85">
        <v>0</v>
      </c>
      <c r="D10" s="84">
        <v>49</v>
      </c>
      <c r="E10" s="84">
        <v>12</v>
      </c>
      <c r="F10" s="84">
        <v>1</v>
      </c>
      <c r="G10" s="84">
        <v>64</v>
      </c>
      <c r="H10" s="84">
        <v>3</v>
      </c>
      <c r="I10" s="84">
        <v>37</v>
      </c>
      <c r="J10" s="84">
        <v>39</v>
      </c>
      <c r="K10" s="84">
        <v>8</v>
      </c>
      <c r="L10" s="85">
        <v>1</v>
      </c>
      <c r="M10" s="85">
        <v>1</v>
      </c>
      <c r="N10" s="85">
        <v>1</v>
      </c>
      <c r="O10" s="84">
        <v>6</v>
      </c>
      <c r="P10" s="84">
        <v>30</v>
      </c>
      <c r="Q10" s="84">
        <v>33</v>
      </c>
      <c r="R10" s="84">
        <v>36</v>
      </c>
      <c r="S10" s="84">
        <v>49</v>
      </c>
      <c r="T10" s="84">
        <v>10</v>
      </c>
      <c r="U10" s="84">
        <v>22</v>
      </c>
      <c r="V10" s="84">
        <v>18</v>
      </c>
      <c r="W10" s="84">
        <v>64</v>
      </c>
      <c r="X10" s="84">
        <v>80</v>
      </c>
      <c r="Y10" s="84">
        <v>26</v>
      </c>
      <c r="Z10" s="84">
        <v>44</v>
      </c>
    </row>
    <row r="11" spans="1:26" s="2" customFormat="1" ht="12" customHeight="1">
      <c r="A11" s="91" t="s">
        <v>78</v>
      </c>
      <c r="B11" s="84">
        <v>28</v>
      </c>
      <c r="C11" s="85">
        <v>0</v>
      </c>
      <c r="D11" s="84">
        <v>2</v>
      </c>
      <c r="E11" s="85">
        <v>1</v>
      </c>
      <c r="F11" s="85">
        <v>0</v>
      </c>
      <c r="G11" s="85">
        <v>0</v>
      </c>
      <c r="H11" s="85">
        <v>0</v>
      </c>
      <c r="I11" s="84">
        <v>2</v>
      </c>
      <c r="J11" s="85">
        <v>0</v>
      </c>
      <c r="K11" s="85">
        <v>1</v>
      </c>
      <c r="L11" s="85">
        <v>0</v>
      </c>
      <c r="M11" s="85">
        <v>0</v>
      </c>
      <c r="N11" s="85">
        <v>0</v>
      </c>
      <c r="O11" s="85">
        <v>0</v>
      </c>
      <c r="P11" s="84">
        <v>2</v>
      </c>
      <c r="Q11" s="85">
        <v>2</v>
      </c>
      <c r="R11" s="84">
        <v>2</v>
      </c>
      <c r="S11" s="84">
        <v>3</v>
      </c>
      <c r="T11" s="84">
        <v>1</v>
      </c>
      <c r="U11" s="84">
        <v>2</v>
      </c>
      <c r="V11" s="85">
        <v>0</v>
      </c>
      <c r="W11" s="84">
        <v>6</v>
      </c>
      <c r="X11" s="85">
        <v>1</v>
      </c>
      <c r="Y11" s="84">
        <v>1</v>
      </c>
      <c r="Z11" s="85">
        <v>2</v>
      </c>
    </row>
    <row r="12" spans="1:26" s="2" customFormat="1" ht="12" customHeight="1">
      <c r="A12" s="91" t="s">
        <v>80</v>
      </c>
      <c r="B12" s="84">
        <v>1</v>
      </c>
      <c r="C12" s="85">
        <v>0</v>
      </c>
      <c r="D12" s="85">
        <v>0</v>
      </c>
      <c r="E12" s="85">
        <v>1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  <c r="P12" s="85">
        <v>0</v>
      </c>
      <c r="Q12" s="85">
        <v>0</v>
      </c>
      <c r="R12" s="85">
        <v>0</v>
      </c>
      <c r="S12" s="85">
        <v>0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</row>
    <row r="13" spans="1:26" s="2" customFormat="1" ht="12" customHeight="1">
      <c r="A13" s="91" t="s">
        <v>79</v>
      </c>
      <c r="B13" s="84">
        <v>195</v>
      </c>
      <c r="C13" s="84">
        <v>2</v>
      </c>
      <c r="D13" s="84">
        <v>39</v>
      </c>
      <c r="E13" s="85">
        <v>3</v>
      </c>
      <c r="F13" s="85">
        <v>0</v>
      </c>
      <c r="G13" s="84">
        <v>17</v>
      </c>
      <c r="H13" s="84">
        <v>1</v>
      </c>
      <c r="I13" s="84">
        <v>7</v>
      </c>
      <c r="J13" s="84">
        <v>8</v>
      </c>
      <c r="K13" s="84">
        <v>2</v>
      </c>
      <c r="L13" s="85">
        <v>0</v>
      </c>
      <c r="M13" s="85">
        <v>1</v>
      </c>
      <c r="N13" s="85">
        <v>0</v>
      </c>
      <c r="O13" s="85">
        <v>0</v>
      </c>
      <c r="P13" s="84">
        <v>16</v>
      </c>
      <c r="Q13" s="84">
        <v>13</v>
      </c>
      <c r="R13" s="84">
        <v>10</v>
      </c>
      <c r="S13" s="84">
        <v>13</v>
      </c>
      <c r="T13" s="84">
        <v>5</v>
      </c>
      <c r="U13" s="84">
        <v>6</v>
      </c>
      <c r="V13" s="84">
        <v>5</v>
      </c>
      <c r="W13" s="84">
        <v>12</v>
      </c>
      <c r="X13" s="84">
        <v>27</v>
      </c>
      <c r="Y13" s="84">
        <v>4</v>
      </c>
      <c r="Z13" s="84">
        <v>4</v>
      </c>
    </row>
    <row r="14" spans="1:26" s="2" customFormat="1" ht="12" customHeight="1">
      <c r="A14" s="91" t="s">
        <v>81</v>
      </c>
      <c r="B14" s="84">
        <v>24</v>
      </c>
      <c r="C14" s="85">
        <v>0</v>
      </c>
      <c r="D14" s="84">
        <v>3</v>
      </c>
      <c r="E14" s="85">
        <v>0</v>
      </c>
      <c r="F14" s="85">
        <v>0</v>
      </c>
      <c r="G14" s="85">
        <v>0</v>
      </c>
      <c r="H14" s="85">
        <v>0</v>
      </c>
      <c r="I14" s="84">
        <v>1</v>
      </c>
      <c r="J14" s="84">
        <v>10</v>
      </c>
      <c r="K14" s="84">
        <v>1</v>
      </c>
      <c r="L14" s="85">
        <v>0</v>
      </c>
      <c r="M14" s="85">
        <v>0</v>
      </c>
      <c r="N14" s="85">
        <v>1</v>
      </c>
      <c r="O14" s="85">
        <v>0</v>
      </c>
      <c r="P14" s="85">
        <v>0</v>
      </c>
      <c r="Q14" s="84">
        <v>1</v>
      </c>
      <c r="R14" s="85">
        <v>0</v>
      </c>
      <c r="S14" s="84">
        <v>2</v>
      </c>
      <c r="T14" s="85">
        <v>0</v>
      </c>
      <c r="U14" s="85">
        <v>0</v>
      </c>
      <c r="V14" s="85">
        <v>0</v>
      </c>
      <c r="W14" s="85">
        <v>0</v>
      </c>
      <c r="X14" s="84">
        <v>1</v>
      </c>
      <c r="Y14" s="84">
        <v>1</v>
      </c>
      <c r="Z14" s="85">
        <v>3</v>
      </c>
    </row>
    <row r="15" spans="1:26" s="2" customFormat="1" ht="12" customHeight="1">
      <c r="A15" s="91" t="s">
        <v>82</v>
      </c>
      <c r="B15" s="84">
        <v>26</v>
      </c>
      <c r="C15" s="85">
        <v>0</v>
      </c>
      <c r="D15" s="84">
        <v>2</v>
      </c>
      <c r="E15" s="85">
        <v>0</v>
      </c>
      <c r="F15" s="85">
        <v>0</v>
      </c>
      <c r="G15" s="84">
        <v>3</v>
      </c>
      <c r="H15" s="85">
        <v>0</v>
      </c>
      <c r="I15" s="85">
        <v>2</v>
      </c>
      <c r="J15" s="85">
        <v>2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4">
        <v>1</v>
      </c>
      <c r="Q15" s="84">
        <v>1</v>
      </c>
      <c r="R15" s="84">
        <v>2</v>
      </c>
      <c r="S15" s="85">
        <v>0</v>
      </c>
      <c r="T15" s="84">
        <v>1</v>
      </c>
      <c r="U15" s="85">
        <v>1</v>
      </c>
      <c r="V15" s="85">
        <v>0</v>
      </c>
      <c r="W15" s="85">
        <v>0</v>
      </c>
      <c r="X15" s="84">
        <v>8</v>
      </c>
      <c r="Y15" s="84">
        <v>2</v>
      </c>
      <c r="Z15" s="84">
        <v>1</v>
      </c>
    </row>
    <row r="16" spans="1:26" s="2" customFormat="1" ht="12" customHeight="1">
      <c r="A16" s="91" t="s">
        <v>83</v>
      </c>
      <c r="B16" s="84">
        <v>26</v>
      </c>
      <c r="C16" s="85">
        <v>0</v>
      </c>
      <c r="D16" s="84">
        <v>7</v>
      </c>
      <c r="E16" s="84">
        <v>2</v>
      </c>
      <c r="F16" s="85">
        <v>0</v>
      </c>
      <c r="G16" s="84">
        <v>1</v>
      </c>
      <c r="H16" s="85">
        <v>0</v>
      </c>
      <c r="I16" s="84">
        <v>2</v>
      </c>
      <c r="J16" s="84">
        <v>3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4">
        <v>3</v>
      </c>
      <c r="Q16" s="85">
        <v>0</v>
      </c>
      <c r="R16" s="85">
        <v>0</v>
      </c>
      <c r="S16" s="85">
        <v>0</v>
      </c>
      <c r="T16" s="85">
        <v>0</v>
      </c>
      <c r="U16" s="84">
        <v>6</v>
      </c>
      <c r="V16" s="85">
        <v>0</v>
      </c>
      <c r="W16" s="85">
        <v>0</v>
      </c>
      <c r="X16" s="85">
        <v>0</v>
      </c>
      <c r="Y16" s="85">
        <v>0</v>
      </c>
      <c r="Z16" s="84">
        <v>2</v>
      </c>
    </row>
    <row r="17" spans="1:26" s="2" customFormat="1" ht="12" customHeight="1">
      <c r="A17" s="91" t="s">
        <v>84</v>
      </c>
      <c r="B17" s="84">
        <v>89</v>
      </c>
      <c r="C17" s="84">
        <v>3</v>
      </c>
      <c r="D17" s="84">
        <v>16</v>
      </c>
      <c r="E17" s="84">
        <v>1</v>
      </c>
      <c r="F17" s="84">
        <v>1</v>
      </c>
      <c r="G17" s="84">
        <v>8</v>
      </c>
      <c r="H17" s="84">
        <v>5</v>
      </c>
      <c r="I17" s="84">
        <v>11</v>
      </c>
      <c r="J17" s="84">
        <v>3</v>
      </c>
      <c r="K17" s="85">
        <v>0</v>
      </c>
      <c r="L17" s="85">
        <v>1</v>
      </c>
      <c r="M17" s="85">
        <v>0</v>
      </c>
      <c r="N17" s="85">
        <v>0</v>
      </c>
      <c r="O17" s="85">
        <v>0</v>
      </c>
      <c r="P17" s="84">
        <v>2</v>
      </c>
      <c r="Q17" s="84">
        <v>4</v>
      </c>
      <c r="R17" s="84">
        <v>2</v>
      </c>
      <c r="S17" s="84">
        <v>3</v>
      </c>
      <c r="T17" s="85">
        <v>0</v>
      </c>
      <c r="U17" s="84">
        <v>3</v>
      </c>
      <c r="V17" s="85">
        <v>0</v>
      </c>
      <c r="W17" s="84">
        <v>3</v>
      </c>
      <c r="X17" s="84">
        <v>12</v>
      </c>
      <c r="Y17" s="84">
        <v>3</v>
      </c>
      <c r="Z17" s="84">
        <v>8</v>
      </c>
    </row>
    <row r="18" spans="1:26" s="2" customFormat="1" ht="12" customHeight="1">
      <c r="A18" s="91" t="s">
        <v>85</v>
      </c>
      <c r="B18" s="84">
        <v>37</v>
      </c>
      <c r="C18" s="85">
        <v>0</v>
      </c>
      <c r="D18" s="84">
        <v>9</v>
      </c>
      <c r="E18" s="85">
        <v>0</v>
      </c>
      <c r="F18" s="84">
        <v>1</v>
      </c>
      <c r="G18" s="84">
        <v>10</v>
      </c>
      <c r="H18" s="84">
        <v>1</v>
      </c>
      <c r="I18" s="85">
        <v>0</v>
      </c>
      <c r="J18" s="84">
        <v>3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4">
        <v>2</v>
      </c>
      <c r="Q18" s="85">
        <v>1</v>
      </c>
      <c r="R18" s="85">
        <v>3</v>
      </c>
      <c r="S18" s="84">
        <v>1</v>
      </c>
      <c r="T18" s="85">
        <v>1</v>
      </c>
      <c r="U18" s="85">
        <v>1</v>
      </c>
      <c r="V18" s="85">
        <v>0</v>
      </c>
      <c r="W18" s="85">
        <v>0</v>
      </c>
      <c r="X18" s="84">
        <v>1</v>
      </c>
      <c r="Y18" s="85">
        <v>0</v>
      </c>
      <c r="Z18" s="84">
        <v>3</v>
      </c>
    </row>
    <row r="19" spans="1:26" s="2" customFormat="1" ht="12" customHeight="1">
      <c r="A19" s="91" t="s">
        <v>86</v>
      </c>
      <c r="B19" s="84">
        <v>4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4">
        <v>2</v>
      </c>
      <c r="K19" s="85">
        <v>0</v>
      </c>
      <c r="L19" s="85">
        <v>1</v>
      </c>
      <c r="M19" s="85">
        <v>0</v>
      </c>
      <c r="N19" s="85">
        <v>0</v>
      </c>
      <c r="O19" s="85">
        <v>0</v>
      </c>
      <c r="P19" s="85">
        <v>1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</row>
    <row r="20" spans="1:26" s="2" customFormat="1" ht="27.75" customHeight="1">
      <c r="A20" s="33" t="s">
        <v>111</v>
      </c>
      <c r="B20" s="84">
        <v>145</v>
      </c>
      <c r="C20" s="85">
        <v>1</v>
      </c>
      <c r="D20" s="84">
        <v>10</v>
      </c>
      <c r="E20" s="84">
        <v>1</v>
      </c>
      <c r="F20" s="85">
        <v>1</v>
      </c>
      <c r="G20" s="84">
        <v>3</v>
      </c>
      <c r="H20" s="84">
        <v>3</v>
      </c>
      <c r="I20" s="84">
        <v>10</v>
      </c>
      <c r="J20" s="84">
        <v>8</v>
      </c>
      <c r="K20" s="84">
        <v>12</v>
      </c>
      <c r="L20" s="84">
        <v>2</v>
      </c>
      <c r="M20" s="109">
        <v>0</v>
      </c>
      <c r="N20" s="85">
        <v>0</v>
      </c>
      <c r="O20" s="85">
        <v>0</v>
      </c>
      <c r="P20" s="84">
        <v>5</v>
      </c>
      <c r="Q20" s="84">
        <v>9</v>
      </c>
      <c r="R20" s="84">
        <v>4</v>
      </c>
      <c r="S20" s="84">
        <v>15</v>
      </c>
      <c r="T20" s="84">
        <v>12</v>
      </c>
      <c r="U20" s="84">
        <v>6</v>
      </c>
      <c r="V20" s="85">
        <v>2</v>
      </c>
      <c r="W20" s="84">
        <v>10</v>
      </c>
      <c r="X20" s="84">
        <v>19</v>
      </c>
      <c r="Y20" s="84">
        <v>9</v>
      </c>
      <c r="Z20" s="84">
        <v>3</v>
      </c>
    </row>
    <row r="21" spans="1:26" s="2" customFormat="1" ht="12" customHeight="1">
      <c r="A21" s="91" t="s">
        <v>87</v>
      </c>
      <c r="B21" s="84">
        <v>97</v>
      </c>
      <c r="C21" s="85">
        <v>0</v>
      </c>
      <c r="D21" s="84">
        <v>9</v>
      </c>
      <c r="E21" s="85">
        <v>0</v>
      </c>
      <c r="F21" s="85">
        <v>0</v>
      </c>
      <c r="G21" s="84">
        <v>8</v>
      </c>
      <c r="H21" s="84">
        <v>2</v>
      </c>
      <c r="I21" s="84">
        <v>9</v>
      </c>
      <c r="J21" s="84">
        <v>2</v>
      </c>
      <c r="K21" s="84">
        <v>5</v>
      </c>
      <c r="L21" s="85">
        <v>4</v>
      </c>
      <c r="M21" s="85">
        <v>0</v>
      </c>
      <c r="N21" s="85">
        <v>0</v>
      </c>
      <c r="O21" s="85">
        <v>0</v>
      </c>
      <c r="P21" s="84">
        <v>7</v>
      </c>
      <c r="Q21" s="84">
        <v>7</v>
      </c>
      <c r="R21" s="84">
        <v>2</v>
      </c>
      <c r="S21" s="84">
        <v>6</v>
      </c>
      <c r="T21" s="84">
        <v>6</v>
      </c>
      <c r="U21" s="84">
        <v>2</v>
      </c>
      <c r="V21" s="84">
        <v>6</v>
      </c>
      <c r="W21" s="84">
        <v>4</v>
      </c>
      <c r="X21" s="84">
        <v>7</v>
      </c>
      <c r="Y21" s="84">
        <v>5</v>
      </c>
      <c r="Z21" s="84">
        <v>6</v>
      </c>
    </row>
    <row r="22" spans="1:26" s="2" customFormat="1" ht="12" customHeight="1">
      <c r="A22" s="91" t="s">
        <v>88</v>
      </c>
      <c r="B22" s="84">
        <v>79</v>
      </c>
      <c r="C22" s="85">
        <v>0</v>
      </c>
      <c r="D22" s="84">
        <v>8</v>
      </c>
      <c r="E22" s="85">
        <v>0</v>
      </c>
      <c r="F22" s="85">
        <v>0</v>
      </c>
      <c r="G22" s="84">
        <v>5</v>
      </c>
      <c r="H22" s="84">
        <v>1</v>
      </c>
      <c r="I22" s="84">
        <v>8</v>
      </c>
      <c r="J22" s="84">
        <v>3</v>
      </c>
      <c r="K22" s="84">
        <v>4</v>
      </c>
      <c r="L22" s="84">
        <v>2</v>
      </c>
      <c r="M22" s="85">
        <v>0</v>
      </c>
      <c r="N22" s="85">
        <v>0</v>
      </c>
      <c r="O22" s="85">
        <v>1</v>
      </c>
      <c r="P22" s="84">
        <v>3</v>
      </c>
      <c r="Q22" s="84">
        <v>5</v>
      </c>
      <c r="R22" s="84">
        <v>5</v>
      </c>
      <c r="S22" s="84">
        <v>5</v>
      </c>
      <c r="T22" s="84">
        <v>4</v>
      </c>
      <c r="U22" s="84">
        <v>5</v>
      </c>
      <c r="V22" s="85">
        <v>3</v>
      </c>
      <c r="W22" s="84">
        <v>3</v>
      </c>
      <c r="X22" s="84">
        <v>10</v>
      </c>
      <c r="Y22" s="84">
        <v>1</v>
      </c>
      <c r="Z22" s="84">
        <v>3</v>
      </c>
    </row>
    <row r="23" spans="1:26" s="2" customFormat="1" ht="12" customHeight="1">
      <c r="A23" s="91" t="s">
        <v>89</v>
      </c>
      <c r="B23" s="84">
        <v>128</v>
      </c>
      <c r="C23" s="85">
        <v>0</v>
      </c>
      <c r="D23" s="84">
        <v>15</v>
      </c>
      <c r="E23" s="84">
        <v>5</v>
      </c>
      <c r="F23" s="85">
        <v>0</v>
      </c>
      <c r="G23" s="84">
        <v>24</v>
      </c>
      <c r="H23" s="84">
        <v>4</v>
      </c>
      <c r="I23" s="84">
        <v>10</v>
      </c>
      <c r="J23" s="84">
        <v>7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4">
        <v>9</v>
      </c>
      <c r="Q23" s="84">
        <v>8</v>
      </c>
      <c r="R23" s="84">
        <v>13</v>
      </c>
      <c r="S23" s="84">
        <v>5</v>
      </c>
      <c r="T23" s="84">
        <v>1</v>
      </c>
      <c r="U23" s="84">
        <v>7</v>
      </c>
      <c r="V23" s="84">
        <v>3</v>
      </c>
      <c r="W23" s="84">
        <v>3</v>
      </c>
      <c r="X23" s="84">
        <v>10</v>
      </c>
      <c r="Y23" s="85">
        <v>2</v>
      </c>
      <c r="Z23" s="84">
        <v>2</v>
      </c>
    </row>
    <row r="24" spans="1:26" s="2" customFormat="1" ht="15" customHeight="1">
      <c r="A24" s="91" t="s">
        <v>90</v>
      </c>
      <c r="B24" s="84">
        <v>245</v>
      </c>
      <c r="C24" s="84">
        <v>2</v>
      </c>
      <c r="D24" s="84">
        <v>27</v>
      </c>
      <c r="E24" s="84">
        <v>8</v>
      </c>
      <c r="F24" s="84">
        <v>3</v>
      </c>
      <c r="G24" s="84">
        <v>41</v>
      </c>
      <c r="H24" s="84">
        <v>3</v>
      </c>
      <c r="I24" s="84">
        <v>12</v>
      </c>
      <c r="J24" s="84">
        <v>19</v>
      </c>
      <c r="K24" s="84">
        <v>1</v>
      </c>
      <c r="L24" s="85">
        <v>1</v>
      </c>
      <c r="M24" s="85">
        <v>0</v>
      </c>
      <c r="N24" s="85">
        <v>0</v>
      </c>
      <c r="O24" s="84">
        <v>3</v>
      </c>
      <c r="P24" s="84">
        <v>19</v>
      </c>
      <c r="Q24" s="84">
        <v>11</v>
      </c>
      <c r="R24" s="84">
        <v>14</v>
      </c>
      <c r="S24" s="84">
        <v>15</v>
      </c>
      <c r="T24" s="84">
        <v>7</v>
      </c>
      <c r="U24" s="84">
        <v>12</v>
      </c>
      <c r="V24" s="84">
        <v>4</v>
      </c>
      <c r="W24" s="84">
        <v>5</v>
      </c>
      <c r="X24" s="84">
        <v>21</v>
      </c>
      <c r="Y24" s="84">
        <v>7</v>
      </c>
      <c r="Z24" s="84">
        <v>10</v>
      </c>
    </row>
    <row r="25" spans="1:26" s="2" customFormat="1" ht="12" customHeight="1">
      <c r="A25" s="91" t="s">
        <v>91</v>
      </c>
      <c r="B25" s="84">
        <v>180</v>
      </c>
      <c r="C25" s="84">
        <v>2</v>
      </c>
      <c r="D25" s="84">
        <v>18</v>
      </c>
      <c r="E25" s="85">
        <v>0</v>
      </c>
      <c r="F25" s="84">
        <v>5</v>
      </c>
      <c r="G25" s="84">
        <v>6</v>
      </c>
      <c r="H25" s="84">
        <v>7</v>
      </c>
      <c r="I25" s="84">
        <v>14</v>
      </c>
      <c r="J25" s="84">
        <v>8</v>
      </c>
      <c r="K25" s="85">
        <v>3</v>
      </c>
      <c r="L25" s="85">
        <v>1</v>
      </c>
      <c r="M25" s="85">
        <v>1</v>
      </c>
      <c r="N25" s="85">
        <v>0</v>
      </c>
      <c r="O25" s="84">
        <v>1</v>
      </c>
      <c r="P25" s="84">
        <v>8</v>
      </c>
      <c r="Q25" s="84">
        <v>9</v>
      </c>
      <c r="R25" s="84">
        <v>4</v>
      </c>
      <c r="S25" s="84">
        <v>11</v>
      </c>
      <c r="T25" s="84">
        <v>3</v>
      </c>
      <c r="U25" s="84">
        <v>35</v>
      </c>
      <c r="V25" s="84">
        <v>4</v>
      </c>
      <c r="W25" s="84">
        <v>5</v>
      </c>
      <c r="X25" s="84">
        <v>15</v>
      </c>
      <c r="Y25" s="84">
        <v>16</v>
      </c>
      <c r="Z25" s="84">
        <v>4</v>
      </c>
    </row>
    <row r="26" spans="1:26" s="2" customFormat="1" ht="12" customHeight="1">
      <c r="A26" s="91" t="s">
        <v>92</v>
      </c>
      <c r="B26" s="84">
        <v>305</v>
      </c>
      <c r="C26" s="85">
        <v>0</v>
      </c>
      <c r="D26" s="84">
        <v>19</v>
      </c>
      <c r="E26" s="84">
        <v>5</v>
      </c>
      <c r="F26" s="84">
        <v>5</v>
      </c>
      <c r="G26" s="84">
        <v>39</v>
      </c>
      <c r="H26" s="84">
        <v>8</v>
      </c>
      <c r="I26" s="84">
        <v>16</v>
      </c>
      <c r="J26" s="84">
        <v>9</v>
      </c>
      <c r="K26" s="85">
        <v>3</v>
      </c>
      <c r="L26" s="85">
        <v>0</v>
      </c>
      <c r="M26" s="84">
        <v>1</v>
      </c>
      <c r="N26" s="84">
        <v>3</v>
      </c>
      <c r="O26" s="84">
        <v>1</v>
      </c>
      <c r="P26" s="84">
        <v>10</v>
      </c>
      <c r="Q26" s="84">
        <v>16</v>
      </c>
      <c r="R26" s="84">
        <v>19</v>
      </c>
      <c r="S26" s="84">
        <v>10</v>
      </c>
      <c r="T26" s="84">
        <v>10</v>
      </c>
      <c r="U26" s="84">
        <v>67</v>
      </c>
      <c r="V26" s="84">
        <v>5</v>
      </c>
      <c r="W26" s="84">
        <v>16</v>
      </c>
      <c r="X26" s="84">
        <v>26</v>
      </c>
      <c r="Y26" s="84">
        <v>8</v>
      </c>
      <c r="Z26" s="84">
        <v>9</v>
      </c>
    </row>
    <row r="27" spans="1:26" s="2" customFormat="1" ht="12" customHeight="1">
      <c r="A27" s="91" t="s">
        <v>93</v>
      </c>
      <c r="B27" s="84">
        <v>819</v>
      </c>
      <c r="C27" s="84">
        <v>13</v>
      </c>
      <c r="D27" s="84">
        <v>60</v>
      </c>
      <c r="E27" s="84">
        <v>16</v>
      </c>
      <c r="F27" s="84">
        <v>7</v>
      </c>
      <c r="G27" s="84">
        <v>200</v>
      </c>
      <c r="H27" s="84">
        <v>31</v>
      </c>
      <c r="I27" s="84">
        <v>42</v>
      </c>
      <c r="J27" s="84">
        <v>25</v>
      </c>
      <c r="K27" s="84">
        <v>3</v>
      </c>
      <c r="L27" s="85">
        <v>0</v>
      </c>
      <c r="M27" s="84">
        <v>2</v>
      </c>
      <c r="N27" s="84">
        <v>1</v>
      </c>
      <c r="O27" s="84">
        <v>5</v>
      </c>
      <c r="P27" s="84">
        <v>22</v>
      </c>
      <c r="Q27" s="84">
        <v>45</v>
      </c>
      <c r="R27" s="84">
        <v>19</v>
      </c>
      <c r="S27" s="84">
        <v>49</v>
      </c>
      <c r="T27" s="84">
        <v>22</v>
      </c>
      <c r="U27" s="84">
        <v>140</v>
      </c>
      <c r="V27" s="84">
        <v>13</v>
      </c>
      <c r="W27" s="84">
        <v>19</v>
      </c>
      <c r="X27" s="84">
        <v>48</v>
      </c>
      <c r="Y27" s="84">
        <v>20</v>
      </c>
      <c r="Z27" s="84">
        <v>17</v>
      </c>
    </row>
    <row r="28" spans="1:26" s="2" customFormat="1" ht="12" customHeight="1">
      <c r="A28" s="91" t="s">
        <v>94</v>
      </c>
      <c r="B28" s="84">
        <v>996</v>
      </c>
      <c r="C28" s="84">
        <v>5</v>
      </c>
      <c r="D28" s="84">
        <v>59</v>
      </c>
      <c r="E28" s="84">
        <v>4</v>
      </c>
      <c r="F28" s="84">
        <v>4</v>
      </c>
      <c r="G28" s="84">
        <v>101</v>
      </c>
      <c r="H28" s="84">
        <v>10</v>
      </c>
      <c r="I28" s="84">
        <v>27</v>
      </c>
      <c r="J28" s="84">
        <v>87</v>
      </c>
      <c r="K28" s="84">
        <v>3</v>
      </c>
      <c r="L28" s="84">
        <v>19</v>
      </c>
      <c r="M28" s="85">
        <v>0</v>
      </c>
      <c r="N28" s="85">
        <v>3</v>
      </c>
      <c r="O28" s="84">
        <v>3</v>
      </c>
      <c r="P28" s="84">
        <v>33</v>
      </c>
      <c r="Q28" s="84">
        <v>55</v>
      </c>
      <c r="R28" s="84">
        <v>74</v>
      </c>
      <c r="S28" s="84">
        <v>92</v>
      </c>
      <c r="T28" s="84">
        <v>60</v>
      </c>
      <c r="U28" s="84">
        <v>56</v>
      </c>
      <c r="V28" s="84">
        <v>29</v>
      </c>
      <c r="W28" s="84">
        <v>64</v>
      </c>
      <c r="X28" s="84">
        <v>116</v>
      </c>
      <c r="Y28" s="84">
        <v>43</v>
      </c>
      <c r="Z28" s="84">
        <v>49</v>
      </c>
    </row>
    <row r="29" spans="1:26" s="2" customFormat="1" ht="12" customHeight="1">
      <c r="A29" s="91" t="s">
        <v>95</v>
      </c>
      <c r="B29" s="84">
        <v>328</v>
      </c>
      <c r="C29" s="84">
        <v>1</v>
      </c>
      <c r="D29" s="84">
        <v>17</v>
      </c>
      <c r="E29" s="84">
        <v>1</v>
      </c>
      <c r="F29" s="84">
        <v>1</v>
      </c>
      <c r="G29" s="84">
        <v>27</v>
      </c>
      <c r="H29" s="84">
        <v>1</v>
      </c>
      <c r="I29" s="84">
        <v>19</v>
      </c>
      <c r="J29" s="84">
        <v>36</v>
      </c>
      <c r="K29" s="85">
        <v>0</v>
      </c>
      <c r="L29" s="85">
        <v>0</v>
      </c>
      <c r="M29" s="85">
        <v>2</v>
      </c>
      <c r="N29" s="85">
        <v>0</v>
      </c>
      <c r="O29" s="84">
        <v>2</v>
      </c>
      <c r="P29" s="84">
        <v>10</v>
      </c>
      <c r="Q29" s="84">
        <v>14</v>
      </c>
      <c r="R29" s="84">
        <v>13</v>
      </c>
      <c r="S29" s="84">
        <v>27</v>
      </c>
      <c r="T29" s="84">
        <v>10</v>
      </c>
      <c r="U29" s="84">
        <v>27</v>
      </c>
      <c r="V29" s="84">
        <v>7</v>
      </c>
      <c r="W29" s="84">
        <v>9</v>
      </c>
      <c r="X29" s="84">
        <v>65</v>
      </c>
      <c r="Y29" s="84">
        <v>27</v>
      </c>
      <c r="Z29" s="84">
        <v>12</v>
      </c>
    </row>
    <row r="30" spans="1:26" s="2" customFormat="1" ht="12" customHeight="1">
      <c r="A30" s="91" t="s">
        <v>96</v>
      </c>
      <c r="B30" s="84">
        <v>206</v>
      </c>
      <c r="C30" s="84">
        <v>1</v>
      </c>
      <c r="D30" s="84">
        <v>26</v>
      </c>
      <c r="E30" s="84">
        <v>4</v>
      </c>
      <c r="F30" s="84">
        <v>1</v>
      </c>
      <c r="G30" s="84">
        <v>43</v>
      </c>
      <c r="H30" s="84">
        <v>2</v>
      </c>
      <c r="I30" s="84">
        <v>11</v>
      </c>
      <c r="J30" s="84">
        <v>12</v>
      </c>
      <c r="K30" s="85">
        <v>1</v>
      </c>
      <c r="L30" s="85">
        <v>0</v>
      </c>
      <c r="M30" s="84">
        <v>1</v>
      </c>
      <c r="N30" s="85">
        <v>0</v>
      </c>
      <c r="O30" s="84">
        <v>3</v>
      </c>
      <c r="P30" s="84">
        <v>10</v>
      </c>
      <c r="Q30" s="84">
        <v>9</v>
      </c>
      <c r="R30" s="84">
        <v>5</v>
      </c>
      <c r="S30" s="84">
        <v>15</v>
      </c>
      <c r="T30" s="84">
        <v>3</v>
      </c>
      <c r="U30" s="84">
        <v>19</v>
      </c>
      <c r="V30" s="84">
        <v>9</v>
      </c>
      <c r="W30" s="84">
        <v>8</v>
      </c>
      <c r="X30" s="84">
        <v>9</v>
      </c>
      <c r="Y30" s="84">
        <v>5</v>
      </c>
      <c r="Z30" s="84">
        <v>9</v>
      </c>
    </row>
    <row r="31" spans="1:26" s="2" customFormat="1" ht="12" customHeight="1">
      <c r="A31" s="91" t="s">
        <v>97</v>
      </c>
      <c r="B31" s="84">
        <v>469</v>
      </c>
      <c r="C31" s="84">
        <v>5</v>
      </c>
      <c r="D31" s="84">
        <v>22</v>
      </c>
      <c r="E31" s="84">
        <v>10</v>
      </c>
      <c r="F31" s="84">
        <v>6</v>
      </c>
      <c r="G31" s="84">
        <v>103</v>
      </c>
      <c r="H31" s="84">
        <v>8</v>
      </c>
      <c r="I31" s="84">
        <v>19</v>
      </c>
      <c r="J31" s="84">
        <v>24</v>
      </c>
      <c r="K31" s="85">
        <v>2</v>
      </c>
      <c r="L31" s="85">
        <v>0</v>
      </c>
      <c r="M31" s="85">
        <v>0</v>
      </c>
      <c r="N31" s="85">
        <v>0</v>
      </c>
      <c r="O31" s="84">
        <v>6</v>
      </c>
      <c r="P31" s="84">
        <v>26</v>
      </c>
      <c r="Q31" s="84">
        <v>22</v>
      </c>
      <c r="R31" s="84">
        <v>8</v>
      </c>
      <c r="S31" s="84">
        <v>26</v>
      </c>
      <c r="T31" s="84">
        <v>6</v>
      </c>
      <c r="U31" s="84">
        <v>89</v>
      </c>
      <c r="V31" s="84">
        <v>8</v>
      </c>
      <c r="W31" s="84">
        <v>11</v>
      </c>
      <c r="X31" s="84">
        <v>28</v>
      </c>
      <c r="Y31" s="84">
        <v>13</v>
      </c>
      <c r="Z31" s="84">
        <v>27</v>
      </c>
    </row>
    <row r="32" spans="1:26" s="2" customFormat="1" ht="12" customHeight="1">
      <c r="A32" s="91" t="s">
        <v>98</v>
      </c>
      <c r="B32" s="84">
        <v>165</v>
      </c>
      <c r="C32" s="84">
        <v>1</v>
      </c>
      <c r="D32" s="84">
        <v>8</v>
      </c>
      <c r="E32" s="85">
        <v>0</v>
      </c>
      <c r="F32" s="85">
        <v>2</v>
      </c>
      <c r="G32" s="84">
        <v>46</v>
      </c>
      <c r="H32" s="85">
        <v>6</v>
      </c>
      <c r="I32" s="84">
        <v>9</v>
      </c>
      <c r="J32" s="84">
        <v>7</v>
      </c>
      <c r="K32" s="85">
        <v>0</v>
      </c>
      <c r="L32" s="85">
        <v>0</v>
      </c>
      <c r="M32" s="84">
        <v>1</v>
      </c>
      <c r="N32" s="85">
        <v>0</v>
      </c>
      <c r="O32" s="85">
        <v>0</v>
      </c>
      <c r="P32" s="84">
        <v>9</v>
      </c>
      <c r="Q32" s="84">
        <v>7</v>
      </c>
      <c r="R32" s="84">
        <v>5</v>
      </c>
      <c r="S32" s="84">
        <v>10</v>
      </c>
      <c r="T32" s="84">
        <v>2</v>
      </c>
      <c r="U32" s="84">
        <v>22</v>
      </c>
      <c r="V32" s="84">
        <v>2</v>
      </c>
      <c r="W32" s="84">
        <v>9</v>
      </c>
      <c r="X32" s="84">
        <v>11</v>
      </c>
      <c r="Y32" s="84">
        <v>2</v>
      </c>
      <c r="Z32" s="84">
        <v>6</v>
      </c>
    </row>
    <row r="33" spans="1:26" s="2" customFormat="1" ht="12" customHeight="1">
      <c r="A33" s="91" t="s">
        <v>102</v>
      </c>
      <c r="B33" s="84">
        <v>219</v>
      </c>
      <c r="C33" s="85">
        <v>0</v>
      </c>
      <c r="D33" s="84">
        <v>11</v>
      </c>
      <c r="E33" s="84">
        <v>2</v>
      </c>
      <c r="F33" s="85">
        <v>2</v>
      </c>
      <c r="G33" s="84">
        <v>49</v>
      </c>
      <c r="H33" s="84">
        <v>1</v>
      </c>
      <c r="I33" s="84">
        <v>7</v>
      </c>
      <c r="J33" s="84">
        <v>17</v>
      </c>
      <c r="K33" s="85">
        <v>4</v>
      </c>
      <c r="L33" s="85">
        <v>0</v>
      </c>
      <c r="M33" s="85">
        <v>1</v>
      </c>
      <c r="N33" s="85">
        <v>0</v>
      </c>
      <c r="O33" s="84">
        <v>1</v>
      </c>
      <c r="P33" s="84">
        <v>18</v>
      </c>
      <c r="Q33" s="84">
        <v>12</v>
      </c>
      <c r="R33" s="84">
        <v>11</v>
      </c>
      <c r="S33" s="84">
        <v>18</v>
      </c>
      <c r="T33" s="84">
        <v>4</v>
      </c>
      <c r="U33" s="84">
        <v>15</v>
      </c>
      <c r="V33" s="84">
        <v>3</v>
      </c>
      <c r="W33" s="84">
        <v>11</v>
      </c>
      <c r="X33" s="84">
        <v>15</v>
      </c>
      <c r="Y33" s="84">
        <v>4</v>
      </c>
      <c r="Z33" s="84">
        <v>13</v>
      </c>
    </row>
    <row r="34" spans="1:26" s="2" customFormat="1" ht="12" customHeight="1">
      <c r="A34" s="91" t="s">
        <v>101</v>
      </c>
      <c r="B34" s="84">
        <v>31</v>
      </c>
      <c r="C34" s="85">
        <v>0</v>
      </c>
      <c r="D34" s="84">
        <v>5</v>
      </c>
      <c r="E34" s="84">
        <v>2</v>
      </c>
      <c r="F34" s="85">
        <v>1</v>
      </c>
      <c r="G34" s="84">
        <v>5</v>
      </c>
      <c r="H34" s="85">
        <v>0</v>
      </c>
      <c r="I34" s="84">
        <v>3</v>
      </c>
      <c r="J34" s="84">
        <v>2</v>
      </c>
      <c r="K34" s="85">
        <v>0</v>
      </c>
      <c r="L34" s="85">
        <v>0</v>
      </c>
      <c r="M34" s="84">
        <v>1</v>
      </c>
      <c r="N34" s="85">
        <v>0</v>
      </c>
      <c r="O34" s="85">
        <v>0</v>
      </c>
      <c r="P34" s="84">
        <v>2</v>
      </c>
      <c r="Q34" s="84">
        <v>1</v>
      </c>
      <c r="R34" s="85">
        <v>1</v>
      </c>
      <c r="S34" s="84">
        <v>1</v>
      </c>
      <c r="T34" s="85">
        <v>0</v>
      </c>
      <c r="U34" s="84">
        <v>3</v>
      </c>
      <c r="V34" s="85">
        <v>0</v>
      </c>
      <c r="W34" s="84">
        <v>1</v>
      </c>
      <c r="X34" s="84">
        <v>1</v>
      </c>
      <c r="Y34" s="85">
        <v>0</v>
      </c>
      <c r="Z34" s="84">
        <v>2</v>
      </c>
    </row>
    <row r="35" spans="1:26" s="2" customFormat="1" ht="12" customHeight="1">
      <c r="A35" s="91" t="s">
        <v>99</v>
      </c>
      <c r="B35" s="84">
        <v>208</v>
      </c>
      <c r="C35" s="84">
        <v>2</v>
      </c>
      <c r="D35" s="84">
        <v>10</v>
      </c>
      <c r="E35" s="84">
        <v>8</v>
      </c>
      <c r="F35" s="85">
        <v>0</v>
      </c>
      <c r="G35" s="84">
        <v>29</v>
      </c>
      <c r="H35" s="85">
        <v>3</v>
      </c>
      <c r="I35" s="84">
        <v>12</v>
      </c>
      <c r="J35" s="84">
        <v>22</v>
      </c>
      <c r="K35" s="85">
        <v>3</v>
      </c>
      <c r="L35" s="85">
        <v>0</v>
      </c>
      <c r="M35" s="85">
        <v>0</v>
      </c>
      <c r="N35" s="85">
        <v>0</v>
      </c>
      <c r="O35" s="85">
        <v>3</v>
      </c>
      <c r="P35" s="84">
        <v>9</v>
      </c>
      <c r="Q35" s="84">
        <v>10</v>
      </c>
      <c r="R35" s="84">
        <v>13</v>
      </c>
      <c r="S35" s="84">
        <v>10</v>
      </c>
      <c r="T35" s="84">
        <v>5</v>
      </c>
      <c r="U35" s="84">
        <v>11</v>
      </c>
      <c r="V35" s="84">
        <v>6</v>
      </c>
      <c r="W35" s="84">
        <v>15</v>
      </c>
      <c r="X35" s="84">
        <v>22</v>
      </c>
      <c r="Y35" s="84">
        <v>4</v>
      </c>
      <c r="Z35" s="84">
        <v>11</v>
      </c>
    </row>
    <row r="36" spans="1:26" s="14" customFormat="1" ht="12" customHeight="1">
      <c r="A36" s="91" t="s">
        <v>100</v>
      </c>
      <c r="B36" s="110">
        <v>21</v>
      </c>
      <c r="C36" s="111">
        <v>0</v>
      </c>
      <c r="D36" s="110">
        <v>2</v>
      </c>
      <c r="E36" s="111">
        <v>1</v>
      </c>
      <c r="F36" s="111">
        <v>0</v>
      </c>
      <c r="G36" s="111">
        <v>0</v>
      </c>
      <c r="H36" s="111">
        <v>0</v>
      </c>
      <c r="I36" s="111">
        <v>2</v>
      </c>
      <c r="J36" s="110">
        <v>5</v>
      </c>
      <c r="K36" s="111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1</v>
      </c>
      <c r="Q36" s="85">
        <v>0</v>
      </c>
      <c r="R36" s="110">
        <v>4</v>
      </c>
      <c r="S36" s="85">
        <v>0</v>
      </c>
      <c r="T36" s="110">
        <v>1</v>
      </c>
      <c r="U36" s="110">
        <v>1</v>
      </c>
      <c r="V36" s="110">
        <v>1</v>
      </c>
      <c r="W36" s="111">
        <v>1</v>
      </c>
      <c r="X36" s="111">
        <v>2</v>
      </c>
      <c r="Y36" s="85">
        <v>0</v>
      </c>
      <c r="Z36" s="111">
        <v>0</v>
      </c>
    </row>
    <row r="37" spans="1:26" s="2" customFormat="1" ht="12" customHeight="1">
      <c r="A37" s="101" t="s">
        <v>54</v>
      </c>
      <c r="B37" s="84">
        <v>23</v>
      </c>
      <c r="C37" s="85">
        <v>0</v>
      </c>
      <c r="D37" s="85">
        <v>0</v>
      </c>
      <c r="E37" s="85">
        <v>0</v>
      </c>
      <c r="F37" s="85">
        <v>0</v>
      </c>
      <c r="G37" s="85">
        <v>1</v>
      </c>
      <c r="H37" s="85">
        <v>0</v>
      </c>
      <c r="I37" s="85">
        <v>0</v>
      </c>
      <c r="J37" s="84">
        <v>10</v>
      </c>
      <c r="K37" s="85">
        <v>0</v>
      </c>
      <c r="L37" s="85">
        <v>0</v>
      </c>
      <c r="M37" s="85">
        <v>0</v>
      </c>
      <c r="N37" s="85">
        <v>0</v>
      </c>
      <c r="O37" s="84">
        <v>4</v>
      </c>
      <c r="P37" s="85">
        <v>0</v>
      </c>
      <c r="Q37" s="84">
        <v>1</v>
      </c>
      <c r="R37" s="85">
        <v>0</v>
      </c>
      <c r="S37" s="84">
        <v>3</v>
      </c>
      <c r="T37" s="84">
        <v>1</v>
      </c>
      <c r="U37" s="85">
        <v>0</v>
      </c>
      <c r="V37" s="85">
        <v>0</v>
      </c>
      <c r="W37" s="84">
        <v>1</v>
      </c>
      <c r="X37" s="85">
        <v>0</v>
      </c>
      <c r="Y37" s="84">
        <v>1</v>
      </c>
      <c r="Z37" s="84">
        <v>1</v>
      </c>
    </row>
    <row r="38" spans="1:26" s="2" customFormat="1" ht="12" customHeight="1">
      <c r="A38" s="101" t="s">
        <v>55</v>
      </c>
      <c r="B38" s="84">
        <v>240</v>
      </c>
      <c r="C38" s="85">
        <v>0</v>
      </c>
      <c r="D38" s="84">
        <v>7</v>
      </c>
      <c r="E38" s="85">
        <v>1</v>
      </c>
      <c r="F38" s="84">
        <v>3</v>
      </c>
      <c r="G38" s="84">
        <v>4</v>
      </c>
      <c r="H38" s="84">
        <v>2</v>
      </c>
      <c r="I38" s="84">
        <v>11</v>
      </c>
      <c r="J38" s="84">
        <v>57</v>
      </c>
      <c r="K38" s="85">
        <v>1</v>
      </c>
      <c r="L38" s="85">
        <v>0</v>
      </c>
      <c r="M38" s="85">
        <v>0</v>
      </c>
      <c r="N38" s="85">
        <v>0</v>
      </c>
      <c r="O38" s="85">
        <v>1</v>
      </c>
      <c r="P38" s="84">
        <v>7</v>
      </c>
      <c r="Q38" s="84">
        <v>4</v>
      </c>
      <c r="R38" s="84">
        <v>2</v>
      </c>
      <c r="S38" s="84">
        <v>8</v>
      </c>
      <c r="T38" s="84">
        <v>1</v>
      </c>
      <c r="U38" s="84">
        <v>30</v>
      </c>
      <c r="V38" s="84">
        <v>4</v>
      </c>
      <c r="W38" s="84">
        <v>19</v>
      </c>
      <c r="X38" s="84">
        <v>36</v>
      </c>
      <c r="Y38" s="84">
        <v>18</v>
      </c>
      <c r="Z38" s="84">
        <v>24</v>
      </c>
    </row>
    <row r="39" spans="1:26" s="2" customFormat="1" ht="12" customHeight="1">
      <c r="A39" s="101" t="s">
        <v>56</v>
      </c>
      <c r="B39" s="84">
        <v>371</v>
      </c>
      <c r="C39" s="85">
        <v>3</v>
      </c>
      <c r="D39" s="84">
        <v>8</v>
      </c>
      <c r="E39" s="84">
        <v>10</v>
      </c>
      <c r="F39" s="84">
        <v>14</v>
      </c>
      <c r="G39" s="84">
        <v>8</v>
      </c>
      <c r="H39" s="84">
        <v>13</v>
      </c>
      <c r="I39" s="84">
        <v>13</v>
      </c>
      <c r="J39" s="84">
        <v>44</v>
      </c>
      <c r="K39" s="85">
        <v>0</v>
      </c>
      <c r="L39" s="85">
        <v>0</v>
      </c>
      <c r="M39" s="84">
        <v>1</v>
      </c>
      <c r="N39" s="85">
        <v>0</v>
      </c>
      <c r="O39" s="84">
        <v>7</v>
      </c>
      <c r="P39" s="84">
        <v>11</v>
      </c>
      <c r="Q39" s="84">
        <v>27</v>
      </c>
      <c r="R39" s="84">
        <v>18</v>
      </c>
      <c r="S39" s="84">
        <v>86</v>
      </c>
      <c r="T39" s="84">
        <v>6</v>
      </c>
      <c r="U39" s="84">
        <v>45</v>
      </c>
      <c r="V39" s="84">
        <v>13</v>
      </c>
      <c r="W39" s="84">
        <v>12</v>
      </c>
      <c r="X39" s="84">
        <v>11</v>
      </c>
      <c r="Y39" s="84">
        <v>11</v>
      </c>
      <c r="Z39" s="84">
        <v>10</v>
      </c>
    </row>
    <row r="40" spans="1:26" s="2" customFormat="1" ht="12" customHeight="1">
      <c r="A40" s="101" t="s">
        <v>57</v>
      </c>
      <c r="B40" s="82">
        <v>1403</v>
      </c>
      <c r="C40" s="84">
        <v>6</v>
      </c>
      <c r="D40" s="84">
        <v>36</v>
      </c>
      <c r="E40" s="84">
        <v>21</v>
      </c>
      <c r="F40" s="84">
        <v>5</v>
      </c>
      <c r="G40" s="84">
        <v>52</v>
      </c>
      <c r="H40" s="84">
        <v>16</v>
      </c>
      <c r="I40" s="84">
        <v>39</v>
      </c>
      <c r="J40" s="84">
        <v>228</v>
      </c>
      <c r="K40" s="84">
        <v>10</v>
      </c>
      <c r="L40" s="85">
        <v>3</v>
      </c>
      <c r="M40" s="84">
        <v>2</v>
      </c>
      <c r="N40" s="84">
        <v>3</v>
      </c>
      <c r="O40" s="84">
        <v>7</v>
      </c>
      <c r="P40" s="84">
        <v>58</v>
      </c>
      <c r="Q40" s="84">
        <v>103</v>
      </c>
      <c r="R40" s="84">
        <v>44</v>
      </c>
      <c r="S40" s="84">
        <v>110</v>
      </c>
      <c r="T40" s="84">
        <v>11</v>
      </c>
      <c r="U40" s="84">
        <v>75</v>
      </c>
      <c r="V40" s="84">
        <v>45</v>
      </c>
      <c r="W40" s="84">
        <v>70</v>
      </c>
      <c r="X40" s="84">
        <v>266</v>
      </c>
      <c r="Y40" s="84">
        <v>108</v>
      </c>
      <c r="Z40" s="84">
        <v>85</v>
      </c>
    </row>
    <row r="41" spans="1:26" s="2" customFormat="1" ht="12" customHeight="1">
      <c r="A41" s="101" t="s">
        <v>58</v>
      </c>
      <c r="B41" s="82">
        <v>1397</v>
      </c>
      <c r="C41" s="84">
        <v>4</v>
      </c>
      <c r="D41" s="84">
        <v>13</v>
      </c>
      <c r="E41" s="84">
        <v>13</v>
      </c>
      <c r="F41" s="84">
        <v>5</v>
      </c>
      <c r="G41" s="84">
        <v>10</v>
      </c>
      <c r="H41" s="84">
        <v>22</v>
      </c>
      <c r="I41" s="84">
        <v>105</v>
      </c>
      <c r="J41" s="84">
        <v>402</v>
      </c>
      <c r="K41" s="84">
        <v>2</v>
      </c>
      <c r="L41" s="85">
        <v>0</v>
      </c>
      <c r="M41" s="85">
        <v>1</v>
      </c>
      <c r="N41" s="85">
        <v>0</v>
      </c>
      <c r="O41" s="84">
        <v>4</v>
      </c>
      <c r="P41" s="84">
        <v>22</v>
      </c>
      <c r="Q41" s="84">
        <v>45</v>
      </c>
      <c r="R41" s="84">
        <v>46</v>
      </c>
      <c r="S41" s="84">
        <v>107</v>
      </c>
      <c r="T41" s="84">
        <v>10</v>
      </c>
      <c r="U41" s="84">
        <v>44</v>
      </c>
      <c r="V41" s="84">
        <v>72</v>
      </c>
      <c r="W41" s="84">
        <v>103</v>
      </c>
      <c r="X41" s="84">
        <v>195</v>
      </c>
      <c r="Y41" s="84">
        <v>100</v>
      </c>
      <c r="Z41" s="84">
        <v>72</v>
      </c>
    </row>
    <row r="42" spans="1:26" s="2" customFormat="1" ht="12" customHeight="1">
      <c r="A42" s="101" t="s">
        <v>34</v>
      </c>
      <c r="B42" s="82">
        <v>1338</v>
      </c>
      <c r="C42" s="85">
        <v>3</v>
      </c>
      <c r="D42" s="84">
        <v>9</v>
      </c>
      <c r="E42" s="84">
        <v>10</v>
      </c>
      <c r="F42" s="84">
        <v>5</v>
      </c>
      <c r="G42" s="84">
        <v>3</v>
      </c>
      <c r="H42" s="85">
        <v>4</v>
      </c>
      <c r="I42" s="84">
        <v>8</v>
      </c>
      <c r="J42" s="84">
        <v>170</v>
      </c>
      <c r="K42" s="84">
        <v>24</v>
      </c>
      <c r="L42" s="85">
        <v>0</v>
      </c>
      <c r="M42" s="85">
        <v>0</v>
      </c>
      <c r="N42" s="84">
        <v>4</v>
      </c>
      <c r="O42" s="84">
        <v>1</v>
      </c>
      <c r="P42" s="84">
        <v>88</v>
      </c>
      <c r="Q42" s="84">
        <v>54</v>
      </c>
      <c r="R42" s="84">
        <v>41</v>
      </c>
      <c r="S42" s="84">
        <v>58</v>
      </c>
      <c r="T42" s="84">
        <v>14</v>
      </c>
      <c r="U42" s="84">
        <v>47</v>
      </c>
      <c r="V42" s="84">
        <v>7</v>
      </c>
      <c r="W42" s="84">
        <v>177</v>
      </c>
      <c r="X42" s="84">
        <v>396</v>
      </c>
      <c r="Y42" s="84">
        <v>89</v>
      </c>
      <c r="Z42" s="84">
        <v>126</v>
      </c>
    </row>
    <row r="43" spans="1:26" s="2" customFormat="1" ht="12" customHeight="1">
      <c r="A43" s="101" t="s">
        <v>59</v>
      </c>
      <c r="B43" s="84">
        <v>136</v>
      </c>
      <c r="C43" s="84">
        <v>5</v>
      </c>
      <c r="D43" s="84">
        <v>2</v>
      </c>
      <c r="E43" s="84">
        <v>1</v>
      </c>
      <c r="F43" s="85">
        <v>0</v>
      </c>
      <c r="G43" s="85">
        <v>0</v>
      </c>
      <c r="H43" s="84">
        <v>2</v>
      </c>
      <c r="I43" s="84">
        <v>1</v>
      </c>
      <c r="J43" s="84">
        <v>44</v>
      </c>
      <c r="K43" s="85">
        <v>0</v>
      </c>
      <c r="L43" s="85">
        <v>0</v>
      </c>
      <c r="M43" s="85">
        <v>0</v>
      </c>
      <c r="N43" s="85">
        <v>0</v>
      </c>
      <c r="O43" s="84">
        <v>2</v>
      </c>
      <c r="P43" s="84">
        <v>3</v>
      </c>
      <c r="Q43" s="84">
        <v>14</v>
      </c>
      <c r="R43" s="84">
        <v>4</v>
      </c>
      <c r="S43" s="84">
        <v>12</v>
      </c>
      <c r="T43" s="85">
        <v>0</v>
      </c>
      <c r="U43" s="84">
        <v>8</v>
      </c>
      <c r="V43" s="84">
        <v>4</v>
      </c>
      <c r="W43" s="84">
        <v>4</v>
      </c>
      <c r="X43" s="84">
        <v>15</v>
      </c>
      <c r="Y43" s="84">
        <v>9</v>
      </c>
      <c r="Z43" s="84">
        <v>6</v>
      </c>
    </row>
    <row r="44" spans="1:26" s="2" customFormat="1" ht="12" customHeight="1">
      <c r="A44" s="101" t="s">
        <v>35</v>
      </c>
      <c r="B44" s="84">
        <v>297</v>
      </c>
      <c r="C44" s="84">
        <v>1</v>
      </c>
      <c r="D44" s="85">
        <v>1</v>
      </c>
      <c r="E44" s="85">
        <v>0</v>
      </c>
      <c r="F44" s="85">
        <v>0</v>
      </c>
      <c r="G44" s="85">
        <v>1</v>
      </c>
      <c r="H44" s="85">
        <v>0</v>
      </c>
      <c r="I44" s="84">
        <v>11</v>
      </c>
      <c r="J44" s="84">
        <v>149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4">
        <v>2</v>
      </c>
      <c r="Q44" s="84">
        <v>3</v>
      </c>
      <c r="R44" s="84">
        <v>4</v>
      </c>
      <c r="S44" s="84">
        <v>19</v>
      </c>
      <c r="T44" s="85">
        <v>0</v>
      </c>
      <c r="U44" s="84">
        <v>2</v>
      </c>
      <c r="V44" s="84">
        <v>2</v>
      </c>
      <c r="W44" s="84">
        <v>16</v>
      </c>
      <c r="X44" s="84">
        <v>24</v>
      </c>
      <c r="Y44" s="84">
        <v>37</v>
      </c>
      <c r="Z44" s="84">
        <v>25</v>
      </c>
    </row>
    <row r="45" spans="1:26" s="2" customFormat="1" ht="12" customHeight="1">
      <c r="A45" s="101" t="s">
        <v>60</v>
      </c>
      <c r="B45" s="84">
        <v>224</v>
      </c>
      <c r="C45" s="85">
        <v>1</v>
      </c>
      <c r="D45" s="84">
        <v>4</v>
      </c>
      <c r="E45" s="84">
        <v>1</v>
      </c>
      <c r="F45" s="85">
        <v>1</v>
      </c>
      <c r="G45" s="85">
        <v>0</v>
      </c>
      <c r="H45" s="84">
        <v>1</v>
      </c>
      <c r="I45" s="84">
        <v>1</v>
      </c>
      <c r="J45" s="84">
        <v>123</v>
      </c>
      <c r="K45" s="84">
        <v>1</v>
      </c>
      <c r="L45" s="85">
        <v>0</v>
      </c>
      <c r="M45" s="85">
        <v>0</v>
      </c>
      <c r="N45" s="85">
        <v>3</v>
      </c>
      <c r="O45" s="85">
        <v>2</v>
      </c>
      <c r="P45" s="84">
        <v>7</v>
      </c>
      <c r="Q45" s="84">
        <v>7</v>
      </c>
      <c r="R45" s="85">
        <v>4</v>
      </c>
      <c r="S45" s="84">
        <v>17</v>
      </c>
      <c r="T45" s="84">
        <v>2</v>
      </c>
      <c r="U45" s="84">
        <v>2</v>
      </c>
      <c r="V45" s="85">
        <v>2</v>
      </c>
      <c r="W45" s="84">
        <v>4</v>
      </c>
      <c r="X45" s="84">
        <v>16</v>
      </c>
      <c r="Y45" s="84">
        <v>11</v>
      </c>
      <c r="Z45" s="84">
        <v>14</v>
      </c>
    </row>
    <row r="46" spans="1:26" s="2" customFormat="1" ht="12" customHeight="1">
      <c r="A46" s="101" t="s">
        <v>61</v>
      </c>
      <c r="B46" s="84">
        <v>172</v>
      </c>
      <c r="C46" s="85">
        <v>0</v>
      </c>
      <c r="D46" s="84">
        <v>3</v>
      </c>
      <c r="E46" s="85">
        <v>0</v>
      </c>
      <c r="F46" s="85">
        <v>2</v>
      </c>
      <c r="G46" s="84">
        <v>4</v>
      </c>
      <c r="H46" s="84">
        <v>2</v>
      </c>
      <c r="I46" s="84">
        <v>3</v>
      </c>
      <c r="J46" s="84">
        <v>36</v>
      </c>
      <c r="K46" s="85">
        <v>1</v>
      </c>
      <c r="L46" s="85">
        <v>0</v>
      </c>
      <c r="M46" s="85">
        <v>0</v>
      </c>
      <c r="N46" s="85">
        <v>0</v>
      </c>
      <c r="O46" s="84">
        <v>2</v>
      </c>
      <c r="P46" s="84">
        <v>3</v>
      </c>
      <c r="Q46" s="84">
        <v>8</v>
      </c>
      <c r="R46" s="84">
        <v>1</v>
      </c>
      <c r="S46" s="84">
        <v>20</v>
      </c>
      <c r="T46" s="84">
        <v>3</v>
      </c>
      <c r="U46" s="84">
        <v>8</v>
      </c>
      <c r="V46" s="84">
        <v>2</v>
      </c>
      <c r="W46" s="84">
        <v>9</v>
      </c>
      <c r="X46" s="84">
        <v>28</v>
      </c>
      <c r="Y46" s="84">
        <v>10</v>
      </c>
      <c r="Z46" s="84">
        <v>27</v>
      </c>
    </row>
    <row r="47" spans="1:26" s="2" customFormat="1" ht="12" customHeight="1">
      <c r="A47" s="101" t="s">
        <v>62</v>
      </c>
      <c r="B47" s="84">
        <v>555</v>
      </c>
      <c r="C47" s="85">
        <v>1</v>
      </c>
      <c r="D47" s="84">
        <v>10</v>
      </c>
      <c r="E47" s="84">
        <v>4</v>
      </c>
      <c r="F47" s="84">
        <v>2</v>
      </c>
      <c r="G47" s="84">
        <v>13</v>
      </c>
      <c r="H47" s="84">
        <v>3</v>
      </c>
      <c r="I47" s="84">
        <v>13</v>
      </c>
      <c r="J47" s="84">
        <v>164</v>
      </c>
      <c r="K47" s="84">
        <v>2</v>
      </c>
      <c r="L47" s="85">
        <v>1</v>
      </c>
      <c r="M47" s="84">
        <v>1</v>
      </c>
      <c r="N47" s="85">
        <v>0</v>
      </c>
      <c r="O47" s="84">
        <v>6</v>
      </c>
      <c r="P47" s="84">
        <v>9</v>
      </c>
      <c r="Q47" s="84">
        <v>20</v>
      </c>
      <c r="R47" s="84">
        <v>7</v>
      </c>
      <c r="S47" s="84">
        <v>65</v>
      </c>
      <c r="T47" s="84">
        <v>1</v>
      </c>
      <c r="U47" s="84">
        <v>13</v>
      </c>
      <c r="V47" s="84">
        <v>12</v>
      </c>
      <c r="W47" s="84">
        <v>28</v>
      </c>
      <c r="X47" s="84">
        <v>97</v>
      </c>
      <c r="Y47" s="84">
        <v>45</v>
      </c>
      <c r="Z47" s="84">
        <v>38</v>
      </c>
    </row>
    <row r="48" spans="1:26" s="2" customFormat="1" ht="12" customHeight="1">
      <c r="A48" s="101" t="s">
        <v>63</v>
      </c>
      <c r="B48" s="84">
        <v>343</v>
      </c>
      <c r="C48" s="85">
        <v>0</v>
      </c>
      <c r="D48" s="85">
        <v>0</v>
      </c>
      <c r="E48" s="84">
        <v>11</v>
      </c>
      <c r="F48" s="84">
        <v>2</v>
      </c>
      <c r="G48" s="84">
        <v>1</v>
      </c>
      <c r="H48" s="84">
        <v>4</v>
      </c>
      <c r="I48" s="84">
        <v>17</v>
      </c>
      <c r="J48" s="84">
        <v>84</v>
      </c>
      <c r="K48" s="84">
        <v>3</v>
      </c>
      <c r="L48" s="85">
        <v>0</v>
      </c>
      <c r="M48" s="85">
        <v>0</v>
      </c>
      <c r="N48" s="85">
        <v>0</v>
      </c>
      <c r="O48" s="85">
        <v>1</v>
      </c>
      <c r="P48" s="84">
        <v>4</v>
      </c>
      <c r="Q48" s="84">
        <v>5</v>
      </c>
      <c r="R48" s="84">
        <v>4</v>
      </c>
      <c r="S48" s="84">
        <v>6</v>
      </c>
      <c r="T48" s="85">
        <v>3</v>
      </c>
      <c r="U48" s="84">
        <v>26</v>
      </c>
      <c r="V48" s="84">
        <v>2</v>
      </c>
      <c r="W48" s="84">
        <v>26</v>
      </c>
      <c r="X48" s="84">
        <v>84</v>
      </c>
      <c r="Y48" s="84">
        <v>34</v>
      </c>
      <c r="Z48" s="84">
        <v>26</v>
      </c>
    </row>
    <row r="49" spans="1:26" s="2" customFormat="1" ht="12" customHeight="1">
      <c r="A49" s="101" t="s">
        <v>64</v>
      </c>
      <c r="B49" s="84">
        <v>132</v>
      </c>
      <c r="C49" s="85">
        <v>0</v>
      </c>
      <c r="D49" s="84">
        <v>1</v>
      </c>
      <c r="E49" s="84">
        <v>2</v>
      </c>
      <c r="F49" s="85">
        <v>0</v>
      </c>
      <c r="G49" s="84">
        <v>3</v>
      </c>
      <c r="H49" s="85">
        <v>0</v>
      </c>
      <c r="I49" s="84">
        <v>1</v>
      </c>
      <c r="J49" s="84">
        <v>17</v>
      </c>
      <c r="K49" s="84">
        <v>1</v>
      </c>
      <c r="L49" s="85">
        <v>0</v>
      </c>
      <c r="M49" s="85">
        <v>0</v>
      </c>
      <c r="N49" s="85">
        <v>0</v>
      </c>
      <c r="O49" s="85">
        <v>0</v>
      </c>
      <c r="P49" s="84">
        <v>3</v>
      </c>
      <c r="Q49" s="84">
        <v>10</v>
      </c>
      <c r="R49" s="85">
        <v>0</v>
      </c>
      <c r="S49" s="84">
        <v>30</v>
      </c>
      <c r="T49" s="84">
        <v>1</v>
      </c>
      <c r="U49" s="84">
        <v>7</v>
      </c>
      <c r="V49" s="85">
        <v>1</v>
      </c>
      <c r="W49" s="84">
        <v>20</v>
      </c>
      <c r="X49" s="84">
        <v>9</v>
      </c>
      <c r="Y49" s="84">
        <v>24</v>
      </c>
      <c r="Z49" s="84">
        <v>2</v>
      </c>
    </row>
    <row r="50" spans="1:26" s="2" customFormat="1" ht="12" customHeight="1">
      <c r="A50" s="101" t="s">
        <v>65</v>
      </c>
      <c r="B50" s="84">
        <v>824</v>
      </c>
      <c r="C50" s="85">
        <v>0</v>
      </c>
      <c r="D50" s="84">
        <v>10</v>
      </c>
      <c r="E50" s="84">
        <v>4</v>
      </c>
      <c r="F50" s="84">
        <v>3</v>
      </c>
      <c r="G50" s="84">
        <v>2</v>
      </c>
      <c r="H50" s="84">
        <v>2</v>
      </c>
      <c r="I50" s="84">
        <v>3</v>
      </c>
      <c r="J50" s="84">
        <v>104</v>
      </c>
      <c r="K50" s="84">
        <v>1</v>
      </c>
      <c r="L50" s="85">
        <v>1</v>
      </c>
      <c r="M50" s="84">
        <v>1</v>
      </c>
      <c r="N50" s="85">
        <v>0</v>
      </c>
      <c r="O50" s="84">
        <v>6</v>
      </c>
      <c r="P50" s="84">
        <v>8</v>
      </c>
      <c r="Q50" s="84">
        <v>18</v>
      </c>
      <c r="R50" s="84">
        <v>20</v>
      </c>
      <c r="S50" s="84">
        <v>62</v>
      </c>
      <c r="T50" s="84">
        <v>10</v>
      </c>
      <c r="U50" s="84">
        <v>20</v>
      </c>
      <c r="V50" s="84">
        <v>3</v>
      </c>
      <c r="W50" s="84">
        <v>87</v>
      </c>
      <c r="X50" s="84">
        <v>265</v>
      </c>
      <c r="Y50" s="84">
        <v>76</v>
      </c>
      <c r="Z50" s="84">
        <v>118</v>
      </c>
    </row>
    <row r="51" spans="1:26" s="2" customFormat="1" ht="12" customHeight="1">
      <c r="A51" s="101" t="s">
        <v>66</v>
      </c>
      <c r="B51" s="84">
        <v>144</v>
      </c>
      <c r="C51" s="85">
        <v>1</v>
      </c>
      <c r="D51" s="85">
        <v>0</v>
      </c>
      <c r="E51" s="84">
        <v>4</v>
      </c>
      <c r="F51" s="85">
        <v>0</v>
      </c>
      <c r="G51" s="84">
        <v>1</v>
      </c>
      <c r="H51" s="85">
        <v>0</v>
      </c>
      <c r="I51" s="84">
        <v>1</v>
      </c>
      <c r="J51" s="84">
        <v>9</v>
      </c>
      <c r="K51" s="84">
        <v>1</v>
      </c>
      <c r="L51" s="85">
        <v>0</v>
      </c>
      <c r="M51" s="85">
        <v>0</v>
      </c>
      <c r="N51" s="84">
        <v>1</v>
      </c>
      <c r="O51" s="85">
        <v>1</v>
      </c>
      <c r="P51" s="84">
        <v>1</v>
      </c>
      <c r="Q51" s="84">
        <v>7</v>
      </c>
      <c r="R51" s="84">
        <v>3</v>
      </c>
      <c r="S51" s="84">
        <v>5</v>
      </c>
      <c r="T51" s="85">
        <v>2</v>
      </c>
      <c r="U51" s="84">
        <v>7</v>
      </c>
      <c r="V51" s="85">
        <v>0</v>
      </c>
      <c r="W51" s="84">
        <v>21</v>
      </c>
      <c r="X51" s="84">
        <v>66</v>
      </c>
      <c r="Y51" s="84">
        <v>7</v>
      </c>
      <c r="Z51" s="84">
        <v>6</v>
      </c>
    </row>
    <row r="52" spans="1:26" s="2" customFormat="1" ht="12" customHeight="1" thickBot="1">
      <c r="A52" s="101" t="s">
        <v>67</v>
      </c>
      <c r="B52" s="84">
        <v>96</v>
      </c>
      <c r="C52" s="85">
        <v>0</v>
      </c>
      <c r="D52" s="85">
        <v>0</v>
      </c>
      <c r="E52" s="85">
        <v>1</v>
      </c>
      <c r="F52" s="85">
        <v>0</v>
      </c>
      <c r="G52" s="84">
        <v>1</v>
      </c>
      <c r="H52" s="85">
        <v>0</v>
      </c>
      <c r="I52" s="84">
        <v>1</v>
      </c>
      <c r="J52" s="84">
        <v>36</v>
      </c>
      <c r="K52" s="85">
        <v>0</v>
      </c>
      <c r="L52" s="85">
        <v>0</v>
      </c>
      <c r="M52" s="85">
        <v>0</v>
      </c>
      <c r="N52" s="85">
        <v>0</v>
      </c>
      <c r="O52" s="85">
        <v>1</v>
      </c>
      <c r="P52" s="84">
        <v>6</v>
      </c>
      <c r="Q52" s="84">
        <v>10</v>
      </c>
      <c r="R52" s="84">
        <v>3</v>
      </c>
      <c r="S52" s="84">
        <v>5</v>
      </c>
      <c r="T52" s="85">
        <v>0</v>
      </c>
      <c r="U52" s="84">
        <v>1</v>
      </c>
      <c r="V52" s="84">
        <v>2</v>
      </c>
      <c r="W52" s="84">
        <v>5</v>
      </c>
      <c r="X52" s="84">
        <v>13</v>
      </c>
      <c r="Y52" s="84">
        <v>5</v>
      </c>
      <c r="Z52" s="84">
        <v>6</v>
      </c>
    </row>
    <row r="53" spans="1:26" s="2" customFormat="1" ht="14.25" customHeight="1">
      <c r="A53" s="23" t="s">
        <v>135</v>
      </c>
      <c r="B53" s="23"/>
      <c r="C53" s="23"/>
      <c r="D53" s="23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4" s="2" customFormat="1" ht="14.25" customHeight="1">
      <c r="A54" s="24" t="s">
        <v>136</v>
      </c>
      <c r="B54" s="22"/>
      <c r="C54" s="22"/>
      <c r="D54" s="22"/>
    </row>
    <row r="55" spans="1:4" s="2" customFormat="1" ht="9.75" customHeight="1">
      <c r="A55" s="24"/>
      <c r="B55" s="22"/>
      <c r="C55" s="22"/>
      <c r="D55" s="22"/>
    </row>
    <row r="56" spans="1:4" s="2" customFormat="1" ht="9.75" customHeight="1">
      <c r="A56" s="24"/>
      <c r="B56" s="22"/>
      <c r="C56" s="22"/>
      <c r="D56" s="22"/>
    </row>
    <row r="57" spans="1:4" s="2" customFormat="1" ht="11.25" customHeight="1">
      <c r="A57" s="24"/>
      <c r="B57" s="22"/>
      <c r="C57" s="22"/>
      <c r="D57" s="22"/>
    </row>
    <row r="58" spans="1:26" s="22" customFormat="1" ht="12.75" customHeight="1">
      <c r="A58" s="170" t="s">
        <v>134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/>
      <c r="L58" s="170" t="s">
        <v>106</v>
      </c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</row>
    <row r="59" ht="16.5">
      <c r="A59" s="2"/>
    </row>
  </sheetData>
  <sheetProtection/>
  <mergeCells count="14">
    <mergeCell ref="A2:K2"/>
    <mergeCell ref="T3:U3"/>
    <mergeCell ref="X3:Z3"/>
    <mergeCell ref="Y2:Z2"/>
    <mergeCell ref="A1:K1"/>
    <mergeCell ref="L1:Z1"/>
    <mergeCell ref="L2:X2"/>
    <mergeCell ref="A58:K58"/>
    <mergeCell ref="L58:Z58"/>
    <mergeCell ref="A3:A4"/>
    <mergeCell ref="B3:B4"/>
    <mergeCell ref="C3:G3"/>
    <mergeCell ref="H3:J3"/>
    <mergeCell ref="L3:R3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Normal="96" zoomScaleSheetLayoutView="100" zoomScalePageLayoutView="0" workbookViewId="0" topLeftCell="A7">
      <selection activeCell="U4" sqref="U4"/>
    </sheetView>
  </sheetViews>
  <sheetFormatPr defaultColWidth="9.00390625" defaultRowHeight="16.5"/>
  <cols>
    <col min="1" max="1" width="22.875" style="11" customWidth="1"/>
    <col min="2" max="2" width="9.25390625" style="11" customWidth="1"/>
    <col min="3" max="3" width="7.875" style="11" customWidth="1"/>
    <col min="4" max="4" width="6.625" style="11" customWidth="1"/>
    <col min="5" max="5" width="6.00390625" style="11" customWidth="1"/>
    <col min="6" max="6" width="6.25390625" style="11" customWidth="1"/>
    <col min="7" max="7" width="5.875" style="11" customWidth="1"/>
    <col min="8" max="8" width="6.375" style="11" customWidth="1"/>
    <col min="9" max="9" width="6.00390625" style="11" customWidth="1"/>
    <col min="10" max="10" width="6.25390625" style="11" customWidth="1"/>
    <col min="11" max="12" width="5.875" style="11" customWidth="1"/>
    <col min="13" max="19" width="6.125" style="11" customWidth="1"/>
    <col min="20" max="20" width="7.00390625" style="11" customWidth="1"/>
    <col min="21" max="21" width="7.125" style="11" customWidth="1"/>
    <col min="22" max="23" width="6.50390625" style="11" customWidth="1"/>
    <col min="24" max="24" width="6.875" style="11" customWidth="1"/>
    <col min="25" max="25" width="6.50390625" style="11" customWidth="1"/>
    <col min="26" max="27" width="6.125" style="11" customWidth="1"/>
    <col min="28" max="16384" width="9.00390625" style="11" customWidth="1"/>
  </cols>
  <sheetData>
    <row r="1" spans="1:27" s="1" customFormat="1" ht="45" customHeight="1">
      <c r="A1" s="192" t="s">
        <v>270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 t="s">
        <v>219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4"/>
      <c r="Z1" s="194"/>
      <c r="AA1" s="194"/>
    </row>
    <row r="2" spans="1:27" s="6" customFormat="1" ht="13.5" customHeight="1" thickBot="1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96" t="s">
        <v>220</v>
      </c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69" t="s">
        <v>4</v>
      </c>
      <c r="AA2" s="169"/>
    </row>
    <row r="3" spans="1:27" s="15" customFormat="1" ht="24" customHeight="1">
      <c r="A3" s="156" t="s">
        <v>218</v>
      </c>
      <c r="B3" s="188" t="s">
        <v>264</v>
      </c>
      <c r="C3" s="190" t="s">
        <v>0</v>
      </c>
      <c r="D3" s="197" t="s">
        <v>131</v>
      </c>
      <c r="E3" s="197"/>
      <c r="F3" s="197"/>
      <c r="G3" s="197"/>
      <c r="H3" s="197"/>
      <c r="I3" s="187" t="s">
        <v>130</v>
      </c>
      <c r="J3" s="187"/>
      <c r="K3" s="187"/>
      <c r="L3" s="79" t="s">
        <v>223</v>
      </c>
      <c r="M3" s="185" t="s">
        <v>269</v>
      </c>
      <c r="N3" s="185"/>
      <c r="O3" s="185"/>
      <c r="P3" s="185"/>
      <c r="Q3" s="185"/>
      <c r="R3" s="185"/>
      <c r="S3" s="186"/>
      <c r="T3" s="78" t="s">
        <v>265</v>
      </c>
      <c r="U3" s="187" t="s">
        <v>266</v>
      </c>
      <c r="V3" s="187"/>
      <c r="W3" s="78" t="s">
        <v>267</v>
      </c>
      <c r="X3" s="78" t="s">
        <v>268</v>
      </c>
      <c r="Y3" s="171" t="s">
        <v>133</v>
      </c>
      <c r="Z3" s="172"/>
      <c r="AA3" s="173"/>
    </row>
    <row r="4" spans="1:27" s="9" customFormat="1" ht="62.25" customHeight="1" thickBot="1">
      <c r="A4" s="157"/>
      <c r="B4" s="189"/>
      <c r="C4" s="191"/>
      <c r="D4" s="34" t="s">
        <v>49</v>
      </c>
      <c r="E4" s="35" t="s">
        <v>191</v>
      </c>
      <c r="F4" s="35" t="s">
        <v>192</v>
      </c>
      <c r="G4" s="35" t="s">
        <v>193</v>
      </c>
      <c r="H4" s="35" t="s">
        <v>194</v>
      </c>
      <c r="I4" s="35" t="s">
        <v>195</v>
      </c>
      <c r="J4" s="35" t="s">
        <v>196</v>
      </c>
      <c r="K4" s="35" t="s">
        <v>197</v>
      </c>
      <c r="L4" s="36" t="s">
        <v>198</v>
      </c>
      <c r="M4" s="35" t="s">
        <v>199</v>
      </c>
      <c r="N4" s="37" t="s">
        <v>200</v>
      </c>
      <c r="O4" s="38" t="s">
        <v>201</v>
      </c>
      <c r="P4" s="37" t="s">
        <v>202</v>
      </c>
      <c r="Q4" s="37" t="s">
        <v>203</v>
      </c>
      <c r="R4" s="38" t="s">
        <v>204</v>
      </c>
      <c r="S4" s="37" t="s">
        <v>205</v>
      </c>
      <c r="T4" s="35" t="s">
        <v>298</v>
      </c>
      <c r="U4" s="35" t="s">
        <v>297</v>
      </c>
      <c r="V4" s="34" t="s">
        <v>206</v>
      </c>
      <c r="W4" s="35" t="s">
        <v>207</v>
      </c>
      <c r="X4" s="34" t="s">
        <v>208</v>
      </c>
      <c r="Y4" s="37" t="s">
        <v>209</v>
      </c>
      <c r="Z4" s="37" t="s">
        <v>210</v>
      </c>
      <c r="AA4" s="39" t="s">
        <v>211</v>
      </c>
    </row>
    <row r="5" spans="1:27" s="14" customFormat="1" ht="27" customHeight="1">
      <c r="A5" s="92" t="s">
        <v>139</v>
      </c>
      <c r="B5" s="80">
        <f>SUM(D5:AA5)</f>
        <v>100.00000000000001</v>
      </c>
      <c r="C5" s="80"/>
      <c r="D5" s="80">
        <f aca="true" t="shared" si="0" ref="D5:AA5">D6/$C$6*100</f>
        <v>0.46847114812611546</v>
      </c>
      <c r="E5" s="80">
        <f t="shared" si="0"/>
        <v>4.171624033313504</v>
      </c>
      <c r="F5" s="80">
        <f t="shared" si="0"/>
        <v>1.2715645449137418</v>
      </c>
      <c r="G5" s="80">
        <f t="shared" si="0"/>
        <v>0.6171921475312314</v>
      </c>
      <c r="H5" s="80">
        <f t="shared" si="0"/>
        <v>6.975014872099941</v>
      </c>
      <c r="I5" s="80">
        <f t="shared" si="0"/>
        <v>1.2715645449137418</v>
      </c>
      <c r="J5" s="80">
        <f t="shared" si="0"/>
        <v>3.874182034503272</v>
      </c>
      <c r="K5" s="80">
        <f t="shared" si="0"/>
        <v>15.1918500892326</v>
      </c>
      <c r="L5" s="80">
        <f t="shared" si="0"/>
        <v>0.7659131469363474</v>
      </c>
      <c r="M5" s="80">
        <f t="shared" si="0"/>
        <v>0.2751338488994646</v>
      </c>
      <c r="N5" s="80">
        <f t="shared" si="0"/>
        <v>0.1338488994646044</v>
      </c>
      <c r="O5" s="80">
        <f t="shared" si="0"/>
        <v>0.148720999405116</v>
      </c>
      <c r="P5" s="80">
        <f t="shared" si="0"/>
        <v>0.594883997620464</v>
      </c>
      <c r="Q5" s="80">
        <f t="shared" si="0"/>
        <v>3.6585365853658534</v>
      </c>
      <c r="R5" s="80">
        <f t="shared" si="0"/>
        <v>4.707019631171922</v>
      </c>
      <c r="S5" s="80">
        <f t="shared" si="0"/>
        <v>3.5172516359309935</v>
      </c>
      <c r="T5" s="80">
        <f t="shared" si="0"/>
        <v>7.443486020226056</v>
      </c>
      <c r="U5" s="80">
        <f t="shared" si="0"/>
        <v>1.7772159428911365</v>
      </c>
      <c r="V5" s="80">
        <f t="shared" si="0"/>
        <v>6.7296252230814995</v>
      </c>
      <c r="W5" s="80">
        <f t="shared" si="0"/>
        <v>2.223378941106484</v>
      </c>
      <c r="X5" s="80">
        <f t="shared" si="0"/>
        <v>6.573468173706128</v>
      </c>
      <c r="Y5" s="80">
        <f t="shared" si="0"/>
        <v>15.496728138013088</v>
      </c>
      <c r="Z5" s="80">
        <f t="shared" si="0"/>
        <v>5.881915526472338</v>
      </c>
      <c r="AA5" s="80">
        <f t="shared" si="0"/>
        <v>6.231409875074361</v>
      </c>
    </row>
    <row r="6" spans="1:27" s="2" customFormat="1" ht="26.25" customHeight="1">
      <c r="A6" s="93" t="s">
        <v>261</v>
      </c>
      <c r="B6" s="81"/>
      <c r="C6" s="82">
        <f aca="true" t="shared" si="1" ref="C6:C25">SUM(D6:AA6)</f>
        <v>13448</v>
      </c>
      <c r="D6" s="83">
        <f aca="true" t="shared" si="2" ref="D6:AA6">SUM(D7:D28)</f>
        <v>63</v>
      </c>
      <c r="E6" s="84">
        <f t="shared" si="2"/>
        <v>561</v>
      </c>
      <c r="F6" s="84">
        <f t="shared" si="2"/>
        <v>171</v>
      </c>
      <c r="G6" s="84">
        <f t="shared" si="2"/>
        <v>83</v>
      </c>
      <c r="H6" s="84">
        <f t="shared" si="2"/>
        <v>938</v>
      </c>
      <c r="I6" s="84">
        <f t="shared" si="2"/>
        <v>171</v>
      </c>
      <c r="J6" s="84">
        <f t="shared" si="2"/>
        <v>521</v>
      </c>
      <c r="K6" s="82">
        <f t="shared" si="2"/>
        <v>2043</v>
      </c>
      <c r="L6" s="84">
        <f t="shared" si="2"/>
        <v>103</v>
      </c>
      <c r="M6" s="84">
        <f t="shared" si="2"/>
        <v>37</v>
      </c>
      <c r="N6" s="83">
        <f t="shared" si="2"/>
        <v>18</v>
      </c>
      <c r="O6" s="83">
        <f t="shared" si="2"/>
        <v>20</v>
      </c>
      <c r="P6" s="84">
        <f t="shared" si="2"/>
        <v>80</v>
      </c>
      <c r="Q6" s="84">
        <f t="shared" si="2"/>
        <v>492</v>
      </c>
      <c r="R6" s="84">
        <f t="shared" si="2"/>
        <v>633</v>
      </c>
      <c r="S6" s="84">
        <f t="shared" si="2"/>
        <v>473</v>
      </c>
      <c r="T6" s="82">
        <f t="shared" si="2"/>
        <v>1001</v>
      </c>
      <c r="U6" s="83">
        <f t="shared" si="2"/>
        <v>239</v>
      </c>
      <c r="V6" s="84">
        <f t="shared" si="2"/>
        <v>905</v>
      </c>
      <c r="W6" s="84">
        <f t="shared" si="2"/>
        <v>299</v>
      </c>
      <c r="X6" s="82">
        <f t="shared" si="2"/>
        <v>884</v>
      </c>
      <c r="Y6" s="82">
        <f t="shared" si="2"/>
        <v>2084</v>
      </c>
      <c r="Z6" s="84">
        <f t="shared" si="2"/>
        <v>791</v>
      </c>
      <c r="AA6" s="84">
        <f t="shared" si="2"/>
        <v>838</v>
      </c>
    </row>
    <row r="7" spans="1:27" s="2" customFormat="1" ht="19.5" customHeight="1">
      <c r="A7" s="94" t="s">
        <v>143</v>
      </c>
      <c r="B7" s="81">
        <f>C7/$C$6*100</f>
        <v>5.101130279595479</v>
      </c>
      <c r="C7" s="83">
        <f t="shared" si="1"/>
        <v>686</v>
      </c>
      <c r="D7" s="83">
        <v>1</v>
      </c>
      <c r="E7" s="84">
        <v>12</v>
      </c>
      <c r="F7" s="84">
        <v>2</v>
      </c>
      <c r="G7" s="84">
        <v>6</v>
      </c>
      <c r="H7" s="84">
        <v>7</v>
      </c>
      <c r="I7" s="84">
        <v>15</v>
      </c>
      <c r="J7" s="84">
        <v>52</v>
      </c>
      <c r="K7" s="84">
        <v>45</v>
      </c>
      <c r="L7" s="84">
        <v>3</v>
      </c>
      <c r="M7" s="84">
        <v>1</v>
      </c>
      <c r="N7" s="83">
        <v>1</v>
      </c>
      <c r="O7" s="83">
        <v>2</v>
      </c>
      <c r="P7" s="84">
        <v>1</v>
      </c>
      <c r="Q7" s="84">
        <v>1</v>
      </c>
      <c r="R7" s="84">
        <v>190</v>
      </c>
      <c r="S7" s="84">
        <v>13</v>
      </c>
      <c r="T7" s="84">
        <v>162</v>
      </c>
      <c r="U7" s="83">
        <v>2</v>
      </c>
      <c r="V7" s="84">
        <v>8</v>
      </c>
      <c r="W7" s="84">
        <v>4</v>
      </c>
      <c r="X7" s="84">
        <v>23</v>
      </c>
      <c r="Y7" s="84">
        <v>56</v>
      </c>
      <c r="Z7" s="84">
        <v>50</v>
      </c>
      <c r="AA7" s="84">
        <v>29</v>
      </c>
    </row>
    <row r="8" spans="1:27" s="2" customFormat="1" ht="19.5" customHeight="1">
      <c r="A8" s="94" t="s">
        <v>144</v>
      </c>
      <c r="B8" s="81">
        <f aca="true" t="shared" si="3" ref="B8:B28">C8/$C$6*100</f>
        <v>22.650208209399167</v>
      </c>
      <c r="C8" s="82">
        <f t="shared" si="1"/>
        <v>3046</v>
      </c>
      <c r="D8" s="84">
        <v>8</v>
      </c>
      <c r="E8" s="84">
        <v>34</v>
      </c>
      <c r="F8" s="84">
        <v>10</v>
      </c>
      <c r="G8" s="84">
        <v>14</v>
      </c>
      <c r="H8" s="84">
        <v>19</v>
      </c>
      <c r="I8" s="84">
        <v>20</v>
      </c>
      <c r="J8" s="84">
        <v>56</v>
      </c>
      <c r="K8" s="84">
        <v>288</v>
      </c>
      <c r="L8" s="84">
        <v>5</v>
      </c>
      <c r="M8" s="85">
        <v>0</v>
      </c>
      <c r="N8" s="84">
        <v>2</v>
      </c>
      <c r="O8" s="83">
        <v>0</v>
      </c>
      <c r="P8" s="84">
        <v>21</v>
      </c>
      <c r="Q8" s="84">
        <v>13</v>
      </c>
      <c r="R8" s="84">
        <v>107</v>
      </c>
      <c r="S8" s="84">
        <v>44</v>
      </c>
      <c r="T8" s="84">
        <v>583</v>
      </c>
      <c r="U8" s="84">
        <v>3</v>
      </c>
      <c r="V8" s="84">
        <v>101</v>
      </c>
      <c r="W8" s="84">
        <v>24</v>
      </c>
      <c r="X8" s="84">
        <v>434</v>
      </c>
      <c r="Y8" s="84">
        <v>522</v>
      </c>
      <c r="Z8" s="84">
        <v>465</v>
      </c>
      <c r="AA8" s="84">
        <v>273</v>
      </c>
    </row>
    <row r="9" spans="1:32" s="2" customFormat="1" ht="19.5" customHeight="1">
      <c r="A9" s="94" t="s">
        <v>145</v>
      </c>
      <c r="B9" s="81">
        <f t="shared" si="3"/>
        <v>3.9485425342058296</v>
      </c>
      <c r="C9" s="84">
        <f t="shared" si="1"/>
        <v>531</v>
      </c>
      <c r="D9" s="84">
        <v>8</v>
      </c>
      <c r="E9" s="84">
        <v>11</v>
      </c>
      <c r="F9" s="84">
        <v>7</v>
      </c>
      <c r="G9" s="84">
        <v>3</v>
      </c>
      <c r="H9" s="84">
        <v>13</v>
      </c>
      <c r="I9" s="84">
        <v>7</v>
      </c>
      <c r="J9" s="84">
        <v>51</v>
      </c>
      <c r="K9" s="84">
        <v>192</v>
      </c>
      <c r="L9" s="83">
        <v>0</v>
      </c>
      <c r="M9" s="83">
        <v>0</v>
      </c>
      <c r="N9" s="83">
        <v>2</v>
      </c>
      <c r="O9" s="83">
        <v>0</v>
      </c>
      <c r="P9" s="84">
        <v>1</v>
      </c>
      <c r="Q9" s="84">
        <v>19</v>
      </c>
      <c r="R9" s="84">
        <v>12</v>
      </c>
      <c r="S9" s="84">
        <v>23</v>
      </c>
      <c r="T9" s="84">
        <v>32</v>
      </c>
      <c r="U9" s="84">
        <v>2</v>
      </c>
      <c r="V9" s="84">
        <v>26</v>
      </c>
      <c r="W9" s="84">
        <v>5</v>
      </c>
      <c r="X9" s="84">
        <v>17</v>
      </c>
      <c r="Y9" s="84">
        <v>74</v>
      </c>
      <c r="Z9" s="84">
        <v>5</v>
      </c>
      <c r="AA9" s="84">
        <v>21</v>
      </c>
      <c r="AD9" s="13"/>
      <c r="AE9" s="13"/>
      <c r="AF9" s="13"/>
    </row>
    <row r="10" spans="1:32" s="2" customFormat="1" ht="19.5" customHeight="1">
      <c r="A10" s="94" t="s">
        <v>146</v>
      </c>
      <c r="B10" s="81">
        <f t="shared" si="3"/>
        <v>3.2272456870910173</v>
      </c>
      <c r="C10" s="84">
        <f t="shared" si="1"/>
        <v>434</v>
      </c>
      <c r="D10" s="85">
        <v>0</v>
      </c>
      <c r="E10" s="84">
        <v>21</v>
      </c>
      <c r="F10" s="84">
        <v>3</v>
      </c>
      <c r="G10" s="83">
        <v>5</v>
      </c>
      <c r="H10" s="84">
        <v>15</v>
      </c>
      <c r="I10" s="84">
        <v>11</v>
      </c>
      <c r="J10" s="84">
        <v>9</v>
      </c>
      <c r="K10" s="85">
        <v>0</v>
      </c>
      <c r="L10" s="84">
        <v>2</v>
      </c>
      <c r="M10" s="83">
        <v>1</v>
      </c>
      <c r="N10" s="83">
        <v>1</v>
      </c>
      <c r="O10" s="85">
        <v>0</v>
      </c>
      <c r="P10" s="83">
        <v>2</v>
      </c>
      <c r="Q10" s="84">
        <v>14</v>
      </c>
      <c r="R10" s="84">
        <v>32</v>
      </c>
      <c r="S10" s="84">
        <v>27</v>
      </c>
      <c r="T10" s="84">
        <v>17</v>
      </c>
      <c r="U10" s="84">
        <v>1</v>
      </c>
      <c r="V10" s="84">
        <v>112</v>
      </c>
      <c r="W10" s="84">
        <v>42</v>
      </c>
      <c r="X10" s="84">
        <v>10</v>
      </c>
      <c r="Y10" s="84">
        <v>82</v>
      </c>
      <c r="Z10" s="84">
        <v>3</v>
      </c>
      <c r="AA10" s="84">
        <v>24</v>
      </c>
      <c r="AD10" s="13"/>
      <c r="AE10" s="13"/>
      <c r="AF10" s="13"/>
    </row>
    <row r="11" spans="1:32" s="2" customFormat="1" ht="19.5" customHeight="1">
      <c r="A11" s="94" t="s">
        <v>158</v>
      </c>
      <c r="B11" s="81">
        <f t="shared" si="3"/>
        <v>2.379535990481856</v>
      </c>
      <c r="C11" s="83">
        <f t="shared" si="1"/>
        <v>320</v>
      </c>
      <c r="D11" s="83">
        <v>1</v>
      </c>
      <c r="E11" s="84">
        <v>6</v>
      </c>
      <c r="F11" s="84">
        <v>1</v>
      </c>
      <c r="G11" s="85">
        <v>0</v>
      </c>
      <c r="H11" s="84">
        <v>5</v>
      </c>
      <c r="I11" s="84">
        <v>9</v>
      </c>
      <c r="J11" s="84">
        <v>18</v>
      </c>
      <c r="K11" s="84">
        <v>3</v>
      </c>
      <c r="L11" s="84">
        <v>5</v>
      </c>
      <c r="M11" s="83">
        <v>0</v>
      </c>
      <c r="N11" s="83">
        <v>0</v>
      </c>
      <c r="O11" s="83">
        <v>0</v>
      </c>
      <c r="P11" s="84">
        <v>3</v>
      </c>
      <c r="Q11" s="84">
        <v>20</v>
      </c>
      <c r="R11" s="84">
        <v>19</v>
      </c>
      <c r="S11" s="84">
        <v>29</v>
      </c>
      <c r="T11" s="84">
        <v>28</v>
      </c>
      <c r="U11" s="83">
        <v>0</v>
      </c>
      <c r="V11" s="84">
        <v>47</v>
      </c>
      <c r="W11" s="84">
        <v>45</v>
      </c>
      <c r="X11" s="84">
        <v>8</v>
      </c>
      <c r="Y11" s="84">
        <v>55</v>
      </c>
      <c r="Z11" s="85">
        <v>0</v>
      </c>
      <c r="AA11" s="84">
        <v>18</v>
      </c>
      <c r="AD11" s="13"/>
      <c r="AE11" s="13"/>
      <c r="AF11" s="13"/>
    </row>
    <row r="12" spans="1:32" s="2" customFormat="1" ht="19.5" customHeight="1">
      <c r="A12" s="94" t="s">
        <v>147</v>
      </c>
      <c r="B12" s="81">
        <f t="shared" si="3"/>
        <v>6.580904223676383</v>
      </c>
      <c r="C12" s="84">
        <f t="shared" si="1"/>
        <v>885</v>
      </c>
      <c r="D12" s="84">
        <v>5</v>
      </c>
      <c r="E12" s="84">
        <v>15</v>
      </c>
      <c r="F12" s="84">
        <v>7</v>
      </c>
      <c r="G12" s="84">
        <v>6</v>
      </c>
      <c r="H12" s="84">
        <v>37</v>
      </c>
      <c r="I12" s="84">
        <v>19</v>
      </c>
      <c r="J12" s="84">
        <v>113</v>
      </c>
      <c r="K12" s="84">
        <v>400</v>
      </c>
      <c r="L12" s="84">
        <v>4</v>
      </c>
      <c r="M12" s="83">
        <v>0</v>
      </c>
      <c r="N12" s="85">
        <v>0</v>
      </c>
      <c r="O12" s="83">
        <v>0</v>
      </c>
      <c r="P12" s="84">
        <v>2</v>
      </c>
      <c r="Q12" s="84">
        <v>32</v>
      </c>
      <c r="R12" s="84">
        <v>31</v>
      </c>
      <c r="S12" s="84">
        <v>36</v>
      </c>
      <c r="T12" s="84">
        <v>14</v>
      </c>
      <c r="U12" s="84">
        <v>1</v>
      </c>
      <c r="V12" s="84">
        <v>37</v>
      </c>
      <c r="W12" s="84">
        <v>14</v>
      </c>
      <c r="X12" s="84">
        <v>6</v>
      </c>
      <c r="Y12" s="84">
        <v>82</v>
      </c>
      <c r="Z12" s="84">
        <v>2</v>
      </c>
      <c r="AA12" s="84">
        <v>22</v>
      </c>
      <c r="AD12" s="13"/>
      <c r="AE12" s="13"/>
      <c r="AF12" s="13"/>
    </row>
    <row r="13" spans="1:32" s="2" customFormat="1" ht="19.5" customHeight="1">
      <c r="A13" s="94" t="s">
        <v>159</v>
      </c>
      <c r="B13" s="81">
        <f t="shared" si="3"/>
        <v>13.117192147531231</v>
      </c>
      <c r="C13" s="82">
        <f t="shared" si="1"/>
        <v>1764</v>
      </c>
      <c r="D13" s="84">
        <v>27</v>
      </c>
      <c r="E13" s="84">
        <v>325</v>
      </c>
      <c r="F13" s="84">
        <v>28</v>
      </c>
      <c r="G13" s="84">
        <v>26</v>
      </c>
      <c r="H13" s="84">
        <v>511</v>
      </c>
      <c r="I13" s="84">
        <v>57</v>
      </c>
      <c r="J13" s="84">
        <v>113</v>
      </c>
      <c r="K13" s="84">
        <v>46</v>
      </c>
      <c r="L13" s="84">
        <v>5</v>
      </c>
      <c r="M13" s="83">
        <v>4</v>
      </c>
      <c r="N13" s="84">
        <v>2</v>
      </c>
      <c r="O13" s="85">
        <v>0</v>
      </c>
      <c r="P13" s="84">
        <v>11</v>
      </c>
      <c r="Q13" s="84">
        <v>53</v>
      </c>
      <c r="R13" s="84">
        <v>48</v>
      </c>
      <c r="S13" s="84">
        <v>138</v>
      </c>
      <c r="T13" s="84">
        <v>40</v>
      </c>
      <c r="U13" s="84">
        <v>1</v>
      </c>
      <c r="V13" s="84">
        <v>91</v>
      </c>
      <c r="W13" s="84">
        <v>28</v>
      </c>
      <c r="X13" s="84">
        <v>13</v>
      </c>
      <c r="Y13" s="84">
        <v>154</v>
      </c>
      <c r="Z13" s="84">
        <v>1</v>
      </c>
      <c r="AA13" s="84">
        <v>42</v>
      </c>
      <c r="AD13" s="13"/>
      <c r="AE13" s="13"/>
      <c r="AF13" s="13"/>
    </row>
    <row r="14" spans="1:32" s="2" customFormat="1" ht="19.5" customHeight="1">
      <c r="A14" s="94" t="s">
        <v>160</v>
      </c>
      <c r="B14" s="81">
        <f t="shared" si="3"/>
        <v>14.12849494348602</v>
      </c>
      <c r="C14" s="82">
        <f t="shared" si="1"/>
        <v>1900</v>
      </c>
      <c r="D14" s="84">
        <v>8</v>
      </c>
      <c r="E14" s="84">
        <v>72</v>
      </c>
      <c r="F14" s="84">
        <v>91</v>
      </c>
      <c r="G14" s="84">
        <v>6</v>
      </c>
      <c r="H14" s="84">
        <v>220</v>
      </c>
      <c r="I14" s="84">
        <v>15</v>
      </c>
      <c r="J14" s="84">
        <v>27</v>
      </c>
      <c r="K14" s="84">
        <v>24</v>
      </c>
      <c r="L14" s="84">
        <v>6</v>
      </c>
      <c r="M14" s="83">
        <v>2</v>
      </c>
      <c r="N14" s="84">
        <v>2</v>
      </c>
      <c r="O14" s="83">
        <v>0</v>
      </c>
      <c r="P14" s="84">
        <v>6</v>
      </c>
      <c r="Q14" s="84">
        <v>284</v>
      </c>
      <c r="R14" s="84">
        <v>127</v>
      </c>
      <c r="S14" s="84">
        <v>82</v>
      </c>
      <c r="T14" s="84">
        <v>25</v>
      </c>
      <c r="U14" s="83">
        <v>0</v>
      </c>
      <c r="V14" s="84">
        <v>328</v>
      </c>
      <c r="W14" s="84">
        <v>25</v>
      </c>
      <c r="X14" s="84">
        <v>42</v>
      </c>
      <c r="Y14" s="84">
        <v>397</v>
      </c>
      <c r="Z14" s="84">
        <v>17</v>
      </c>
      <c r="AA14" s="84">
        <v>94</v>
      </c>
      <c r="AD14" s="13"/>
      <c r="AE14" s="13"/>
      <c r="AF14" s="13"/>
    </row>
    <row r="15" spans="1:32" s="2" customFormat="1" ht="19.5" customHeight="1">
      <c r="A15" s="94" t="s">
        <v>148</v>
      </c>
      <c r="B15" s="81">
        <f t="shared" si="3"/>
        <v>0.9592504461629983</v>
      </c>
      <c r="C15" s="83">
        <f t="shared" si="1"/>
        <v>129</v>
      </c>
      <c r="D15" s="83">
        <v>1</v>
      </c>
      <c r="E15" s="83">
        <v>2</v>
      </c>
      <c r="F15" s="83">
        <v>1</v>
      </c>
      <c r="G15" s="83">
        <v>1</v>
      </c>
      <c r="H15" s="84">
        <v>1</v>
      </c>
      <c r="I15" s="83">
        <v>2</v>
      </c>
      <c r="J15" s="84">
        <v>7</v>
      </c>
      <c r="K15" s="84">
        <v>2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4">
        <v>1</v>
      </c>
      <c r="R15" s="84">
        <v>10</v>
      </c>
      <c r="S15" s="84">
        <v>1</v>
      </c>
      <c r="T15" s="84">
        <v>44</v>
      </c>
      <c r="U15" s="86">
        <v>0</v>
      </c>
      <c r="V15" s="84">
        <v>9</v>
      </c>
      <c r="W15" s="83">
        <v>0</v>
      </c>
      <c r="X15" s="84">
        <v>10</v>
      </c>
      <c r="Y15" s="84">
        <v>18</v>
      </c>
      <c r="Z15" s="84">
        <v>14</v>
      </c>
      <c r="AA15" s="84">
        <v>5</v>
      </c>
      <c r="AD15" s="13"/>
      <c r="AE15" s="13"/>
      <c r="AF15" s="13"/>
    </row>
    <row r="16" spans="1:27" s="2" customFormat="1" ht="19.5" customHeight="1">
      <c r="A16" s="94" t="s">
        <v>149</v>
      </c>
      <c r="B16" s="81">
        <f t="shared" si="3"/>
        <v>0.0223081499107674</v>
      </c>
      <c r="C16" s="83">
        <f t="shared" si="1"/>
        <v>3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1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83">
        <v>0</v>
      </c>
      <c r="W16" s="83">
        <v>0</v>
      </c>
      <c r="X16" s="84">
        <v>2</v>
      </c>
      <c r="Y16" s="85">
        <v>0</v>
      </c>
      <c r="Z16" s="85">
        <v>0</v>
      </c>
      <c r="AA16" s="86">
        <v>0</v>
      </c>
    </row>
    <row r="17" spans="1:27" s="2" customFormat="1" ht="19.5" customHeight="1">
      <c r="A17" s="94" t="s">
        <v>141</v>
      </c>
      <c r="B17" s="81">
        <f t="shared" si="3"/>
        <v>4.446757882212968</v>
      </c>
      <c r="C17" s="84">
        <f t="shared" si="1"/>
        <v>598</v>
      </c>
      <c r="D17" s="84">
        <v>1</v>
      </c>
      <c r="E17" s="83">
        <v>14</v>
      </c>
      <c r="F17" s="83">
        <v>2</v>
      </c>
      <c r="G17" s="83">
        <v>5</v>
      </c>
      <c r="H17" s="84">
        <v>14</v>
      </c>
      <c r="I17" s="83">
        <v>1</v>
      </c>
      <c r="J17" s="84">
        <v>3</v>
      </c>
      <c r="K17" s="84">
        <v>5</v>
      </c>
      <c r="L17" s="84">
        <v>48</v>
      </c>
      <c r="M17" s="84">
        <v>3</v>
      </c>
      <c r="N17" s="84">
        <v>5</v>
      </c>
      <c r="O17" s="84">
        <v>16</v>
      </c>
      <c r="P17" s="84">
        <v>7</v>
      </c>
      <c r="Q17" s="83">
        <v>1</v>
      </c>
      <c r="R17" s="84">
        <v>7</v>
      </c>
      <c r="S17" s="84">
        <v>19</v>
      </c>
      <c r="T17" s="84">
        <v>3</v>
      </c>
      <c r="U17" s="84">
        <v>28</v>
      </c>
      <c r="V17" s="84">
        <v>38</v>
      </c>
      <c r="W17" s="83">
        <v>0</v>
      </c>
      <c r="X17" s="84">
        <v>203</v>
      </c>
      <c r="Y17" s="84">
        <v>134</v>
      </c>
      <c r="Z17" s="84">
        <v>7</v>
      </c>
      <c r="AA17" s="84">
        <v>34</v>
      </c>
    </row>
    <row r="18" spans="1:27" s="2" customFormat="1" ht="19.5" customHeight="1">
      <c r="A18" s="94" t="s">
        <v>142</v>
      </c>
      <c r="B18" s="81">
        <f t="shared" si="3"/>
        <v>1.5466983938132064</v>
      </c>
      <c r="C18" s="83">
        <f t="shared" si="1"/>
        <v>208</v>
      </c>
      <c r="D18" s="83">
        <v>0</v>
      </c>
      <c r="E18" s="83">
        <v>2</v>
      </c>
      <c r="F18" s="85">
        <v>0</v>
      </c>
      <c r="G18" s="83">
        <v>0</v>
      </c>
      <c r="H18" s="84">
        <v>1</v>
      </c>
      <c r="I18" s="83">
        <v>0</v>
      </c>
      <c r="J18" s="83">
        <v>0</v>
      </c>
      <c r="K18" s="83">
        <v>0</v>
      </c>
      <c r="L18" s="84">
        <v>1</v>
      </c>
      <c r="M18" s="84">
        <v>22</v>
      </c>
      <c r="N18" s="85">
        <v>0</v>
      </c>
      <c r="O18" s="83">
        <v>0</v>
      </c>
      <c r="P18" s="83">
        <v>0</v>
      </c>
      <c r="Q18" s="86">
        <v>0</v>
      </c>
      <c r="R18" s="84">
        <v>2</v>
      </c>
      <c r="S18" s="83">
        <v>0</v>
      </c>
      <c r="T18" s="83">
        <v>0</v>
      </c>
      <c r="U18" s="84">
        <v>158</v>
      </c>
      <c r="V18" s="84">
        <v>3</v>
      </c>
      <c r="W18" s="84">
        <v>1</v>
      </c>
      <c r="X18" s="84">
        <v>2</v>
      </c>
      <c r="Y18" s="84">
        <v>14</v>
      </c>
      <c r="Z18" s="84">
        <v>1</v>
      </c>
      <c r="AA18" s="84">
        <v>1</v>
      </c>
    </row>
    <row r="19" spans="1:27" s="2" customFormat="1" ht="19.5" customHeight="1">
      <c r="A19" s="94" t="s">
        <v>150</v>
      </c>
      <c r="B19" s="81">
        <f t="shared" si="3"/>
        <v>0.223081499107674</v>
      </c>
      <c r="C19" s="83">
        <f t="shared" si="1"/>
        <v>30</v>
      </c>
      <c r="D19" s="83">
        <v>0</v>
      </c>
      <c r="E19" s="83">
        <v>2</v>
      </c>
      <c r="F19" s="83">
        <v>0</v>
      </c>
      <c r="G19" s="83">
        <v>0</v>
      </c>
      <c r="H19" s="84">
        <v>1</v>
      </c>
      <c r="I19" s="83">
        <v>0</v>
      </c>
      <c r="J19" s="83">
        <v>0</v>
      </c>
      <c r="K19" s="83">
        <v>1</v>
      </c>
      <c r="L19" s="83">
        <v>0</v>
      </c>
      <c r="M19" s="83">
        <v>0</v>
      </c>
      <c r="N19" s="83">
        <v>0</v>
      </c>
      <c r="O19" s="83">
        <v>0</v>
      </c>
      <c r="P19" s="84">
        <v>19</v>
      </c>
      <c r="Q19" s="83">
        <v>0</v>
      </c>
      <c r="R19" s="86">
        <v>0</v>
      </c>
      <c r="S19" s="84">
        <v>2</v>
      </c>
      <c r="T19" s="83">
        <v>0</v>
      </c>
      <c r="U19" s="83">
        <v>0</v>
      </c>
      <c r="V19" s="83">
        <v>1</v>
      </c>
      <c r="W19" s="83">
        <v>0</v>
      </c>
      <c r="X19" s="84">
        <v>2</v>
      </c>
      <c r="Y19" s="85">
        <v>0</v>
      </c>
      <c r="Z19" s="83">
        <v>0</v>
      </c>
      <c r="AA19" s="84">
        <v>2</v>
      </c>
    </row>
    <row r="20" spans="1:27" s="2" customFormat="1" ht="19.5" customHeight="1">
      <c r="A20" s="94" t="s">
        <v>151</v>
      </c>
      <c r="B20" s="81">
        <f t="shared" si="3"/>
        <v>0.0966686496133254</v>
      </c>
      <c r="C20" s="83">
        <f t="shared" si="1"/>
        <v>13</v>
      </c>
      <c r="D20" s="83">
        <v>0</v>
      </c>
      <c r="E20" s="83">
        <v>0</v>
      </c>
      <c r="F20" s="85">
        <v>0</v>
      </c>
      <c r="G20" s="83">
        <v>0</v>
      </c>
      <c r="H20" s="83">
        <v>2</v>
      </c>
      <c r="I20" s="83">
        <v>0</v>
      </c>
      <c r="J20" s="83">
        <v>0</v>
      </c>
      <c r="K20" s="83">
        <v>0</v>
      </c>
      <c r="L20" s="85">
        <v>0</v>
      </c>
      <c r="M20" s="84">
        <v>1</v>
      </c>
      <c r="N20" s="85">
        <v>0</v>
      </c>
      <c r="O20" s="83">
        <v>2</v>
      </c>
      <c r="P20" s="84">
        <v>1</v>
      </c>
      <c r="Q20" s="86">
        <v>0</v>
      </c>
      <c r="R20" s="83">
        <v>0</v>
      </c>
      <c r="S20" s="84">
        <v>1</v>
      </c>
      <c r="T20" s="86">
        <v>0</v>
      </c>
      <c r="U20" s="84">
        <v>5</v>
      </c>
      <c r="V20" s="83">
        <v>0</v>
      </c>
      <c r="W20" s="83">
        <v>0</v>
      </c>
      <c r="X20" s="83">
        <v>0</v>
      </c>
      <c r="Y20" s="83">
        <v>1</v>
      </c>
      <c r="Z20" s="83">
        <v>0</v>
      </c>
      <c r="AA20" s="86">
        <v>0</v>
      </c>
    </row>
    <row r="21" spans="1:27" s="2" customFormat="1" ht="19.5" customHeight="1">
      <c r="A21" s="94" t="s">
        <v>157</v>
      </c>
      <c r="B21" s="81">
        <f t="shared" si="3"/>
        <v>0.20820939916716238</v>
      </c>
      <c r="C21" s="83">
        <f t="shared" si="1"/>
        <v>28</v>
      </c>
      <c r="D21" s="83">
        <v>0</v>
      </c>
      <c r="E21" s="83">
        <v>0</v>
      </c>
      <c r="F21" s="83">
        <v>0</v>
      </c>
      <c r="G21" s="83">
        <v>0</v>
      </c>
      <c r="H21" s="84">
        <v>3</v>
      </c>
      <c r="I21" s="83">
        <v>0</v>
      </c>
      <c r="J21" s="83">
        <v>3</v>
      </c>
      <c r="K21" s="83">
        <v>0</v>
      </c>
      <c r="L21" s="84">
        <v>14</v>
      </c>
      <c r="M21" s="83">
        <v>0</v>
      </c>
      <c r="N21" s="83">
        <v>0</v>
      </c>
      <c r="O21" s="83">
        <v>0</v>
      </c>
      <c r="P21" s="83">
        <v>1</v>
      </c>
      <c r="Q21" s="83">
        <v>0</v>
      </c>
      <c r="R21" s="83">
        <v>0</v>
      </c>
      <c r="S21" s="86">
        <v>0</v>
      </c>
      <c r="T21" s="84">
        <v>1</v>
      </c>
      <c r="U21" s="86">
        <v>0</v>
      </c>
      <c r="V21" s="84">
        <v>6</v>
      </c>
      <c r="W21" s="86">
        <v>0</v>
      </c>
      <c r="X21" s="85">
        <v>0</v>
      </c>
      <c r="Y21" s="85">
        <v>0</v>
      </c>
      <c r="Z21" s="85">
        <v>0</v>
      </c>
      <c r="AA21" s="83">
        <v>0</v>
      </c>
    </row>
    <row r="22" spans="1:27" s="2" customFormat="1" ht="19.5" customHeight="1">
      <c r="A22" s="94" t="s">
        <v>152</v>
      </c>
      <c r="B22" s="81">
        <f t="shared" si="3"/>
        <v>0.12641284949434858</v>
      </c>
      <c r="C22" s="83">
        <f t="shared" si="1"/>
        <v>17</v>
      </c>
      <c r="D22" s="83">
        <v>0</v>
      </c>
      <c r="E22" s="83">
        <v>0</v>
      </c>
      <c r="F22" s="83">
        <v>1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5">
        <v>0</v>
      </c>
      <c r="M22" s="83">
        <v>1</v>
      </c>
      <c r="N22" s="83">
        <v>0</v>
      </c>
      <c r="O22" s="83">
        <v>0</v>
      </c>
      <c r="P22" s="84">
        <v>1</v>
      </c>
      <c r="Q22" s="83">
        <v>0</v>
      </c>
      <c r="R22" s="84">
        <v>1</v>
      </c>
      <c r="S22" s="86">
        <v>0</v>
      </c>
      <c r="T22" s="86">
        <v>0</v>
      </c>
      <c r="U22" s="84">
        <v>9</v>
      </c>
      <c r="V22" s="83">
        <v>0</v>
      </c>
      <c r="W22" s="83">
        <v>0</v>
      </c>
      <c r="X22" s="85">
        <v>0</v>
      </c>
      <c r="Y22" s="84">
        <v>3</v>
      </c>
      <c r="Z22" s="83">
        <v>1</v>
      </c>
      <c r="AA22" s="83">
        <v>0</v>
      </c>
    </row>
    <row r="23" spans="1:27" s="2" customFormat="1" ht="19.5" customHeight="1">
      <c r="A23" s="94" t="s">
        <v>156</v>
      </c>
      <c r="B23" s="81">
        <f t="shared" si="3"/>
        <v>5.197798929208805</v>
      </c>
      <c r="C23" s="84">
        <f t="shared" si="1"/>
        <v>699</v>
      </c>
      <c r="D23" s="84">
        <v>2</v>
      </c>
      <c r="E23" s="84">
        <v>13</v>
      </c>
      <c r="F23" s="84">
        <v>3</v>
      </c>
      <c r="G23" s="84">
        <v>5</v>
      </c>
      <c r="H23" s="84">
        <v>55</v>
      </c>
      <c r="I23" s="84">
        <v>10</v>
      </c>
      <c r="J23" s="84">
        <v>18</v>
      </c>
      <c r="K23" s="84">
        <v>20</v>
      </c>
      <c r="L23" s="84">
        <v>5</v>
      </c>
      <c r="M23" s="84">
        <v>1</v>
      </c>
      <c r="N23" s="83">
        <v>0</v>
      </c>
      <c r="O23" s="83">
        <v>0</v>
      </c>
      <c r="P23" s="84">
        <v>2</v>
      </c>
      <c r="Q23" s="84">
        <v>38</v>
      </c>
      <c r="R23" s="84">
        <v>27</v>
      </c>
      <c r="S23" s="84">
        <v>26</v>
      </c>
      <c r="T23" s="84">
        <v>26</v>
      </c>
      <c r="U23" s="84">
        <v>7</v>
      </c>
      <c r="V23" s="84">
        <v>59</v>
      </c>
      <c r="W23" s="84">
        <v>89</v>
      </c>
      <c r="X23" s="84">
        <v>19</v>
      </c>
      <c r="Y23" s="84">
        <v>137</v>
      </c>
      <c r="Z23" s="84">
        <v>74</v>
      </c>
      <c r="AA23" s="84">
        <v>63</v>
      </c>
    </row>
    <row r="24" spans="1:27" s="2" customFormat="1" ht="19.5" customHeight="1">
      <c r="A24" s="94" t="s">
        <v>153</v>
      </c>
      <c r="B24" s="81">
        <f t="shared" si="3"/>
        <v>6.766805472932778</v>
      </c>
      <c r="C24" s="84">
        <f t="shared" si="1"/>
        <v>910</v>
      </c>
      <c r="D24" s="84">
        <v>1</v>
      </c>
      <c r="E24" s="84">
        <v>29</v>
      </c>
      <c r="F24" s="84">
        <v>10</v>
      </c>
      <c r="G24" s="84">
        <v>6</v>
      </c>
      <c r="H24" s="84">
        <v>31</v>
      </c>
      <c r="I24" s="84">
        <v>5</v>
      </c>
      <c r="J24" s="84">
        <v>33</v>
      </c>
      <c r="K24" s="84">
        <v>58</v>
      </c>
      <c r="L24" s="84">
        <v>1</v>
      </c>
      <c r="M24" s="84">
        <v>1</v>
      </c>
      <c r="N24" s="84">
        <v>3</v>
      </c>
      <c r="O24" s="83">
        <v>0</v>
      </c>
      <c r="P24" s="84">
        <v>1</v>
      </c>
      <c r="Q24" s="84">
        <v>16</v>
      </c>
      <c r="R24" s="84">
        <v>19</v>
      </c>
      <c r="S24" s="84">
        <v>29</v>
      </c>
      <c r="T24" s="84">
        <v>20</v>
      </c>
      <c r="U24" s="84">
        <v>21</v>
      </c>
      <c r="V24" s="84">
        <v>33</v>
      </c>
      <c r="W24" s="84">
        <v>21</v>
      </c>
      <c r="X24" s="84">
        <v>74</v>
      </c>
      <c r="Y24" s="84">
        <v>290</v>
      </c>
      <c r="Z24" s="84">
        <v>93</v>
      </c>
      <c r="AA24" s="84">
        <v>115</v>
      </c>
    </row>
    <row r="25" spans="1:27" s="2" customFormat="1" ht="19.5" customHeight="1">
      <c r="A25" s="94" t="s">
        <v>154</v>
      </c>
      <c r="B25" s="81">
        <f t="shared" si="3"/>
        <v>1.1079714455681142</v>
      </c>
      <c r="C25" s="83">
        <f t="shared" si="1"/>
        <v>149</v>
      </c>
      <c r="D25" s="83">
        <v>0</v>
      </c>
      <c r="E25" s="83">
        <v>0</v>
      </c>
      <c r="F25" s="83">
        <v>2</v>
      </c>
      <c r="G25" s="83">
        <v>0</v>
      </c>
      <c r="H25" s="83">
        <v>1</v>
      </c>
      <c r="I25" s="83">
        <v>0</v>
      </c>
      <c r="J25" s="84">
        <v>2</v>
      </c>
      <c r="K25" s="84">
        <v>3</v>
      </c>
      <c r="L25" s="83">
        <v>0</v>
      </c>
      <c r="M25" s="83">
        <v>0</v>
      </c>
      <c r="N25" s="83">
        <v>0</v>
      </c>
      <c r="O25" s="83">
        <v>0</v>
      </c>
      <c r="P25" s="83">
        <v>1</v>
      </c>
      <c r="Q25" s="83">
        <v>0</v>
      </c>
      <c r="R25" s="84">
        <v>1</v>
      </c>
      <c r="S25" s="84">
        <v>2</v>
      </c>
      <c r="T25" s="84">
        <v>2</v>
      </c>
      <c r="U25" s="84">
        <v>1</v>
      </c>
      <c r="V25" s="84">
        <v>3</v>
      </c>
      <c r="W25" s="84">
        <v>1</v>
      </c>
      <c r="X25" s="84">
        <v>4</v>
      </c>
      <c r="Y25" s="84">
        <v>16</v>
      </c>
      <c r="Z25" s="84">
        <v>33</v>
      </c>
      <c r="AA25" s="84">
        <v>77</v>
      </c>
    </row>
    <row r="26" spans="1:27" s="2" customFormat="1" ht="19.5" customHeight="1">
      <c r="A26" s="94" t="s">
        <v>155</v>
      </c>
      <c r="B26" s="81"/>
      <c r="C26" s="84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</row>
    <row r="27" spans="1:27" s="2" customFormat="1" ht="18" customHeight="1">
      <c r="A27" s="95" t="s">
        <v>262</v>
      </c>
      <c r="B27" s="81">
        <f t="shared" si="3"/>
        <v>6.157049375371802</v>
      </c>
      <c r="C27" s="83">
        <f>SUM(D27:AA27)</f>
        <v>828</v>
      </c>
      <c r="D27" s="83">
        <v>0</v>
      </c>
      <c r="E27" s="84">
        <v>2</v>
      </c>
      <c r="F27" s="83">
        <v>2</v>
      </c>
      <c r="G27" s="83">
        <v>0</v>
      </c>
      <c r="H27" s="84">
        <v>1</v>
      </c>
      <c r="I27" s="83">
        <v>0</v>
      </c>
      <c r="J27" s="84">
        <v>8</v>
      </c>
      <c r="K27" s="84">
        <v>729</v>
      </c>
      <c r="L27" s="84">
        <v>2</v>
      </c>
      <c r="M27" s="83">
        <v>0</v>
      </c>
      <c r="N27" s="83">
        <v>0</v>
      </c>
      <c r="O27" s="83">
        <v>0</v>
      </c>
      <c r="P27" s="83">
        <v>0</v>
      </c>
      <c r="Q27" s="83">
        <v>0</v>
      </c>
      <c r="R27" s="85">
        <v>0</v>
      </c>
      <c r="S27" s="83">
        <v>0</v>
      </c>
      <c r="T27" s="84">
        <v>3</v>
      </c>
      <c r="U27" s="83">
        <v>0</v>
      </c>
      <c r="V27" s="84">
        <v>2</v>
      </c>
      <c r="W27" s="83">
        <v>0</v>
      </c>
      <c r="X27" s="84">
        <v>10</v>
      </c>
      <c r="Y27" s="84">
        <v>39</v>
      </c>
      <c r="Z27" s="84">
        <v>19</v>
      </c>
      <c r="AA27" s="84">
        <v>11</v>
      </c>
    </row>
    <row r="28" spans="1:27" s="2" customFormat="1" ht="18" customHeight="1" thickBot="1">
      <c r="A28" s="95" t="s">
        <v>263</v>
      </c>
      <c r="B28" s="81">
        <f t="shared" si="3"/>
        <v>2.007733491969066</v>
      </c>
      <c r="C28" s="83">
        <f>SUM(D28:AA28)</f>
        <v>270</v>
      </c>
      <c r="D28" s="83">
        <v>0</v>
      </c>
      <c r="E28" s="83">
        <v>1</v>
      </c>
      <c r="F28" s="84">
        <v>1</v>
      </c>
      <c r="G28" s="83">
        <v>0</v>
      </c>
      <c r="H28" s="83">
        <v>1</v>
      </c>
      <c r="I28" s="83">
        <v>0</v>
      </c>
      <c r="J28" s="84">
        <v>8</v>
      </c>
      <c r="K28" s="84">
        <v>226</v>
      </c>
      <c r="L28" s="83">
        <v>2</v>
      </c>
      <c r="M28" s="83">
        <v>0</v>
      </c>
      <c r="N28" s="83">
        <v>0</v>
      </c>
      <c r="O28" s="83">
        <v>0</v>
      </c>
      <c r="P28" s="83">
        <v>0</v>
      </c>
      <c r="Q28" s="85">
        <v>0</v>
      </c>
      <c r="R28" s="83">
        <v>0</v>
      </c>
      <c r="S28" s="83">
        <v>1</v>
      </c>
      <c r="T28" s="84">
        <v>1</v>
      </c>
      <c r="U28" s="83">
        <v>0</v>
      </c>
      <c r="V28" s="83">
        <v>1</v>
      </c>
      <c r="W28" s="83">
        <v>0</v>
      </c>
      <c r="X28" s="84">
        <v>5</v>
      </c>
      <c r="Y28" s="84">
        <v>10</v>
      </c>
      <c r="Z28" s="84">
        <v>6</v>
      </c>
      <c r="AA28" s="84">
        <v>7</v>
      </c>
    </row>
    <row r="29" spans="1:27" s="2" customFormat="1" ht="41.25" customHeight="1">
      <c r="A29" s="195" t="s">
        <v>140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s="2" customFormat="1" ht="74.25" customHeight="1">
      <c r="A30" s="12" t="s">
        <v>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22" customFormat="1" ht="11.25" customHeight="1">
      <c r="A31" s="170" t="s">
        <v>283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 t="s">
        <v>284</v>
      </c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</row>
  </sheetData>
  <sheetProtection/>
  <mergeCells count="17">
    <mergeCell ref="A1:L1"/>
    <mergeCell ref="M1:X1"/>
    <mergeCell ref="Y1:AA1"/>
    <mergeCell ref="A29:L29"/>
    <mergeCell ref="M2:Y2"/>
    <mergeCell ref="D3:H3"/>
    <mergeCell ref="Z2:AA2"/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</mergeCells>
  <printOptions horizontalCentered="1" verticalCentered="1"/>
  <pageMargins left="0.15748031496062992" right="0.15748031496062992" top="0.15748031496062992" bottom="0.1968503937007874" header="0.15748031496062992" footer="0.15748031496062992"/>
  <pageSetup horizontalDpi="600" verticalDpi="600" orientation="portrait" paperSize="9" scale="105" r:id="rId1"/>
  <colBreaks count="2" manualBreakCount="2">
    <brk id="12" max="65535" man="1"/>
    <brk id="2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F31"/>
  <sheetViews>
    <sheetView view="pageBreakPreview" zoomScaleNormal="118" zoomScaleSheetLayoutView="100" zoomScalePageLayoutView="0" workbookViewId="0" topLeftCell="A6">
      <selection activeCell="C1" sqref="A1:IV16384"/>
    </sheetView>
  </sheetViews>
  <sheetFormatPr defaultColWidth="9.00390625" defaultRowHeight="16.5"/>
  <cols>
    <col min="1" max="1" width="23.375" style="77" customWidth="1"/>
    <col min="2" max="2" width="9.625" style="77" customWidth="1"/>
    <col min="3" max="3" width="8.375" style="77" customWidth="1"/>
    <col min="4" max="4" width="6.25390625" style="77" customWidth="1"/>
    <col min="5" max="5" width="6.00390625" style="77" customWidth="1"/>
    <col min="6" max="9" width="5.875" style="77" customWidth="1"/>
    <col min="10" max="10" width="6.00390625" style="77" customWidth="1"/>
    <col min="11" max="12" width="5.875" style="77" customWidth="1"/>
    <col min="13" max="13" width="6.25390625" style="77" customWidth="1"/>
    <col min="14" max="14" width="6.50390625" style="77" customWidth="1"/>
    <col min="15" max="15" width="6.25390625" style="77" customWidth="1"/>
    <col min="16" max="16" width="6.50390625" style="77" customWidth="1"/>
    <col min="17" max="17" width="6.25390625" style="77" customWidth="1"/>
    <col min="18" max="18" width="6.125" style="77" customWidth="1"/>
    <col min="19" max="19" width="6.00390625" style="77" customWidth="1"/>
    <col min="20" max="20" width="6.75390625" style="77" customWidth="1"/>
    <col min="21" max="21" width="6.875" style="77" customWidth="1"/>
    <col min="22" max="24" width="6.125" style="77" customWidth="1"/>
    <col min="25" max="25" width="6.50390625" style="77" customWidth="1"/>
    <col min="26" max="27" width="6.125" style="77" customWidth="1"/>
    <col min="28" max="16384" width="9.00390625" style="77" customWidth="1"/>
  </cols>
  <sheetData>
    <row r="1" spans="1:27" s="63" customFormat="1" ht="45" customHeight="1">
      <c r="A1" s="198" t="s">
        <v>271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9" t="s">
        <v>22</v>
      </c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200"/>
      <c r="Z1" s="200"/>
      <c r="AA1" s="200"/>
    </row>
    <row r="2" spans="1:27" s="74" customFormat="1" ht="13.5" customHeight="1" thickBot="1">
      <c r="A2" s="150" t="s">
        <v>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202" t="s">
        <v>220</v>
      </c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4" t="s">
        <v>4</v>
      </c>
      <c r="AA2" s="204"/>
    </row>
    <row r="3" spans="1:27" s="117" customFormat="1" ht="24" customHeight="1">
      <c r="A3" s="151" t="s">
        <v>226</v>
      </c>
      <c r="B3" s="211" t="s">
        <v>224</v>
      </c>
      <c r="C3" s="213" t="s">
        <v>227</v>
      </c>
      <c r="D3" s="203" t="s">
        <v>131</v>
      </c>
      <c r="E3" s="203"/>
      <c r="F3" s="203"/>
      <c r="G3" s="203"/>
      <c r="H3" s="203"/>
      <c r="I3" s="210" t="s">
        <v>130</v>
      </c>
      <c r="J3" s="210"/>
      <c r="K3" s="210"/>
      <c r="L3" s="115" t="s">
        <v>225</v>
      </c>
      <c r="M3" s="144" t="s">
        <v>299</v>
      </c>
      <c r="N3" s="144"/>
      <c r="O3" s="144"/>
      <c r="P3" s="144"/>
      <c r="Q3" s="144"/>
      <c r="R3" s="144"/>
      <c r="S3" s="145"/>
      <c r="T3" s="116" t="s">
        <v>300</v>
      </c>
      <c r="U3" s="210" t="s">
        <v>301</v>
      </c>
      <c r="V3" s="210"/>
      <c r="W3" s="116" t="s">
        <v>302</v>
      </c>
      <c r="X3" s="116" t="s">
        <v>303</v>
      </c>
      <c r="Y3" s="207" t="s">
        <v>133</v>
      </c>
      <c r="Z3" s="208"/>
      <c r="AA3" s="209"/>
    </row>
    <row r="4" spans="1:27" s="64" customFormat="1" ht="62.25" customHeight="1" thickBot="1">
      <c r="A4" s="152"/>
      <c r="B4" s="212"/>
      <c r="C4" s="214"/>
      <c r="D4" s="118" t="s">
        <v>49</v>
      </c>
      <c r="E4" s="119" t="s">
        <v>304</v>
      </c>
      <c r="F4" s="119" t="s">
        <v>305</v>
      </c>
      <c r="G4" s="119" t="s">
        <v>306</v>
      </c>
      <c r="H4" s="119" t="s">
        <v>307</v>
      </c>
      <c r="I4" s="119" t="s">
        <v>308</v>
      </c>
      <c r="J4" s="119" t="s">
        <v>309</v>
      </c>
      <c r="K4" s="119" t="s">
        <v>310</v>
      </c>
      <c r="L4" s="120" t="s">
        <v>311</v>
      </c>
      <c r="M4" s="119" t="s">
        <v>312</v>
      </c>
      <c r="N4" s="121" t="s">
        <v>313</v>
      </c>
      <c r="O4" s="122" t="s">
        <v>314</v>
      </c>
      <c r="P4" s="121" t="s">
        <v>315</v>
      </c>
      <c r="Q4" s="121" t="s">
        <v>316</v>
      </c>
      <c r="R4" s="122" t="s">
        <v>317</v>
      </c>
      <c r="S4" s="121" t="s">
        <v>318</v>
      </c>
      <c r="T4" s="119" t="s">
        <v>50</v>
      </c>
      <c r="U4" s="119" t="s">
        <v>297</v>
      </c>
      <c r="V4" s="118" t="s">
        <v>319</v>
      </c>
      <c r="W4" s="119" t="s">
        <v>320</v>
      </c>
      <c r="X4" s="118" t="s">
        <v>321</v>
      </c>
      <c r="Y4" s="121" t="s">
        <v>322</v>
      </c>
      <c r="Z4" s="121" t="s">
        <v>323</v>
      </c>
      <c r="AA4" s="123" t="s">
        <v>324</v>
      </c>
    </row>
    <row r="5" spans="1:27" s="14" customFormat="1" ht="27" customHeight="1">
      <c r="A5" s="92" t="s">
        <v>139</v>
      </c>
      <c r="B5" s="87">
        <f>SUM(D5:AA5)</f>
        <v>100.00000000000003</v>
      </c>
      <c r="C5" s="87"/>
      <c r="D5" s="87">
        <f aca="true" t="shared" si="0" ref="D5:AA5">D6/$C$6*100</f>
        <v>0.6660823838737949</v>
      </c>
      <c r="E5" s="87">
        <f t="shared" si="0"/>
        <v>7.940403155127082</v>
      </c>
      <c r="F5" s="87">
        <f t="shared" si="0"/>
        <v>1.5249780893952674</v>
      </c>
      <c r="G5" s="87">
        <f t="shared" si="0"/>
        <v>0.7186678352322524</v>
      </c>
      <c r="H5" s="87">
        <f t="shared" si="0"/>
        <v>14.583698510078877</v>
      </c>
      <c r="I5" s="87">
        <f t="shared" si="0"/>
        <v>1.7528483786152498</v>
      </c>
      <c r="J5" s="87">
        <f t="shared" si="0"/>
        <v>5.11831726555653</v>
      </c>
      <c r="K5" s="87">
        <f t="shared" si="0"/>
        <v>6.362839614373357</v>
      </c>
      <c r="L5" s="87">
        <f t="shared" si="0"/>
        <v>0.98159509202454</v>
      </c>
      <c r="M5" s="87">
        <f t="shared" si="0"/>
        <v>0.5609114811568799</v>
      </c>
      <c r="N5" s="87">
        <f t="shared" si="0"/>
        <v>0.21034180543382996</v>
      </c>
      <c r="O5" s="87">
        <f t="shared" si="0"/>
        <v>0.15775635407537247</v>
      </c>
      <c r="P5" s="87">
        <f t="shared" si="0"/>
        <v>0.6134969325153374</v>
      </c>
      <c r="Q5" s="87">
        <f t="shared" si="0"/>
        <v>4.5223488168273445</v>
      </c>
      <c r="R5" s="87">
        <f t="shared" si="0"/>
        <v>5.170902716914987</v>
      </c>
      <c r="S5" s="87">
        <f t="shared" si="0"/>
        <v>4.715162138475022</v>
      </c>
      <c r="T5" s="87">
        <f t="shared" si="0"/>
        <v>6.765994741454865</v>
      </c>
      <c r="U5" s="87">
        <f t="shared" si="0"/>
        <v>3.0499561787905347</v>
      </c>
      <c r="V5" s="87">
        <f t="shared" si="0"/>
        <v>9.780893952673093</v>
      </c>
      <c r="W5" s="87">
        <f t="shared" si="0"/>
        <v>2.2436459246275198</v>
      </c>
      <c r="X5" s="87">
        <f t="shared" si="0"/>
        <v>4.890446976336547</v>
      </c>
      <c r="Y5" s="87">
        <f t="shared" si="0"/>
        <v>9.728308501314636</v>
      </c>
      <c r="Z5" s="87">
        <f t="shared" si="0"/>
        <v>3.5582822085889574</v>
      </c>
      <c r="AA5" s="87">
        <f t="shared" si="0"/>
        <v>4.382120946538125</v>
      </c>
    </row>
    <row r="6" spans="1:27" s="14" customFormat="1" ht="26.25" customHeight="1">
      <c r="A6" s="124" t="s">
        <v>261</v>
      </c>
      <c r="B6" s="87"/>
      <c r="C6" s="125">
        <f aca="true" t="shared" si="1" ref="C6:C25">SUM(D6:AA6)</f>
        <v>5705</v>
      </c>
      <c r="D6" s="126">
        <f aca="true" t="shared" si="2" ref="D6:AA6">SUM(D7:D28)</f>
        <v>38</v>
      </c>
      <c r="E6" s="127">
        <f t="shared" si="2"/>
        <v>453</v>
      </c>
      <c r="F6" s="127">
        <f t="shared" si="2"/>
        <v>87</v>
      </c>
      <c r="G6" s="127">
        <f t="shared" si="2"/>
        <v>41</v>
      </c>
      <c r="H6" s="127">
        <f t="shared" si="2"/>
        <v>832</v>
      </c>
      <c r="I6" s="127">
        <f t="shared" si="2"/>
        <v>100</v>
      </c>
      <c r="J6" s="127">
        <f t="shared" si="2"/>
        <v>292</v>
      </c>
      <c r="K6" s="125">
        <f t="shared" si="2"/>
        <v>363</v>
      </c>
      <c r="L6" s="127">
        <f t="shared" si="2"/>
        <v>56</v>
      </c>
      <c r="M6" s="127">
        <f t="shared" si="2"/>
        <v>32</v>
      </c>
      <c r="N6" s="126">
        <f t="shared" si="2"/>
        <v>12</v>
      </c>
      <c r="O6" s="126">
        <f t="shared" si="2"/>
        <v>9</v>
      </c>
      <c r="P6" s="127">
        <f t="shared" si="2"/>
        <v>35</v>
      </c>
      <c r="Q6" s="127">
        <f t="shared" si="2"/>
        <v>258</v>
      </c>
      <c r="R6" s="127">
        <f t="shared" si="2"/>
        <v>295</v>
      </c>
      <c r="S6" s="127">
        <f t="shared" si="2"/>
        <v>269</v>
      </c>
      <c r="T6" s="127">
        <f t="shared" si="2"/>
        <v>386</v>
      </c>
      <c r="U6" s="126">
        <f t="shared" si="2"/>
        <v>174</v>
      </c>
      <c r="V6" s="127">
        <f t="shared" si="2"/>
        <v>558</v>
      </c>
      <c r="W6" s="127">
        <f t="shared" si="2"/>
        <v>128</v>
      </c>
      <c r="X6" s="125">
        <f t="shared" si="2"/>
        <v>279</v>
      </c>
      <c r="Y6" s="125">
        <f t="shared" si="2"/>
        <v>555</v>
      </c>
      <c r="Z6" s="127">
        <f t="shared" si="2"/>
        <v>203</v>
      </c>
      <c r="AA6" s="127">
        <f t="shared" si="2"/>
        <v>250</v>
      </c>
    </row>
    <row r="7" spans="1:27" s="14" customFormat="1" ht="19.5" customHeight="1">
      <c r="A7" s="128" t="s">
        <v>143</v>
      </c>
      <c r="B7" s="87">
        <f>C7/$C$6*100</f>
        <v>4.41717791411043</v>
      </c>
      <c r="C7" s="126">
        <f t="shared" si="1"/>
        <v>252</v>
      </c>
      <c r="D7" s="126">
        <v>0</v>
      </c>
      <c r="E7" s="127">
        <v>8</v>
      </c>
      <c r="F7" s="126">
        <v>0</v>
      </c>
      <c r="G7" s="127">
        <v>2</v>
      </c>
      <c r="H7" s="127">
        <v>6</v>
      </c>
      <c r="I7" s="127">
        <v>7</v>
      </c>
      <c r="J7" s="127">
        <v>17</v>
      </c>
      <c r="K7" s="127">
        <v>6</v>
      </c>
      <c r="L7" s="127">
        <v>2</v>
      </c>
      <c r="M7" s="127">
        <v>1</v>
      </c>
      <c r="N7" s="126">
        <v>1</v>
      </c>
      <c r="O7" s="126">
        <v>2</v>
      </c>
      <c r="P7" s="127">
        <v>1</v>
      </c>
      <c r="Q7" s="127">
        <v>1</v>
      </c>
      <c r="R7" s="127">
        <v>58</v>
      </c>
      <c r="S7" s="127">
        <v>7</v>
      </c>
      <c r="T7" s="127">
        <v>64</v>
      </c>
      <c r="U7" s="126">
        <v>2</v>
      </c>
      <c r="V7" s="127">
        <v>4</v>
      </c>
      <c r="W7" s="127">
        <v>1</v>
      </c>
      <c r="X7" s="127">
        <v>10</v>
      </c>
      <c r="Y7" s="127">
        <v>22</v>
      </c>
      <c r="Z7" s="127">
        <v>17</v>
      </c>
      <c r="AA7" s="127">
        <v>13</v>
      </c>
    </row>
    <row r="8" spans="1:27" s="14" customFormat="1" ht="19.5" customHeight="1">
      <c r="A8" s="128" t="s">
        <v>144</v>
      </c>
      <c r="B8" s="87">
        <f aca="true" t="shared" si="3" ref="B8:B28">C8/$C$6*100</f>
        <v>17.82646801051709</v>
      </c>
      <c r="C8" s="125">
        <f t="shared" si="1"/>
        <v>1017</v>
      </c>
      <c r="D8" s="127">
        <v>2</v>
      </c>
      <c r="E8" s="127">
        <v>13</v>
      </c>
      <c r="F8" s="127">
        <v>2</v>
      </c>
      <c r="G8" s="127">
        <v>8</v>
      </c>
      <c r="H8" s="127">
        <v>15</v>
      </c>
      <c r="I8" s="127">
        <v>8</v>
      </c>
      <c r="J8" s="127">
        <v>26</v>
      </c>
      <c r="K8" s="127">
        <v>78</v>
      </c>
      <c r="L8" s="127">
        <v>2</v>
      </c>
      <c r="M8" s="126">
        <v>0</v>
      </c>
      <c r="N8" s="127">
        <v>1</v>
      </c>
      <c r="O8" s="126">
        <v>0</v>
      </c>
      <c r="P8" s="127">
        <v>7</v>
      </c>
      <c r="Q8" s="127">
        <v>10</v>
      </c>
      <c r="R8" s="127">
        <v>59</v>
      </c>
      <c r="S8" s="127">
        <v>26</v>
      </c>
      <c r="T8" s="127">
        <v>229</v>
      </c>
      <c r="U8" s="127">
        <v>3</v>
      </c>
      <c r="V8" s="127">
        <v>43</v>
      </c>
      <c r="W8" s="127">
        <v>10</v>
      </c>
      <c r="X8" s="127">
        <v>149</v>
      </c>
      <c r="Y8" s="127">
        <v>125</v>
      </c>
      <c r="Z8" s="127">
        <v>126</v>
      </c>
      <c r="AA8" s="127">
        <v>75</v>
      </c>
    </row>
    <row r="9" spans="1:32" s="14" customFormat="1" ht="19.5" customHeight="1">
      <c r="A9" s="128" t="s">
        <v>145</v>
      </c>
      <c r="B9" s="87">
        <f t="shared" si="3"/>
        <v>3.5056967572304996</v>
      </c>
      <c r="C9" s="127">
        <f t="shared" si="1"/>
        <v>200</v>
      </c>
      <c r="D9" s="127">
        <v>3</v>
      </c>
      <c r="E9" s="127">
        <v>8</v>
      </c>
      <c r="F9" s="127">
        <v>2</v>
      </c>
      <c r="G9" s="127">
        <v>2</v>
      </c>
      <c r="H9" s="127">
        <v>11</v>
      </c>
      <c r="I9" s="127">
        <v>3</v>
      </c>
      <c r="J9" s="127">
        <v>29</v>
      </c>
      <c r="K9" s="127">
        <v>52</v>
      </c>
      <c r="L9" s="126">
        <v>0</v>
      </c>
      <c r="M9" s="126">
        <v>0</v>
      </c>
      <c r="N9" s="126">
        <v>1</v>
      </c>
      <c r="O9" s="126">
        <v>0</v>
      </c>
      <c r="P9" s="126">
        <v>0</v>
      </c>
      <c r="Q9" s="127">
        <v>12</v>
      </c>
      <c r="R9" s="127">
        <v>9</v>
      </c>
      <c r="S9" s="127">
        <v>9</v>
      </c>
      <c r="T9" s="127">
        <v>9</v>
      </c>
      <c r="U9" s="127">
        <v>2</v>
      </c>
      <c r="V9" s="127">
        <v>14</v>
      </c>
      <c r="W9" s="127">
        <v>1</v>
      </c>
      <c r="X9" s="127">
        <v>3</v>
      </c>
      <c r="Y9" s="127">
        <v>23</v>
      </c>
      <c r="Z9" s="127">
        <v>1</v>
      </c>
      <c r="AA9" s="127">
        <v>6</v>
      </c>
      <c r="AD9" s="129"/>
      <c r="AE9" s="129"/>
      <c r="AF9" s="129"/>
    </row>
    <row r="10" spans="1:32" s="14" customFormat="1" ht="19.5" customHeight="1">
      <c r="A10" s="128" t="s">
        <v>146</v>
      </c>
      <c r="B10" s="87">
        <f t="shared" si="3"/>
        <v>4.241893076248904</v>
      </c>
      <c r="C10" s="127">
        <f t="shared" si="1"/>
        <v>242</v>
      </c>
      <c r="D10" s="126">
        <v>0</v>
      </c>
      <c r="E10" s="127">
        <v>18</v>
      </c>
      <c r="F10" s="127">
        <v>2</v>
      </c>
      <c r="G10" s="126">
        <v>2</v>
      </c>
      <c r="H10" s="127">
        <v>10</v>
      </c>
      <c r="I10" s="127">
        <v>10</v>
      </c>
      <c r="J10" s="127">
        <v>6</v>
      </c>
      <c r="K10" s="126">
        <v>0</v>
      </c>
      <c r="L10" s="126">
        <v>0</v>
      </c>
      <c r="M10" s="126">
        <v>1</v>
      </c>
      <c r="N10" s="126">
        <v>1</v>
      </c>
      <c r="O10" s="126">
        <v>0</v>
      </c>
      <c r="P10" s="126">
        <v>1</v>
      </c>
      <c r="Q10" s="127">
        <v>11</v>
      </c>
      <c r="R10" s="127">
        <v>24</v>
      </c>
      <c r="S10" s="127">
        <v>11</v>
      </c>
      <c r="T10" s="127">
        <v>6</v>
      </c>
      <c r="U10" s="127">
        <v>1</v>
      </c>
      <c r="V10" s="127">
        <v>82</v>
      </c>
      <c r="W10" s="127">
        <v>15</v>
      </c>
      <c r="X10" s="127">
        <v>5</v>
      </c>
      <c r="Y10" s="127">
        <v>27</v>
      </c>
      <c r="Z10" s="127">
        <v>2</v>
      </c>
      <c r="AA10" s="127">
        <v>7</v>
      </c>
      <c r="AD10" s="129"/>
      <c r="AE10" s="129"/>
      <c r="AF10" s="129"/>
    </row>
    <row r="11" spans="1:32" s="14" customFormat="1" ht="19.5" customHeight="1">
      <c r="A11" s="128" t="s">
        <v>158</v>
      </c>
      <c r="B11" s="87">
        <f t="shared" si="3"/>
        <v>2.716914986853637</v>
      </c>
      <c r="C11" s="126">
        <f t="shared" si="1"/>
        <v>155</v>
      </c>
      <c r="D11" s="126">
        <v>1</v>
      </c>
      <c r="E11" s="127">
        <v>3</v>
      </c>
      <c r="F11" s="126">
        <v>0</v>
      </c>
      <c r="G11" s="126">
        <v>0</v>
      </c>
      <c r="H11" s="127">
        <v>4</v>
      </c>
      <c r="I11" s="127">
        <v>3</v>
      </c>
      <c r="J11" s="127">
        <v>10</v>
      </c>
      <c r="K11" s="126">
        <v>0</v>
      </c>
      <c r="L11" s="127">
        <v>5</v>
      </c>
      <c r="M11" s="126">
        <v>0</v>
      </c>
      <c r="N11" s="126">
        <v>0</v>
      </c>
      <c r="O11" s="126">
        <v>0</v>
      </c>
      <c r="P11" s="127">
        <v>2</v>
      </c>
      <c r="Q11" s="127">
        <v>11</v>
      </c>
      <c r="R11" s="127">
        <v>8</v>
      </c>
      <c r="S11" s="127">
        <v>14</v>
      </c>
      <c r="T11" s="127">
        <v>11</v>
      </c>
      <c r="U11" s="126">
        <v>0</v>
      </c>
      <c r="V11" s="127">
        <v>32</v>
      </c>
      <c r="W11" s="127">
        <v>22</v>
      </c>
      <c r="X11" s="127">
        <v>4</v>
      </c>
      <c r="Y11" s="127">
        <v>19</v>
      </c>
      <c r="Z11" s="126">
        <v>0</v>
      </c>
      <c r="AA11" s="127">
        <v>6</v>
      </c>
      <c r="AD11" s="129"/>
      <c r="AE11" s="129"/>
      <c r="AF11" s="129"/>
    </row>
    <row r="12" spans="1:32" s="14" customFormat="1" ht="19.5" customHeight="1">
      <c r="A12" s="128" t="s">
        <v>147</v>
      </c>
      <c r="B12" s="87">
        <f t="shared" si="3"/>
        <v>6.643295354951796</v>
      </c>
      <c r="C12" s="127">
        <f t="shared" si="1"/>
        <v>379</v>
      </c>
      <c r="D12" s="127">
        <v>2</v>
      </c>
      <c r="E12" s="127">
        <v>13</v>
      </c>
      <c r="F12" s="127">
        <v>4</v>
      </c>
      <c r="G12" s="127">
        <v>3</v>
      </c>
      <c r="H12" s="127">
        <v>34</v>
      </c>
      <c r="I12" s="127">
        <v>16</v>
      </c>
      <c r="J12" s="127">
        <v>72</v>
      </c>
      <c r="K12" s="127">
        <v>89</v>
      </c>
      <c r="L12" s="127">
        <v>1</v>
      </c>
      <c r="M12" s="126">
        <v>0</v>
      </c>
      <c r="N12" s="126">
        <v>0</v>
      </c>
      <c r="O12" s="126">
        <v>0</v>
      </c>
      <c r="P12" s="126">
        <v>0</v>
      </c>
      <c r="Q12" s="127">
        <v>24</v>
      </c>
      <c r="R12" s="127">
        <v>20</v>
      </c>
      <c r="S12" s="127">
        <v>22</v>
      </c>
      <c r="T12" s="127">
        <v>7</v>
      </c>
      <c r="U12" s="126">
        <v>0</v>
      </c>
      <c r="V12" s="127">
        <v>26</v>
      </c>
      <c r="W12" s="127">
        <v>4</v>
      </c>
      <c r="X12" s="127">
        <v>3</v>
      </c>
      <c r="Y12" s="127">
        <v>33</v>
      </c>
      <c r="Z12" s="126">
        <v>0</v>
      </c>
      <c r="AA12" s="127">
        <v>6</v>
      </c>
      <c r="AD12" s="129"/>
      <c r="AE12" s="129"/>
      <c r="AF12" s="129"/>
    </row>
    <row r="13" spans="1:32" s="14" customFormat="1" ht="19.5" customHeight="1">
      <c r="A13" s="128" t="s">
        <v>159</v>
      </c>
      <c r="B13" s="87">
        <f t="shared" si="3"/>
        <v>23.418054338299736</v>
      </c>
      <c r="C13" s="125">
        <f t="shared" si="1"/>
        <v>1336</v>
      </c>
      <c r="D13" s="127">
        <v>21</v>
      </c>
      <c r="E13" s="127">
        <v>293</v>
      </c>
      <c r="F13" s="127">
        <v>23</v>
      </c>
      <c r="G13" s="127">
        <v>18</v>
      </c>
      <c r="H13" s="127">
        <v>464</v>
      </c>
      <c r="I13" s="127">
        <v>38</v>
      </c>
      <c r="J13" s="127">
        <v>79</v>
      </c>
      <c r="K13" s="127">
        <v>11</v>
      </c>
      <c r="L13" s="127">
        <v>4</v>
      </c>
      <c r="M13" s="126">
        <v>4</v>
      </c>
      <c r="N13" s="127">
        <v>2</v>
      </c>
      <c r="O13" s="126">
        <v>0</v>
      </c>
      <c r="P13" s="127">
        <v>6</v>
      </c>
      <c r="Q13" s="127">
        <v>35</v>
      </c>
      <c r="R13" s="127">
        <v>30</v>
      </c>
      <c r="S13" s="127">
        <v>89</v>
      </c>
      <c r="T13" s="127">
        <v>15</v>
      </c>
      <c r="U13" s="127">
        <v>1</v>
      </c>
      <c r="V13" s="127">
        <v>72</v>
      </c>
      <c r="W13" s="127">
        <v>17</v>
      </c>
      <c r="X13" s="127">
        <v>10</v>
      </c>
      <c r="Y13" s="127">
        <v>80</v>
      </c>
      <c r="Z13" s="127">
        <v>1</v>
      </c>
      <c r="AA13" s="127">
        <v>23</v>
      </c>
      <c r="AD13" s="129"/>
      <c r="AE13" s="129"/>
      <c r="AF13" s="129"/>
    </row>
    <row r="14" spans="1:32" s="14" customFormat="1" ht="19.5" customHeight="1">
      <c r="A14" s="128" t="s">
        <v>160</v>
      </c>
      <c r="B14" s="87">
        <f t="shared" si="3"/>
        <v>16.581945661700264</v>
      </c>
      <c r="C14" s="125">
        <f t="shared" si="1"/>
        <v>946</v>
      </c>
      <c r="D14" s="127">
        <v>6</v>
      </c>
      <c r="E14" s="127">
        <v>59</v>
      </c>
      <c r="F14" s="127">
        <v>48</v>
      </c>
      <c r="G14" s="127">
        <v>1</v>
      </c>
      <c r="H14" s="127">
        <v>193</v>
      </c>
      <c r="I14" s="127">
        <v>7</v>
      </c>
      <c r="J14" s="127">
        <v>20</v>
      </c>
      <c r="K14" s="127">
        <v>4</v>
      </c>
      <c r="L14" s="127">
        <v>4</v>
      </c>
      <c r="M14" s="126">
        <v>0</v>
      </c>
      <c r="N14" s="127">
        <v>1</v>
      </c>
      <c r="O14" s="126">
        <v>0</v>
      </c>
      <c r="P14" s="126">
        <v>0</v>
      </c>
      <c r="Q14" s="127">
        <v>119</v>
      </c>
      <c r="R14" s="127">
        <v>55</v>
      </c>
      <c r="S14" s="127">
        <v>49</v>
      </c>
      <c r="T14" s="127">
        <v>11</v>
      </c>
      <c r="U14" s="126">
        <v>0</v>
      </c>
      <c r="V14" s="127">
        <v>187</v>
      </c>
      <c r="W14" s="127">
        <v>8</v>
      </c>
      <c r="X14" s="127">
        <v>9</v>
      </c>
      <c r="Y14" s="127">
        <v>122</v>
      </c>
      <c r="Z14" s="127">
        <v>10</v>
      </c>
      <c r="AA14" s="127">
        <v>33</v>
      </c>
      <c r="AD14" s="129"/>
      <c r="AE14" s="129"/>
      <c r="AF14" s="129"/>
    </row>
    <row r="15" spans="1:32" s="14" customFormat="1" ht="19.5" customHeight="1">
      <c r="A15" s="128" t="s">
        <v>148</v>
      </c>
      <c r="B15" s="87">
        <f t="shared" si="3"/>
        <v>0.7361963190184049</v>
      </c>
      <c r="C15" s="126">
        <f t="shared" si="1"/>
        <v>42</v>
      </c>
      <c r="D15" s="126">
        <v>1</v>
      </c>
      <c r="E15" s="126">
        <v>2</v>
      </c>
      <c r="F15" s="126">
        <v>0</v>
      </c>
      <c r="G15" s="126">
        <v>0</v>
      </c>
      <c r="H15" s="127">
        <v>1</v>
      </c>
      <c r="I15" s="126">
        <v>1</v>
      </c>
      <c r="J15" s="127">
        <v>3</v>
      </c>
      <c r="K15" s="127">
        <v>1</v>
      </c>
      <c r="L15" s="126">
        <v>0</v>
      </c>
      <c r="M15" s="126">
        <v>0</v>
      </c>
      <c r="N15" s="126">
        <v>0</v>
      </c>
      <c r="O15" s="126">
        <v>0</v>
      </c>
      <c r="P15" s="126">
        <v>0</v>
      </c>
      <c r="Q15" s="127">
        <v>1</v>
      </c>
      <c r="R15" s="127">
        <v>4</v>
      </c>
      <c r="S15" s="126">
        <v>0</v>
      </c>
      <c r="T15" s="127">
        <v>17</v>
      </c>
      <c r="U15" s="130">
        <v>0</v>
      </c>
      <c r="V15" s="127">
        <v>4</v>
      </c>
      <c r="W15" s="130">
        <v>0</v>
      </c>
      <c r="X15" s="127">
        <v>3</v>
      </c>
      <c r="Y15" s="126">
        <v>0</v>
      </c>
      <c r="Z15" s="127">
        <v>3</v>
      </c>
      <c r="AA15" s="127">
        <v>1</v>
      </c>
      <c r="AD15" s="129"/>
      <c r="AE15" s="129"/>
      <c r="AF15" s="129"/>
    </row>
    <row r="16" spans="1:27" s="14" customFormat="1" ht="19.5" customHeight="1">
      <c r="A16" s="128" t="s">
        <v>149</v>
      </c>
      <c r="B16" s="87">
        <f t="shared" si="3"/>
        <v>0</v>
      </c>
      <c r="C16" s="126">
        <f t="shared" si="1"/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26">
        <v>0</v>
      </c>
      <c r="V16" s="126">
        <v>0</v>
      </c>
      <c r="W16" s="126">
        <v>0</v>
      </c>
      <c r="X16" s="126">
        <v>0</v>
      </c>
      <c r="Y16" s="126">
        <v>0</v>
      </c>
      <c r="Z16" s="126">
        <v>0</v>
      </c>
      <c r="AA16" s="130">
        <v>0</v>
      </c>
    </row>
    <row r="17" spans="1:27" s="14" customFormat="1" ht="19.5" customHeight="1">
      <c r="A17" s="128" t="s">
        <v>141</v>
      </c>
      <c r="B17" s="87">
        <f t="shared" si="3"/>
        <v>3.6459246275197192</v>
      </c>
      <c r="C17" s="127">
        <f t="shared" si="1"/>
        <v>208</v>
      </c>
      <c r="D17" s="126">
        <v>0</v>
      </c>
      <c r="E17" s="126">
        <v>10</v>
      </c>
      <c r="F17" s="126">
        <v>0</v>
      </c>
      <c r="G17" s="126">
        <v>2</v>
      </c>
      <c r="H17" s="127">
        <v>12</v>
      </c>
      <c r="I17" s="126">
        <v>1</v>
      </c>
      <c r="J17" s="127">
        <v>2</v>
      </c>
      <c r="K17" s="127">
        <v>1</v>
      </c>
      <c r="L17" s="127">
        <v>19</v>
      </c>
      <c r="M17" s="127">
        <v>3</v>
      </c>
      <c r="N17" s="127">
        <v>2</v>
      </c>
      <c r="O17" s="127">
        <v>7</v>
      </c>
      <c r="P17" s="127">
        <v>5</v>
      </c>
      <c r="Q17" s="126">
        <v>1</v>
      </c>
      <c r="R17" s="127">
        <v>2</v>
      </c>
      <c r="S17" s="127">
        <v>9</v>
      </c>
      <c r="T17" s="127">
        <v>1</v>
      </c>
      <c r="U17" s="127">
        <v>22</v>
      </c>
      <c r="V17" s="127">
        <v>25</v>
      </c>
      <c r="W17" s="126">
        <v>0</v>
      </c>
      <c r="X17" s="127">
        <v>57</v>
      </c>
      <c r="Y17" s="127">
        <v>15</v>
      </c>
      <c r="Z17" s="127">
        <v>1</v>
      </c>
      <c r="AA17" s="127">
        <v>11</v>
      </c>
    </row>
    <row r="18" spans="1:27" s="14" customFormat="1" ht="19.5" customHeight="1">
      <c r="A18" s="128" t="s">
        <v>142</v>
      </c>
      <c r="B18" s="87">
        <f t="shared" si="3"/>
        <v>2.751971954425942</v>
      </c>
      <c r="C18" s="126">
        <f t="shared" si="1"/>
        <v>157</v>
      </c>
      <c r="D18" s="126">
        <v>0</v>
      </c>
      <c r="E18" s="126">
        <v>2</v>
      </c>
      <c r="F18" s="126">
        <v>0</v>
      </c>
      <c r="G18" s="126">
        <v>0</v>
      </c>
      <c r="H18" s="127">
        <v>1</v>
      </c>
      <c r="I18" s="126">
        <v>0</v>
      </c>
      <c r="J18" s="126">
        <v>0</v>
      </c>
      <c r="K18" s="126">
        <v>0</v>
      </c>
      <c r="L18" s="127">
        <v>1</v>
      </c>
      <c r="M18" s="127">
        <v>20</v>
      </c>
      <c r="N18" s="126">
        <v>0</v>
      </c>
      <c r="O18" s="126">
        <v>0</v>
      </c>
      <c r="P18" s="126">
        <v>0</v>
      </c>
      <c r="Q18" s="130">
        <v>0</v>
      </c>
      <c r="R18" s="127">
        <v>2</v>
      </c>
      <c r="S18" s="126">
        <v>0</v>
      </c>
      <c r="T18" s="126">
        <v>0</v>
      </c>
      <c r="U18" s="127">
        <v>120</v>
      </c>
      <c r="V18" s="127">
        <v>2</v>
      </c>
      <c r="W18" s="127">
        <v>1</v>
      </c>
      <c r="X18" s="127">
        <v>1</v>
      </c>
      <c r="Y18" s="127">
        <v>7</v>
      </c>
      <c r="Z18" s="126">
        <v>0</v>
      </c>
      <c r="AA18" s="126">
        <v>0</v>
      </c>
    </row>
    <row r="19" spans="1:27" s="14" customFormat="1" ht="19.5" customHeight="1">
      <c r="A19" s="128" t="s">
        <v>150</v>
      </c>
      <c r="B19" s="87">
        <f t="shared" si="3"/>
        <v>0.28045574057843997</v>
      </c>
      <c r="C19" s="126">
        <f t="shared" si="1"/>
        <v>16</v>
      </c>
      <c r="D19" s="126">
        <v>0</v>
      </c>
      <c r="E19" s="126">
        <v>1</v>
      </c>
      <c r="F19" s="126">
        <v>0</v>
      </c>
      <c r="G19" s="126">
        <v>0</v>
      </c>
      <c r="H19" s="127">
        <v>1</v>
      </c>
      <c r="I19" s="126">
        <v>0</v>
      </c>
      <c r="J19" s="126">
        <v>0</v>
      </c>
      <c r="K19" s="126">
        <v>0</v>
      </c>
      <c r="L19" s="126">
        <v>0</v>
      </c>
      <c r="M19" s="126">
        <v>0</v>
      </c>
      <c r="N19" s="126">
        <v>0</v>
      </c>
      <c r="O19" s="126">
        <v>0</v>
      </c>
      <c r="P19" s="127">
        <v>9</v>
      </c>
      <c r="Q19" s="126">
        <v>0</v>
      </c>
      <c r="R19" s="130">
        <v>0</v>
      </c>
      <c r="S19" s="127">
        <v>2</v>
      </c>
      <c r="T19" s="126">
        <v>0</v>
      </c>
      <c r="U19" s="126">
        <v>0</v>
      </c>
      <c r="V19" s="130">
        <v>1</v>
      </c>
      <c r="W19" s="126">
        <v>0</v>
      </c>
      <c r="X19" s="127">
        <v>1</v>
      </c>
      <c r="Y19" s="126">
        <v>0</v>
      </c>
      <c r="Z19" s="126">
        <v>0</v>
      </c>
      <c r="AA19" s="127">
        <v>1</v>
      </c>
    </row>
    <row r="20" spans="1:27" s="14" customFormat="1" ht="19.5" customHeight="1">
      <c r="A20" s="128" t="s">
        <v>151</v>
      </c>
      <c r="B20" s="87">
        <f t="shared" si="3"/>
        <v>0.05258545135845749</v>
      </c>
      <c r="C20" s="126">
        <f t="shared" si="1"/>
        <v>3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7">
        <v>1</v>
      </c>
      <c r="Q20" s="130">
        <v>0</v>
      </c>
      <c r="R20" s="126">
        <v>0</v>
      </c>
      <c r="S20" s="127">
        <v>1</v>
      </c>
      <c r="T20" s="130">
        <v>0</v>
      </c>
      <c r="U20" s="127">
        <v>1</v>
      </c>
      <c r="V20" s="126">
        <v>0</v>
      </c>
      <c r="W20" s="126">
        <v>0</v>
      </c>
      <c r="X20" s="126">
        <v>0</v>
      </c>
      <c r="Y20" s="126">
        <v>0</v>
      </c>
      <c r="Z20" s="126">
        <v>0</v>
      </c>
      <c r="AA20" s="130">
        <v>0</v>
      </c>
    </row>
    <row r="21" spans="1:27" s="14" customFormat="1" ht="19.5" customHeight="1">
      <c r="A21" s="128" t="s">
        <v>157</v>
      </c>
      <c r="B21" s="87">
        <f t="shared" si="3"/>
        <v>0.38562664329535495</v>
      </c>
      <c r="C21" s="126">
        <f t="shared" si="1"/>
        <v>22</v>
      </c>
      <c r="D21" s="126">
        <v>0</v>
      </c>
      <c r="E21" s="126">
        <v>0</v>
      </c>
      <c r="F21" s="126">
        <v>0</v>
      </c>
      <c r="G21" s="126">
        <v>0</v>
      </c>
      <c r="H21" s="127">
        <v>3</v>
      </c>
      <c r="I21" s="126">
        <v>0</v>
      </c>
      <c r="J21" s="126">
        <v>2</v>
      </c>
      <c r="K21" s="126">
        <v>0</v>
      </c>
      <c r="L21" s="127">
        <v>13</v>
      </c>
      <c r="M21" s="126">
        <v>0</v>
      </c>
      <c r="N21" s="126">
        <v>0</v>
      </c>
      <c r="O21" s="126">
        <v>0</v>
      </c>
      <c r="P21" s="126">
        <v>1</v>
      </c>
      <c r="Q21" s="126">
        <v>0</v>
      </c>
      <c r="R21" s="126">
        <v>0</v>
      </c>
      <c r="S21" s="130">
        <v>0</v>
      </c>
      <c r="T21" s="127">
        <v>1</v>
      </c>
      <c r="U21" s="130">
        <v>0</v>
      </c>
      <c r="V21" s="127">
        <v>2</v>
      </c>
      <c r="W21" s="130">
        <v>0</v>
      </c>
      <c r="X21" s="126">
        <v>0</v>
      </c>
      <c r="Y21" s="126">
        <v>0</v>
      </c>
      <c r="Z21" s="126">
        <v>0</v>
      </c>
      <c r="AA21" s="126">
        <v>0</v>
      </c>
    </row>
    <row r="22" spans="1:27" s="14" customFormat="1" ht="19.5" customHeight="1">
      <c r="A22" s="128" t="s">
        <v>152</v>
      </c>
      <c r="B22" s="87">
        <f t="shared" si="3"/>
        <v>0.245398773006135</v>
      </c>
      <c r="C22" s="126">
        <f t="shared" si="1"/>
        <v>14</v>
      </c>
      <c r="D22" s="126">
        <v>0</v>
      </c>
      <c r="E22" s="126">
        <v>0</v>
      </c>
      <c r="F22" s="126">
        <v>1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>
        <v>1</v>
      </c>
      <c r="N22" s="126">
        <v>0</v>
      </c>
      <c r="O22" s="126">
        <v>0</v>
      </c>
      <c r="P22" s="126">
        <v>0</v>
      </c>
      <c r="Q22" s="126">
        <v>0</v>
      </c>
      <c r="R22" s="126">
        <v>0</v>
      </c>
      <c r="S22" s="130">
        <v>0</v>
      </c>
      <c r="T22" s="130">
        <v>0</v>
      </c>
      <c r="U22" s="127">
        <v>8</v>
      </c>
      <c r="V22" s="126">
        <v>0</v>
      </c>
      <c r="W22" s="126">
        <v>0</v>
      </c>
      <c r="X22" s="126">
        <v>0</v>
      </c>
      <c r="Y22" s="127">
        <v>3</v>
      </c>
      <c r="Z22" s="126">
        <v>1</v>
      </c>
      <c r="AA22" s="126">
        <v>0</v>
      </c>
    </row>
    <row r="23" spans="1:27" s="14" customFormat="1" ht="19.5" customHeight="1">
      <c r="A23" s="128" t="s">
        <v>156</v>
      </c>
      <c r="B23" s="87">
        <f t="shared" si="3"/>
        <v>5.346187554776511</v>
      </c>
      <c r="C23" s="127">
        <f t="shared" si="1"/>
        <v>305</v>
      </c>
      <c r="D23" s="127">
        <v>2</v>
      </c>
      <c r="E23" s="127">
        <v>7</v>
      </c>
      <c r="F23" s="127">
        <v>1</v>
      </c>
      <c r="G23" s="127">
        <v>1</v>
      </c>
      <c r="H23" s="127">
        <v>49</v>
      </c>
      <c r="I23" s="127">
        <v>5</v>
      </c>
      <c r="J23" s="127">
        <v>9</v>
      </c>
      <c r="K23" s="127">
        <v>3</v>
      </c>
      <c r="L23" s="127">
        <v>5</v>
      </c>
      <c r="M23" s="127">
        <v>1</v>
      </c>
      <c r="N23" s="126">
        <v>0</v>
      </c>
      <c r="O23" s="126">
        <v>0</v>
      </c>
      <c r="P23" s="127">
        <v>2</v>
      </c>
      <c r="Q23" s="127">
        <v>26</v>
      </c>
      <c r="R23" s="127">
        <v>9</v>
      </c>
      <c r="S23" s="127">
        <v>15</v>
      </c>
      <c r="T23" s="127">
        <v>5</v>
      </c>
      <c r="U23" s="127">
        <v>6</v>
      </c>
      <c r="V23" s="127">
        <v>43</v>
      </c>
      <c r="W23" s="127">
        <v>42</v>
      </c>
      <c r="X23" s="127">
        <v>2</v>
      </c>
      <c r="Y23" s="127">
        <v>31</v>
      </c>
      <c r="Z23" s="127">
        <v>21</v>
      </c>
      <c r="AA23" s="127">
        <v>20</v>
      </c>
    </row>
    <row r="24" spans="1:27" s="14" customFormat="1" ht="19.5" customHeight="1">
      <c r="A24" s="128" t="s">
        <v>153</v>
      </c>
      <c r="B24" s="87">
        <f t="shared" si="3"/>
        <v>4.609991235758107</v>
      </c>
      <c r="C24" s="127">
        <f t="shared" si="1"/>
        <v>263</v>
      </c>
      <c r="D24" s="126">
        <v>0</v>
      </c>
      <c r="E24" s="127">
        <v>15</v>
      </c>
      <c r="F24" s="127">
        <v>3</v>
      </c>
      <c r="G24" s="127">
        <v>2</v>
      </c>
      <c r="H24" s="127">
        <v>27</v>
      </c>
      <c r="I24" s="127">
        <v>1</v>
      </c>
      <c r="J24" s="127">
        <v>15</v>
      </c>
      <c r="K24" s="127">
        <v>11</v>
      </c>
      <c r="L24" s="126">
        <v>0</v>
      </c>
      <c r="M24" s="127">
        <v>1</v>
      </c>
      <c r="N24" s="127">
        <v>3</v>
      </c>
      <c r="O24" s="126">
        <v>0</v>
      </c>
      <c r="P24" s="126">
        <v>0</v>
      </c>
      <c r="Q24" s="127">
        <v>7</v>
      </c>
      <c r="R24" s="127">
        <v>15</v>
      </c>
      <c r="S24" s="127">
        <v>14</v>
      </c>
      <c r="T24" s="127">
        <v>9</v>
      </c>
      <c r="U24" s="127">
        <v>8</v>
      </c>
      <c r="V24" s="127">
        <v>20</v>
      </c>
      <c r="W24" s="127">
        <v>7</v>
      </c>
      <c r="X24" s="127">
        <v>19</v>
      </c>
      <c r="Y24" s="127">
        <v>42</v>
      </c>
      <c r="Z24" s="127">
        <v>13</v>
      </c>
      <c r="AA24" s="127">
        <v>31</v>
      </c>
    </row>
    <row r="25" spans="1:27" s="14" customFormat="1" ht="19.5" customHeight="1">
      <c r="A25" s="128" t="s">
        <v>154</v>
      </c>
      <c r="B25" s="87">
        <f t="shared" si="3"/>
        <v>0.49079754601227</v>
      </c>
      <c r="C25" s="126">
        <f t="shared" si="1"/>
        <v>28</v>
      </c>
      <c r="D25" s="126">
        <v>0</v>
      </c>
      <c r="E25" s="126">
        <v>0</v>
      </c>
      <c r="F25" s="126">
        <v>1</v>
      </c>
      <c r="G25" s="126">
        <v>0</v>
      </c>
      <c r="H25" s="126">
        <v>1</v>
      </c>
      <c r="I25" s="126">
        <v>0</v>
      </c>
      <c r="J25" s="126">
        <v>0</v>
      </c>
      <c r="K25" s="127">
        <v>1</v>
      </c>
      <c r="L25" s="126">
        <v>0</v>
      </c>
      <c r="M25" s="126">
        <v>0</v>
      </c>
      <c r="N25" s="126">
        <v>0</v>
      </c>
      <c r="O25" s="126">
        <v>0</v>
      </c>
      <c r="P25" s="126">
        <v>0</v>
      </c>
      <c r="Q25" s="126">
        <v>0</v>
      </c>
      <c r="R25" s="126">
        <v>0</v>
      </c>
      <c r="S25" s="126">
        <v>0</v>
      </c>
      <c r="T25" s="127">
        <v>1</v>
      </c>
      <c r="U25" s="126">
        <v>0</v>
      </c>
      <c r="V25" s="127">
        <v>1</v>
      </c>
      <c r="W25" s="126">
        <v>0</v>
      </c>
      <c r="X25" s="127">
        <v>1</v>
      </c>
      <c r="Y25" s="127">
        <v>3</v>
      </c>
      <c r="Z25" s="127">
        <v>6</v>
      </c>
      <c r="AA25" s="127">
        <v>13</v>
      </c>
    </row>
    <row r="26" spans="1:27" s="14" customFormat="1" ht="19.5" customHeight="1">
      <c r="A26" s="128" t="s">
        <v>155</v>
      </c>
      <c r="B26" s="87"/>
      <c r="C26" s="127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</row>
    <row r="27" spans="1:27" s="14" customFormat="1" ht="18" customHeight="1">
      <c r="A27" s="131" t="s">
        <v>262</v>
      </c>
      <c r="B27" s="87">
        <f t="shared" si="3"/>
        <v>1.4723926380368098</v>
      </c>
      <c r="C27" s="126">
        <f>SUM(D27:AA27)</f>
        <v>84</v>
      </c>
      <c r="D27" s="126">
        <v>0</v>
      </c>
      <c r="E27" s="127">
        <v>1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7">
        <v>74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7">
        <v>2</v>
      </c>
      <c r="Y27" s="127">
        <v>3</v>
      </c>
      <c r="Z27" s="127">
        <v>1</v>
      </c>
      <c r="AA27" s="127">
        <v>3</v>
      </c>
    </row>
    <row r="28" spans="1:27" s="14" customFormat="1" ht="18" customHeight="1" thickBot="1">
      <c r="A28" s="131" t="s">
        <v>263</v>
      </c>
      <c r="B28" s="87">
        <f t="shared" si="3"/>
        <v>0.6310254163014899</v>
      </c>
      <c r="C28" s="126">
        <f>SUM(D28:AA28)</f>
        <v>36</v>
      </c>
      <c r="D28" s="126">
        <v>0</v>
      </c>
      <c r="E28" s="126">
        <v>0</v>
      </c>
      <c r="F28" s="126">
        <v>0</v>
      </c>
      <c r="G28" s="126">
        <v>0</v>
      </c>
      <c r="H28" s="126">
        <v>0</v>
      </c>
      <c r="I28" s="126">
        <v>0</v>
      </c>
      <c r="J28" s="127">
        <v>2</v>
      </c>
      <c r="K28" s="127">
        <v>32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1</v>
      </c>
      <c r="T28" s="126">
        <v>0</v>
      </c>
      <c r="U28" s="126">
        <v>0</v>
      </c>
      <c r="V28" s="126">
        <v>0</v>
      </c>
      <c r="W28" s="126">
        <v>0</v>
      </c>
      <c r="X28" s="126">
        <v>0</v>
      </c>
      <c r="Y28" s="126">
        <v>0</v>
      </c>
      <c r="Z28" s="126">
        <v>0</v>
      </c>
      <c r="AA28" s="127">
        <v>1</v>
      </c>
    </row>
    <row r="29" spans="1:27" s="14" customFormat="1" ht="30.75" customHeight="1">
      <c r="A29" s="201" t="s">
        <v>325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</row>
    <row r="30" spans="1:27" s="14" customFormat="1" ht="74.25" customHeight="1">
      <c r="A30" s="133" t="s">
        <v>21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</row>
    <row r="31" spans="1:27" s="14" customFormat="1" ht="11.25" customHeight="1">
      <c r="A31" s="205" t="s">
        <v>107</v>
      </c>
      <c r="B31" s="206"/>
      <c r="C31" s="206"/>
      <c r="D31" s="206"/>
      <c r="E31" s="206"/>
      <c r="F31" s="206"/>
      <c r="G31" s="206"/>
      <c r="H31" s="206"/>
      <c r="I31" s="206"/>
      <c r="J31" s="206"/>
      <c r="K31" s="206"/>
      <c r="L31" s="206"/>
      <c r="M31" s="206" t="s">
        <v>108</v>
      </c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</row>
  </sheetData>
  <sheetProtection/>
  <mergeCells count="17">
    <mergeCell ref="A31:L31"/>
    <mergeCell ref="M31:AA31"/>
    <mergeCell ref="A2:L2"/>
    <mergeCell ref="M3:S3"/>
    <mergeCell ref="Y3:AA3"/>
    <mergeCell ref="U3:V3"/>
    <mergeCell ref="I3:K3"/>
    <mergeCell ref="A3:A4"/>
    <mergeCell ref="B3:B4"/>
    <mergeCell ref="C3:C4"/>
    <mergeCell ref="A1:L1"/>
    <mergeCell ref="M1:X1"/>
    <mergeCell ref="Y1:AA1"/>
    <mergeCell ref="A29:L29"/>
    <mergeCell ref="M2:Y2"/>
    <mergeCell ref="D3:H3"/>
    <mergeCell ref="Z2:AA2"/>
  </mergeCells>
  <printOptions horizontalCentered="1" verticalCentered="1"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106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142" zoomScaleSheetLayoutView="100" zoomScalePageLayoutView="0" workbookViewId="0" topLeftCell="A6">
      <selection activeCell="C5" sqref="C5"/>
    </sheetView>
  </sheetViews>
  <sheetFormatPr defaultColWidth="9.00390625" defaultRowHeight="16.5"/>
  <cols>
    <col min="1" max="1" width="21.875" style="3" customWidth="1"/>
    <col min="2" max="2" width="9.50390625" style="3" customWidth="1"/>
    <col min="3" max="3" width="7.125" style="3" customWidth="1"/>
    <col min="4" max="4" width="6.625" style="3" customWidth="1"/>
    <col min="5" max="5" width="7.125" style="3" customWidth="1"/>
    <col min="6" max="7" width="6.625" style="3" customWidth="1"/>
    <col min="8" max="9" width="7.125" style="3" customWidth="1"/>
    <col min="10" max="10" width="6.625" style="3" customWidth="1"/>
    <col min="11" max="11" width="7.125" style="3" customWidth="1"/>
    <col min="12" max="12" width="6.625" style="3" customWidth="1"/>
    <col min="13" max="13" width="7.00390625" style="3" customWidth="1"/>
    <col min="14" max="14" width="7.125" style="3" customWidth="1"/>
    <col min="15" max="19" width="6.375" style="3" customWidth="1"/>
    <col min="20" max="20" width="7.125" style="3" customWidth="1"/>
    <col min="21" max="24" width="6.375" style="3" customWidth="1"/>
    <col min="25" max="27" width="7.125" style="3" customWidth="1"/>
    <col min="28" max="16384" width="9.00390625" style="3" customWidth="1"/>
  </cols>
  <sheetData>
    <row r="1" spans="1:27" s="1" customFormat="1" ht="48" customHeight="1">
      <c r="A1" s="192" t="s">
        <v>273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 t="s">
        <v>229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s="6" customFormat="1" ht="12.75" customHeight="1" thickBo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5" t="s">
        <v>295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169" t="s">
        <v>20</v>
      </c>
      <c r="AA2" s="169"/>
    </row>
    <row r="3" spans="1:27" s="15" customFormat="1" ht="111.75" customHeight="1" thickBot="1">
      <c r="A3" s="41" t="s">
        <v>228</v>
      </c>
      <c r="B3" s="88" t="s">
        <v>294</v>
      </c>
      <c r="C3" s="42" t="s">
        <v>293</v>
      </c>
      <c r="D3" s="25" t="s">
        <v>5</v>
      </c>
      <c r="E3" s="25" t="s">
        <v>23</v>
      </c>
      <c r="F3" s="25" t="s">
        <v>6</v>
      </c>
      <c r="G3" s="25" t="s">
        <v>7</v>
      </c>
      <c r="H3" s="25" t="s">
        <v>24</v>
      </c>
      <c r="I3" s="25" t="s">
        <v>25</v>
      </c>
      <c r="J3" s="25" t="s">
        <v>8</v>
      </c>
      <c r="K3" s="25" t="s">
        <v>26</v>
      </c>
      <c r="L3" s="25" t="s">
        <v>9</v>
      </c>
      <c r="M3" s="25" t="s">
        <v>10</v>
      </c>
      <c r="N3" s="26" t="s">
        <v>27</v>
      </c>
      <c r="O3" s="25" t="s">
        <v>11</v>
      </c>
      <c r="P3" s="25" t="s">
        <v>12</v>
      </c>
      <c r="Q3" s="25" t="s">
        <v>13</v>
      </c>
      <c r="R3" s="25" t="s">
        <v>14</v>
      </c>
      <c r="S3" s="25" t="s">
        <v>15</v>
      </c>
      <c r="T3" s="25" t="s">
        <v>28</v>
      </c>
      <c r="U3" s="25" t="s">
        <v>16</v>
      </c>
      <c r="V3" s="25" t="s">
        <v>17</v>
      </c>
      <c r="W3" s="25" t="s">
        <v>18</v>
      </c>
      <c r="X3" s="25" t="s">
        <v>19</v>
      </c>
      <c r="Y3" s="25" t="s">
        <v>29</v>
      </c>
      <c r="Z3" s="25" t="s">
        <v>30</v>
      </c>
      <c r="AA3" s="27" t="s">
        <v>31</v>
      </c>
    </row>
    <row r="4" spans="1:27" s="49" customFormat="1" ht="27" customHeight="1">
      <c r="A4" s="89" t="s">
        <v>272</v>
      </c>
      <c r="B4" s="57">
        <f>SUM(D4:AA4)</f>
        <v>100</v>
      </c>
      <c r="C4" s="54"/>
      <c r="D4" s="57">
        <f aca="true" t="shared" si="0" ref="D4:AA4">D5/$C$5*100</f>
        <v>7.012455212421089</v>
      </c>
      <c r="E4" s="57">
        <f t="shared" si="0"/>
        <v>2.8038446226468747</v>
      </c>
      <c r="F4" s="57">
        <f t="shared" si="0"/>
        <v>1.1545242563840072</v>
      </c>
      <c r="G4" s="57">
        <f t="shared" si="0"/>
        <v>2.741284194961042</v>
      </c>
      <c r="H4" s="57">
        <f t="shared" si="0"/>
        <v>0.8019109367002218</v>
      </c>
      <c r="I4" s="57">
        <f t="shared" si="0"/>
        <v>1.0294034010123414</v>
      </c>
      <c r="J4" s="57">
        <f t="shared" si="0"/>
        <v>3.406699653073992</v>
      </c>
      <c r="K4" s="57">
        <f t="shared" si="0"/>
        <v>1.6265711198316557</v>
      </c>
      <c r="L4" s="57">
        <f t="shared" si="0"/>
        <v>2.5024171074333164</v>
      </c>
      <c r="M4" s="57">
        <f t="shared" si="0"/>
        <v>2.2862992663368025</v>
      </c>
      <c r="N4" s="57">
        <f t="shared" si="0"/>
        <v>1.5753853153614286</v>
      </c>
      <c r="O4" s="57">
        <f t="shared" si="0"/>
        <v>3.0938975146448273</v>
      </c>
      <c r="P4" s="57">
        <f t="shared" si="0"/>
        <v>14.115907410567024</v>
      </c>
      <c r="Q4" s="57">
        <f t="shared" si="0"/>
        <v>16.049593357220044</v>
      </c>
      <c r="R4" s="57">
        <f t="shared" si="0"/>
        <v>0.699539327759768</v>
      </c>
      <c r="S4" s="57">
        <f t="shared" si="0"/>
        <v>2.2464880850821816</v>
      </c>
      <c r="T4" s="57">
        <f t="shared" si="0"/>
        <v>0.13080816697946882</v>
      </c>
      <c r="U4" s="57">
        <f t="shared" si="0"/>
        <v>0.7734743786612068</v>
      </c>
      <c r="V4" s="57">
        <f t="shared" si="0"/>
        <v>6.910083603480635</v>
      </c>
      <c r="W4" s="57">
        <f t="shared" si="0"/>
        <v>8.058920548256838</v>
      </c>
      <c r="X4" s="57">
        <f t="shared" si="0"/>
        <v>15.372803275891487</v>
      </c>
      <c r="Y4" s="57">
        <f t="shared" si="0"/>
        <v>0.29005289199795253</v>
      </c>
      <c r="Z4" s="57">
        <f t="shared" si="0"/>
        <v>0.48910879827105724</v>
      </c>
      <c r="AA4" s="57">
        <f t="shared" si="0"/>
        <v>4.82852755502474</v>
      </c>
    </row>
    <row r="5" spans="1:27" s="2" customFormat="1" ht="26.25" customHeight="1">
      <c r="A5" s="93" t="s">
        <v>233</v>
      </c>
      <c r="B5" s="57"/>
      <c r="C5" s="52">
        <f aca="true" t="shared" si="1" ref="C5:C24">SUM(D5:AA5)</f>
        <v>17583</v>
      </c>
      <c r="D5" s="52">
        <f aca="true" t="shared" si="2" ref="D5:AA5">SUM(D6:D27)</f>
        <v>1233</v>
      </c>
      <c r="E5" s="53">
        <f t="shared" si="2"/>
        <v>493</v>
      </c>
      <c r="F5" s="53">
        <f t="shared" si="2"/>
        <v>203</v>
      </c>
      <c r="G5" s="53">
        <f t="shared" si="2"/>
        <v>482</v>
      </c>
      <c r="H5" s="53">
        <f t="shared" si="2"/>
        <v>141</v>
      </c>
      <c r="I5" s="53">
        <f t="shared" si="2"/>
        <v>181</v>
      </c>
      <c r="J5" s="53">
        <f t="shared" si="2"/>
        <v>599</v>
      </c>
      <c r="K5" s="53">
        <f t="shared" si="2"/>
        <v>286</v>
      </c>
      <c r="L5" s="53">
        <f t="shared" si="2"/>
        <v>440</v>
      </c>
      <c r="M5" s="53">
        <f t="shared" si="2"/>
        <v>402</v>
      </c>
      <c r="N5" s="53">
        <f t="shared" si="2"/>
        <v>277</v>
      </c>
      <c r="O5" s="53">
        <f t="shared" si="2"/>
        <v>544</v>
      </c>
      <c r="P5" s="52">
        <f t="shared" si="2"/>
        <v>2482</v>
      </c>
      <c r="Q5" s="52">
        <f t="shared" si="2"/>
        <v>2822</v>
      </c>
      <c r="R5" s="53">
        <f t="shared" si="2"/>
        <v>123</v>
      </c>
      <c r="S5" s="53">
        <f t="shared" si="2"/>
        <v>395</v>
      </c>
      <c r="T5" s="53">
        <f t="shared" si="2"/>
        <v>23</v>
      </c>
      <c r="U5" s="53">
        <f t="shared" si="2"/>
        <v>136</v>
      </c>
      <c r="V5" s="54">
        <f t="shared" si="2"/>
        <v>1215</v>
      </c>
      <c r="W5" s="52">
        <f t="shared" si="2"/>
        <v>1417</v>
      </c>
      <c r="X5" s="52">
        <f t="shared" si="2"/>
        <v>2703</v>
      </c>
      <c r="Y5" s="53">
        <f t="shared" si="2"/>
        <v>51</v>
      </c>
      <c r="Z5" s="53">
        <f t="shared" si="2"/>
        <v>86</v>
      </c>
      <c r="AA5" s="53">
        <f t="shared" si="2"/>
        <v>849</v>
      </c>
    </row>
    <row r="6" spans="1:27" s="2" customFormat="1" ht="19.5" customHeight="1">
      <c r="A6" s="94" t="s">
        <v>143</v>
      </c>
      <c r="B6" s="57">
        <f>C6/$C$5*100</f>
        <v>5.7441847238810215</v>
      </c>
      <c r="C6" s="52">
        <f t="shared" si="1"/>
        <v>1010</v>
      </c>
      <c r="D6" s="53">
        <v>136</v>
      </c>
      <c r="E6" s="53">
        <v>24</v>
      </c>
      <c r="F6" s="53">
        <v>31</v>
      </c>
      <c r="G6" s="53">
        <v>33</v>
      </c>
      <c r="H6" s="53">
        <v>7</v>
      </c>
      <c r="I6" s="53">
        <v>9</v>
      </c>
      <c r="J6" s="53">
        <v>53</v>
      </c>
      <c r="K6" s="53">
        <v>23</v>
      </c>
      <c r="L6" s="53">
        <v>50</v>
      </c>
      <c r="M6" s="53">
        <v>43</v>
      </c>
      <c r="N6" s="53">
        <v>56</v>
      </c>
      <c r="O6" s="53">
        <v>60</v>
      </c>
      <c r="P6" s="53">
        <v>75</v>
      </c>
      <c r="Q6" s="53">
        <v>23</v>
      </c>
      <c r="R6" s="53">
        <v>6</v>
      </c>
      <c r="S6" s="53">
        <v>33</v>
      </c>
      <c r="T6" s="53">
        <v>2</v>
      </c>
      <c r="U6" s="53">
        <v>11</v>
      </c>
      <c r="V6" s="53">
        <v>52</v>
      </c>
      <c r="W6" s="53">
        <v>90</v>
      </c>
      <c r="X6" s="53">
        <v>158</v>
      </c>
      <c r="Y6" s="53">
        <v>2</v>
      </c>
      <c r="Z6" s="53">
        <v>6</v>
      </c>
      <c r="AA6" s="53">
        <v>27</v>
      </c>
    </row>
    <row r="7" spans="1:27" s="2" customFormat="1" ht="19.5" customHeight="1">
      <c r="A7" s="94" t="s">
        <v>144</v>
      </c>
      <c r="B7" s="57">
        <f aca="true" t="shared" si="3" ref="B7:B27">C7/$C$5*100</f>
        <v>23.619405107205825</v>
      </c>
      <c r="C7" s="52">
        <f t="shared" si="1"/>
        <v>4153</v>
      </c>
      <c r="D7" s="53">
        <v>248</v>
      </c>
      <c r="E7" s="53">
        <v>87</v>
      </c>
      <c r="F7" s="53">
        <v>49</v>
      </c>
      <c r="G7" s="53">
        <v>165</v>
      </c>
      <c r="H7" s="53">
        <v>32</v>
      </c>
      <c r="I7" s="53">
        <v>66</v>
      </c>
      <c r="J7" s="53">
        <v>214</v>
      </c>
      <c r="K7" s="53">
        <v>71</v>
      </c>
      <c r="L7" s="53">
        <v>152</v>
      </c>
      <c r="M7" s="53">
        <v>86</v>
      </c>
      <c r="N7" s="53">
        <v>63</v>
      </c>
      <c r="O7" s="53">
        <v>174</v>
      </c>
      <c r="P7" s="53">
        <v>393</v>
      </c>
      <c r="Q7" s="53">
        <v>73</v>
      </c>
      <c r="R7" s="53">
        <v>16</v>
      </c>
      <c r="S7" s="53">
        <v>199</v>
      </c>
      <c r="T7" s="53">
        <v>7</v>
      </c>
      <c r="U7" s="53">
        <v>67</v>
      </c>
      <c r="V7" s="53">
        <v>540</v>
      </c>
      <c r="W7" s="53">
        <v>359</v>
      </c>
      <c r="X7" s="53">
        <v>914</v>
      </c>
      <c r="Y7" s="53">
        <v>7</v>
      </c>
      <c r="Z7" s="53">
        <v>11</v>
      </c>
      <c r="AA7" s="53">
        <v>160</v>
      </c>
    </row>
    <row r="8" spans="1:27" s="2" customFormat="1" ht="19.5" customHeight="1">
      <c r="A8" s="94" t="s">
        <v>145</v>
      </c>
      <c r="B8" s="57">
        <f t="shared" si="3"/>
        <v>4.504350793379969</v>
      </c>
      <c r="C8" s="53">
        <f t="shared" si="1"/>
        <v>792</v>
      </c>
      <c r="D8" s="53">
        <v>141</v>
      </c>
      <c r="E8" s="53">
        <v>34</v>
      </c>
      <c r="F8" s="53">
        <v>6</v>
      </c>
      <c r="G8" s="53">
        <v>28</v>
      </c>
      <c r="H8" s="53">
        <v>9</v>
      </c>
      <c r="I8" s="53">
        <v>4</v>
      </c>
      <c r="J8" s="53">
        <v>40</v>
      </c>
      <c r="K8" s="53">
        <v>11</v>
      </c>
      <c r="L8" s="53">
        <v>12</v>
      </c>
      <c r="M8" s="53">
        <v>33</v>
      </c>
      <c r="N8" s="53">
        <v>22</v>
      </c>
      <c r="O8" s="53">
        <v>13</v>
      </c>
      <c r="P8" s="53">
        <v>72</v>
      </c>
      <c r="Q8" s="53">
        <v>32</v>
      </c>
      <c r="R8" s="53">
        <v>8</v>
      </c>
      <c r="S8" s="53">
        <v>10</v>
      </c>
      <c r="T8" s="54">
        <v>0</v>
      </c>
      <c r="U8" s="53">
        <v>7</v>
      </c>
      <c r="V8" s="53">
        <v>72</v>
      </c>
      <c r="W8" s="53">
        <v>88</v>
      </c>
      <c r="X8" s="53">
        <v>106</v>
      </c>
      <c r="Y8" s="53">
        <v>3</v>
      </c>
      <c r="Z8" s="54">
        <v>7</v>
      </c>
      <c r="AA8" s="53">
        <v>34</v>
      </c>
    </row>
    <row r="9" spans="1:27" s="2" customFormat="1" ht="19.5" customHeight="1">
      <c r="A9" s="94" t="s">
        <v>146</v>
      </c>
      <c r="B9" s="57">
        <f t="shared" si="3"/>
        <v>2.8607177387249045</v>
      </c>
      <c r="C9" s="53">
        <f t="shared" si="1"/>
        <v>503</v>
      </c>
      <c r="D9" s="53">
        <v>91</v>
      </c>
      <c r="E9" s="53">
        <v>22</v>
      </c>
      <c r="F9" s="53">
        <v>5</v>
      </c>
      <c r="G9" s="53">
        <v>11</v>
      </c>
      <c r="H9" s="54">
        <v>1</v>
      </c>
      <c r="I9" s="53">
        <v>7</v>
      </c>
      <c r="J9" s="53">
        <v>2</v>
      </c>
      <c r="K9" s="53">
        <v>5</v>
      </c>
      <c r="L9" s="53">
        <v>3</v>
      </c>
      <c r="M9" s="53">
        <v>4</v>
      </c>
      <c r="N9" s="53">
        <v>2</v>
      </c>
      <c r="O9" s="53">
        <v>11</v>
      </c>
      <c r="P9" s="53">
        <v>44</v>
      </c>
      <c r="Q9" s="53">
        <v>56</v>
      </c>
      <c r="R9" s="54">
        <v>3</v>
      </c>
      <c r="S9" s="53">
        <v>3</v>
      </c>
      <c r="T9" s="54">
        <v>1</v>
      </c>
      <c r="U9" s="53">
        <v>2</v>
      </c>
      <c r="V9" s="53">
        <v>15</v>
      </c>
      <c r="W9" s="53">
        <v>28</v>
      </c>
      <c r="X9" s="53">
        <v>151</v>
      </c>
      <c r="Y9" s="54">
        <v>3</v>
      </c>
      <c r="Z9" s="54">
        <v>0</v>
      </c>
      <c r="AA9" s="53">
        <v>33</v>
      </c>
    </row>
    <row r="10" spans="1:27" s="2" customFormat="1" ht="19.5" customHeight="1">
      <c r="A10" s="94" t="s">
        <v>158</v>
      </c>
      <c r="B10" s="57">
        <f t="shared" si="3"/>
        <v>2.3204231359836203</v>
      </c>
      <c r="C10" s="53">
        <f t="shared" si="1"/>
        <v>408</v>
      </c>
      <c r="D10" s="53">
        <v>45</v>
      </c>
      <c r="E10" s="53">
        <v>10</v>
      </c>
      <c r="F10" s="53">
        <v>5</v>
      </c>
      <c r="G10" s="53">
        <v>15</v>
      </c>
      <c r="H10" s="54">
        <v>1</v>
      </c>
      <c r="I10" s="53">
        <v>2</v>
      </c>
      <c r="J10" s="53">
        <v>3</v>
      </c>
      <c r="K10" s="53">
        <v>2</v>
      </c>
      <c r="L10" s="53">
        <v>7</v>
      </c>
      <c r="M10" s="53">
        <v>9</v>
      </c>
      <c r="N10" s="53">
        <v>5</v>
      </c>
      <c r="O10" s="53">
        <v>18</v>
      </c>
      <c r="P10" s="53">
        <v>28</v>
      </c>
      <c r="Q10" s="53">
        <v>25</v>
      </c>
      <c r="R10" s="53">
        <v>4</v>
      </c>
      <c r="S10" s="53">
        <v>12</v>
      </c>
      <c r="T10" s="54">
        <v>0</v>
      </c>
      <c r="U10" s="53">
        <v>6</v>
      </c>
      <c r="V10" s="53">
        <v>18</v>
      </c>
      <c r="W10" s="53">
        <v>62</v>
      </c>
      <c r="X10" s="53">
        <v>116</v>
      </c>
      <c r="Y10" s="53">
        <v>1</v>
      </c>
      <c r="Z10" s="53">
        <v>5</v>
      </c>
      <c r="AA10" s="53">
        <v>9</v>
      </c>
    </row>
    <row r="11" spans="1:27" s="2" customFormat="1" ht="19.5" customHeight="1">
      <c r="A11" s="94" t="s">
        <v>147</v>
      </c>
      <c r="B11" s="57">
        <f t="shared" si="3"/>
        <v>7.700619916965251</v>
      </c>
      <c r="C11" s="52">
        <f t="shared" si="1"/>
        <v>1354</v>
      </c>
      <c r="D11" s="53">
        <v>153</v>
      </c>
      <c r="E11" s="53">
        <v>38</v>
      </c>
      <c r="F11" s="53">
        <v>17</v>
      </c>
      <c r="G11" s="53">
        <v>41</v>
      </c>
      <c r="H11" s="53">
        <v>28</v>
      </c>
      <c r="I11" s="53">
        <v>10</v>
      </c>
      <c r="J11" s="53">
        <v>59</v>
      </c>
      <c r="K11" s="53">
        <v>21</v>
      </c>
      <c r="L11" s="53">
        <v>18</v>
      </c>
      <c r="M11" s="53">
        <v>49</v>
      </c>
      <c r="N11" s="53">
        <v>34</v>
      </c>
      <c r="O11" s="53">
        <v>34</v>
      </c>
      <c r="P11" s="53">
        <v>119</v>
      </c>
      <c r="Q11" s="53">
        <v>55</v>
      </c>
      <c r="R11" s="53">
        <v>16</v>
      </c>
      <c r="S11" s="53">
        <v>35</v>
      </c>
      <c r="T11" s="53">
        <v>6</v>
      </c>
      <c r="U11" s="53">
        <v>15</v>
      </c>
      <c r="V11" s="53">
        <v>132</v>
      </c>
      <c r="W11" s="53">
        <v>169</v>
      </c>
      <c r="X11" s="53">
        <v>231</v>
      </c>
      <c r="Y11" s="53">
        <v>7</v>
      </c>
      <c r="Z11" s="53">
        <v>11</v>
      </c>
      <c r="AA11" s="53">
        <v>56</v>
      </c>
    </row>
    <row r="12" spans="1:27" s="2" customFormat="1" ht="19.5" customHeight="1">
      <c r="A12" s="94" t="s">
        <v>159</v>
      </c>
      <c r="B12" s="57">
        <f t="shared" si="3"/>
        <v>11.135756128078258</v>
      </c>
      <c r="C12" s="52">
        <f t="shared" si="1"/>
        <v>1958</v>
      </c>
      <c r="D12" s="53">
        <v>15</v>
      </c>
      <c r="E12" s="53">
        <v>3</v>
      </c>
      <c r="F12" s="53">
        <v>4</v>
      </c>
      <c r="G12" s="53">
        <v>6</v>
      </c>
      <c r="H12" s="54">
        <v>2</v>
      </c>
      <c r="I12" s="53">
        <v>8</v>
      </c>
      <c r="J12" s="53">
        <v>18</v>
      </c>
      <c r="K12" s="53">
        <v>36</v>
      </c>
      <c r="L12" s="53">
        <v>36</v>
      </c>
      <c r="M12" s="53">
        <v>14</v>
      </c>
      <c r="N12" s="53">
        <v>4</v>
      </c>
      <c r="O12" s="53">
        <v>6</v>
      </c>
      <c r="P12" s="53">
        <v>446</v>
      </c>
      <c r="Q12" s="52">
        <v>1194</v>
      </c>
      <c r="R12" s="53">
        <v>4</v>
      </c>
      <c r="S12" s="53">
        <v>6</v>
      </c>
      <c r="T12" s="54">
        <v>0</v>
      </c>
      <c r="U12" s="53">
        <v>2</v>
      </c>
      <c r="V12" s="53">
        <v>1</v>
      </c>
      <c r="W12" s="53">
        <v>24</v>
      </c>
      <c r="X12" s="53">
        <v>112</v>
      </c>
      <c r="Y12" s="54">
        <v>1</v>
      </c>
      <c r="Z12" s="54">
        <v>2</v>
      </c>
      <c r="AA12" s="53">
        <v>14</v>
      </c>
    </row>
    <row r="13" spans="1:27" s="2" customFormat="1" ht="19.5" customHeight="1">
      <c r="A13" s="94" t="s">
        <v>160</v>
      </c>
      <c r="B13" s="57">
        <f t="shared" si="3"/>
        <v>11.420121708468407</v>
      </c>
      <c r="C13" s="52">
        <f t="shared" si="1"/>
        <v>2008</v>
      </c>
      <c r="D13" s="53">
        <v>42</v>
      </c>
      <c r="E13" s="53">
        <v>39</v>
      </c>
      <c r="F13" s="53">
        <v>2</v>
      </c>
      <c r="G13" s="53">
        <v>5</v>
      </c>
      <c r="H13" s="53">
        <v>1</v>
      </c>
      <c r="I13" s="53">
        <v>8</v>
      </c>
      <c r="J13" s="53">
        <v>21</v>
      </c>
      <c r="K13" s="53">
        <v>31</v>
      </c>
      <c r="L13" s="53">
        <v>39</v>
      </c>
      <c r="M13" s="53">
        <v>2</v>
      </c>
      <c r="N13" s="54">
        <v>2</v>
      </c>
      <c r="O13" s="53">
        <v>3</v>
      </c>
      <c r="P13" s="53">
        <v>525</v>
      </c>
      <c r="Q13" s="52">
        <v>1011</v>
      </c>
      <c r="R13" s="53">
        <v>4</v>
      </c>
      <c r="S13" s="53">
        <v>10</v>
      </c>
      <c r="T13" s="54">
        <v>0</v>
      </c>
      <c r="U13" s="53">
        <v>3</v>
      </c>
      <c r="V13" s="53">
        <v>27</v>
      </c>
      <c r="W13" s="53">
        <v>104</v>
      </c>
      <c r="X13" s="53">
        <v>78</v>
      </c>
      <c r="Y13" s="54">
        <v>1</v>
      </c>
      <c r="Z13" s="54">
        <v>1</v>
      </c>
      <c r="AA13" s="53">
        <v>49</v>
      </c>
    </row>
    <row r="14" spans="1:27" s="2" customFormat="1" ht="19.5" customHeight="1">
      <c r="A14" s="94" t="s">
        <v>148</v>
      </c>
      <c r="B14" s="57">
        <f t="shared" si="3"/>
        <v>0.8246601831314337</v>
      </c>
      <c r="C14" s="53">
        <f t="shared" si="1"/>
        <v>145</v>
      </c>
      <c r="D14" s="53">
        <v>1</v>
      </c>
      <c r="E14" s="54">
        <v>1</v>
      </c>
      <c r="F14" s="54">
        <v>0</v>
      </c>
      <c r="G14" s="54">
        <v>3</v>
      </c>
      <c r="H14" s="54">
        <v>0</v>
      </c>
      <c r="I14" s="53">
        <v>1</v>
      </c>
      <c r="J14" s="53">
        <v>6</v>
      </c>
      <c r="K14" s="53">
        <v>2</v>
      </c>
      <c r="L14" s="54">
        <v>3</v>
      </c>
      <c r="M14" s="53">
        <v>1</v>
      </c>
      <c r="N14" s="53">
        <v>2</v>
      </c>
      <c r="O14" s="53">
        <v>3</v>
      </c>
      <c r="P14" s="53">
        <v>6</v>
      </c>
      <c r="Q14" s="53">
        <v>4</v>
      </c>
      <c r="R14" s="54">
        <v>0</v>
      </c>
      <c r="S14" s="53">
        <v>1</v>
      </c>
      <c r="T14" s="54">
        <v>0</v>
      </c>
      <c r="U14" s="54">
        <v>0</v>
      </c>
      <c r="V14" s="53">
        <v>8</v>
      </c>
      <c r="W14" s="53">
        <v>13</v>
      </c>
      <c r="X14" s="53">
        <v>83</v>
      </c>
      <c r="Y14" s="54">
        <v>0</v>
      </c>
      <c r="Z14" s="54">
        <v>0</v>
      </c>
      <c r="AA14" s="54">
        <v>7</v>
      </c>
    </row>
    <row r="15" spans="1:27" s="2" customFormat="1" ht="19.5" customHeight="1">
      <c r="A15" s="94" t="s">
        <v>149</v>
      </c>
      <c r="B15" s="57">
        <f t="shared" si="3"/>
        <v>0.017061934823408977</v>
      </c>
      <c r="C15" s="53">
        <f t="shared" si="1"/>
        <v>3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1</v>
      </c>
      <c r="Z15" s="54">
        <v>0</v>
      </c>
      <c r="AA15" s="53">
        <v>2</v>
      </c>
    </row>
    <row r="16" spans="1:27" s="2" customFormat="1" ht="19.5" customHeight="1">
      <c r="A16" s="94" t="s">
        <v>141</v>
      </c>
      <c r="B16" s="57">
        <f t="shared" si="3"/>
        <v>4.492976170164363</v>
      </c>
      <c r="C16" s="53">
        <f t="shared" si="1"/>
        <v>790</v>
      </c>
      <c r="D16" s="53">
        <v>12</v>
      </c>
      <c r="E16" s="53">
        <v>40</v>
      </c>
      <c r="F16" s="53">
        <v>20</v>
      </c>
      <c r="G16" s="53">
        <v>3</v>
      </c>
      <c r="H16" s="54">
        <v>1</v>
      </c>
      <c r="I16" s="53">
        <v>22</v>
      </c>
      <c r="J16" s="53">
        <v>17</v>
      </c>
      <c r="K16" s="53">
        <v>41</v>
      </c>
      <c r="L16" s="53">
        <v>17</v>
      </c>
      <c r="M16" s="53">
        <v>18</v>
      </c>
      <c r="N16" s="54">
        <v>0</v>
      </c>
      <c r="O16" s="53">
        <v>17</v>
      </c>
      <c r="P16" s="53">
        <v>245</v>
      </c>
      <c r="Q16" s="53">
        <v>46</v>
      </c>
      <c r="R16" s="53">
        <v>18</v>
      </c>
      <c r="S16" s="53">
        <v>18</v>
      </c>
      <c r="T16" s="54">
        <v>0</v>
      </c>
      <c r="U16" s="53">
        <v>2</v>
      </c>
      <c r="V16" s="53">
        <v>13</v>
      </c>
      <c r="W16" s="53">
        <v>81</v>
      </c>
      <c r="X16" s="53">
        <v>138</v>
      </c>
      <c r="Y16" s="54">
        <v>0</v>
      </c>
      <c r="Z16" s="54">
        <v>2</v>
      </c>
      <c r="AA16" s="53">
        <v>19</v>
      </c>
    </row>
    <row r="17" spans="1:27" s="2" customFormat="1" ht="19.5" customHeight="1">
      <c r="A17" s="94" t="s">
        <v>142</v>
      </c>
      <c r="B17" s="57">
        <f t="shared" si="3"/>
        <v>1.5071375760677928</v>
      </c>
      <c r="C17" s="53">
        <f t="shared" si="1"/>
        <v>265</v>
      </c>
      <c r="D17" s="53">
        <v>32</v>
      </c>
      <c r="E17" s="53">
        <v>35</v>
      </c>
      <c r="F17" s="53">
        <v>8</v>
      </c>
      <c r="G17" s="53">
        <v>3</v>
      </c>
      <c r="H17" s="54">
        <v>0</v>
      </c>
      <c r="I17" s="53">
        <v>4</v>
      </c>
      <c r="J17" s="53">
        <v>3</v>
      </c>
      <c r="K17" s="53">
        <v>3</v>
      </c>
      <c r="L17" s="54">
        <v>0</v>
      </c>
      <c r="M17" s="53">
        <v>8</v>
      </c>
      <c r="N17" s="54">
        <v>0</v>
      </c>
      <c r="O17" s="53">
        <v>6</v>
      </c>
      <c r="P17" s="53">
        <v>15</v>
      </c>
      <c r="Q17" s="53">
        <v>7</v>
      </c>
      <c r="R17" s="53">
        <v>3</v>
      </c>
      <c r="S17" s="53">
        <v>4</v>
      </c>
      <c r="T17" s="53">
        <v>1</v>
      </c>
      <c r="U17" s="54">
        <v>0</v>
      </c>
      <c r="V17" s="53">
        <v>4</v>
      </c>
      <c r="W17" s="53">
        <v>23</v>
      </c>
      <c r="X17" s="53">
        <v>16</v>
      </c>
      <c r="Y17" s="53">
        <v>1</v>
      </c>
      <c r="Z17" s="53">
        <v>7</v>
      </c>
      <c r="AA17" s="53">
        <v>82</v>
      </c>
    </row>
    <row r="18" spans="1:27" s="2" customFormat="1" ht="19.5" customHeight="1">
      <c r="A18" s="94" t="s">
        <v>150</v>
      </c>
      <c r="B18" s="57">
        <f t="shared" si="3"/>
        <v>0.27299095717454364</v>
      </c>
      <c r="C18" s="53">
        <f t="shared" si="1"/>
        <v>48</v>
      </c>
      <c r="D18" s="53">
        <v>4</v>
      </c>
      <c r="E18" s="53">
        <v>2</v>
      </c>
      <c r="F18" s="54">
        <v>0</v>
      </c>
      <c r="G18" s="53">
        <v>1</v>
      </c>
      <c r="H18" s="54">
        <v>0</v>
      </c>
      <c r="I18" s="54">
        <v>0</v>
      </c>
      <c r="J18" s="54">
        <v>0</v>
      </c>
      <c r="K18" s="53">
        <v>2</v>
      </c>
      <c r="L18" s="54">
        <v>0</v>
      </c>
      <c r="M18" s="54">
        <v>0</v>
      </c>
      <c r="N18" s="54">
        <v>0</v>
      </c>
      <c r="O18" s="53">
        <v>1</v>
      </c>
      <c r="P18" s="53">
        <v>14</v>
      </c>
      <c r="Q18" s="53">
        <v>8</v>
      </c>
      <c r="R18" s="53">
        <v>1</v>
      </c>
      <c r="S18" s="53">
        <v>3</v>
      </c>
      <c r="T18" s="54">
        <v>0</v>
      </c>
      <c r="U18" s="54">
        <v>0</v>
      </c>
      <c r="V18" s="54">
        <v>0</v>
      </c>
      <c r="W18" s="53">
        <v>6</v>
      </c>
      <c r="X18" s="54">
        <v>1</v>
      </c>
      <c r="Y18" s="54">
        <v>1</v>
      </c>
      <c r="Z18" s="53">
        <v>1</v>
      </c>
      <c r="AA18" s="53">
        <v>3</v>
      </c>
    </row>
    <row r="19" spans="1:27" s="2" customFormat="1" ht="19.5" customHeight="1">
      <c r="A19" s="94" t="s">
        <v>151</v>
      </c>
      <c r="B19" s="57">
        <f t="shared" si="3"/>
        <v>0.10237160894045386</v>
      </c>
      <c r="C19" s="53">
        <f t="shared" si="1"/>
        <v>18</v>
      </c>
      <c r="D19" s="53">
        <v>1</v>
      </c>
      <c r="E19" s="53">
        <v>4</v>
      </c>
      <c r="F19" s="54">
        <v>0</v>
      </c>
      <c r="G19" s="53">
        <v>1</v>
      </c>
      <c r="H19" s="54">
        <v>0</v>
      </c>
      <c r="I19" s="54">
        <v>2</v>
      </c>
      <c r="J19" s="54">
        <v>2</v>
      </c>
      <c r="K19" s="54">
        <v>0</v>
      </c>
      <c r="L19" s="54">
        <v>0</v>
      </c>
      <c r="M19" s="53">
        <v>2</v>
      </c>
      <c r="N19" s="54">
        <v>0</v>
      </c>
      <c r="O19" s="54">
        <v>0</v>
      </c>
      <c r="P19" s="53">
        <v>2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3">
        <v>2</v>
      </c>
      <c r="X19" s="54">
        <v>1</v>
      </c>
      <c r="Y19" s="54">
        <v>0</v>
      </c>
      <c r="Z19" s="54">
        <v>0</v>
      </c>
      <c r="AA19" s="53">
        <v>1</v>
      </c>
    </row>
    <row r="20" spans="1:27" s="2" customFormat="1" ht="19.5" customHeight="1">
      <c r="A20" s="94" t="s">
        <v>157</v>
      </c>
      <c r="B20" s="57">
        <f t="shared" si="3"/>
        <v>0.24455439913552862</v>
      </c>
      <c r="C20" s="53">
        <f t="shared" si="1"/>
        <v>43</v>
      </c>
      <c r="D20" s="53">
        <v>7</v>
      </c>
      <c r="E20" s="53">
        <v>1</v>
      </c>
      <c r="F20" s="53">
        <v>1</v>
      </c>
      <c r="G20" s="53">
        <v>1</v>
      </c>
      <c r="H20" s="54">
        <v>1</v>
      </c>
      <c r="I20" s="54">
        <v>1</v>
      </c>
      <c r="J20" s="54">
        <v>0</v>
      </c>
      <c r="K20" s="54">
        <v>0</v>
      </c>
      <c r="L20" s="54">
        <v>0</v>
      </c>
      <c r="M20" s="53">
        <v>7</v>
      </c>
      <c r="N20" s="54">
        <v>6</v>
      </c>
      <c r="O20" s="53">
        <v>6</v>
      </c>
      <c r="P20" s="53">
        <v>5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</v>
      </c>
      <c r="X20" s="54">
        <v>0</v>
      </c>
      <c r="Y20" s="54">
        <v>0</v>
      </c>
      <c r="Z20" s="54">
        <v>0</v>
      </c>
      <c r="AA20" s="53">
        <v>6</v>
      </c>
    </row>
    <row r="21" spans="1:27" s="2" customFormat="1" ht="19.5" customHeight="1">
      <c r="A21" s="94" t="s">
        <v>152</v>
      </c>
      <c r="B21" s="57">
        <f t="shared" si="3"/>
        <v>0.15924472501848375</v>
      </c>
      <c r="C21" s="53">
        <f t="shared" si="1"/>
        <v>28</v>
      </c>
      <c r="D21" s="54">
        <v>0</v>
      </c>
      <c r="E21" s="53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2</v>
      </c>
      <c r="L21" s="54">
        <v>1</v>
      </c>
      <c r="M21" s="54">
        <v>0</v>
      </c>
      <c r="N21" s="54">
        <v>0</v>
      </c>
      <c r="O21" s="53">
        <v>1</v>
      </c>
      <c r="P21" s="53">
        <v>5</v>
      </c>
      <c r="Q21" s="54">
        <v>0</v>
      </c>
      <c r="R21" s="54">
        <v>0</v>
      </c>
      <c r="S21" s="54">
        <v>1</v>
      </c>
      <c r="T21" s="54">
        <v>0</v>
      </c>
      <c r="U21" s="54">
        <v>0</v>
      </c>
      <c r="V21" s="54">
        <v>0</v>
      </c>
      <c r="W21" s="53">
        <v>7</v>
      </c>
      <c r="X21" s="53">
        <v>3</v>
      </c>
      <c r="Y21" s="54">
        <v>1</v>
      </c>
      <c r="Z21" s="54">
        <v>0</v>
      </c>
      <c r="AA21" s="53">
        <v>5</v>
      </c>
    </row>
    <row r="22" spans="1:27" s="2" customFormat="1" ht="19.5" customHeight="1">
      <c r="A22" s="94" t="s">
        <v>156</v>
      </c>
      <c r="B22" s="57">
        <f t="shared" si="3"/>
        <v>4.447477677301939</v>
      </c>
      <c r="C22" s="53">
        <f t="shared" si="1"/>
        <v>782</v>
      </c>
      <c r="D22" s="53">
        <v>40</v>
      </c>
      <c r="E22" s="53">
        <v>17</v>
      </c>
      <c r="F22" s="53">
        <v>7</v>
      </c>
      <c r="G22" s="53">
        <v>34</v>
      </c>
      <c r="H22" s="54">
        <v>0</v>
      </c>
      <c r="I22" s="53">
        <v>9</v>
      </c>
      <c r="J22" s="53">
        <v>20</v>
      </c>
      <c r="K22" s="53">
        <v>3</v>
      </c>
      <c r="L22" s="53">
        <v>33</v>
      </c>
      <c r="M22" s="53">
        <v>7</v>
      </c>
      <c r="N22" s="53">
        <v>2</v>
      </c>
      <c r="O22" s="53">
        <v>102</v>
      </c>
      <c r="P22" s="53">
        <v>75</v>
      </c>
      <c r="Q22" s="53">
        <v>119</v>
      </c>
      <c r="R22" s="53">
        <v>6</v>
      </c>
      <c r="S22" s="53">
        <v>8</v>
      </c>
      <c r="T22" s="54">
        <v>0</v>
      </c>
      <c r="U22" s="53">
        <v>4</v>
      </c>
      <c r="V22" s="53">
        <v>30</v>
      </c>
      <c r="W22" s="53">
        <v>43</v>
      </c>
      <c r="X22" s="53">
        <v>135</v>
      </c>
      <c r="Y22" s="54">
        <v>0</v>
      </c>
      <c r="Z22" s="54">
        <v>1</v>
      </c>
      <c r="AA22" s="53">
        <v>87</v>
      </c>
    </row>
    <row r="23" spans="1:27" s="2" customFormat="1" ht="19.5" customHeight="1">
      <c r="A23" s="94" t="s">
        <v>153</v>
      </c>
      <c r="B23" s="57">
        <f t="shared" si="3"/>
        <v>6.125234601603822</v>
      </c>
      <c r="C23" s="52">
        <f t="shared" si="1"/>
        <v>1077</v>
      </c>
      <c r="D23" s="53">
        <v>119</v>
      </c>
      <c r="E23" s="53">
        <v>45</v>
      </c>
      <c r="F23" s="53">
        <v>20</v>
      </c>
      <c r="G23" s="53">
        <v>21</v>
      </c>
      <c r="H23" s="54">
        <v>5</v>
      </c>
      <c r="I23" s="53">
        <v>6</v>
      </c>
      <c r="J23" s="53">
        <v>14</v>
      </c>
      <c r="K23" s="53">
        <v>5</v>
      </c>
      <c r="L23" s="53">
        <v>19</v>
      </c>
      <c r="M23" s="53">
        <v>28</v>
      </c>
      <c r="N23" s="53">
        <v>7</v>
      </c>
      <c r="O23" s="53">
        <v>43</v>
      </c>
      <c r="P23" s="53">
        <v>128</v>
      </c>
      <c r="Q23" s="53">
        <v>124</v>
      </c>
      <c r="R23" s="53">
        <v>6</v>
      </c>
      <c r="S23" s="53">
        <v>19</v>
      </c>
      <c r="T23" s="54">
        <v>0</v>
      </c>
      <c r="U23" s="53">
        <v>5</v>
      </c>
      <c r="V23" s="53">
        <v>45</v>
      </c>
      <c r="W23" s="53">
        <v>81</v>
      </c>
      <c r="X23" s="53">
        <v>164</v>
      </c>
      <c r="Y23" s="53">
        <v>11</v>
      </c>
      <c r="Z23" s="53">
        <v>8</v>
      </c>
      <c r="AA23" s="53">
        <v>154</v>
      </c>
    </row>
    <row r="24" spans="1:27" s="2" customFormat="1" ht="19.5" customHeight="1">
      <c r="A24" s="94" t="s">
        <v>154</v>
      </c>
      <c r="B24" s="57">
        <f t="shared" si="3"/>
        <v>1.0521526474435534</v>
      </c>
      <c r="C24" s="53">
        <f t="shared" si="1"/>
        <v>185</v>
      </c>
      <c r="D24" s="53">
        <v>20</v>
      </c>
      <c r="E24" s="53">
        <v>11</v>
      </c>
      <c r="F24" s="53">
        <v>2</v>
      </c>
      <c r="G24" s="53">
        <v>3</v>
      </c>
      <c r="H24" s="53">
        <v>4</v>
      </c>
      <c r="I24" s="53">
        <v>3</v>
      </c>
      <c r="J24" s="53">
        <v>4</v>
      </c>
      <c r="K24" s="53">
        <v>2</v>
      </c>
      <c r="L24" s="53">
        <v>4</v>
      </c>
      <c r="M24" s="53">
        <v>9</v>
      </c>
      <c r="N24" s="54">
        <v>0</v>
      </c>
      <c r="O24" s="53">
        <v>7</v>
      </c>
      <c r="P24" s="53">
        <v>17</v>
      </c>
      <c r="Q24" s="53">
        <v>13</v>
      </c>
      <c r="R24" s="53">
        <v>2</v>
      </c>
      <c r="S24" s="53">
        <v>4</v>
      </c>
      <c r="T24" s="54">
        <v>0</v>
      </c>
      <c r="U24" s="54">
        <v>0</v>
      </c>
      <c r="V24" s="53">
        <v>5</v>
      </c>
      <c r="W24" s="53">
        <v>8</v>
      </c>
      <c r="X24" s="53">
        <v>19</v>
      </c>
      <c r="Y24" s="53">
        <v>5</v>
      </c>
      <c r="Z24" s="53">
        <v>7</v>
      </c>
      <c r="AA24" s="53">
        <v>36</v>
      </c>
    </row>
    <row r="25" spans="1:27" s="2" customFormat="1" ht="19.5" customHeight="1">
      <c r="A25" s="94" t="s">
        <v>155</v>
      </c>
      <c r="B25" s="5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s="2" customFormat="1" ht="18" customHeight="1">
      <c r="A26" s="95" t="s">
        <v>262</v>
      </c>
      <c r="B26" s="57">
        <f t="shared" si="3"/>
        <v>8.570778592959108</v>
      </c>
      <c r="C26" s="52">
        <f>SUM(D26:AA26)</f>
        <v>1507</v>
      </c>
      <c r="D26" s="53">
        <v>106</v>
      </c>
      <c r="E26" s="53">
        <v>61</v>
      </c>
      <c r="F26" s="53">
        <v>20</v>
      </c>
      <c r="G26" s="53">
        <v>82</v>
      </c>
      <c r="H26" s="53">
        <v>37</v>
      </c>
      <c r="I26" s="53">
        <v>16</v>
      </c>
      <c r="J26" s="53">
        <v>89</v>
      </c>
      <c r="K26" s="53">
        <v>22</v>
      </c>
      <c r="L26" s="53">
        <v>34</v>
      </c>
      <c r="M26" s="53">
        <v>60</v>
      </c>
      <c r="N26" s="53">
        <v>54</v>
      </c>
      <c r="O26" s="53">
        <v>22</v>
      </c>
      <c r="P26" s="53">
        <v>203</v>
      </c>
      <c r="Q26" s="53">
        <v>27</v>
      </c>
      <c r="R26" s="53">
        <v>18</v>
      </c>
      <c r="S26" s="53">
        <v>25</v>
      </c>
      <c r="T26" s="53">
        <v>3</v>
      </c>
      <c r="U26" s="53">
        <v>11</v>
      </c>
      <c r="V26" s="53">
        <v>187</v>
      </c>
      <c r="W26" s="53">
        <v>176</v>
      </c>
      <c r="X26" s="53">
        <v>191</v>
      </c>
      <c r="Y26" s="53">
        <v>5</v>
      </c>
      <c r="Z26" s="53">
        <v>15</v>
      </c>
      <c r="AA26" s="53">
        <v>43</v>
      </c>
    </row>
    <row r="27" spans="1:27" s="2" customFormat="1" ht="19.5" customHeight="1" thickBot="1">
      <c r="A27" s="95" t="s">
        <v>263</v>
      </c>
      <c r="B27" s="57">
        <f t="shared" si="3"/>
        <v>2.877779673548314</v>
      </c>
      <c r="C27" s="53">
        <f>SUM(D27:AA27)</f>
        <v>506</v>
      </c>
      <c r="D27" s="53">
        <v>20</v>
      </c>
      <c r="E27" s="53">
        <v>17</v>
      </c>
      <c r="F27" s="53">
        <v>6</v>
      </c>
      <c r="G27" s="53">
        <v>26</v>
      </c>
      <c r="H27" s="53">
        <v>12</v>
      </c>
      <c r="I27" s="53">
        <v>3</v>
      </c>
      <c r="J27" s="53">
        <v>34</v>
      </c>
      <c r="K27" s="53">
        <v>4</v>
      </c>
      <c r="L27" s="53">
        <v>12</v>
      </c>
      <c r="M27" s="53">
        <v>22</v>
      </c>
      <c r="N27" s="53">
        <v>18</v>
      </c>
      <c r="O27" s="53">
        <v>17</v>
      </c>
      <c r="P27" s="53">
        <v>65</v>
      </c>
      <c r="Q27" s="53">
        <v>5</v>
      </c>
      <c r="R27" s="53">
        <v>8</v>
      </c>
      <c r="S27" s="53">
        <v>4</v>
      </c>
      <c r="T27" s="54">
        <v>3</v>
      </c>
      <c r="U27" s="53">
        <v>1</v>
      </c>
      <c r="V27" s="53">
        <v>66</v>
      </c>
      <c r="W27" s="53">
        <v>52</v>
      </c>
      <c r="X27" s="53">
        <v>86</v>
      </c>
      <c r="Y27" s="53">
        <v>1</v>
      </c>
      <c r="Z27" s="53">
        <v>2</v>
      </c>
      <c r="AA27" s="53">
        <v>22</v>
      </c>
    </row>
    <row r="28" spans="1:27" s="2" customFormat="1" ht="39.75" customHeight="1">
      <c r="A28" s="195" t="s">
        <v>162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="2" customFormat="1" ht="45.75" customHeight="1">
      <c r="A29" s="2" t="s">
        <v>32</v>
      </c>
    </row>
    <row r="30" s="2" customFormat="1" ht="43.5" customHeight="1">
      <c r="A30" s="2" t="s">
        <v>32</v>
      </c>
    </row>
    <row r="31" spans="1:27" s="100" customFormat="1" ht="11.25" customHeight="1">
      <c r="A31" s="216" t="s">
        <v>163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 t="s">
        <v>109</v>
      </c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</row>
  </sheetData>
  <sheetProtection/>
  <mergeCells count="8">
    <mergeCell ref="M2:Y2"/>
    <mergeCell ref="A1:L1"/>
    <mergeCell ref="M1:AA1"/>
    <mergeCell ref="A31:L31"/>
    <mergeCell ref="M31:AA31"/>
    <mergeCell ref="A28:L28"/>
    <mergeCell ref="Z2:AA2"/>
    <mergeCell ref="A2:L2"/>
  </mergeCells>
  <printOptions/>
  <pageMargins left="0.16" right="0.15748031496062992" top="0.15748031496062992" bottom="0.1968503937007874" header="0.15748031496062992" footer="0.15748031496062992"/>
  <pageSetup horizontalDpi="600" verticalDpi="600" orientation="portrait" paperSize="9" scale="10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1"/>
  <sheetViews>
    <sheetView view="pageBreakPreview" zoomScaleNormal="120" zoomScaleSheetLayoutView="100" zoomScalePageLayoutView="0" workbookViewId="0" topLeftCell="A1">
      <selection activeCell="A1" sqref="A1:IV16384"/>
    </sheetView>
  </sheetViews>
  <sheetFormatPr defaultColWidth="9.00390625" defaultRowHeight="16.5"/>
  <cols>
    <col min="1" max="1" width="21.75390625" style="3" customWidth="1"/>
    <col min="2" max="2" width="8.75390625" style="3" customWidth="1"/>
    <col min="3" max="3" width="7.75390625" style="3" customWidth="1"/>
    <col min="4" max="4" width="6.625" style="3" customWidth="1"/>
    <col min="5" max="5" width="7.125" style="3" customWidth="1"/>
    <col min="6" max="7" width="6.625" style="3" customWidth="1"/>
    <col min="8" max="9" width="7.125" style="3" customWidth="1"/>
    <col min="10" max="10" width="6.625" style="3" customWidth="1"/>
    <col min="11" max="11" width="7.125" style="3" customWidth="1"/>
    <col min="12" max="12" width="6.625" style="3" customWidth="1"/>
    <col min="13" max="13" width="7.00390625" style="3" customWidth="1"/>
    <col min="14" max="14" width="7.125" style="3" customWidth="1"/>
    <col min="15" max="19" width="6.375" style="3" customWidth="1"/>
    <col min="20" max="20" width="7.125" style="3" customWidth="1"/>
    <col min="21" max="24" width="6.375" style="3" customWidth="1"/>
    <col min="25" max="27" width="7.125" style="3" customWidth="1"/>
    <col min="28" max="16384" width="9.00390625" style="3" customWidth="1"/>
  </cols>
  <sheetData>
    <row r="1" spans="1:27" s="1" customFormat="1" ht="48" customHeight="1">
      <c r="A1" s="192" t="s">
        <v>274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3" t="s">
        <v>230</v>
      </c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</row>
    <row r="2" spans="1:27" s="6" customFormat="1" ht="12.75" customHeight="1" thickBot="1">
      <c r="A2" s="217" t="s">
        <v>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5" t="s">
        <v>220</v>
      </c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169" t="s">
        <v>20</v>
      </c>
      <c r="AA2" s="169"/>
    </row>
    <row r="3" spans="1:27" s="15" customFormat="1" ht="111.75" customHeight="1" thickBot="1">
      <c r="A3" s="56" t="s">
        <v>161</v>
      </c>
      <c r="B3" s="88" t="s">
        <v>275</v>
      </c>
      <c r="C3" s="48" t="s">
        <v>0</v>
      </c>
      <c r="D3" s="42" t="s">
        <v>5</v>
      </c>
      <c r="E3" s="42" t="s">
        <v>23</v>
      </c>
      <c r="F3" s="42" t="s">
        <v>6</v>
      </c>
      <c r="G3" s="42" t="s">
        <v>7</v>
      </c>
      <c r="H3" s="42" t="s">
        <v>24</v>
      </c>
      <c r="I3" s="42" t="s">
        <v>25</v>
      </c>
      <c r="J3" s="42" t="s">
        <v>8</v>
      </c>
      <c r="K3" s="42" t="s">
        <v>26</v>
      </c>
      <c r="L3" s="42" t="s">
        <v>9</v>
      </c>
      <c r="M3" s="42" t="s">
        <v>10</v>
      </c>
      <c r="N3" s="43" t="s">
        <v>27</v>
      </c>
      <c r="O3" s="42" t="s">
        <v>11</v>
      </c>
      <c r="P3" s="42" t="s">
        <v>12</v>
      </c>
      <c r="Q3" s="42" t="s">
        <v>13</v>
      </c>
      <c r="R3" s="42" t="s">
        <v>14</v>
      </c>
      <c r="S3" s="42" t="s">
        <v>15</v>
      </c>
      <c r="T3" s="42" t="s">
        <v>28</v>
      </c>
      <c r="U3" s="42" t="s">
        <v>16</v>
      </c>
      <c r="V3" s="42" t="s">
        <v>17</v>
      </c>
      <c r="W3" s="42" t="s">
        <v>18</v>
      </c>
      <c r="X3" s="42" t="s">
        <v>19</v>
      </c>
      <c r="Y3" s="42" t="s">
        <v>29</v>
      </c>
      <c r="Z3" s="42" t="s">
        <v>30</v>
      </c>
      <c r="AA3" s="44" t="s">
        <v>31</v>
      </c>
    </row>
    <row r="4" spans="1:27" s="49" customFormat="1" ht="27" customHeight="1">
      <c r="A4" s="89" t="s">
        <v>272</v>
      </c>
      <c r="B4" s="57">
        <f>SUM(D4:AA4)</f>
        <v>100.00000000000003</v>
      </c>
      <c r="C4" s="54"/>
      <c r="D4" s="57">
        <f aca="true" t="shared" si="0" ref="D4:AA4">D5/$C$5*100</f>
        <v>6.532304173813608</v>
      </c>
      <c r="E4" s="57">
        <f t="shared" si="0"/>
        <v>3.044596912521441</v>
      </c>
      <c r="F4" s="57">
        <f t="shared" si="0"/>
        <v>0.9576901086335049</v>
      </c>
      <c r="G4" s="57">
        <f t="shared" si="0"/>
        <v>1.9296740994854202</v>
      </c>
      <c r="H4" s="57">
        <f t="shared" si="0"/>
        <v>0.44311034877072614</v>
      </c>
      <c r="I4" s="57">
        <f t="shared" si="0"/>
        <v>0.9576901086335049</v>
      </c>
      <c r="J4" s="57">
        <f t="shared" si="0"/>
        <v>2.7587192681532304</v>
      </c>
      <c r="K4" s="57">
        <f t="shared" si="0"/>
        <v>1.7152658662092626</v>
      </c>
      <c r="L4" s="57">
        <f t="shared" si="0"/>
        <v>2.172670097198399</v>
      </c>
      <c r="M4" s="57">
        <f t="shared" si="0"/>
        <v>2.0154373927958833</v>
      </c>
      <c r="N4" s="57">
        <f t="shared" si="0"/>
        <v>1.1863922241280733</v>
      </c>
      <c r="O4" s="57">
        <f t="shared" si="0"/>
        <v>2.773013150371641</v>
      </c>
      <c r="P4" s="57">
        <f t="shared" si="0"/>
        <v>16.123499142367066</v>
      </c>
      <c r="Q4" s="57">
        <f t="shared" si="0"/>
        <v>24.757004002287022</v>
      </c>
      <c r="R4" s="57">
        <f t="shared" si="0"/>
        <v>0.628930817610063</v>
      </c>
      <c r="S4" s="57">
        <f t="shared" si="0"/>
        <v>1.8010291595197256</v>
      </c>
      <c r="T4" s="57">
        <f t="shared" si="0"/>
        <v>0.11435105774728416</v>
      </c>
      <c r="U4" s="57">
        <f t="shared" si="0"/>
        <v>0.6003430531732418</v>
      </c>
      <c r="V4" s="57">
        <f t="shared" si="0"/>
        <v>4.645511720983419</v>
      </c>
      <c r="W4" s="57">
        <f t="shared" si="0"/>
        <v>6.4179531160663235</v>
      </c>
      <c r="X4" s="57">
        <f t="shared" si="0"/>
        <v>13.064608347627216</v>
      </c>
      <c r="Y4" s="57">
        <f t="shared" si="0"/>
        <v>0.3001715265866209</v>
      </c>
      <c r="Z4" s="57">
        <f t="shared" si="0"/>
        <v>0.3144654088050315</v>
      </c>
      <c r="AA4" s="57">
        <f t="shared" si="0"/>
        <v>4.745568896512293</v>
      </c>
    </row>
    <row r="5" spans="1:27" s="2" customFormat="1" ht="26.25" customHeight="1">
      <c r="A5" s="90" t="s">
        <v>233</v>
      </c>
      <c r="B5" s="57"/>
      <c r="C5" s="52">
        <f aca="true" t="shared" si="1" ref="C5:C24">SUM(D5:AA5)</f>
        <v>6996</v>
      </c>
      <c r="D5" s="52">
        <f aca="true" t="shared" si="2" ref="D5:AA5">SUM(D6:D27)</f>
        <v>457</v>
      </c>
      <c r="E5" s="53">
        <f t="shared" si="2"/>
        <v>213</v>
      </c>
      <c r="F5" s="53">
        <f t="shared" si="2"/>
        <v>67</v>
      </c>
      <c r="G5" s="53">
        <f t="shared" si="2"/>
        <v>135</v>
      </c>
      <c r="H5" s="53">
        <f t="shared" si="2"/>
        <v>31</v>
      </c>
      <c r="I5" s="53">
        <f t="shared" si="2"/>
        <v>67</v>
      </c>
      <c r="J5" s="53">
        <f t="shared" si="2"/>
        <v>193</v>
      </c>
      <c r="K5" s="53">
        <f t="shared" si="2"/>
        <v>120</v>
      </c>
      <c r="L5" s="53">
        <f t="shared" si="2"/>
        <v>152</v>
      </c>
      <c r="M5" s="53">
        <f t="shared" si="2"/>
        <v>141</v>
      </c>
      <c r="N5" s="53">
        <f t="shared" si="2"/>
        <v>83</v>
      </c>
      <c r="O5" s="53">
        <f t="shared" si="2"/>
        <v>194</v>
      </c>
      <c r="P5" s="52">
        <f t="shared" si="2"/>
        <v>1128</v>
      </c>
      <c r="Q5" s="52">
        <f t="shared" si="2"/>
        <v>1732</v>
      </c>
      <c r="R5" s="53">
        <f t="shared" si="2"/>
        <v>44</v>
      </c>
      <c r="S5" s="53">
        <f t="shared" si="2"/>
        <v>126</v>
      </c>
      <c r="T5" s="53">
        <f t="shared" si="2"/>
        <v>8</v>
      </c>
      <c r="U5" s="53">
        <f t="shared" si="2"/>
        <v>42</v>
      </c>
      <c r="V5" s="54">
        <f t="shared" si="2"/>
        <v>325</v>
      </c>
      <c r="W5" s="52">
        <f t="shared" si="2"/>
        <v>449</v>
      </c>
      <c r="X5" s="52">
        <f t="shared" si="2"/>
        <v>914</v>
      </c>
      <c r="Y5" s="53">
        <f t="shared" si="2"/>
        <v>21</v>
      </c>
      <c r="Z5" s="53">
        <f t="shared" si="2"/>
        <v>22</v>
      </c>
      <c r="AA5" s="53">
        <f t="shared" si="2"/>
        <v>332</v>
      </c>
    </row>
    <row r="6" spans="1:27" s="2" customFormat="1" ht="19.5" customHeight="1">
      <c r="A6" s="94" t="s">
        <v>143</v>
      </c>
      <c r="B6" s="57">
        <f>C6/$C$5*100</f>
        <v>5.274442538593482</v>
      </c>
      <c r="C6" s="53">
        <f t="shared" si="1"/>
        <v>369</v>
      </c>
      <c r="D6" s="53">
        <v>42</v>
      </c>
      <c r="E6" s="53">
        <v>6</v>
      </c>
      <c r="F6" s="53">
        <v>9</v>
      </c>
      <c r="G6" s="53">
        <v>11</v>
      </c>
      <c r="H6" s="53">
        <v>3</v>
      </c>
      <c r="I6" s="53">
        <v>5</v>
      </c>
      <c r="J6" s="53">
        <v>18</v>
      </c>
      <c r="K6" s="53">
        <v>10</v>
      </c>
      <c r="L6" s="53">
        <v>13</v>
      </c>
      <c r="M6" s="53">
        <v>14</v>
      </c>
      <c r="N6" s="53">
        <v>20</v>
      </c>
      <c r="O6" s="53">
        <v>27</v>
      </c>
      <c r="P6" s="53">
        <v>33</v>
      </c>
      <c r="Q6" s="53">
        <v>12</v>
      </c>
      <c r="R6" s="53">
        <v>1</v>
      </c>
      <c r="S6" s="53">
        <v>19</v>
      </c>
      <c r="T6" s="53">
        <v>2</v>
      </c>
      <c r="U6" s="53">
        <v>4</v>
      </c>
      <c r="V6" s="53">
        <v>13</v>
      </c>
      <c r="W6" s="53">
        <v>35</v>
      </c>
      <c r="X6" s="53">
        <v>58</v>
      </c>
      <c r="Y6" s="53">
        <v>1</v>
      </c>
      <c r="Z6" s="53">
        <v>3</v>
      </c>
      <c r="AA6" s="53">
        <v>10</v>
      </c>
    </row>
    <row r="7" spans="1:27" s="2" customFormat="1" ht="19.5" customHeight="1">
      <c r="A7" s="94" t="s">
        <v>144</v>
      </c>
      <c r="B7" s="57">
        <f aca="true" t="shared" si="3" ref="B7:B27">C7/$C$5*100</f>
        <v>19.339622641509436</v>
      </c>
      <c r="C7" s="52">
        <f t="shared" si="1"/>
        <v>1353</v>
      </c>
      <c r="D7" s="53">
        <v>84</v>
      </c>
      <c r="E7" s="53">
        <v>31</v>
      </c>
      <c r="F7" s="53">
        <v>12</v>
      </c>
      <c r="G7" s="53">
        <v>57</v>
      </c>
      <c r="H7" s="53">
        <v>9</v>
      </c>
      <c r="I7" s="53">
        <v>21</v>
      </c>
      <c r="J7" s="53">
        <v>77</v>
      </c>
      <c r="K7" s="53">
        <v>24</v>
      </c>
      <c r="L7" s="53">
        <v>39</v>
      </c>
      <c r="M7" s="53">
        <v>33</v>
      </c>
      <c r="N7" s="53">
        <v>23</v>
      </c>
      <c r="O7" s="53">
        <v>59</v>
      </c>
      <c r="P7" s="53">
        <v>145</v>
      </c>
      <c r="Q7" s="53">
        <v>27</v>
      </c>
      <c r="R7" s="53">
        <v>5</v>
      </c>
      <c r="S7" s="53">
        <v>55</v>
      </c>
      <c r="T7" s="53">
        <v>2</v>
      </c>
      <c r="U7" s="53">
        <v>23</v>
      </c>
      <c r="V7" s="53">
        <v>179</v>
      </c>
      <c r="W7" s="53">
        <v>101</v>
      </c>
      <c r="X7" s="53">
        <v>286</v>
      </c>
      <c r="Y7" s="53">
        <v>3</v>
      </c>
      <c r="Z7" s="53">
        <v>5</v>
      </c>
      <c r="AA7" s="53">
        <v>53</v>
      </c>
    </row>
    <row r="8" spans="1:27" s="2" customFormat="1" ht="19.5" customHeight="1">
      <c r="A8" s="94" t="s">
        <v>145</v>
      </c>
      <c r="B8" s="57">
        <f t="shared" si="3"/>
        <v>3.873642081189251</v>
      </c>
      <c r="C8" s="53">
        <f t="shared" si="1"/>
        <v>271</v>
      </c>
      <c r="D8" s="53">
        <v>57</v>
      </c>
      <c r="E8" s="53">
        <v>16</v>
      </c>
      <c r="F8" s="53">
        <v>2</v>
      </c>
      <c r="G8" s="53">
        <v>5</v>
      </c>
      <c r="H8" s="53">
        <v>4</v>
      </c>
      <c r="I8" s="53">
        <v>1</v>
      </c>
      <c r="J8" s="53">
        <v>14</v>
      </c>
      <c r="K8" s="53">
        <v>5</v>
      </c>
      <c r="L8" s="53">
        <v>5</v>
      </c>
      <c r="M8" s="53">
        <v>13</v>
      </c>
      <c r="N8" s="53">
        <v>6</v>
      </c>
      <c r="O8" s="53">
        <v>5</v>
      </c>
      <c r="P8" s="53">
        <v>20</v>
      </c>
      <c r="Q8" s="53">
        <v>14</v>
      </c>
      <c r="R8" s="53">
        <v>4</v>
      </c>
      <c r="S8" s="53">
        <v>2</v>
      </c>
      <c r="T8" s="54">
        <v>0</v>
      </c>
      <c r="U8" s="54">
        <v>0</v>
      </c>
      <c r="V8" s="53">
        <v>19</v>
      </c>
      <c r="W8" s="53">
        <v>30</v>
      </c>
      <c r="X8" s="53">
        <v>33</v>
      </c>
      <c r="Y8" s="53">
        <v>2</v>
      </c>
      <c r="Z8" s="54">
        <v>2</v>
      </c>
      <c r="AA8" s="53">
        <v>12</v>
      </c>
    </row>
    <row r="9" spans="1:27" s="2" customFormat="1" ht="19.5" customHeight="1">
      <c r="A9" s="94" t="s">
        <v>146</v>
      </c>
      <c r="B9" s="57">
        <f t="shared" si="3"/>
        <v>3.9736992567181244</v>
      </c>
      <c r="C9" s="53">
        <f t="shared" si="1"/>
        <v>278</v>
      </c>
      <c r="D9" s="53">
        <v>45</v>
      </c>
      <c r="E9" s="53">
        <v>11</v>
      </c>
      <c r="F9" s="53">
        <v>3</v>
      </c>
      <c r="G9" s="53">
        <v>3</v>
      </c>
      <c r="H9" s="54">
        <v>0</v>
      </c>
      <c r="I9" s="53">
        <v>5</v>
      </c>
      <c r="J9" s="54">
        <v>0</v>
      </c>
      <c r="K9" s="53">
        <v>5</v>
      </c>
      <c r="L9" s="53">
        <v>2</v>
      </c>
      <c r="M9" s="53">
        <v>2</v>
      </c>
      <c r="N9" s="53">
        <v>2</v>
      </c>
      <c r="O9" s="53">
        <v>7</v>
      </c>
      <c r="P9" s="53">
        <v>27</v>
      </c>
      <c r="Q9" s="53">
        <v>34</v>
      </c>
      <c r="R9" s="54">
        <v>3</v>
      </c>
      <c r="S9" s="53">
        <v>3</v>
      </c>
      <c r="T9" s="54">
        <v>0</v>
      </c>
      <c r="U9" s="54">
        <v>0</v>
      </c>
      <c r="V9" s="53">
        <v>10</v>
      </c>
      <c r="W9" s="53">
        <v>15</v>
      </c>
      <c r="X9" s="53">
        <v>89</v>
      </c>
      <c r="Y9" s="54">
        <v>1</v>
      </c>
      <c r="Z9" s="54">
        <v>0</v>
      </c>
      <c r="AA9" s="53">
        <v>11</v>
      </c>
    </row>
    <row r="10" spans="1:27" s="2" customFormat="1" ht="19.5" customHeight="1">
      <c r="A10" s="94" t="s">
        <v>158</v>
      </c>
      <c r="B10" s="57">
        <f t="shared" si="3"/>
        <v>2.801600914808462</v>
      </c>
      <c r="C10" s="53">
        <f t="shared" si="1"/>
        <v>196</v>
      </c>
      <c r="D10" s="53">
        <v>17</v>
      </c>
      <c r="E10" s="53">
        <v>6</v>
      </c>
      <c r="F10" s="53">
        <v>3</v>
      </c>
      <c r="G10" s="53">
        <v>8</v>
      </c>
      <c r="H10" s="54">
        <v>1</v>
      </c>
      <c r="I10" s="54">
        <v>0</v>
      </c>
      <c r="J10" s="53">
        <v>1</v>
      </c>
      <c r="K10" s="53">
        <v>1</v>
      </c>
      <c r="L10" s="53">
        <v>2</v>
      </c>
      <c r="M10" s="53">
        <v>5</v>
      </c>
      <c r="N10" s="53">
        <v>2</v>
      </c>
      <c r="O10" s="53">
        <v>8</v>
      </c>
      <c r="P10" s="53">
        <v>11</v>
      </c>
      <c r="Q10" s="53">
        <v>18</v>
      </c>
      <c r="R10" s="53">
        <v>4</v>
      </c>
      <c r="S10" s="53">
        <v>6</v>
      </c>
      <c r="T10" s="54">
        <v>0</v>
      </c>
      <c r="U10" s="53">
        <v>4</v>
      </c>
      <c r="V10" s="53">
        <v>5</v>
      </c>
      <c r="W10" s="53">
        <v>31</v>
      </c>
      <c r="X10" s="53">
        <v>58</v>
      </c>
      <c r="Y10" s="53">
        <v>1</v>
      </c>
      <c r="Z10" s="54">
        <v>0</v>
      </c>
      <c r="AA10" s="53">
        <v>4</v>
      </c>
    </row>
    <row r="11" spans="1:27" s="2" customFormat="1" ht="19.5" customHeight="1">
      <c r="A11" s="94" t="s">
        <v>147</v>
      </c>
      <c r="B11" s="57">
        <f t="shared" si="3"/>
        <v>7.275586049170955</v>
      </c>
      <c r="C11" s="52">
        <f t="shared" si="1"/>
        <v>509</v>
      </c>
      <c r="D11" s="53">
        <v>69</v>
      </c>
      <c r="E11" s="53">
        <v>14</v>
      </c>
      <c r="F11" s="53">
        <v>7</v>
      </c>
      <c r="G11" s="53">
        <v>8</v>
      </c>
      <c r="H11" s="53">
        <v>4</v>
      </c>
      <c r="I11" s="53">
        <v>5</v>
      </c>
      <c r="J11" s="53">
        <v>21</v>
      </c>
      <c r="K11" s="53">
        <v>4</v>
      </c>
      <c r="L11" s="53">
        <v>8</v>
      </c>
      <c r="M11" s="53">
        <v>13</v>
      </c>
      <c r="N11" s="53">
        <v>11</v>
      </c>
      <c r="O11" s="53">
        <v>11</v>
      </c>
      <c r="P11" s="53">
        <v>38</v>
      </c>
      <c r="Q11" s="53">
        <v>35</v>
      </c>
      <c r="R11" s="53">
        <v>6</v>
      </c>
      <c r="S11" s="53">
        <v>11</v>
      </c>
      <c r="T11" s="53">
        <v>3</v>
      </c>
      <c r="U11" s="53">
        <v>8</v>
      </c>
      <c r="V11" s="53">
        <v>33</v>
      </c>
      <c r="W11" s="53">
        <v>65</v>
      </c>
      <c r="X11" s="53">
        <v>113</v>
      </c>
      <c r="Y11" s="53">
        <v>3</v>
      </c>
      <c r="Z11" s="54">
        <v>0</v>
      </c>
      <c r="AA11" s="53">
        <v>19</v>
      </c>
    </row>
    <row r="12" spans="1:27" s="2" customFormat="1" ht="19.5" customHeight="1">
      <c r="A12" s="94" t="s">
        <v>159</v>
      </c>
      <c r="B12" s="57">
        <f t="shared" si="3"/>
        <v>21.255002858776447</v>
      </c>
      <c r="C12" s="52">
        <f t="shared" si="1"/>
        <v>1487</v>
      </c>
      <c r="D12" s="53">
        <v>11</v>
      </c>
      <c r="E12" s="53">
        <v>3</v>
      </c>
      <c r="F12" s="53">
        <v>1</v>
      </c>
      <c r="G12" s="53">
        <v>2</v>
      </c>
      <c r="H12" s="54">
        <v>1</v>
      </c>
      <c r="I12" s="53">
        <v>5</v>
      </c>
      <c r="J12" s="53">
        <v>14</v>
      </c>
      <c r="K12" s="53">
        <v>30</v>
      </c>
      <c r="L12" s="53">
        <v>27</v>
      </c>
      <c r="M12" s="53">
        <v>9</v>
      </c>
      <c r="N12" s="53">
        <v>3</v>
      </c>
      <c r="O12" s="53">
        <v>4</v>
      </c>
      <c r="P12" s="53">
        <v>363</v>
      </c>
      <c r="Q12" s="52">
        <v>939</v>
      </c>
      <c r="R12" s="53">
        <v>4</v>
      </c>
      <c r="S12" s="53">
        <v>5</v>
      </c>
      <c r="T12" s="54">
        <v>0</v>
      </c>
      <c r="U12" s="53">
        <v>2</v>
      </c>
      <c r="V12" s="54">
        <v>0</v>
      </c>
      <c r="W12" s="53">
        <v>14</v>
      </c>
      <c r="X12" s="53">
        <v>42</v>
      </c>
      <c r="Y12" s="54">
        <v>0</v>
      </c>
      <c r="Z12" s="54">
        <v>1</v>
      </c>
      <c r="AA12" s="53">
        <v>7</v>
      </c>
    </row>
    <row r="13" spans="1:27" s="2" customFormat="1" ht="19.5" customHeight="1">
      <c r="A13" s="94" t="s">
        <v>160</v>
      </c>
      <c r="B13" s="57">
        <f t="shared" si="3"/>
        <v>14.30817610062893</v>
      </c>
      <c r="C13" s="52">
        <f t="shared" si="1"/>
        <v>1001</v>
      </c>
      <c r="D13" s="53">
        <v>28</v>
      </c>
      <c r="E13" s="53">
        <v>28</v>
      </c>
      <c r="F13" s="53">
        <v>1</v>
      </c>
      <c r="G13" s="53">
        <v>2</v>
      </c>
      <c r="H13" s="53">
        <v>1</v>
      </c>
      <c r="I13" s="53">
        <v>4</v>
      </c>
      <c r="J13" s="53">
        <v>16</v>
      </c>
      <c r="K13" s="53">
        <v>18</v>
      </c>
      <c r="L13" s="53">
        <v>23</v>
      </c>
      <c r="M13" s="54">
        <v>0</v>
      </c>
      <c r="N13" s="54">
        <v>0</v>
      </c>
      <c r="O13" s="53">
        <v>1</v>
      </c>
      <c r="P13" s="53">
        <v>274</v>
      </c>
      <c r="Q13" s="53">
        <v>466</v>
      </c>
      <c r="R13" s="53">
        <v>2</v>
      </c>
      <c r="S13" s="53">
        <v>5</v>
      </c>
      <c r="T13" s="54">
        <v>0</v>
      </c>
      <c r="U13" s="54">
        <v>0</v>
      </c>
      <c r="V13" s="53">
        <v>13</v>
      </c>
      <c r="W13" s="53">
        <v>48</v>
      </c>
      <c r="X13" s="53">
        <v>44</v>
      </c>
      <c r="Y13" s="54">
        <v>1</v>
      </c>
      <c r="Z13" s="54">
        <v>1</v>
      </c>
      <c r="AA13" s="53">
        <v>25</v>
      </c>
    </row>
    <row r="14" spans="1:27" s="2" customFormat="1" ht="19.5" customHeight="1">
      <c r="A14" s="94" t="s">
        <v>276</v>
      </c>
      <c r="B14" s="57">
        <f t="shared" si="3"/>
        <v>0.7004002287021155</v>
      </c>
      <c r="C14" s="53">
        <f t="shared" si="1"/>
        <v>49</v>
      </c>
      <c r="D14" s="54">
        <v>0</v>
      </c>
      <c r="E14" s="54">
        <v>1</v>
      </c>
      <c r="F14" s="54">
        <v>0</v>
      </c>
      <c r="G14" s="54">
        <v>0</v>
      </c>
      <c r="H14" s="54">
        <v>0</v>
      </c>
      <c r="I14" s="54">
        <v>0</v>
      </c>
      <c r="J14" s="53">
        <v>1</v>
      </c>
      <c r="K14" s="54">
        <v>0</v>
      </c>
      <c r="L14" s="54">
        <v>1</v>
      </c>
      <c r="M14" s="53">
        <v>1</v>
      </c>
      <c r="N14" s="54">
        <v>0</v>
      </c>
      <c r="O14" s="54">
        <v>0</v>
      </c>
      <c r="P14" s="53">
        <v>2</v>
      </c>
      <c r="Q14" s="53">
        <v>2</v>
      </c>
      <c r="R14" s="54">
        <v>0</v>
      </c>
      <c r="S14" s="53">
        <v>1</v>
      </c>
      <c r="T14" s="54">
        <v>0</v>
      </c>
      <c r="U14" s="54">
        <v>0</v>
      </c>
      <c r="V14" s="53">
        <v>4</v>
      </c>
      <c r="W14" s="53">
        <v>7</v>
      </c>
      <c r="X14" s="53">
        <v>26</v>
      </c>
      <c r="Y14" s="54">
        <v>0</v>
      </c>
      <c r="Z14" s="54">
        <v>0</v>
      </c>
      <c r="AA14" s="54">
        <v>3</v>
      </c>
    </row>
    <row r="15" spans="1:27" s="2" customFormat="1" ht="19.5" customHeight="1">
      <c r="A15" s="94" t="s">
        <v>277</v>
      </c>
      <c r="B15" s="57">
        <f t="shared" si="3"/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</row>
    <row r="16" spans="1:27" s="2" customFormat="1" ht="19.5" customHeight="1">
      <c r="A16" s="94" t="s">
        <v>141</v>
      </c>
      <c r="B16" s="57">
        <f t="shared" si="3"/>
        <v>4.4311034877072615</v>
      </c>
      <c r="C16" s="53">
        <f t="shared" si="1"/>
        <v>310</v>
      </c>
      <c r="D16" s="53">
        <v>6</v>
      </c>
      <c r="E16" s="53">
        <v>26</v>
      </c>
      <c r="F16" s="53">
        <v>14</v>
      </c>
      <c r="G16" s="53">
        <v>3</v>
      </c>
      <c r="H16" s="54">
        <v>1</v>
      </c>
      <c r="I16" s="53">
        <v>8</v>
      </c>
      <c r="J16" s="53">
        <v>5</v>
      </c>
      <c r="K16" s="53">
        <v>12</v>
      </c>
      <c r="L16" s="53">
        <v>7</v>
      </c>
      <c r="M16" s="53">
        <v>12</v>
      </c>
      <c r="N16" s="54">
        <v>0</v>
      </c>
      <c r="O16" s="53">
        <v>11</v>
      </c>
      <c r="P16" s="53">
        <v>83</v>
      </c>
      <c r="Q16" s="53">
        <v>21</v>
      </c>
      <c r="R16" s="53">
        <v>8</v>
      </c>
      <c r="S16" s="53">
        <v>6</v>
      </c>
      <c r="T16" s="54">
        <v>0</v>
      </c>
      <c r="U16" s="54">
        <v>0</v>
      </c>
      <c r="V16" s="53">
        <v>3</v>
      </c>
      <c r="W16" s="53">
        <v>37</v>
      </c>
      <c r="X16" s="53">
        <v>35</v>
      </c>
      <c r="Y16" s="54">
        <v>0</v>
      </c>
      <c r="Z16" s="54">
        <v>2</v>
      </c>
      <c r="AA16" s="53">
        <v>10</v>
      </c>
    </row>
    <row r="17" spans="1:27" s="2" customFormat="1" ht="19.5" customHeight="1">
      <c r="A17" s="94" t="s">
        <v>142</v>
      </c>
      <c r="B17" s="57">
        <f t="shared" si="3"/>
        <v>2.9588336192109774</v>
      </c>
      <c r="C17" s="53">
        <f t="shared" si="1"/>
        <v>207</v>
      </c>
      <c r="D17" s="53">
        <v>26</v>
      </c>
      <c r="E17" s="53">
        <v>31</v>
      </c>
      <c r="F17" s="53">
        <v>7</v>
      </c>
      <c r="G17" s="53">
        <v>3</v>
      </c>
      <c r="H17" s="54">
        <v>0</v>
      </c>
      <c r="I17" s="53">
        <v>3</v>
      </c>
      <c r="J17" s="53">
        <v>2</v>
      </c>
      <c r="K17" s="53">
        <v>2</v>
      </c>
      <c r="L17" s="54">
        <v>0</v>
      </c>
      <c r="M17" s="53">
        <v>8</v>
      </c>
      <c r="N17" s="54">
        <v>0</v>
      </c>
      <c r="O17" s="53">
        <v>6</v>
      </c>
      <c r="P17" s="53">
        <v>13</v>
      </c>
      <c r="Q17" s="53">
        <v>6</v>
      </c>
      <c r="R17" s="53">
        <v>3</v>
      </c>
      <c r="S17" s="53">
        <v>4</v>
      </c>
      <c r="T17" s="53">
        <v>1</v>
      </c>
      <c r="U17" s="54">
        <v>0</v>
      </c>
      <c r="V17" s="53">
        <v>1</v>
      </c>
      <c r="W17" s="53">
        <v>15</v>
      </c>
      <c r="X17" s="53">
        <v>8</v>
      </c>
      <c r="Y17" s="54">
        <v>0</v>
      </c>
      <c r="Z17" s="53">
        <v>3</v>
      </c>
      <c r="AA17" s="53">
        <v>65</v>
      </c>
    </row>
    <row r="18" spans="1:27" s="2" customFormat="1" ht="19.5" customHeight="1">
      <c r="A18" s="94" t="s">
        <v>279</v>
      </c>
      <c r="B18" s="57">
        <f t="shared" si="3"/>
        <v>0.37164093767867357</v>
      </c>
      <c r="C18" s="53">
        <f t="shared" si="1"/>
        <v>26</v>
      </c>
      <c r="D18" s="54">
        <v>0</v>
      </c>
      <c r="E18" s="53">
        <v>2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3">
        <v>2</v>
      </c>
      <c r="L18" s="54">
        <v>0</v>
      </c>
      <c r="M18" s="54">
        <v>0</v>
      </c>
      <c r="N18" s="54">
        <v>0</v>
      </c>
      <c r="O18" s="54">
        <v>0</v>
      </c>
      <c r="P18" s="53">
        <v>8</v>
      </c>
      <c r="Q18" s="53">
        <v>6</v>
      </c>
      <c r="R18" s="53">
        <v>1</v>
      </c>
      <c r="S18" s="53">
        <v>1</v>
      </c>
      <c r="T18" s="54">
        <v>0</v>
      </c>
      <c r="U18" s="54">
        <v>0</v>
      </c>
      <c r="V18" s="54">
        <v>0</v>
      </c>
      <c r="W18" s="53">
        <v>2</v>
      </c>
      <c r="X18" s="54">
        <v>1</v>
      </c>
      <c r="Y18" s="54">
        <v>1</v>
      </c>
      <c r="Z18" s="53">
        <v>1</v>
      </c>
      <c r="AA18" s="53">
        <v>1</v>
      </c>
    </row>
    <row r="19" spans="1:27" s="2" customFormat="1" ht="19.5" customHeight="1">
      <c r="A19" s="94" t="s">
        <v>278</v>
      </c>
      <c r="B19" s="57">
        <f t="shared" si="3"/>
        <v>0.04288164665523156</v>
      </c>
      <c r="C19" s="53">
        <f t="shared" si="1"/>
        <v>3</v>
      </c>
      <c r="D19" s="54">
        <v>0</v>
      </c>
      <c r="E19" s="53">
        <v>1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>
        <v>1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3">
        <v>1</v>
      </c>
    </row>
    <row r="20" spans="1:27" s="2" customFormat="1" ht="19.5" customHeight="1">
      <c r="A20" s="94" t="s">
        <v>157</v>
      </c>
      <c r="B20" s="57">
        <f t="shared" si="3"/>
        <v>0.5288736420811893</v>
      </c>
      <c r="C20" s="53">
        <f t="shared" si="1"/>
        <v>37</v>
      </c>
      <c r="D20" s="53">
        <v>6</v>
      </c>
      <c r="E20" s="54">
        <v>0</v>
      </c>
      <c r="F20" s="53">
        <v>1</v>
      </c>
      <c r="G20" s="53">
        <v>1</v>
      </c>
      <c r="H20" s="54">
        <v>1</v>
      </c>
      <c r="I20" s="54">
        <v>1</v>
      </c>
      <c r="J20" s="54">
        <v>0</v>
      </c>
      <c r="K20" s="54">
        <v>0</v>
      </c>
      <c r="L20" s="54">
        <v>0</v>
      </c>
      <c r="M20" s="53">
        <v>7</v>
      </c>
      <c r="N20" s="54">
        <v>6</v>
      </c>
      <c r="O20" s="53">
        <v>6</v>
      </c>
      <c r="P20" s="53">
        <v>3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</v>
      </c>
      <c r="X20" s="54">
        <v>0</v>
      </c>
      <c r="Y20" s="54">
        <v>0</v>
      </c>
      <c r="Z20" s="54">
        <v>0</v>
      </c>
      <c r="AA20" s="53">
        <v>4</v>
      </c>
    </row>
    <row r="21" spans="1:27" s="2" customFormat="1" ht="19.5" customHeight="1">
      <c r="A21" s="94" t="s">
        <v>152</v>
      </c>
      <c r="B21" s="57">
        <f t="shared" si="3"/>
        <v>0.328759291023442</v>
      </c>
      <c r="C21" s="53">
        <f t="shared" si="1"/>
        <v>23</v>
      </c>
      <c r="D21" s="54">
        <v>0</v>
      </c>
      <c r="E21" s="53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2</v>
      </c>
      <c r="L21" s="54">
        <v>1</v>
      </c>
      <c r="M21" s="54">
        <v>0</v>
      </c>
      <c r="N21" s="54">
        <v>0</v>
      </c>
      <c r="O21" s="53">
        <v>1</v>
      </c>
      <c r="P21" s="53">
        <v>4</v>
      </c>
      <c r="Q21" s="54">
        <v>0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3">
        <v>5</v>
      </c>
      <c r="X21" s="53">
        <v>3</v>
      </c>
      <c r="Y21" s="54">
        <v>1</v>
      </c>
      <c r="Z21" s="54">
        <v>0</v>
      </c>
      <c r="AA21" s="53">
        <v>4</v>
      </c>
    </row>
    <row r="22" spans="1:27" s="2" customFormat="1" ht="19.5" customHeight="1">
      <c r="A22" s="94" t="s">
        <v>156</v>
      </c>
      <c r="B22" s="57">
        <f t="shared" si="3"/>
        <v>4.859919954259577</v>
      </c>
      <c r="C22" s="53">
        <f t="shared" si="1"/>
        <v>340</v>
      </c>
      <c r="D22" s="53">
        <v>15</v>
      </c>
      <c r="E22" s="53">
        <v>11</v>
      </c>
      <c r="F22" s="53">
        <v>2</v>
      </c>
      <c r="G22" s="53">
        <v>10</v>
      </c>
      <c r="H22" s="54">
        <v>0</v>
      </c>
      <c r="I22" s="53">
        <v>6</v>
      </c>
      <c r="J22" s="53">
        <v>7</v>
      </c>
      <c r="K22" s="53">
        <v>1</v>
      </c>
      <c r="L22" s="53">
        <v>11</v>
      </c>
      <c r="M22" s="53">
        <v>4</v>
      </c>
      <c r="N22" s="53">
        <v>2</v>
      </c>
      <c r="O22" s="53">
        <v>35</v>
      </c>
      <c r="P22" s="53">
        <v>36</v>
      </c>
      <c r="Q22" s="53">
        <v>89</v>
      </c>
      <c r="R22" s="53">
        <v>2</v>
      </c>
      <c r="S22" s="53">
        <v>1</v>
      </c>
      <c r="T22" s="54">
        <v>0</v>
      </c>
      <c r="U22" s="54">
        <v>0</v>
      </c>
      <c r="V22" s="53">
        <v>5</v>
      </c>
      <c r="W22" s="53">
        <v>14</v>
      </c>
      <c r="X22" s="53">
        <v>49</v>
      </c>
      <c r="Y22" s="54">
        <v>0</v>
      </c>
      <c r="Z22" s="54">
        <v>1</v>
      </c>
      <c r="AA22" s="53">
        <v>39</v>
      </c>
    </row>
    <row r="23" spans="1:27" s="2" customFormat="1" ht="19.5" customHeight="1">
      <c r="A23" s="94" t="s">
        <v>153</v>
      </c>
      <c r="B23" s="57">
        <f t="shared" si="3"/>
        <v>4.188107489994283</v>
      </c>
      <c r="C23" s="52">
        <f t="shared" si="1"/>
        <v>293</v>
      </c>
      <c r="D23" s="53">
        <v>27</v>
      </c>
      <c r="E23" s="53">
        <v>10</v>
      </c>
      <c r="F23" s="53">
        <v>1</v>
      </c>
      <c r="G23" s="53">
        <v>5</v>
      </c>
      <c r="H23" s="54">
        <v>0</v>
      </c>
      <c r="I23" s="53">
        <v>2</v>
      </c>
      <c r="J23" s="53">
        <v>4</v>
      </c>
      <c r="K23" s="53">
        <v>1</v>
      </c>
      <c r="L23" s="53">
        <v>4</v>
      </c>
      <c r="M23" s="53">
        <v>6</v>
      </c>
      <c r="N23" s="53">
        <v>1</v>
      </c>
      <c r="O23" s="53">
        <v>8</v>
      </c>
      <c r="P23" s="53">
        <v>42</v>
      </c>
      <c r="Q23" s="53">
        <v>56</v>
      </c>
      <c r="R23" s="54">
        <v>0</v>
      </c>
      <c r="S23" s="53">
        <v>4</v>
      </c>
      <c r="T23" s="54">
        <v>0</v>
      </c>
      <c r="U23" s="54">
        <v>0</v>
      </c>
      <c r="V23" s="53">
        <v>10</v>
      </c>
      <c r="W23" s="53">
        <v>8</v>
      </c>
      <c r="X23" s="53">
        <v>48</v>
      </c>
      <c r="Y23" s="53">
        <v>3</v>
      </c>
      <c r="Z23" s="53">
        <v>1</v>
      </c>
      <c r="AA23" s="53">
        <v>52</v>
      </c>
    </row>
    <row r="24" spans="1:27" s="2" customFormat="1" ht="19.5" customHeight="1">
      <c r="A24" s="94" t="s">
        <v>154</v>
      </c>
      <c r="B24" s="57">
        <f t="shared" si="3"/>
        <v>0.45740423098913663</v>
      </c>
      <c r="C24" s="53">
        <f t="shared" si="1"/>
        <v>32</v>
      </c>
      <c r="D24" s="53">
        <v>5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3">
        <v>1</v>
      </c>
      <c r="K24" s="53">
        <v>1</v>
      </c>
      <c r="L24" s="53">
        <v>2</v>
      </c>
      <c r="M24" s="53">
        <v>3</v>
      </c>
      <c r="N24" s="54">
        <v>0</v>
      </c>
      <c r="O24" s="53">
        <v>1</v>
      </c>
      <c r="P24" s="53">
        <v>2</v>
      </c>
      <c r="Q24" s="53">
        <v>4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3">
        <v>2</v>
      </c>
      <c r="X24" s="53">
        <v>1</v>
      </c>
      <c r="Y24" s="53">
        <v>3</v>
      </c>
      <c r="Z24" s="54">
        <v>0</v>
      </c>
      <c r="AA24" s="53">
        <v>7</v>
      </c>
    </row>
    <row r="25" spans="1:27" s="2" customFormat="1" ht="19.5" customHeight="1">
      <c r="A25" s="94" t="s">
        <v>155</v>
      </c>
      <c r="B25" s="5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s="2" customFormat="1" ht="18" customHeight="1">
      <c r="A26" s="95" t="s">
        <v>262</v>
      </c>
      <c r="B26" s="57">
        <f t="shared" si="3"/>
        <v>2.2155517438536307</v>
      </c>
      <c r="C26" s="52">
        <f>SUM(D26:AA26)</f>
        <v>155</v>
      </c>
      <c r="D26" s="53">
        <v>16</v>
      </c>
      <c r="E26" s="53">
        <v>12</v>
      </c>
      <c r="F26" s="53">
        <v>3</v>
      </c>
      <c r="G26" s="53">
        <v>13</v>
      </c>
      <c r="H26" s="53">
        <v>2</v>
      </c>
      <c r="I26" s="53">
        <v>1</v>
      </c>
      <c r="J26" s="53">
        <v>10</v>
      </c>
      <c r="K26" s="53">
        <v>1</v>
      </c>
      <c r="L26" s="53">
        <v>5</v>
      </c>
      <c r="M26" s="53">
        <v>7</v>
      </c>
      <c r="N26" s="53">
        <v>4</v>
      </c>
      <c r="O26" s="53">
        <v>4</v>
      </c>
      <c r="P26" s="53">
        <v>17</v>
      </c>
      <c r="Q26" s="53">
        <v>3</v>
      </c>
      <c r="R26" s="53">
        <v>1</v>
      </c>
      <c r="S26" s="53">
        <v>3</v>
      </c>
      <c r="T26" s="54">
        <v>0</v>
      </c>
      <c r="U26" s="53">
        <v>1</v>
      </c>
      <c r="V26" s="53">
        <v>25</v>
      </c>
      <c r="W26" s="53">
        <v>11</v>
      </c>
      <c r="X26" s="53">
        <v>12</v>
      </c>
      <c r="Y26" s="54">
        <v>0</v>
      </c>
      <c r="Z26" s="53">
        <v>2</v>
      </c>
      <c r="AA26" s="53">
        <v>2</v>
      </c>
    </row>
    <row r="27" spans="1:27" s="2" customFormat="1" ht="19.5" customHeight="1" thickBot="1">
      <c r="A27" s="95" t="s">
        <v>263</v>
      </c>
      <c r="B27" s="57">
        <f t="shared" si="3"/>
        <v>0.8147512864493996</v>
      </c>
      <c r="C27" s="53">
        <f>SUM(D27:AA27)</f>
        <v>57</v>
      </c>
      <c r="D27" s="53">
        <v>3</v>
      </c>
      <c r="E27" s="53">
        <v>2</v>
      </c>
      <c r="F27" s="53">
        <v>1</v>
      </c>
      <c r="G27" s="53">
        <v>4</v>
      </c>
      <c r="H27" s="53">
        <v>4</v>
      </c>
      <c r="I27" s="54">
        <v>0</v>
      </c>
      <c r="J27" s="53">
        <v>2</v>
      </c>
      <c r="K27" s="53">
        <v>1</v>
      </c>
      <c r="L27" s="53">
        <v>2</v>
      </c>
      <c r="M27" s="53">
        <v>4</v>
      </c>
      <c r="N27" s="53">
        <v>3</v>
      </c>
      <c r="O27" s="54">
        <v>0</v>
      </c>
      <c r="P27" s="53">
        <v>6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3">
        <v>5</v>
      </c>
      <c r="W27" s="53">
        <v>8</v>
      </c>
      <c r="X27" s="53">
        <v>8</v>
      </c>
      <c r="Y27" s="53">
        <v>1</v>
      </c>
      <c r="Z27" s="54">
        <v>0</v>
      </c>
      <c r="AA27" s="53">
        <v>3</v>
      </c>
    </row>
    <row r="28" spans="1:27" s="2" customFormat="1" ht="39.75" customHeight="1">
      <c r="A28" s="195" t="s">
        <v>162</v>
      </c>
      <c r="B28" s="195"/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="2" customFormat="1" ht="45.75" customHeight="1">
      <c r="A29" s="2" t="s">
        <v>32</v>
      </c>
    </row>
    <row r="30" s="2" customFormat="1" ht="43.5" customHeight="1">
      <c r="A30" s="2" t="s">
        <v>32</v>
      </c>
    </row>
    <row r="31" spans="1:27" s="100" customFormat="1" ht="11.25" customHeight="1">
      <c r="A31" s="216" t="s">
        <v>281</v>
      </c>
      <c r="B31" s="216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 t="s">
        <v>282</v>
      </c>
      <c r="N31" s="216"/>
      <c r="O31" s="216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6"/>
    </row>
  </sheetData>
  <sheetProtection/>
  <mergeCells count="8">
    <mergeCell ref="M2:Y2"/>
    <mergeCell ref="Z2:AA2"/>
    <mergeCell ref="A31:L31"/>
    <mergeCell ref="M31:AA31"/>
    <mergeCell ref="A28:L28"/>
    <mergeCell ref="A1:L1"/>
    <mergeCell ref="M1:AA1"/>
    <mergeCell ref="A2:L2"/>
  </mergeCells>
  <printOptions/>
  <pageMargins left="0.16" right="0.16" top="0.16" bottom="0.16" header="0.16" footer="0.16"/>
  <pageSetup horizontalDpi="600" verticalDpi="600" orientation="portrait" paperSize="9" scale="101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5"/>
  <sheetViews>
    <sheetView view="pageBreakPreview" zoomScale="120" zoomScaleNormal="190" zoomScaleSheetLayoutView="120" zoomScalePageLayoutView="0" workbookViewId="0" topLeftCell="A10">
      <selection activeCell="A9" sqref="A9"/>
    </sheetView>
  </sheetViews>
  <sheetFormatPr defaultColWidth="8.875" defaultRowHeight="16.5"/>
  <cols>
    <col min="1" max="1" width="29.625" style="3" customWidth="1"/>
    <col min="2" max="2" width="9.00390625" style="3" customWidth="1"/>
    <col min="3" max="3" width="7.625" style="3" customWidth="1"/>
    <col min="4" max="4" width="5.75390625" style="3" customWidth="1"/>
    <col min="5" max="5" width="6.125" style="3" customWidth="1"/>
    <col min="6" max="7" width="5.75390625" style="3" customWidth="1"/>
    <col min="8" max="9" width="6.125" style="3" customWidth="1"/>
    <col min="10" max="10" width="5.75390625" style="3" customWidth="1"/>
    <col min="11" max="11" width="7.125" style="3" customWidth="1"/>
    <col min="12" max="12" width="6.00390625" style="3" customWidth="1"/>
    <col min="13" max="13" width="5.875" style="3" customWidth="1"/>
    <col min="14" max="14" width="6.75390625" style="3" customWidth="1"/>
    <col min="15" max="15" width="5.375" style="3" customWidth="1"/>
    <col min="16" max="17" width="6.00390625" style="3" customWidth="1"/>
    <col min="18" max="19" width="5.375" style="3" customWidth="1"/>
    <col min="20" max="20" width="6.00390625" style="3" customWidth="1"/>
    <col min="21" max="23" width="5.375" style="3" customWidth="1"/>
    <col min="24" max="24" width="6.25390625" style="3" customWidth="1"/>
    <col min="25" max="25" width="6.375" style="3" customWidth="1"/>
    <col min="26" max="26" width="6.00390625" style="3" customWidth="1"/>
    <col min="27" max="27" width="6.75390625" style="3" customWidth="1"/>
    <col min="28" max="16384" width="8.875" style="3" customWidth="1"/>
  </cols>
  <sheetData>
    <row r="1" spans="1:27" s="1" customFormat="1" ht="30.75" customHeight="1">
      <c r="A1" s="218" t="s">
        <v>280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9" t="s">
        <v>234</v>
      </c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</row>
    <row r="2" spans="1:27" s="6" customFormat="1" ht="13.5" customHeight="1" thickBot="1">
      <c r="A2" s="155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66" t="s">
        <v>186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9" t="s">
        <v>20</v>
      </c>
      <c r="AA2" s="169"/>
    </row>
    <row r="3" spans="1:27" s="7" customFormat="1" ht="67.5" customHeight="1" thickBot="1">
      <c r="A3" s="29" t="s">
        <v>226</v>
      </c>
      <c r="B3" s="96" t="s">
        <v>296</v>
      </c>
      <c r="C3" s="48" t="s">
        <v>231</v>
      </c>
      <c r="D3" s="45" t="s">
        <v>5</v>
      </c>
      <c r="E3" s="45" t="s">
        <v>167</v>
      </c>
      <c r="F3" s="45" t="s">
        <v>6</v>
      </c>
      <c r="G3" s="45" t="s">
        <v>7</v>
      </c>
      <c r="H3" s="45" t="s">
        <v>168</v>
      </c>
      <c r="I3" s="45" t="s">
        <v>169</v>
      </c>
      <c r="J3" s="45" t="s">
        <v>8</v>
      </c>
      <c r="K3" s="45" t="s">
        <v>170</v>
      </c>
      <c r="L3" s="45" t="s">
        <v>9</v>
      </c>
      <c r="M3" s="45" t="s">
        <v>10</v>
      </c>
      <c r="N3" s="45" t="s">
        <v>286</v>
      </c>
      <c r="O3" s="45" t="s">
        <v>11</v>
      </c>
      <c r="P3" s="45" t="s">
        <v>12</v>
      </c>
      <c r="Q3" s="45" t="s">
        <v>13</v>
      </c>
      <c r="R3" s="45" t="s">
        <v>14</v>
      </c>
      <c r="S3" s="45" t="s">
        <v>15</v>
      </c>
      <c r="T3" s="45" t="s">
        <v>287</v>
      </c>
      <c r="U3" s="45" t="s">
        <v>16</v>
      </c>
      <c r="V3" s="45" t="s">
        <v>17</v>
      </c>
      <c r="W3" s="45" t="s">
        <v>18</v>
      </c>
      <c r="X3" s="45" t="s">
        <v>19</v>
      </c>
      <c r="Y3" s="45" t="s">
        <v>285</v>
      </c>
      <c r="Z3" s="45" t="s">
        <v>288</v>
      </c>
      <c r="AA3" s="46" t="s">
        <v>289</v>
      </c>
    </row>
    <row r="4" spans="1:27" s="2" customFormat="1" ht="16.5" customHeight="1">
      <c r="A4" s="112" t="s">
        <v>290</v>
      </c>
      <c r="B4" s="97">
        <f>SUM(D4:AA4)</f>
        <v>100</v>
      </c>
      <c r="C4" s="97"/>
      <c r="D4" s="97">
        <f aca="true" t="shared" si="0" ref="D4:AA4">D5/$C$5*100</f>
        <v>7.012455212421089</v>
      </c>
      <c r="E4" s="97">
        <f t="shared" si="0"/>
        <v>2.8038446226468747</v>
      </c>
      <c r="F4" s="97">
        <f t="shared" si="0"/>
        <v>1.1545242563840072</v>
      </c>
      <c r="G4" s="97">
        <f t="shared" si="0"/>
        <v>2.741284194961042</v>
      </c>
      <c r="H4" s="97">
        <f t="shared" si="0"/>
        <v>0.8019109367002218</v>
      </c>
      <c r="I4" s="97">
        <f t="shared" si="0"/>
        <v>1.0294034010123414</v>
      </c>
      <c r="J4" s="97">
        <f t="shared" si="0"/>
        <v>3.406699653073992</v>
      </c>
      <c r="K4" s="97">
        <f t="shared" si="0"/>
        <v>1.6265711198316557</v>
      </c>
      <c r="L4" s="97">
        <f t="shared" si="0"/>
        <v>2.5024171074333164</v>
      </c>
      <c r="M4" s="97">
        <f t="shared" si="0"/>
        <v>2.2862992663368025</v>
      </c>
      <c r="N4" s="97">
        <f t="shared" si="0"/>
        <v>1.5753853153614286</v>
      </c>
      <c r="O4" s="97">
        <f t="shared" si="0"/>
        <v>3.0938975146448273</v>
      </c>
      <c r="P4" s="97">
        <f t="shared" si="0"/>
        <v>14.115907410567024</v>
      </c>
      <c r="Q4" s="97">
        <f t="shared" si="0"/>
        <v>16.049593357220044</v>
      </c>
      <c r="R4" s="97">
        <f t="shared" si="0"/>
        <v>0.699539327759768</v>
      </c>
      <c r="S4" s="97">
        <f t="shared" si="0"/>
        <v>2.2464880850821816</v>
      </c>
      <c r="T4" s="97">
        <f t="shared" si="0"/>
        <v>0.13080816697946882</v>
      </c>
      <c r="U4" s="97">
        <f t="shared" si="0"/>
        <v>0.7734743786612068</v>
      </c>
      <c r="V4" s="97">
        <f t="shared" si="0"/>
        <v>6.910083603480635</v>
      </c>
      <c r="W4" s="97">
        <f t="shared" si="0"/>
        <v>8.058920548256838</v>
      </c>
      <c r="X4" s="97">
        <f t="shared" si="0"/>
        <v>15.372803275891487</v>
      </c>
      <c r="Y4" s="97">
        <f t="shared" si="0"/>
        <v>0.29005289199795253</v>
      </c>
      <c r="Z4" s="97">
        <f t="shared" si="0"/>
        <v>0.48910879827105724</v>
      </c>
      <c r="AA4" s="97">
        <f t="shared" si="0"/>
        <v>4.82852755502474</v>
      </c>
    </row>
    <row r="5" spans="1:27" s="2" customFormat="1" ht="13.5" customHeight="1">
      <c r="A5" s="102" t="s">
        <v>138</v>
      </c>
      <c r="B5" s="97"/>
      <c r="C5" s="52">
        <f>SUM(D5:AA5)</f>
        <v>17583</v>
      </c>
      <c r="D5" s="52">
        <v>1233</v>
      </c>
      <c r="E5" s="53">
        <v>493</v>
      </c>
      <c r="F5" s="53">
        <v>203</v>
      </c>
      <c r="G5" s="53">
        <v>482</v>
      </c>
      <c r="H5" s="53">
        <v>141</v>
      </c>
      <c r="I5" s="53">
        <v>181</v>
      </c>
      <c r="J5" s="53">
        <v>599</v>
      </c>
      <c r="K5" s="53">
        <v>286</v>
      </c>
      <c r="L5" s="53">
        <v>440</v>
      </c>
      <c r="M5" s="53">
        <v>402</v>
      </c>
      <c r="N5" s="53">
        <v>277</v>
      </c>
      <c r="O5" s="53">
        <v>544</v>
      </c>
      <c r="P5" s="52">
        <v>2482</v>
      </c>
      <c r="Q5" s="52">
        <v>2822</v>
      </c>
      <c r="R5" s="53">
        <v>123</v>
      </c>
      <c r="S5" s="53">
        <v>395</v>
      </c>
      <c r="T5" s="53">
        <v>23</v>
      </c>
      <c r="U5" s="53">
        <v>136</v>
      </c>
      <c r="V5" s="52">
        <v>1215</v>
      </c>
      <c r="W5" s="52">
        <v>1417</v>
      </c>
      <c r="X5" s="52">
        <v>2703</v>
      </c>
      <c r="Y5" s="53">
        <v>51</v>
      </c>
      <c r="Z5" s="53">
        <v>86</v>
      </c>
      <c r="AA5" s="53">
        <v>849</v>
      </c>
    </row>
    <row r="6" spans="1:27" s="2" customFormat="1" ht="12" customHeight="1">
      <c r="A6" s="113" t="s">
        <v>52</v>
      </c>
      <c r="B6" s="98">
        <f aca="true" t="shared" si="1" ref="B6:B51">C6/$C$5*100</f>
        <v>0.21611784109651366</v>
      </c>
      <c r="C6" s="53">
        <f>SUM(D6:AA6)</f>
        <v>38</v>
      </c>
      <c r="D6" s="53">
        <v>1</v>
      </c>
      <c r="E6" s="53">
        <v>2</v>
      </c>
      <c r="F6" s="99">
        <v>1</v>
      </c>
      <c r="G6" s="53">
        <v>1</v>
      </c>
      <c r="H6" s="99">
        <v>0</v>
      </c>
      <c r="I6" s="99">
        <v>0</v>
      </c>
      <c r="J6" s="53">
        <v>1</v>
      </c>
      <c r="K6" s="99">
        <v>1</v>
      </c>
      <c r="L6" s="53">
        <v>1</v>
      </c>
      <c r="M6" s="53">
        <v>1</v>
      </c>
      <c r="N6" s="53">
        <v>2</v>
      </c>
      <c r="O6" s="53">
        <v>2</v>
      </c>
      <c r="P6" s="53">
        <v>3</v>
      </c>
      <c r="Q6" s="53">
        <v>5</v>
      </c>
      <c r="R6" s="99">
        <v>0</v>
      </c>
      <c r="S6" s="99">
        <v>0</v>
      </c>
      <c r="T6" s="99">
        <v>0</v>
      </c>
      <c r="U6" s="99">
        <v>0</v>
      </c>
      <c r="V6" s="53">
        <v>2</v>
      </c>
      <c r="W6" s="53">
        <v>2</v>
      </c>
      <c r="X6" s="53">
        <v>8</v>
      </c>
      <c r="Y6" s="99">
        <v>0</v>
      </c>
      <c r="Z6" s="99">
        <v>0</v>
      </c>
      <c r="AA6" s="53">
        <v>5</v>
      </c>
    </row>
    <row r="7" spans="1:27" s="2" customFormat="1" ht="12" customHeight="1">
      <c r="A7" s="113" t="s">
        <v>3</v>
      </c>
      <c r="B7" s="98">
        <f t="shared" si="1"/>
        <v>0.09099698572484786</v>
      </c>
      <c r="C7" s="99">
        <f>SUM(D7:AA7)</f>
        <v>16</v>
      </c>
      <c r="D7" s="99">
        <v>1</v>
      </c>
      <c r="E7" s="99">
        <v>2</v>
      </c>
      <c r="F7" s="99">
        <v>0</v>
      </c>
      <c r="G7" s="99">
        <v>0</v>
      </c>
      <c r="H7" s="99">
        <v>1</v>
      </c>
      <c r="I7" s="99">
        <v>0</v>
      </c>
      <c r="J7" s="99">
        <v>0</v>
      </c>
      <c r="K7" s="99">
        <v>0</v>
      </c>
      <c r="L7" s="99">
        <v>0</v>
      </c>
      <c r="M7" s="53">
        <v>1</v>
      </c>
      <c r="N7" s="99">
        <v>0</v>
      </c>
      <c r="O7" s="99">
        <v>1</v>
      </c>
      <c r="P7" s="53">
        <v>3</v>
      </c>
      <c r="Q7" s="53">
        <v>1</v>
      </c>
      <c r="R7" s="99">
        <v>0</v>
      </c>
      <c r="S7" s="53">
        <v>1</v>
      </c>
      <c r="T7" s="99">
        <v>0</v>
      </c>
      <c r="U7" s="99">
        <v>0</v>
      </c>
      <c r="V7" s="99">
        <v>0</v>
      </c>
      <c r="W7" s="99">
        <v>2</v>
      </c>
      <c r="X7" s="99">
        <v>2</v>
      </c>
      <c r="Y7" s="99">
        <v>0</v>
      </c>
      <c r="Z7" s="99">
        <v>0</v>
      </c>
      <c r="AA7" s="53">
        <v>1</v>
      </c>
    </row>
    <row r="8" spans="1:27" s="2" customFormat="1" ht="13.5" customHeight="1">
      <c r="A8" s="113" t="s">
        <v>68</v>
      </c>
      <c r="B8" s="98">
        <f t="shared" si="1"/>
        <v>39.78843200818973</v>
      </c>
      <c r="C8" s="52">
        <f aca="true" t="shared" si="2" ref="C8:AA8">SUM(C9:C35)</f>
        <v>6996</v>
      </c>
      <c r="D8" s="53">
        <f t="shared" si="2"/>
        <v>457</v>
      </c>
      <c r="E8" s="53">
        <f t="shared" si="2"/>
        <v>213</v>
      </c>
      <c r="F8" s="53">
        <f t="shared" si="2"/>
        <v>67</v>
      </c>
      <c r="G8" s="53">
        <f t="shared" si="2"/>
        <v>135</v>
      </c>
      <c r="H8" s="53">
        <f t="shared" si="2"/>
        <v>31</v>
      </c>
      <c r="I8" s="53">
        <f t="shared" si="2"/>
        <v>67</v>
      </c>
      <c r="J8" s="53">
        <f t="shared" si="2"/>
        <v>193</v>
      </c>
      <c r="K8" s="53">
        <f t="shared" si="2"/>
        <v>120</v>
      </c>
      <c r="L8" s="53">
        <f t="shared" si="2"/>
        <v>152</v>
      </c>
      <c r="M8" s="53">
        <f t="shared" si="2"/>
        <v>141</v>
      </c>
      <c r="N8" s="53">
        <f t="shared" si="2"/>
        <v>83</v>
      </c>
      <c r="O8" s="53">
        <f t="shared" si="2"/>
        <v>194</v>
      </c>
      <c r="P8" s="52">
        <f t="shared" si="2"/>
        <v>1128</v>
      </c>
      <c r="Q8" s="52">
        <f t="shared" si="2"/>
        <v>1732</v>
      </c>
      <c r="R8" s="53">
        <f t="shared" si="2"/>
        <v>44</v>
      </c>
      <c r="S8" s="53">
        <f t="shared" si="2"/>
        <v>126</v>
      </c>
      <c r="T8" s="99">
        <f t="shared" si="2"/>
        <v>8</v>
      </c>
      <c r="U8" s="53">
        <f t="shared" si="2"/>
        <v>42</v>
      </c>
      <c r="V8" s="53">
        <f t="shared" si="2"/>
        <v>325</v>
      </c>
      <c r="W8" s="53">
        <f t="shared" si="2"/>
        <v>449</v>
      </c>
      <c r="X8" s="53">
        <f t="shared" si="2"/>
        <v>914</v>
      </c>
      <c r="Y8" s="99">
        <f t="shared" si="2"/>
        <v>21</v>
      </c>
      <c r="Z8" s="53">
        <f t="shared" si="2"/>
        <v>22</v>
      </c>
      <c r="AA8" s="53">
        <f t="shared" si="2"/>
        <v>332</v>
      </c>
    </row>
    <row r="9" spans="1:27" s="2" customFormat="1" ht="12" customHeight="1">
      <c r="A9" s="104" t="s">
        <v>77</v>
      </c>
      <c r="B9" s="98">
        <f t="shared" si="1"/>
        <v>4.504350793379969</v>
      </c>
      <c r="C9" s="53">
        <f aca="true" t="shared" si="3" ref="C9:C51">SUM(D9:AA9)</f>
        <v>792</v>
      </c>
      <c r="D9" s="53">
        <v>49</v>
      </c>
      <c r="E9" s="53">
        <v>24</v>
      </c>
      <c r="F9" s="53">
        <v>11</v>
      </c>
      <c r="G9" s="53">
        <v>19</v>
      </c>
      <c r="H9" s="53">
        <v>2</v>
      </c>
      <c r="I9" s="53">
        <v>6</v>
      </c>
      <c r="J9" s="53">
        <v>25</v>
      </c>
      <c r="K9" s="53">
        <v>15</v>
      </c>
      <c r="L9" s="53">
        <v>21</v>
      </c>
      <c r="M9" s="53">
        <v>16</v>
      </c>
      <c r="N9" s="53">
        <v>15</v>
      </c>
      <c r="O9" s="53">
        <v>32</v>
      </c>
      <c r="P9" s="53">
        <v>120</v>
      </c>
      <c r="Q9" s="53">
        <v>171</v>
      </c>
      <c r="R9" s="53">
        <v>4</v>
      </c>
      <c r="S9" s="53">
        <v>19</v>
      </c>
      <c r="T9" s="99">
        <v>3</v>
      </c>
      <c r="U9" s="53">
        <v>8</v>
      </c>
      <c r="V9" s="53">
        <v>38</v>
      </c>
      <c r="W9" s="53">
        <v>54</v>
      </c>
      <c r="X9" s="53">
        <v>102</v>
      </c>
      <c r="Y9" s="99">
        <v>2</v>
      </c>
      <c r="Z9" s="53">
        <v>1</v>
      </c>
      <c r="AA9" s="53">
        <v>35</v>
      </c>
    </row>
    <row r="10" spans="1:27" s="2" customFormat="1" ht="12" customHeight="1">
      <c r="A10" s="104" t="s">
        <v>78</v>
      </c>
      <c r="B10" s="98">
        <f t="shared" si="1"/>
        <v>0.15924472501848375</v>
      </c>
      <c r="C10" s="53">
        <f t="shared" si="3"/>
        <v>28</v>
      </c>
      <c r="D10" s="53">
        <v>2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53">
        <v>2</v>
      </c>
      <c r="K10" s="99">
        <v>0</v>
      </c>
      <c r="L10" s="99">
        <v>0</v>
      </c>
      <c r="M10" s="99">
        <v>0</v>
      </c>
      <c r="N10" s="99">
        <v>0</v>
      </c>
      <c r="O10" s="53">
        <v>1</v>
      </c>
      <c r="P10" s="53">
        <v>5</v>
      </c>
      <c r="Q10" s="53">
        <v>2</v>
      </c>
      <c r="R10" s="99">
        <v>0</v>
      </c>
      <c r="S10" s="99">
        <v>1</v>
      </c>
      <c r="T10" s="99">
        <v>0</v>
      </c>
      <c r="U10" s="99">
        <v>0</v>
      </c>
      <c r="V10" s="53">
        <v>1</v>
      </c>
      <c r="W10" s="53">
        <v>2</v>
      </c>
      <c r="X10" s="53">
        <v>10</v>
      </c>
      <c r="Y10" s="99">
        <v>0</v>
      </c>
      <c r="Z10" s="99">
        <v>0</v>
      </c>
      <c r="AA10" s="53">
        <v>2</v>
      </c>
    </row>
    <row r="11" spans="1:27" s="2" customFormat="1" ht="12" customHeight="1">
      <c r="A11" s="104" t="s">
        <v>80</v>
      </c>
      <c r="B11" s="98">
        <f t="shared" si="1"/>
        <v>0.0056873116078029915</v>
      </c>
      <c r="C11" s="99">
        <f t="shared" si="3"/>
        <v>1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1</v>
      </c>
      <c r="L11" s="9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99">
        <v>0</v>
      </c>
      <c r="S11" s="99">
        <v>0</v>
      </c>
      <c r="T11" s="99">
        <v>0</v>
      </c>
      <c r="U11" s="99">
        <v>0</v>
      </c>
      <c r="V11" s="99">
        <v>0</v>
      </c>
      <c r="W11" s="99">
        <v>0</v>
      </c>
      <c r="X11" s="99">
        <v>0</v>
      </c>
      <c r="Y11" s="99">
        <v>0</v>
      </c>
      <c r="Z11" s="99">
        <v>0</v>
      </c>
      <c r="AA11" s="99">
        <v>0</v>
      </c>
    </row>
    <row r="12" spans="1:27" s="2" customFormat="1" ht="12" customHeight="1">
      <c r="A12" s="104" t="s">
        <v>79</v>
      </c>
      <c r="B12" s="98">
        <f t="shared" si="1"/>
        <v>1.3308309162259</v>
      </c>
      <c r="C12" s="53">
        <f t="shared" si="3"/>
        <v>234</v>
      </c>
      <c r="D12" s="53">
        <v>13</v>
      </c>
      <c r="E12" s="53">
        <v>9</v>
      </c>
      <c r="F12" s="53">
        <v>1</v>
      </c>
      <c r="G12" s="53">
        <v>3</v>
      </c>
      <c r="H12" s="53">
        <v>1</v>
      </c>
      <c r="I12" s="99">
        <v>0</v>
      </c>
      <c r="J12" s="53">
        <v>5</v>
      </c>
      <c r="K12" s="53">
        <v>8</v>
      </c>
      <c r="L12" s="53">
        <v>8</v>
      </c>
      <c r="M12" s="53">
        <v>3</v>
      </c>
      <c r="N12" s="53">
        <v>1</v>
      </c>
      <c r="O12" s="53">
        <v>4</v>
      </c>
      <c r="P12" s="53">
        <v>47</v>
      </c>
      <c r="Q12" s="53">
        <v>70</v>
      </c>
      <c r="R12" s="53">
        <v>1</v>
      </c>
      <c r="S12" s="53">
        <v>3</v>
      </c>
      <c r="T12" s="99">
        <v>0</v>
      </c>
      <c r="U12" s="99">
        <v>0</v>
      </c>
      <c r="V12" s="53">
        <v>9</v>
      </c>
      <c r="W12" s="53">
        <v>10</v>
      </c>
      <c r="X12" s="53">
        <v>24</v>
      </c>
      <c r="Y12" s="99">
        <v>0</v>
      </c>
      <c r="Z12" s="53">
        <v>3</v>
      </c>
      <c r="AA12" s="53">
        <v>11</v>
      </c>
    </row>
    <row r="13" spans="1:27" s="2" customFormat="1" ht="12" customHeight="1">
      <c r="A13" s="104" t="s">
        <v>81</v>
      </c>
      <c r="B13" s="98">
        <f t="shared" si="1"/>
        <v>0.1990559062731047</v>
      </c>
      <c r="C13" s="53">
        <f t="shared" si="3"/>
        <v>35</v>
      </c>
      <c r="D13" s="53">
        <v>1</v>
      </c>
      <c r="E13" s="53">
        <v>1</v>
      </c>
      <c r="F13" s="99">
        <v>0</v>
      </c>
      <c r="G13" s="53">
        <v>2</v>
      </c>
      <c r="H13" s="99">
        <v>0</v>
      </c>
      <c r="I13" s="99">
        <v>2</v>
      </c>
      <c r="J13" s="53">
        <v>3</v>
      </c>
      <c r="K13" s="99">
        <v>1</v>
      </c>
      <c r="L13" s="53">
        <v>2</v>
      </c>
      <c r="M13" s="99">
        <v>1</v>
      </c>
      <c r="N13" s="99">
        <v>0</v>
      </c>
      <c r="O13" s="53">
        <v>2</v>
      </c>
      <c r="P13" s="53">
        <v>5</v>
      </c>
      <c r="Q13" s="53">
        <v>1</v>
      </c>
      <c r="R13" s="99">
        <v>0</v>
      </c>
      <c r="S13" s="53">
        <v>2</v>
      </c>
      <c r="T13" s="99">
        <v>0</v>
      </c>
      <c r="U13" s="99">
        <v>0</v>
      </c>
      <c r="V13" s="53">
        <v>7</v>
      </c>
      <c r="W13" s="53">
        <v>1</v>
      </c>
      <c r="X13" s="53">
        <v>4</v>
      </c>
      <c r="Y13" s="99">
        <v>0</v>
      </c>
      <c r="Z13" s="99">
        <v>0</v>
      </c>
      <c r="AA13" s="99">
        <v>0</v>
      </c>
    </row>
    <row r="14" spans="1:27" s="2" customFormat="1" ht="12" customHeight="1">
      <c r="A14" s="104" t="s">
        <v>82</v>
      </c>
      <c r="B14" s="98">
        <f t="shared" si="1"/>
        <v>0.17061934823408975</v>
      </c>
      <c r="C14" s="53">
        <f t="shared" si="3"/>
        <v>30</v>
      </c>
      <c r="D14" s="53">
        <v>1</v>
      </c>
      <c r="E14" s="99">
        <v>0</v>
      </c>
      <c r="F14" s="99">
        <v>1</v>
      </c>
      <c r="G14" s="99">
        <v>1</v>
      </c>
      <c r="H14" s="99">
        <v>0</v>
      </c>
      <c r="I14" s="99">
        <v>1</v>
      </c>
      <c r="J14" s="99">
        <v>0</v>
      </c>
      <c r="K14" s="99">
        <v>1</v>
      </c>
      <c r="L14" s="99">
        <v>0</v>
      </c>
      <c r="M14" s="99">
        <v>0</v>
      </c>
      <c r="N14" s="99">
        <v>1</v>
      </c>
      <c r="O14" s="99">
        <v>0</v>
      </c>
      <c r="P14" s="53">
        <v>10</v>
      </c>
      <c r="Q14" s="53">
        <v>7</v>
      </c>
      <c r="R14" s="99">
        <v>0</v>
      </c>
      <c r="S14" s="99">
        <v>2</v>
      </c>
      <c r="T14" s="99">
        <v>0</v>
      </c>
      <c r="U14" s="99">
        <v>0</v>
      </c>
      <c r="V14" s="99">
        <v>0</v>
      </c>
      <c r="W14" s="53">
        <v>1</v>
      </c>
      <c r="X14" s="53">
        <v>3</v>
      </c>
      <c r="Y14" s="99">
        <v>0</v>
      </c>
      <c r="Z14" s="99">
        <v>0</v>
      </c>
      <c r="AA14" s="99">
        <v>1</v>
      </c>
    </row>
    <row r="15" spans="1:27" s="2" customFormat="1" ht="12" customHeight="1">
      <c r="A15" s="104" t="s">
        <v>83</v>
      </c>
      <c r="B15" s="98">
        <f t="shared" si="1"/>
        <v>0.18199397144969573</v>
      </c>
      <c r="C15" s="53">
        <f t="shared" si="3"/>
        <v>32</v>
      </c>
      <c r="D15" s="99">
        <v>0</v>
      </c>
      <c r="E15" s="53">
        <v>2</v>
      </c>
      <c r="F15" s="99">
        <v>0</v>
      </c>
      <c r="G15" s="99">
        <v>0</v>
      </c>
      <c r="H15" s="99">
        <v>0</v>
      </c>
      <c r="I15" s="99">
        <v>1</v>
      </c>
      <c r="J15" s="99">
        <v>0</v>
      </c>
      <c r="K15" s="99">
        <v>1</v>
      </c>
      <c r="L15" s="99">
        <v>0</v>
      </c>
      <c r="M15" s="53">
        <v>1</v>
      </c>
      <c r="N15" s="99">
        <v>0</v>
      </c>
      <c r="O15" s="99">
        <v>0</v>
      </c>
      <c r="P15" s="53">
        <v>10</v>
      </c>
      <c r="Q15" s="53">
        <v>4</v>
      </c>
      <c r="R15" s="99">
        <v>0</v>
      </c>
      <c r="S15" s="99">
        <v>0</v>
      </c>
      <c r="T15" s="99">
        <v>0</v>
      </c>
      <c r="U15" s="99">
        <v>1</v>
      </c>
      <c r="V15" s="99">
        <v>1</v>
      </c>
      <c r="W15" s="53">
        <v>3</v>
      </c>
      <c r="X15" s="53">
        <v>4</v>
      </c>
      <c r="Y15" s="99">
        <v>0</v>
      </c>
      <c r="Z15" s="99">
        <v>0</v>
      </c>
      <c r="AA15" s="53">
        <v>4</v>
      </c>
    </row>
    <row r="16" spans="1:27" s="2" customFormat="1" ht="12" customHeight="1">
      <c r="A16" s="104" t="s">
        <v>84</v>
      </c>
      <c r="B16" s="98">
        <f t="shared" si="1"/>
        <v>0.5914804072115111</v>
      </c>
      <c r="C16" s="53">
        <f t="shared" si="3"/>
        <v>104</v>
      </c>
      <c r="D16" s="53">
        <v>8</v>
      </c>
      <c r="E16" s="99">
        <v>0</v>
      </c>
      <c r="F16" s="99">
        <v>0</v>
      </c>
      <c r="G16" s="99">
        <v>0</v>
      </c>
      <c r="H16" s="99">
        <v>0</v>
      </c>
      <c r="I16" s="53">
        <v>2</v>
      </c>
      <c r="J16" s="53">
        <v>3</v>
      </c>
      <c r="K16" s="53">
        <v>4</v>
      </c>
      <c r="L16" s="53">
        <v>3</v>
      </c>
      <c r="M16" s="53">
        <v>3</v>
      </c>
      <c r="N16" s="99">
        <v>0</v>
      </c>
      <c r="O16" s="53">
        <v>1</v>
      </c>
      <c r="P16" s="53">
        <v>10</v>
      </c>
      <c r="Q16" s="53">
        <v>40</v>
      </c>
      <c r="R16" s="99">
        <v>1</v>
      </c>
      <c r="S16" s="53">
        <v>5</v>
      </c>
      <c r="T16" s="99">
        <v>0</v>
      </c>
      <c r="U16" s="99">
        <v>0</v>
      </c>
      <c r="V16" s="53">
        <v>6</v>
      </c>
      <c r="W16" s="99">
        <v>0</v>
      </c>
      <c r="X16" s="53">
        <v>14</v>
      </c>
      <c r="Y16" s="99">
        <v>0</v>
      </c>
      <c r="Z16" s="99">
        <v>0</v>
      </c>
      <c r="AA16" s="53">
        <v>4</v>
      </c>
    </row>
    <row r="17" spans="1:27" s="2" customFormat="1" ht="12" customHeight="1">
      <c r="A17" s="104" t="s">
        <v>85</v>
      </c>
      <c r="B17" s="98">
        <f t="shared" si="1"/>
        <v>0.21611784109651366</v>
      </c>
      <c r="C17" s="53">
        <f t="shared" si="3"/>
        <v>38</v>
      </c>
      <c r="D17" s="53">
        <v>2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53">
        <v>2</v>
      </c>
      <c r="L17" s="53">
        <v>1</v>
      </c>
      <c r="M17" s="99">
        <v>0</v>
      </c>
      <c r="N17" s="99">
        <v>0</v>
      </c>
      <c r="O17" s="99">
        <v>0</v>
      </c>
      <c r="P17" s="53">
        <v>7</v>
      </c>
      <c r="Q17" s="53">
        <v>22</v>
      </c>
      <c r="R17" s="99">
        <v>0</v>
      </c>
      <c r="S17" s="99">
        <v>0</v>
      </c>
      <c r="T17" s="99">
        <v>0</v>
      </c>
      <c r="U17" s="99">
        <v>0</v>
      </c>
      <c r="V17" s="99">
        <v>0</v>
      </c>
      <c r="W17" s="53">
        <v>1</v>
      </c>
      <c r="X17" s="53">
        <v>2</v>
      </c>
      <c r="Y17" s="99">
        <v>0</v>
      </c>
      <c r="Z17" s="99">
        <v>0</v>
      </c>
      <c r="AA17" s="53">
        <v>1</v>
      </c>
    </row>
    <row r="18" spans="1:27" s="2" customFormat="1" ht="12" customHeight="1">
      <c r="A18" s="104" t="s">
        <v>86</v>
      </c>
      <c r="B18" s="98">
        <f t="shared" si="1"/>
        <v>0.039811181254620936</v>
      </c>
      <c r="C18" s="99">
        <f t="shared" si="3"/>
        <v>7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99">
        <v>1</v>
      </c>
      <c r="J18" s="53">
        <v>2</v>
      </c>
      <c r="K18" s="99">
        <v>0</v>
      </c>
      <c r="L18" s="99">
        <v>0</v>
      </c>
      <c r="M18" s="99">
        <v>0</v>
      </c>
      <c r="N18" s="99">
        <v>0</v>
      </c>
      <c r="O18" s="99">
        <v>0</v>
      </c>
      <c r="P18" s="53">
        <v>3</v>
      </c>
      <c r="Q18" s="53">
        <v>1</v>
      </c>
      <c r="R18" s="99">
        <v>0</v>
      </c>
      <c r="S18" s="99">
        <v>0</v>
      </c>
      <c r="T18" s="99">
        <v>0</v>
      </c>
      <c r="U18" s="99">
        <v>0</v>
      </c>
      <c r="V18" s="99">
        <v>0</v>
      </c>
      <c r="W18" s="99">
        <v>0</v>
      </c>
      <c r="X18" s="99">
        <v>0</v>
      </c>
      <c r="Y18" s="99">
        <v>0</v>
      </c>
      <c r="Z18" s="99">
        <v>0</v>
      </c>
      <c r="AA18" s="99">
        <v>0</v>
      </c>
    </row>
    <row r="19" spans="1:27" s="2" customFormat="1" ht="24" customHeight="1">
      <c r="A19" s="31" t="s">
        <v>111</v>
      </c>
      <c r="B19" s="98">
        <f t="shared" si="1"/>
        <v>1.1943354376386284</v>
      </c>
      <c r="C19" s="53">
        <f t="shared" si="3"/>
        <v>210</v>
      </c>
      <c r="D19" s="53">
        <v>15</v>
      </c>
      <c r="E19" s="53">
        <v>12</v>
      </c>
      <c r="F19" s="53">
        <v>6</v>
      </c>
      <c r="G19" s="53">
        <v>3</v>
      </c>
      <c r="H19" s="53">
        <v>1</v>
      </c>
      <c r="I19" s="53">
        <v>2</v>
      </c>
      <c r="J19" s="53">
        <v>8</v>
      </c>
      <c r="K19" s="53">
        <v>4</v>
      </c>
      <c r="L19" s="99">
        <v>0</v>
      </c>
      <c r="M19" s="53">
        <v>10</v>
      </c>
      <c r="N19" s="53">
        <v>11</v>
      </c>
      <c r="O19" s="53">
        <v>12</v>
      </c>
      <c r="P19" s="53">
        <v>32</v>
      </c>
      <c r="Q19" s="53">
        <v>24</v>
      </c>
      <c r="R19" s="53">
        <v>1</v>
      </c>
      <c r="S19" s="53">
        <v>2</v>
      </c>
      <c r="T19" s="99">
        <v>0</v>
      </c>
      <c r="U19" s="53">
        <v>1</v>
      </c>
      <c r="V19" s="53">
        <v>10</v>
      </c>
      <c r="W19" s="53">
        <v>21</v>
      </c>
      <c r="X19" s="53">
        <v>19</v>
      </c>
      <c r="Y19" s="53">
        <v>1</v>
      </c>
      <c r="Z19" s="99">
        <v>0</v>
      </c>
      <c r="AA19" s="53">
        <v>15</v>
      </c>
    </row>
    <row r="20" spans="1:27" s="2" customFormat="1" ht="12" customHeight="1">
      <c r="A20" s="104" t="s">
        <v>87</v>
      </c>
      <c r="B20" s="98">
        <f t="shared" si="1"/>
        <v>0.705226639367571</v>
      </c>
      <c r="C20" s="53">
        <f t="shared" si="3"/>
        <v>124</v>
      </c>
      <c r="D20" s="53">
        <v>7</v>
      </c>
      <c r="E20" s="53">
        <v>6</v>
      </c>
      <c r="F20" s="53">
        <v>2</v>
      </c>
      <c r="G20" s="53">
        <v>5</v>
      </c>
      <c r="H20" s="99">
        <v>0</v>
      </c>
      <c r="I20" s="53">
        <v>1</v>
      </c>
      <c r="J20" s="53">
        <v>1</v>
      </c>
      <c r="K20" s="53">
        <v>4</v>
      </c>
      <c r="L20" s="53">
        <v>2</v>
      </c>
      <c r="M20" s="53">
        <v>4</v>
      </c>
      <c r="N20" s="53">
        <v>2</v>
      </c>
      <c r="O20" s="53">
        <v>2</v>
      </c>
      <c r="P20" s="53">
        <v>18</v>
      </c>
      <c r="Q20" s="53">
        <v>29</v>
      </c>
      <c r="R20" s="53">
        <v>1</v>
      </c>
      <c r="S20" s="53">
        <v>1</v>
      </c>
      <c r="T20" s="99">
        <v>1</v>
      </c>
      <c r="U20" s="99">
        <v>0</v>
      </c>
      <c r="V20" s="53">
        <v>3</v>
      </c>
      <c r="W20" s="53">
        <v>8</v>
      </c>
      <c r="X20" s="53">
        <v>16</v>
      </c>
      <c r="Y20" s="99">
        <v>2</v>
      </c>
      <c r="Z20" s="99">
        <v>0</v>
      </c>
      <c r="AA20" s="53">
        <v>9</v>
      </c>
    </row>
    <row r="21" spans="1:27" s="2" customFormat="1" ht="12" customHeight="1">
      <c r="A21" s="104" t="s">
        <v>88</v>
      </c>
      <c r="B21" s="98">
        <f t="shared" si="1"/>
        <v>0.5744184723881022</v>
      </c>
      <c r="C21" s="53">
        <f t="shared" si="3"/>
        <v>101</v>
      </c>
      <c r="D21" s="53">
        <v>1</v>
      </c>
      <c r="E21" s="53">
        <v>4</v>
      </c>
      <c r="F21" s="53">
        <v>3</v>
      </c>
      <c r="G21" s="53">
        <v>2</v>
      </c>
      <c r="H21" s="53">
        <v>1</v>
      </c>
      <c r="I21" s="99">
        <v>5</v>
      </c>
      <c r="J21" s="53">
        <v>2</v>
      </c>
      <c r="K21" s="53">
        <v>1</v>
      </c>
      <c r="L21" s="99">
        <v>0</v>
      </c>
      <c r="M21" s="53">
        <v>4</v>
      </c>
      <c r="N21" s="99">
        <v>0</v>
      </c>
      <c r="O21" s="53">
        <v>3</v>
      </c>
      <c r="P21" s="53">
        <v>25</v>
      </c>
      <c r="Q21" s="53">
        <v>18</v>
      </c>
      <c r="R21" s="99">
        <v>1</v>
      </c>
      <c r="S21" s="53">
        <v>2</v>
      </c>
      <c r="T21" s="99">
        <v>1</v>
      </c>
      <c r="U21" s="99">
        <v>0</v>
      </c>
      <c r="V21" s="53">
        <v>4</v>
      </c>
      <c r="W21" s="53">
        <v>6</v>
      </c>
      <c r="X21" s="53">
        <v>13</v>
      </c>
      <c r="Y21" s="99">
        <v>0</v>
      </c>
      <c r="Z21" s="99">
        <v>0</v>
      </c>
      <c r="AA21" s="53">
        <v>5</v>
      </c>
    </row>
    <row r="22" spans="1:27" s="2" customFormat="1" ht="12" customHeight="1">
      <c r="A22" s="104" t="s">
        <v>89</v>
      </c>
      <c r="B22" s="98">
        <f t="shared" si="1"/>
        <v>0.8758459876016607</v>
      </c>
      <c r="C22" s="53">
        <f t="shared" si="3"/>
        <v>154</v>
      </c>
      <c r="D22" s="53">
        <v>7</v>
      </c>
      <c r="E22" s="53">
        <v>4</v>
      </c>
      <c r="F22" s="53">
        <v>1</v>
      </c>
      <c r="G22" s="53">
        <v>3</v>
      </c>
      <c r="H22" s="99">
        <v>1</v>
      </c>
      <c r="I22" s="53">
        <v>1</v>
      </c>
      <c r="J22" s="53">
        <v>3</v>
      </c>
      <c r="K22" s="53">
        <v>6</v>
      </c>
      <c r="L22" s="53">
        <v>2</v>
      </c>
      <c r="M22" s="53">
        <v>5</v>
      </c>
      <c r="N22" s="53">
        <v>6</v>
      </c>
      <c r="O22" s="53">
        <v>3</v>
      </c>
      <c r="P22" s="53">
        <v>27</v>
      </c>
      <c r="Q22" s="53">
        <v>48</v>
      </c>
      <c r="R22" s="99">
        <v>0</v>
      </c>
      <c r="S22" s="53">
        <v>3</v>
      </c>
      <c r="T22" s="99">
        <v>0</v>
      </c>
      <c r="U22" s="99">
        <v>2</v>
      </c>
      <c r="V22" s="53">
        <v>2</v>
      </c>
      <c r="W22" s="53">
        <v>10</v>
      </c>
      <c r="X22" s="53">
        <v>15</v>
      </c>
      <c r="Y22" s="53">
        <v>1</v>
      </c>
      <c r="Z22" s="99">
        <v>0</v>
      </c>
      <c r="AA22" s="53">
        <v>4</v>
      </c>
    </row>
    <row r="23" spans="1:27" s="2" customFormat="1" ht="15" customHeight="1">
      <c r="A23" s="104" t="s">
        <v>90</v>
      </c>
      <c r="B23" s="98">
        <f t="shared" si="1"/>
        <v>1.6777569243018826</v>
      </c>
      <c r="C23" s="53">
        <f t="shared" si="3"/>
        <v>295</v>
      </c>
      <c r="D23" s="53">
        <v>22</v>
      </c>
      <c r="E23" s="53">
        <v>5</v>
      </c>
      <c r="F23" s="53">
        <v>2</v>
      </c>
      <c r="G23" s="53">
        <v>4</v>
      </c>
      <c r="H23" s="53">
        <v>4</v>
      </c>
      <c r="I23" s="53">
        <v>1</v>
      </c>
      <c r="J23" s="53">
        <v>8</v>
      </c>
      <c r="K23" s="53">
        <v>1</v>
      </c>
      <c r="L23" s="53">
        <v>6</v>
      </c>
      <c r="M23" s="53">
        <v>6</v>
      </c>
      <c r="N23" s="53">
        <v>1</v>
      </c>
      <c r="O23" s="53">
        <v>8</v>
      </c>
      <c r="P23" s="53">
        <v>58</v>
      </c>
      <c r="Q23" s="53">
        <v>88</v>
      </c>
      <c r="R23" s="53">
        <v>1</v>
      </c>
      <c r="S23" s="53">
        <v>4</v>
      </c>
      <c r="T23" s="99">
        <v>0</v>
      </c>
      <c r="U23" s="53">
        <v>1</v>
      </c>
      <c r="V23" s="53">
        <v>11</v>
      </c>
      <c r="W23" s="53">
        <v>22</v>
      </c>
      <c r="X23" s="53">
        <v>32</v>
      </c>
      <c r="Y23" s="99">
        <v>1</v>
      </c>
      <c r="Z23" s="99">
        <v>1</v>
      </c>
      <c r="AA23" s="53">
        <v>8</v>
      </c>
    </row>
    <row r="24" spans="1:27" s="2" customFormat="1" ht="12" customHeight="1">
      <c r="A24" s="104" t="s">
        <v>91</v>
      </c>
      <c r="B24" s="98">
        <f t="shared" si="1"/>
        <v>1.2512085537166582</v>
      </c>
      <c r="C24" s="53">
        <f t="shared" si="3"/>
        <v>220</v>
      </c>
      <c r="D24" s="53">
        <v>13</v>
      </c>
      <c r="E24" s="53">
        <v>9</v>
      </c>
      <c r="F24" s="53">
        <v>2</v>
      </c>
      <c r="G24" s="53">
        <v>5</v>
      </c>
      <c r="H24" s="99">
        <v>3</v>
      </c>
      <c r="I24" s="53">
        <v>4</v>
      </c>
      <c r="J24" s="53">
        <v>5</v>
      </c>
      <c r="K24" s="53">
        <v>7</v>
      </c>
      <c r="L24" s="53">
        <v>6</v>
      </c>
      <c r="M24" s="53">
        <v>10</v>
      </c>
      <c r="N24" s="99">
        <v>0</v>
      </c>
      <c r="O24" s="53">
        <v>7</v>
      </c>
      <c r="P24" s="53">
        <v>40</v>
      </c>
      <c r="Q24" s="53">
        <v>45</v>
      </c>
      <c r="R24" s="53">
        <v>4</v>
      </c>
      <c r="S24" s="53">
        <v>4</v>
      </c>
      <c r="T24" s="99">
        <v>0</v>
      </c>
      <c r="U24" s="99">
        <v>0</v>
      </c>
      <c r="V24" s="53">
        <v>9</v>
      </c>
      <c r="W24" s="53">
        <v>12</v>
      </c>
      <c r="X24" s="53">
        <v>25</v>
      </c>
      <c r="Y24" s="53">
        <v>3</v>
      </c>
      <c r="Z24" s="99">
        <v>0</v>
      </c>
      <c r="AA24" s="53">
        <v>7</v>
      </c>
    </row>
    <row r="25" spans="1:27" s="2" customFormat="1" ht="12" customHeight="1">
      <c r="A25" s="104" t="s">
        <v>92</v>
      </c>
      <c r="B25" s="98">
        <f t="shared" si="1"/>
        <v>2.1441164761417277</v>
      </c>
      <c r="C25" s="53">
        <f t="shared" si="3"/>
        <v>377</v>
      </c>
      <c r="D25" s="53">
        <v>18</v>
      </c>
      <c r="E25" s="53">
        <v>13</v>
      </c>
      <c r="F25" s="53">
        <v>4</v>
      </c>
      <c r="G25" s="53">
        <v>6</v>
      </c>
      <c r="H25" s="53">
        <v>3</v>
      </c>
      <c r="I25" s="53">
        <v>4</v>
      </c>
      <c r="J25" s="53">
        <v>3</v>
      </c>
      <c r="K25" s="53">
        <v>10</v>
      </c>
      <c r="L25" s="53">
        <v>9</v>
      </c>
      <c r="M25" s="53">
        <v>6</v>
      </c>
      <c r="N25" s="53">
        <v>5</v>
      </c>
      <c r="O25" s="53">
        <v>13</v>
      </c>
      <c r="P25" s="53">
        <v>57</v>
      </c>
      <c r="Q25" s="53">
        <v>108</v>
      </c>
      <c r="R25" s="53">
        <v>4</v>
      </c>
      <c r="S25" s="53">
        <v>7</v>
      </c>
      <c r="T25" s="99">
        <v>0</v>
      </c>
      <c r="U25" s="53">
        <v>1</v>
      </c>
      <c r="V25" s="53">
        <v>11</v>
      </c>
      <c r="W25" s="53">
        <v>29</v>
      </c>
      <c r="X25" s="53">
        <v>48</v>
      </c>
      <c r="Y25" s="99">
        <v>2</v>
      </c>
      <c r="Z25" s="53">
        <v>1</v>
      </c>
      <c r="AA25" s="53">
        <v>15</v>
      </c>
    </row>
    <row r="26" spans="1:27" s="2" customFormat="1" ht="12" customHeight="1">
      <c r="A26" s="104" t="s">
        <v>93</v>
      </c>
      <c r="B26" s="98">
        <f t="shared" si="1"/>
        <v>5.715748165842006</v>
      </c>
      <c r="C26" s="52">
        <f t="shared" si="3"/>
        <v>1005</v>
      </c>
      <c r="D26" s="53">
        <v>61</v>
      </c>
      <c r="E26" s="53">
        <v>30</v>
      </c>
      <c r="F26" s="53">
        <v>6</v>
      </c>
      <c r="G26" s="53">
        <v>9</v>
      </c>
      <c r="H26" s="53">
        <v>2</v>
      </c>
      <c r="I26" s="53">
        <v>4</v>
      </c>
      <c r="J26" s="53">
        <v>26</v>
      </c>
      <c r="K26" s="53">
        <v>16</v>
      </c>
      <c r="L26" s="53">
        <v>23</v>
      </c>
      <c r="M26" s="53">
        <v>17</v>
      </c>
      <c r="N26" s="53">
        <v>9</v>
      </c>
      <c r="O26" s="53">
        <v>22</v>
      </c>
      <c r="P26" s="53">
        <v>160</v>
      </c>
      <c r="Q26" s="53">
        <v>304</v>
      </c>
      <c r="R26" s="53">
        <v>12</v>
      </c>
      <c r="S26" s="53">
        <v>21</v>
      </c>
      <c r="T26" s="99">
        <v>0</v>
      </c>
      <c r="U26" s="53">
        <v>12</v>
      </c>
      <c r="V26" s="53">
        <v>37</v>
      </c>
      <c r="W26" s="53">
        <v>84</v>
      </c>
      <c r="X26" s="53">
        <v>99</v>
      </c>
      <c r="Y26" s="99">
        <v>1</v>
      </c>
      <c r="Z26" s="99">
        <v>5</v>
      </c>
      <c r="AA26" s="53">
        <v>45</v>
      </c>
    </row>
    <row r="27" spans="1:27" s="2" customFormat="1" ht="12" customHeight="1">
      <c r="A27" s="104" t="s">
        <v>94</v>
      </c>
      <c r="B27" s="98">
        <f t="shared" si="1"/>
        <v>7.023829835636694</v>
      </c>
      <c r="C27" s="52">
        <f t="shared" si="3"/>
        <v>1235</v>
      </c>
      <c r="D27" s="53">
        <v>114</v>
      </c>
      <c r="E27" s="53">
        <v>43</v>
      </c>
      <c r="F27" s="53">
        <v>14</v>
      </c>
      <c r="G27" s="53">
        <v>30</v>
      </c>
      <c r="H27" s="53">
        <v>2</v>
      </c>
      <c r="I27" s="53">
        <v>14</v>
      </c>
      <c r="J27" s="53">
        <v>42</v>
      </c>
      <c r="K27" s="53">
        <v>10</v>
      </c>
      <c r="L27" s="53">
        <v>20</v>
      </c>
      <c r="M27" s="53">
        <v>20</v>
      </c>
      <c r="N27" s="53">
        <v>11</v>
      </c>
      <c r="O27" s="53">
        <v>41</v>
      </c>
      <c r="P27" s="53">
        <v>170</v>
      </c>
      <c r="Q27" s="53">
        <v>215</v>
      </c>
      <c r="R27" s="53">
        <v>9</v>
      </c>
      <c r="S27" s="53">
        <v>23</v>
      </c>
      <c r="T27" s="99">
        <v>1</v>
      </c>
      <c r="U27" s="53">
        <v>4</v>
      </c>
      <c r="V27" s="53">
        <v>87</v>
      </c>
      <c r="W27" s="53">
        <v>71</v>
      </c>
      <c r="X27" s="53">
        <v>215</v>
      </c>
      <c r="Y27" s="53">
        <v>2</v>
      </c>
      <c r="Z27" s="53">
        <v>10</v>
      </c>
      <c r="AA27" s="53">
        <v>67</v>
      </c>
    </row>
    <row r="28" spans="1:27" s="2" customFormat="1" ht="12" customHeight="1">
      <c r="A28" s="104" t="s">
        <v>95</v>
      </c>
      <c r="B28" s="98">
        <f t="shared" si="1"/>
        <v>2.195302280611955</v>
      </c>
      <c r="C28" s="53">
        <f t="shared" si="3"/>
        <v>386</v>
      </c>
      <c r="D28" s="53">
        <v>35</v>
      </c>
      <c r="E28" s="53">
        <v>9</v>
      </c>
      <c r="F28" s="53">
        <v>5</v>
      </c>
      <c r="G28" s="53">
        <v>12</v>
      </c>
      <c r="H28" s="99">
        <v>0</v>
      </c>
      <c r="I28" s="53">
        <v>5</v>
      </c>
      <c r="J28" s="53">
        <v>19</v>
      </c>
      <c r="K28" s="53">
        <v>4</v>
      </c>
      <c r="L28" s="53">
        <v>12</v>
      </c>
      <c r="M28" s="53">
        <v>8</v>
      </c>
      <c r="N28" s="53">
        <v>3</v>
      </c>
      <c r="O28" s="53">
        <v>7</v>
      </c>
      <c r="P28" s="53">
        <v>51</v>
      </c>
      <c r="Q28" s="53">
        <v>79</v>
      </c>
      <c r="R28" s="53">
        <v>1</v>
      </c>
      <c r="S28" s="53">
        <v>1</v>
      </c>
      <c r="T28" s="99">
        <v>0</v>
      </c>
      <c r="U28" s="53">
        <v>2</v>
      </c>
      <c r="V28" s="53">
        <v>17</v>
      </c>
      <c r="W28" s="53">
        <v>14</v>
      </c>
      <c r="X28" s="53">
        <v>80</v>
      </c>
      <c r="Y28" s="99">
        <v>1</v>
      </c>
      <c r="Z28" s="99">
        <v>1</v>
      </c>
      <c r="AA28" s="53">
        <v>20</v>
      </c>
    </row>
    <row r="29" spans="1:27" s="2" customFormat="1" ht="12" customHeight="1">
      <c r="A29" s="104" t="s">
        <v>96</v>
      </c>
      <c r="B29" s="98">
        <f t="shared" si="1"/>
        <v>1.347892851049309</v>
      </c>
      <c r="C29" s="53">
        <f t="shared" si="3"/>
        <v>237</v>
      </c>
      <c r="D29" s="53">
        <v>12</v>
      </c>
      <c r="E29" s="53">
        <v>3</v>
      </c>
      <c r="F29" s="53">
        <v>2</v>
      </c>
      <c r="G29" s="53">
        <v>3</v>
      </c>
      <c r="H29" s="53">
        <v>1</v>
      </c>
      <c r="I29" s="53">
        <v>3</v>
      </c>
      <c r="J29" s="53">
        <v>3</v>
      </c>
      <c r="K29" s="53">
        <v>5</v>
      </c>
      <c r="L29" s="53">
        <v>6</v>
      </c>
      <c r="M29" s="53">
        <v>4</v>
      </c>
      <c r="N29" s="53">
        <v>2</v>
      </c>
      <c r="O29" s="53">
        <v>9</v>
      </c>
      <c r="P29" s="53">
        <v>40</v>
      </c>
      <c r="Q29" s="53">
        <v>77</v>
      </c>
      <c r="R29" s="99">
        <v>0</v>
      </c>
      <c r="S29" s="53">
        <v>5</v>
      </c>
      <c r="T29" s="99">
        <v>0</v>
      </c>
      <c r="U29" s="99">
        <v>2</v>
      </c>
      <c r="V29" s="53">
        <v>7</v>
      </c>
      <c r="W29" s="53">
        <v>12</v>
      </c>
      <c r="X29" s="53">
        <v>33</v>
      </c>
      <c r="Y29" s="99">
        <v>0</v>
      </c>
      <c r="Z29" s="99">
        <v>0</v>
      </c>
      <c r="AA29" s="53">
        <v>8</v>
      </c>
    </row>
    <row r="30" spans="1:27" s="2" customFormat="1" ht="12" customHeight="1">
      <c r="A30" s="104" t="s">
        <v>97</v>
      </c>
      <c r="B30" s="98">
        <f t="shared" si="1"/>
        <v>3.1564579423306602</v>
      </c>
      <c r="C30" s="53">
        <f t="shared" si="3"/>
        <v>555</v>
      </c>
      <c r="D30" s="53">
        <v>25</v>
      </c>
      <c r="E30" s="53">
        <v>10</v>
      </c>
      <c r="F30" s="53">
        <v>3</v>
      </c>
      <c r="G30" s="53">
        <v>10</v>
      </c>
      <c r="H30" s="53">
        <v>3</v>
      </c>
      <c r="I30" s="53">
        <v>4</v>
      </c>
      <c r="J30" s="53">
        <v>10</v>
      </c>
      <c r="K30" s="53">
        <v>8</v>
      </c>
      <c r="L30" s="53">
        <v>10</v>
      </c>
      <c r="M30" s="53">
        <v>14</v>
      </c>
      <c r="N30" s="53">
        <v>2</v>
      </c>
      <c r="O30" s="53">
        <v>6</v>
      </c>
      <c r="P30" s="53">
        <v>97</v>
      </c>
      <c r="Q30" s="53">
        <v>158</v>
      </c>
      <c r="R30" s="53">
        <v>1</v>
      </c>
      <c r="S30" s="53">
        <v>10</v>
      </c>
      <c r="T30" s="99">
        <v>1</v>
      </c>
      <c r="U30" s="53">
        <v>4</v>
      </c>
      <c r="V30" s="53">
        <v>26</v>
      </c>
      <c r="W30" s="53">
        <v>46</v>
      </c>
      <c r="X30" s="53">
        <v>69</v>
      </c>
      <c r="Y30" s="53">
        <v>3</v>
      </c>
      <c r="Z30" s="99">
        <v>0</v>
      </c>
      <c r="AA30" s="53">
        <v>35</v>
      </c>
    </row>
    <row r="31" spans="1:27" s="2" customFormat="1" ht="12" customHeight="1">
      <c r="A31" s="104" t="s">
        <v>98</v>
      </c>
      <c r="B31" s="98">
        <f t="shared" si="1"/>
        <v>1.1260876983449923</v>
      </c>
      <c r="C31" s="53">
        <f t="shared" si="3"/>
        <v>198</v>
      </c>
      <c r="D31" s="53">
        <v>16</v>
      </c>
      <c r="E31" s="53">
        <v>7</v>
      </c>
      <c r="F31" s="99">
        <v>0</v>
      </c>
      <c r="G31" s="53">
        <v>5</v>
      </c>
      <c r="H31" s="99">
        <v>0</v>
      </c>
      <c r="I31" s="53">
        <v>1</v>
      </c>
      <c r="J31" s="53">
        <v>1</v>
      </c>
      <c r="K31" s="53">
        <v>6</v>
      </c>
      <c r="L31" s="53">
        <v>6</v>
      </c>
      <c r="M31" s="53">
        <v>4</v>
      </c>
      <c r="N31" s="53">
        <v>2</v>
      </c>
      <c r="O31" s="53">
        <v>5</v>
      </c>
      <c r="P31" s="53">
        <v>26</v>
      </c>
      <c r="Q31" s="53">
        <v>68</v>
      </c>
      <c r="R31" s="53">
        <v>1</v>
      </c>
      <c r="S31" s="53">
        <v>2</v>
      </c>
      <c r="T31" s="99">
        <v>0</v>
      </c>
      <c r="U31" s="53">
        <v>1</v>
      </c>
      <c r="V31" s="53">
        <v>10</v>
      </c>
      <c r="W31" s="53">
        <v>11</v>
      </c>
      <c r="X31" s="53">
        <v>21</v>
      </c>
      <c r="Y31" s="53">
        <v>1</v>
      </c>
      <c r="Z31" s="99">
        <v>0</v>
      </c>
      <c r="AA31" s="53">
        <v>4</v>
      </c>
    </row>
    <row r="32" spans="1:27" s="2" customFormat="1" ht="12" customHeight="1">
      <c r="A32" s="104" t="s">
        <v>102</v>
      </c>
      <c r="B32" s="98">
        <f t="shared" si="1"/>
        <v>1.5298868224990048</v>
      </c>
      <c r="C32" s="53">
        <f t="shared" si="3"/>
        <v>269</v>
      </c>
      <c r="D32" s="53">
        <v>18</v>
      </c>
      <c r="E32" s="53">
        <v>8</v>
      </c>
      <c r="F32" s="53">
        <v>2</v>
      </c>
      <c r="G32" s="53">
        <v>9</v>
      </c>
      <c r="H32" s="99">
        <v>3</v>
      </c>
      <c r="I32" s="99">
        <v>0</v>
      </c>
      <c r="J32" s="53">
        <v>11</v>
      </c>
      <c r="K32" s="53">
        <v>3</v>
      </c>
      <c r="L32" s="53">
        <v>7</v>
      </c>
      <c r="M32" s="53">
        <v>3</v>
      </c>
      <c r="N32" s="53">
        <v>6</v>
      </c>
      <c r="O32" s="53">
        <v>12</v>
      </c>
      <c r="P32" s="53">
        <v>45</v>
      </c>
      <c r="Q32" s="53">
        <v>70</v>
      </c>
      <c r="R32" s="53">
        <v>1</v>
      </c>
      <c r="S32" s="53">
        <v>3</v>
      </c>
      <c r="T32" s="99">
        <v>0</v>
      </c>
      <c r="U32" s="53">
        <v>2</v>
      </c>
      <c r="V32" s="53">
        <v>10</v>
      </c>
      <c r="W32" s="53">
        <v>14</v>
      </c>
      <c r="X32" s="53">
        <v>25</v>
      </c>
      <c r="Y32" s="99">
        <v>0</v>
      </c>
      <c r="Z32" s="99">
        <v>0</v>
      </c>
      <c r="AA32" s="53">
        <v>17</v>
      </c>
    </row>
    <row r="33" spans="1:27" s="2" customFormat="1" ht="12" customHeight="1">
      <c r="A33" s="104" t="s">
        <v>101</v>
      </c>
      <c r="B33" s="98">
        <f t="shared" si="1"/>
        <v>0.1933685946653017</v>
      </c>
      <c r="C33" s="99">
        <f t="shared" si="3"/>
        <v>34</v>
      </c>
      <c r="D33" s="99">
        <v>0</v>
      </c>
      <c r="E33" s="99">
        <v>0</v>
      </c>
      <c r="F33" s="99">
        <v>0</v>
      </c>
      <c r="G33" s="99">
        <v>2</v>
      </c>
      <c r="H33" s="99">
        <v>0</v>
      </c>
      <c r="I33" s="99">
        <v>0</v>
      </c>
      <c r="J33" s="53">
        <v>1</v>
      </c>
      <c r="K33" s="53">
        <v>1</v>
      </c>
      <c r="L33" s="99">
        <v>0</v>
      </c>
      <c r="M33" s="99">
        <v>0</v>
      </c>
      <c r="N33" s="99">
        <v>0</v>
      </c>
      <c r="O33" s="99">
        <v>0</v>
      </c>
      <c r="P33" s="53">
        <v>9</v>
      </c>
      <c r="Q33" s="53">
        <v>12</v>
      </c>
      <c r="R33" s="99">
        <v>0</v>
      </c>
      <c r="S33" s="99">
        <v>1</v>
      </c>
      <c r="T33" s="99">
        <v>0</v>
      </c>
      <c r="U33" s="99">
        <v>0</v>
      </c>
      <c r="V33" s="53">
        <v>1</v>
      </c>
      <c r="W33" s="53">
        <v>2</v>
      </c>
      <c r="X33" s="53">
        <v>4</v>
      </c>
      <c r="Y33" s="99">
        <v>0</v>
      </c>
      <c r="Z33" s="99">
        <v>0</v>
      </c>
      <c r="AA33" s="99">
        <v>1</v>
      </c>
    </row>
    <row r="34" spans="1:27" s="2" customFormat="1" ht="12" customHeight="1">
      <c r="A34" s="104" t="s">
        <v>99</v>
      </c>
      <c r="B34" s="98">
        <f t="shared" si="1"/>
        <v>1.4900756412443836</v>
      </c>
      <c r="C34" s="53">
        <f t="shared" si="3"/>
        <v>262</v>
      </c>
      <c r="D34" s="53">
        <v>14</v>
      </c>
      <c r="E34" s="53">
        <v>14</v>
      </c>
      <c r="F34" s="53">
        <v>2</v>
      </c>
      <c r="G34" s="53">
        <v>2</v>
      </c>
      <c r="H34" s="53">
        <v>1</v>
      </c>
      <c r="I34" s="99">
        <v>5</v>
      </c>
      <c r="J34" s="53">
        <v>9</v>
      </c>
      <c r="K34" s="99">
        <v>1</v>
      </c>
      <c r="L34" s="53">
        <v>6</v>
      </c>
      <c r="M34" s="53">
        <v>2</v>
      </c>
      <c r="N34" s="53">
        <v>3</v>
      </c>
      <c r="O34" s="53">
        <v>4</v>
      </c>
      <c r="P34" s="53">
        <v>53</v>
      </c>
      <c r="Q34" s="53">
        <v>63</v>
      </c>
      <c r="R34" s="99">
        <v>1</v>
      </c>
      <c r="S34" s="99">
        <v>5</v>
      </c>
      <c r="T34" s="99">
        <v>0</v>
      </c>
      <c r="U34" s="53">
        <v>1</v>
      </c>
      <c r="V34" s="53">
        <v>15</v>
      </c>
      <c r="W34" s="53">
        <v>13</v>
      </c>
      <c r="X34" s="53">
        <v>34</v>
      </c>
      <c r="Y34" s="99">
        <v>1</v>
      </c>
      <c r="Z34" s="99">
        <v>0</v>
      </c>
      <c r="AA34" s="53">
        <v>13</v>
      </c>
    </row>
    <row r="35" spans="1:27" s="2" customFormat="1" ht="12" customHeight="1">
      <c r="A35" s="104" t="s">
        <v>100</v>
      </c>
      <c r="B35" s="98">
        <f t="shared" si="1"/>
        <v>0.1876812830574987</v>
      </c>
      <c r="C35" s="53">
        <f t="shared" si="3"/>
        <v>33</v>
      </c>
      <c r="D35" s="53">
        <v>3</v>
      </c>
      <c r="E35" s="99">
        <v>0</v>
      </c>
      <c r="F35" s="99">
        <v>0</v>
      </c>
      <c r="G35" s="99">
        <v>0</v>
      </c>
      <c r="H35" s="99">
        <v>3</v>
      </c>
      <c r="I35" s="99">
        <v>0</v>
      </c>
      <c r="J35" s="99">
        <v>1</v>
      </c>
      <c r="K35" s="99">
        <v>0</v>
      </c>
      <c r="L35" s="99">
        <v>2</v>
      </c>
      <c r="M35" s="99">
        <v>0</v>
      </c>
      <c r="N35" s="99">
        <v>3</v>
      </c>
      <c r="O35" s="99">
        <v>0</v>
      </c>
      <c r="P35" s="53">
        <v>3</v>
      </c>
      <c r="Q35" s="53">
        <v>8</v>
      </c>
      <c r="R35" s="99">
        <v>0</v>
      </c>
      <c r="S35" s="99">
        <v>0</v>
      </c>
      <c r="T35" s="99">
        <v>1</v>
      </c>
      <c r="U35" s="99">
        <v>0</v>
      </c>
      <c r="V35" s="53">
        <v>3</v>
      </c>
      <c r="W35" s="53">
        <v>2</v>
      </c>
      <c r="X35" s="53">
        <v>3</v>
      </c>
      <c r="Y35" s="99">
        <v>0</v>
      </c>
      <c r="Z35" s="99">
        <v>0</v>
      </c>
      <c r="AA35" s="53">
        <v>1</v>
      </c>
    </row>
    <row r="36" spans="1:27" s="2" customFormat="1" ht="15.75" customHeight="1">
      <c r="A36" s="113" t="s">
        <v>69</v>
      </c>
      <c r="B36" s="98">
        <f t="shared" si="1"/>
        <v>0.2218051527043167</v>
      </c>
      <c r="C36" s="53">
        <f t="shared" si="3"/>
        <v>39</v>
      </c>
      <c r="D36" s="53">
        <v>7</v>
      </c>
      <c r="E36" s="53">
        <v>3</v>
      </c>
      <c r="F36" s="53">
        <v>1</v>
      </c>
      <c r="G36" s="99">
        <v>0</v>
      </c>
      <c r="H36" s="99">
        <v>3</v>
      </c>
      <c r="I36" s="99">
        <v>0</v>
      </c>
      <c r="J36" s="53">
        <v>1</v>
      </c>
      <c r="K36" s="99">
        <v>0</v>
      </c>
      <c r="L36" s="99">
        <v>0</v>
      </c>
      <c r="M36" s="99">
        <v>0</v>
      </c>
      <c r="N36" s="53">
        <v>1</v>
      </c>
      <c r="O36" s="99">
        <v>0</v>
      </c>
      <c r="P36" s="53">
        <v>7</v>
      </c>
      <c r="Q36" s="53">
        <v>1</v>
      </c>
      <c r="R36" s="99">
        <v>0</v>
      </c>
      <c r="S36" s="53">
        <v>1</v>
      </c>
      <c r="T36" s="99">
        <v>0</v>
      </c>
      <c r="U36" s="53">
        <v>1</v>
      </c>
      <c r="V36" s="53">
        <v>1</v>
      </c>
      <c r="W36" s="53">
        <v>6</v>
      </c>
      <c r="X36" s="53">
        <v>4</v>
      </c>
      <c r="Y36" s="99">
        <v>1</v>
      </c>
      <c r="Z36" s="99">
        <v>0</v>
      </c>
      <c r="AA36" s="53">
        <v>1</v>
      </c>
    </row>
    <row r="37" spans="1:27" s="2" customFormat="1" ht="12" customHeight="1">
      <c r="A37" s="113" t="s">
        <v>55</v>
      </c>
      <c r="B37" s="98">
        <f t="shared" si="1"/>
        <v>1.8370016493203662</v>
      </c>
      <c r="C37" s="53">
        <f t="shared" si="3"/>
        <v>323</v>
      </c>
      <c r="D37" s="53">
        <v>21</v>
      </c>
      <c r="E37" s="53">
        <v>12</v>
      </c>
      <c r="F37" s="53">
        <v>4</v>
      </c>
      <c r="G37" s="53">
        <v>11</v>
      </c>
      <c r="H37" s="53">
        <v>5</v>
      </c>
      <c r="I37" s="53">
        <v>6</v>
      </c>
      <c r="J37" s="53">
        <v>17</v>
      </c>
      <c r="K37" s="53">
        <v>8</v>
      </c>
      <c r="L37" s="53">
        <v>8</v>
      </c>
      <c r="M37" s="53">
        <v>7</v>
      </c>
      <c r="N37" s="53">
        <v>3</v>
      </c>
      <c r="O37" s="53">
        <v>14</v>
      </c>
      <c r="P37" s="53">
        <v>36</v>
      </c>
      <c r="Q37" s="53">
        <v>38</v>
      </c>
      <c r="R37" s="99">
        <v>4</v>
      </c>
      <c r="S37" s="53">
        <v>5</v>
      </c>
      <c r="T37" s="99">
        <v>0</v>
      </c>
      <c r="U37" s="53">
        <v>2</v>
      </c>
      <c r="V37" s="53">
        <v>25</v>
      </c>
      <c r="W37" s="53">
        <v>26</v>
      </c>
      <c r="X37" s="53">
        <v>42</v>
      </c>
      <c r="Y37" s="99">
        <v>0</v>
      </c>
      <c r="Z37" s="53">
        <v>1</v>
      </c>
      <c r="AA37" s="53">
        <v>28</v>
      </c>
    </row>
    <row r="38" spans="1:27" s="2" customFormat="1" ht="12" customHeight="1">
      <c r="A38" s="113" t="s">
        <v>70</v>
      </c>
      <c r="B38" s="98">
        <f t="shared" si="1"/>
        <v>2.8834669851561165</v>
      </c>
      <c r="C38" s="53">
        <f t="shared" si="3"/>
        <v>507</v>
      </c>
      <c r="D38" s="53">
        <v>37</v>
      </c>
      <c r="E38" s="53">
        <v>23</v>
      </c>
      <c r="F38" s="53">
        <v>7</v>
      </c>
      <c r="G38" s="53">
        <v>18</v>
      </c>
      <c r="H38" s="53">
        <v>9</v>
      </c>
      <c r="I38" s="53">
        <v>6</v>
      </c>
      <c r="J38" s="53">
        <v>14</v>
      </c>
      <c r="K38" s="53">
        <v>2</v>
      </c>
      <c r="L38" s="53">
        <v>13</v>
      </c>
      <c r="M38" s="53">
        <v>29</v>
      </c>
      <c r="N38" s="53">
        <v>25</v>
      </c>
      <c r="O38" s="53">
        <v>13</v>
      </c>
      <c r="P38" s="53">
        <v>38</v>
      </c>
      <c r="Q38" s="53">
        <v>68</v>
      </c>
      <c r="R38" s="53">
        <v>2</v>
      </c>
      <c r="S38" s="53">
        <v>13</v>
      </c>
      <c r="T38" s="53">
        <v>2</v>
      </c>
      <c r="U38" s="53">
        <v>8</v>
      </c>
      <c r="V38" s="53">
        <v>33</v>
      </c>
      <c r="W38" s="53">
        <v>48</v>
      </c>
      <c r="X38" s="53">
        <v>74</v>
      </c>
      <c r="Y38" s="53">
        <v>3</v>
      </c>
      <c r="Z38" s="53">
        <v>4</v>
      </c>
      <c r="AA38" s="53">
        <v>18</v>
      </c>
    </row>
    <row r="39" spans="1:27" s="2" customFormat="1" ht="12" customHeight="1">
      <c r="A39" s="113" t="s">
        <v>57</v>
      </c>
      <c r="B39" s="98">
        <f t="shared" si="1"/>
        <v>10.612523460160382</v>
      </c>
      <c r="C39" s="52">
        <f t="shared" si="3"/>
        <v>1866</v>
      </c>
      <c r="D39" s="53">
        <v>121</v>
      </c>
      <c r="E39" s="53">
        <v>42</v>
      </c>
      <c r="F39" s="53">
        <v>19</v>
      </c>
      <c r="G39" s="53">
        <v>59</v>
      </c>
      <c r="H39" s="53">
        <v>22</v>
      </c>
      <c r="I39" s="53">
        <v>13</v>
      </c>
      <c r="J39" s="53">
        <v>61</v>
      </c>
      <c r="K39" s="53">
        <v>39</v>
      </c>
      <c r="L39" s="53">
        <v>59</v>
      </c>
      <c r="M39" s="53">
        <v>36</v>
      </c>
      <c r="N39" s="53">
        <v>18</v>
      </c>
      <c r="O39" s="53">
        <v>58</v>
      </c>
      <c r="P39" s="53">
        <v>257</v>
      </c>
      <c r="Q39" s="53">
        <v>274</v>
      </c>
      <c r="R39" s="53">
        <v>9</v>
      </c>
      <c r="S39" s="53">
        <v>43</v>
      </c>
      <c r="T39" s="53">
        <v>1</v>
      </c>
      <c r="U39" s="53">
        <v>25</v>
      </c>
      <c r="V39" s="53">
        <v>149</v>
      </c>
      <c r="W39" s="53">
        <v>151</v>
      </c>
      <c r="X39" s="53">
        <v>311</v>
      </c>
      <c r="Y39" s="53">
        <v>4</v>
      </c>
      <c r="Z39" s="53">
        <v>12</v>
      </c>
      <c r="AA39" s="53">
        <v>83</v>
      </c>
    </row>
    <row r="40" spans="1:27" s="2" customFormat="1" ht="12" customHeight="1">
      <c r="A40" s="113" t="s">
        <v>71</v>
      </c>
      <c r="B40" s="98">
        <f t="shared" si="1"/>
        <v>10.840015924472501</v>
      </c>
      <c r="C40" s="52">
        <f t="shared" si="3"/>
        <v>1906</v>
      </c>
      <c r="D40" s="53">
        <v>152</v>
      </c>
      <c r="E40" s="53">
        <v>32</v>
      </c>
      <c r="F40" s="53">
        <v>28</v>
      </c>
      <c r="G40" s="53">
        <v>66</v>
      </c>
      <c r="H40" s="53">
        <v>12</v>
      </c>
      <c r="I40" s="53">
        <v>8</v>
      </c>
      <c r="J40" s="53">
        <v>87</v>
      </c>
      <c r="K40" s="53">
        <v>15</v>
      </c>
      <c r="L40" s="53">
        <v>59</v>
      </c>
      <c r="M40" s="53">
        <v>58</v>
      </c>
      <c r="N40" s="53">
        <v>42</v>
      </c>
      <c r="O40" s="53">
        <v>79</v>
      </c>
      <c r="P40" s="53">
        <v>173</v>
      </c>
      <c r="Q40" s="53">
        <v>106</v>
      </c>
      <c r="R40" s="53">
        <v>10</v>
      </c>
      <c r="S40" s="53">
        <v>29</v>
      </c>
      <c r="T40" s="53">
        <v>1</v>
      </c>
      <c r="U40" s="53">
        <v>18</v>
      </c>
      <c r="V40" s="53">
        <v>172</v>
      </c>
      <c r="W40" s="53">
        <v>224</v>
      </c>
      <c r="X40" s="53">
        <v>424</v>
      </c>
      <c r="Y40" s="53">
        <v>3</v>
      </c>
      <c r="Z40" s="53">
        <v>19</v>
      </c>
      <c r="AA40" s="53">
        <v>89</v>
      </c>
    </row>
    <row r="41" spans="1:27" s="2" customFormat="1" ht="12" customHeight="1">
      <c r="A41" s="113" t="s">
        <v>34</v>
      </c>
      <c r="B41" s="98">
        <f t="shared" si="1"/>
        <v>9.725302849343114</v>
      </c>
      <c r="C41" s="52">
        <f t="shared" si="3"/>
        <v>1710</v>
      </c>
      <c r="D41" s="53">
        <v>90</v>
      </c>
      <c r="E41" s="53">
        <v>36</v>
      </c>
      <c r="F41" s="53">
        <v>13</v>
      </c>
      <c r="G41" s="53">
        <v>30</v>
      </c>
      <c r="H41" s="53">
        <v>6</v>
      </c>
      <c r="I41" s="53">
        <v>18</v>
      </c>
      <c r="J41" s="53">
        <v>65</v>
      </c>
      <c r="K41" s="53">
        <v>32</v>
      </c>
      <c r="L41" s="53">
        <v>42</v>
      </c>
      <c r="M41" s="53">
        <v>21</v>
      </c>
      <c r="N41" s="53">
        <v>9</v>
      </c>
      <c r="O41" s="53">
        <v>52</v>
      </c>
      <c r="P41" s="53">
        <v>336</v>
      </c>
      <c r="Q41" s="53">
        <v>304</v>
      </c>
      <c r="R41" s="53">
        <v>18</v>
      </c>
      <c r="S41" s="53">
        <v>50</v>
      </c>
      <c r="T41" s="99">
        <v>5</v>
      </c>
      <c r="U41" s="53">
        <v>5</v>
      </c>
      <c r="V41" s="53">
        <v>104</v>
      </c>
      <c r="W41" s="53">
        <v>140</v>
      </c>
      <c r="X41" s="53">
        <v>259</v>
      </c>
      <c r="Y41" s="53">
        <v>3</v>
      </c>
      <c r="Z41" s="53">
        <v>2</v>
      </c>
      <c r="AA41" s="53">
        <v>70</v>
      </c>
    </row>
    <row r="42" spans="1:27" s="2" customFormat="1" ht="12" customHeight="1">
      <c r="A42" s="113" t="s">
        <v>72</v>
      </c>
      <c r="B42" s="98">
        <f t="shared" si="1"/>
        <v>1.1943354376386284</v>
      </c>
      <c r="C42" s="53">
        <f t="shared" si="3"/>
        <v>210</v>
      </c>
      <c r="D42" s="53">
        <v>17</v>
      </c>
      <c r="E42" s="53">
        <v>7</v>
      </c>
      <c r="F42" s="99">
        <v>0</v>
      </c>
      <c r="G42" s="53">
        <v>9</v>
      </c>
      <c r="H42" s="99">
        <v>0</v>
      </c>
      <c r="I42" s="53">
        <v>1</v>
      </c>
      <c r="J42" s="53">
        <v>12</v>
      </c>
      <c r="K42" s="53">
        <v>3</v>
      </c>
      <c r="L42" s="53">
        <v>7</v>
      </c>
      <c r="M42" s="53">
        <v>8</v>
      </c>
      <c r="N42" s="53">
        <v>4</v>
      </c>
      <c r="O42" s="53">
        <v>4</v>
      </c>
      <c r="P42" s="53">
        <v>28</v>
      </c>
      <c r="Q42" s="53">
        <v>15</v>
      </c>
      <c r="R42" s="53">
        <v>3</v>
      </c>
      <c r="S42" s="53">
        <v>6</v>
      </c>
      <c r="T42" s="99">
        <v>0</v>
      </c>
      <c r="U42" s="53">
        <v>1</v>
      </c>
      <c r="V42" s="53">
        <v>22</v>
      </c>
      <c r="W42" s="53">
        <v>25</v>
      </c>
      <c r="X42" s="53">
        <v>25</v>
      </c>
      <c r="Y42" s="99">
        <v>0</v>
      </c>
      <c r="Z42" s="99">
        <v>1</v>
      </c>
      <c r="AA42" s="53">
        <v>12</v>
      </c>
    </row>
    <row r="43" spans="1:27" s="2" customFormat="1" ht="12" customHeight="1">
      <c r="A43" s="113" t="s">
        <v>35</v>
      </c>
      <c r="B43" s="98">
        <f t="shared" si="1"/>
        <v>2.83228118068589</v>
      </c>
      <c r="C43" s="53">
        <f t="shared" si="3"/>
        <v>498</v>
      </c>
      <c r="D43" s="53">
        <v>26</v>
      </c>
      <c r="E43" s="53">
        <v>13</v>
      </c>
      <c r="F43" s="53">
        <v>8</v>
      </c>
      <c r="G43" s="53">
        <v>22</v>
      </c>
      <c r="H43" s="53">
        <v>5</v>
      </c>
      <c r="I43" s="53">
        <v>8</v>
      </c>
      <c r="J43" s="53">
        <v>24</v>
      </c>
      <c r="K43" s="53">
        <v>3</v>
      </c>
      <c r="L43" s="53">
        <v>10</v>
      </c>
      <c r="M43" s="53">
        <v>14</v>
      </c>
      <c r="N43" s="53">
        <v>8</v>
      </c>
      <c r="O43" s="53">
        <v>8</v>
      </c>
      <c r="P43" s="53">
        <v>55</v>
      </c>
      <c r="Q43" s="53">
        <v>16</v>
      </c>
      <c r="R43" s="53">
        <v>5</v>
      </c>
      <c r="S43" s="53">
        <v>28</v>
      </c>
      <c r="T43" s="99">
        <v>1</v>
      </c>
      <c r="U43" s="53">
        <v>10</v>
      </c>
      <c r="V43" s="53">
        <v>67</v>
      </c>
      <c r="W43" s="53">
        <v>55</v>
      </c>
      <c r="X43" s="53">
        <v>96</v>
      </c>
      <c r="Y43" s="99">
        <v>3</v>
      </c>
      <c r="Z43" s="99">
        <v>0</v>
      </c>
      <c r="AA43" s="53">
        <v>13</v>
      </c>
    </row>
    <row r="44" spans="1:27" s="2" customFormat="1" ht="12" customHeight="1">
      <c r="A44" s="113" t="s">
        <v>73</v>
      </c>
      <c r="B44" s="98">
        <f t="shared" si="1"/>
        <v>1.984871751123244</v>
      </c>
      <c r="C44" s="53">
        <f t="shared" si="3"/>
        <v>349</v>
      </c>
      <c r="D44" s="53">
        <v>19</v>
      </c>
      <c r="E44" s="53">
        <v>5</v>
      </c>
      <c r="F44" s="53">
        <v>7</v>
      </c>
      <c r="G44" s="53">
        <v>15</v>
      </c>
      <c r="H44" s="53">
        <v>7</v>
      </c>
      <c r="I44" s="53">
        <v>1</v>
      </c>
      <c r="J44" s="53">
        <v>14</v>
      </c>
      <c r="K44" s="53">
        <v>7</v>
      </c>
      <c r="L44" s="53">
        <v>8</v>
      </c>
      <c r="M44" s="53">
        <v>7</v>
      </c>
      <c r="N44" s="53">
        <v>10</v>
      </c>
      <c r="O44" s="53">
        <v>4</v>
      </c>
      <c r="P44" s="53">
        <v>53</v>
      </c>
      <c r="Q44" s="53">
        <v>15</v>
      </c>
      <c r="R44" s="53">
        <v>3</v>
      </c>
      <c r="S44" s="53">
        <v>4</v>
      </c>
      <c r="T44" s="99">
        <v>1</v>
      </c>
      <c r="U44" s="53">
        <v>2</v>
      </c>
      <c r="V44" s="53">
        <v>31</v>
      </c>
      <c r="W44" s="53">
        <v>29</v>
      </c>
      <c r="X44" s="53">
        <v>81</v>
      </c>
      <c r="Y44" s="99">
        <v>0</v>
      </c>
      <c r="Z44" s="53">
        <v>4</v>
      </c>
      <c r="AA44" s="53">
        <v>22</v>
      </c>
    </row>
    <row r="45" spans="1:27" s="2" customFormat="1" ht="12" customHeight="1">
      <c r="A45" s="113" t="s">
        <v>61</v>
      </c>
      <c r="B45" s="98">
        <f t="shared" si="1"/>
        <v>1.336518227833703</v>
      </c>
      <c r="C45" s="53">
        <f t="shared" si="3"/>
        <v>235</v>
      </c>
      <c r="D45" s="53">
        <v>32</v>
      </c>
      <c r="E45" s="53">
        <v>7</v>
      </c>
      <c r="F45" s="53">
        <v>5</v>
      </c>
      <c r="G45" s="53">
        <v>6</v>
      </c>
      <c r="H45" s="53">
        <v>5</v>
      </c>
      <c r="I45" s="53">
        <v>2</v>
      </c>
      <c r="J45" s="53">
        <v>7</v>
      </c>
      <c r="K45" s="53">
        <v>3</v>
      </c>
      <c r="L45" s="53">
        <v>7</v>
      </c>
      <c r="M45" s="53">
        <v>5</v>
      </c>
      <c r="N45" s="53">
        <v>6</v>
      </c>
      <c r="O45" s="53">
        <v>8</v>
      </c>
      <c r="P45" s="53">
        <v>29</v>
      </c>
      <c r="Q45" s="53">
        <v>22</v>
      </c>
      <c r="R45" s="53">
        <v>1</v>
      </c>
      <c r="S45" s="53">
        <v>2</v>
      </c>
      <c r="T45" s="99">
        <v>0</v>
      </c>
      <c r="U45" s="99">
        <v>0</v>
      </c>
      <c r="V45" s="53">
        <v>25</v>
      </c>
      <c r="W45" s="53">
        <v>22</v>
      </c>
      <c r="X45" s="53">
        <v>31</v>
      </c>
      <c r="Y45" s="99">
        <v>0</v>
      </c>
      <c r="Z45" s="53">
        <v>2</v>
      </c>
      <c r="AA45" s="53">
        <v>8</v>
      </c>
    </row>
    <row r="46" spans="1:27" s="2" customFormat="1" ht="12" customHeight="1">
      <c r="A46" s="113" t="s">
        <v>74</v>
      </c>
      <c r="B46" s="98">
        <f t="shared" si="1"/>
        <v>4.510038104987772</v>
      </c>
      <c r="C46" s="53">
        <f t="shared" si="3"/>
        <v>793</v>
      </c>
      <c r="D46" s="53">
        <v>76</v>
      </c>
      <c r="E46" s="53">
        <v>25</v>
      </c>
      <c r="F46" s="53">
        <v>16</v>
      </c>
      <c r="G46" s="53">
        <v>36</v>
      </c>
      <c r="H46" s="53">
        <v>15</v>
      </c>
      <c r="I46" s="53">
        <v>15</v>
      </c>
      <c r="J46" s="53">
        <v>27</v>
      </c>
      <c r="K46" s="53">
        <v>12</v>
      </c>
      <c r="L46" s="53">
        <v>16</v>
      </c>
      <c r="M46" s="53">
        <v>19</v>
      </c>
      <c r="N46" s="53">
        <v>21</v>
      </c>
      <c r="O46" s="53">
        <v>23</v>
      </c>
      <c r="P46" s="53">
        <v>97</v>
      </c>
      <c r="Q46" s="53">
        <v>43</v>
      </c>
      <c r="R46" s="53">
        <v>6</v>
      </c>
      <c r="S46" s="53">
        <v>10</v>
      </c>
      <c r="T46" s="53">
        <v>2</v>
      </c>
      <c r="U46" s="53">
        <v>8</v>
      </c>
      <c r="V46" s="53">
        <v>72</v>
      </c>
      <c r="W46" s="53">
        <v>78</v>
      </c>
      <c r="X46" s="53">
        <v>104</v>
      </c>
      <c r="Y46" s="53">
        <v>3</v>
      </c>
      <c r="Z46" s="53">
        <v>12</v>
      </c>
      <c r="AA46" s="53">
        <v>57</v>
      </c>
    </row>
    <row r="47" spans="1:27" s="2" customFormat="1" ht="12" customHeight="1">
      <c r="A47" s="113" t="s">
        <v>63</v>
      </c>
      <c r="B47" s="98">
        <f t="shared" si="1"/>
        <v>2.621850651197179</v>
      </c>
      <c r="C47" s="53">
        <f t="shared" si="3"/>
        <v>461</v>
      </c>
      <c r="D47" s="53">
        <v>39</v>
      </c>
      <c r="E47" s="53">
        <v>9</v>
      </c>
      <c r="F47" s="53">
        <v>5</v>
      </c>
      <c r="G47" s="53">
        <v>17</v>
      </c>
      <c r="H47" s="53">
        <v>2</v>
      </c>
      <c r="I47" s="53">
        <v>2</v>
      </c>
      <c r="J47" s="53">
        <v>23</v>
      </c>
      <c r="K47" s="53">
        <v>13</v>
      </c>
      <c r="L47" s="53">
        <v>11</v>
      </c>
      <c r="M47" s="53">
        <v>22</v>
      </c>
      <c r="N47" s="53">
        <v>11</v>
      </c>
      <c r="O47" s="53">
        <v>25</v>
      </c>
      <c r="P47" s="53">
        <v>55</v>
      </c>
      <c r="Q47" s="53">
        <v>37</v>
      </c>
      <c r="R47" s="53">
        <v>4</v>
      </c>
      <c r="S47" s="53">
        <v>15</v>
      </c>
      <c r="T47" s="99">
        <v>0</v>
      </c>
      <c r="U47" s="53">
        <v>2</v>
      </c>
      <c r="V47" s="53">
        <v>35</v>
      </c>
      <c r="W47" s="53">
        <v>41</v>
      </c>
      <c r="X47" s="53">
        <v>67</v>
      </c>
      <c r="Y47" s="53">
        <v>1</v>
      </c>
      <c r="Z47" s="99">
        <v>0</v>
      </c>
      <c r="AA47" s="53">
        <v>25</v>
      </c>
    </row>
    <row r="48" spans="1:27" s="2" customFormat="1" ht="12" customHeight="1">
      <c r="A48" s="113" t="s">
        <v>75</v>
      </c>
      <c r="B48" s="98">
        <f t="shared" si="1"/>
        <v>1.0237160894045385</v>
      </c>
      <c r="C48" s="53">
        <f t="shared" si="3"/>
        <v>180</v>
      </c>
      <c r="D48" s="53">
        <v>20</v>
      </c>
      <c r="E48" s="53">
        <v>6</v>
      </c>
      <c r="F48" s="53">
        <v>3</v>
      </c>
      <c r="G48" s="53">
        <v>6</v>
      </c>
      <c r="H48" s="99">
        <v>7</v>
      </c>
      <c r="I48" s="99">
        <v>8</v>
      </c>
      <c r="J48" s="53">
        <v>7</v>
      </c>
      <c r="K48" s="53">
        <v>6</v>
      </c>
      <c r="L48" s="53">
        <v>6</v>
      </c>
      <c r="M48" s="53">
        <v>1</v>
      </c>
      <c r="N48" s="53">
        <v>7</v>
      </c>
      <c r="O48" s="53">
        <v>3</v>
      </c>
      <c r="P48" s="53">
        <v>10</v>
      </c>
      <c r="Q48" s="53">
        <v>10</v>
      </c>
      <c r="R48" s="53">
        <v>2</v>
      </c>
      <c r="S48" s="53">
        <v>4</v>
      </c>
      <c r="T48" s="99">
        <v>1</v>
      </c>
      <c r="U48" s="53">
        <v>2</v>
      </c>
      <c r="V48" s="53">
        <v>11</v>
      </c>
      <c r="W48" s="53">
        <v>22</v>
      </c>
      <c r="X48" s="53">
        <v>29</v>
      </c>
      <c r="Y48" s="99">
        <v>4</v>
      </c>
      <c r="Z48" s="53">
        <v>1</v>
      </c>
      <c r="AA48" s="53">
        <v>4</v>
      </c>
    </row>
    <row r="49" spans="1:27" s="2" customFormat="1" ht="12" customHeight="1">
      <c r="A49" s="113" t="s">
        <v>65</v>
      </c>
      <c r="B49" s="98">
        <f t="shared" si="1"/>
        <v>6.4209748052095765</v>
      </c>
      <c r="C49" s="52">
        <f t="shared" si="3"/>
        <v>1129</v>
      </c>
      <c r="D49" s="53">
        <v>90</v>
      </c>
      <c r="E49" s="53">
        <v>51</v>
      </c>
      <c r="F49" s="53">
        <v>17</v>
      </c>
      <c r="G49" s="53">
        <v>44</v>
      </c>
      <c r="H49" s="53">
        <v>7</v>
      </c>
      <c r="I49" s="53">
        <v>24</v>
      </c>
      <c r="J49" s="53">
        <v>28</v>
      </c>
      <c r="K49" s="53">
        <v>14</v>
      </c>
      <c r="L49" s="53">
        <v>32</v>
      </c>
      <c r="M49" s="53">
        <v>26</v>
      </c>
      <c r="N49" s="53">
        <v>13</v>
      </c>
      <c r="O49" s="53">
        <v>44</v>
      </c>
      <c r="P49" s="53">
        <v>134</v>
      </c>
      <c r="Q49" s="53">
        <v>96</v>
      </c>
      <c r="R49" s="53">
        <v>9</v>
      </c>
      <c r="S49" s="53">
        <v>43</v>
      </c>
      <c r="T49" s="53">
        <v>1</v>
      </c>
      <c r="U49" s="53">
        <v>9</v>
      </c>
      <c r="V49" s="53">
        <v>116</v>
      </c>
      <c r="W49" s="53">
        <v>73</v>
      </c>
      <c r="X49" s="53">
        <v>184</v>
      </c>
      <c r="Y49" s="99">
        <v>5</v>
      </c>
      <c r="Z49" s="53">
        <v>6</v>
      </c>
      <c r="AA49" s="53">
        <v>63</v>
      </c>
    </row>
    <row r="50" spans="1:27" s="2" customFormat="1" ht="12" customHeight="1">
      <c r="A50" s="113" t="s">
        <v>76</v>
      </c>
      <c r="B50" s="98">
        <f t="shared" si="1"/>
        <v>1.0294034010123414</v>
      </c>
      <c r="C50" s="53">
        <f t="shared" si="3"/>
        <v>181</v>
      </c>
      <c r="D50" s="53">
        <v>12</v>
      </c>
      <c r="E50" s="53">
        <v>5</v>
      </c>
      <c r="F50" s="99">
        <v>0</v>
      </c>
      <c r="G50" s="53">
        <v>2</v>
      </c>
      <c r="H50" s="99">
        <v>1</v>
      </c>
      <c r="I50" s="53">
        <v>2</v>
      </c>
      <c r="J50" s="53">
        <v>8</v>
      </c>
      <c r="K50" s="53">
        <v>5</v>
      </c>
      <c r="L50" s="53">
        <v>6</v>
      </c>
      <c r="M50" s="53">
        <v>3</v>
      </c>
      <c r="N50" s="53">
        <v>5</v>
      </c>
      <c r="O50" s="53">
        <v>10</v>
      </c>
      <c r="P50" s="53">
        <v>22</v>
      </c>
      <c r="Q50" s="53">
        <v>29</v>
      </c>
      <c r="R50" s="53">
        <v>1</v>
      </c>
      <c r="S50" s="53">
        <v>4</v>
      </c>
      <c r="T50" s="99">
        <v>0</v>
      </c>
      <c r="U50" s="53">
        <v>1</v>
      </c>
      <c r="V50" s="53">
        <v>12</v>
      </c>
      <c r="W50" s="53">
        <v>10</v>
      </c>
      <c r="X50" s="53">
        <v>33</v>
      </c>
      <c r="Y50" s="99">
        <v>0</v>
      </c>
      <c r="Z50" s="99">
        <v>0</v>
      </c>
      <c r="AA50" s="53">
        <v>10</v>
      </c>
    </row>
    <row r="51" spans="1:27" s="2" customFormat="1" ht="12" customHeight="1" thickBot="1">
      <c r="A51" s="114" t="s">
        <v>67</v>
      </c>
      <c r="B51" s="98">
        <f t="shared" si="1"/>
        <v>0.8303474947392367</v>
      </c>
      <c r="C51" s="53">
        <f t="shared" si="3"/>
        <v>146</v>
      </c>
      <c r="D51" s="53">
        <v>15</v>
      </c>
      <c r="E51" s="99">
        <v>0</v>
      </c>
      <c r="F51" s="53">
        <v>2</v>
      </c>
      <c r="G51" s="53">
        <v>5</v>
      </c>
      <c r="H51" s="99">
        <v>3</v>
      </c>
      <c r="I51" s="99">
        <v>0</v>
      </c>
      <c r="J51" s="53">
        <v>10</v>
      </c>
      <c r="K51" s="53">
        <v>3</v>
      </c>
      <c r="L51" s="53">
        <v>3</v>
      </c>
      <c r="M51" s="53">
        <v>3</v>
      </c>
      <c r="N51" s="53">
        <v>9</v>
      </c>
      <c r="O51" s="53">
        <v>2</v>
      </c>
      <c r="P51" s="53">
        <v>18</v>
      </c>
      <c r="Q51" s="53">
        <v>10</v>
      </c>
      <c r="R51" s="53">
        <v>2</v>
      </c>
      <c r="S51" s="99">
        <v>11</v>
      </c>
      <c r="T51" s="99">
        <v>0</v>
      </c>
      <c r="U51" s="99">
        <v>0</v>
      </c>
      <c r="V51" s="53">
        <v>13</v>
      </c>
      <c r="W51" s="53">
        <v>14</v>
      </c>
      <c r="X51" s="53">
        <v>15</v>
      </c>
      <c r="Y51" s="99">
        <v>0</v>
      </c>
      <c r="Z51" s="99">
        <v>0</v>
      </c>
      <c r="AA51" s="53">
        <v>8</v>
      </c>
    </row>
    <row r="52" spans="1:27" s="2" customFormat="1" ht="15" customHeight="1">
      <c r="A52" s="6" t="s">
        <v>165</v>
      </c>
      <c r="B52" s="8"/>
      <c r="C52" s="8"/>
      <c r="D52" s="8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4" s="2" customFormat="1" ht="12" customHeight="1">
      <c r="A53" s="6" t="s">
        <v>166</v>
      </c>
      <c r="B53" s="6"/>
      <c r="C53" s="6"/>
      <c r="D53" s="6"/>
    </row>
    <row r="54" s="2" customFormat="1" ht="12" customHeight="1"/>
    <row r="55" spans="1:27" s="22" customFormat="1" ht="13.5" customHeight="1">
      <c r="A55" s="170" t="s">
        <v>164</v>
      </c>
      <c r="B55" s="170"/>
      <c r="C55" s="170"/>
      <c r="D55" s="170"/>
      <c r="E55" s="170"/>
      <c r="F55" s="170"/>
      <c r="G55" s="170"/>
      <c r="H55" s="170"/>
      <c r="I55" s="170"/>
      <c r="J55" s="170"/>
      <c r="K55" s="170"/>
      <c r="L55" s="170" t="s">
        <v>110</v>
      </c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</row>
  </sheetData>
  <sheetProtection/>
  <mergeCells count="7">
    <mergeCell ref="A55:K55"/>
    <mergeCell ref="L55:AA55"/>
    <mergeCell ref="A1:K1"/>
    <mergeCell ref="A2:K2"/>
    <mergeCell ref="L1:AA1"/>
    <mergeCell ref="L2:Y2"/>
    <mergeCell ref="Z2:AA2"/>
  </mergeCells>
  <printOptions horizontalCentered="1" verticalCentered="1"/>
  <pageMargins left="0.16" right="0.16" top="0.16" bottom="0.16" header="0.16" footer="0.16"/>
  <pageSetup fitToWidth="2" horizontalDpi="600" verticalDpi="600" orientation="portrait" paperSize="9" scale="106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洪靖惠</cp:lastModifiedBy>
  <cp:lastPrinted>2022-06-27T05:51:10Z</cp:lastPrinted>
  <dcterms:created xsi:type="dcterms:W3CDTF">2000-07-04T10:20:00Z</dcterms:created>
  <dcterms:modified xsi:type="dcterms:W3CDTF">2022-07-07T01:37:56Z</dcterms:modified>
  <cp:category/>
  <cp:version/>
  <cp:contentType/>
  <cp:contentStatus/>
</cp:coreProperties>
</file>